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04農林・水産\"/>
    </mc:Choice>
  </mc:AlternateContent>
  <xr:revisionPtr revIDLastSave="0" documentId="13_ncr:1_{ADA0738A-BEB2-4F7F-951F-FD127694D24B}" xr6:coauthVersionLast="47" xr6:coauthVersionMax="47" xr10:uidLastSave="{00000000-0000-0000-0000-000000000000}"/>
  <bookViews>
    <workbookView xWindow="-120" yWindow="-120" windowWidth="29040" windowHeight="15990" tabRatio="913" xr2:uid="{00000000-000D-0000-FFFF-FFFF00000000}"/>
  </bookViews>
  <sheets>
    <sheet name="4-3" sheetId="6" r:id="rId1"/>
  </sheets>
  <definedNames>
    <definedName name="_xlnm.Print_Area" localSheetId="0">'4-3'!$A$1:$H$30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6" l="1"/>
  <c r="D19" i="6"/>
  <c r="D18" i="6"/>
  <c r="D17" i="6"/>
  <c r="D16" i="6"/>
  <c r="C21" i="6"/>
  <c r="C19" i="6"/>
  <c r="C18" i="6"/>
  <c r="C17" i="6"/>
  <c r="C16" i="6"/>
  <c r="B21" i="6"/>
  <c r="B19" i="6"/>
  <c r="B18" i="6"/>
  <c r="B17" i="6"/>
  <c r="B16" i="6"/>
  <c r="B14" i="6"/>
</calcChain>
</file>

<file path=xl/sharedStrings.xml><?xml version="1.0" encoding="utf-8"?>
<sst xmlns="http://schemas.openxmlformats.org/spreadsheetml/2006/main" count="81" uniqueCount="41">
  <si>
    <t>（単位　人）</t>
    <rPh sb="1" eb="3">
      <t>タンイ</t>
    </rPh>
    <rPh sb="4" eb="5">
      <t>ニン</t>
    </rPh>
    <phoneticPr fontId="1"/>
  </si>
  <si>
    <t>農業従事者数</t>
    <rPh sb="0" eb="2">
      <t>ノウギョウ</t>
    </rPh>
    <rPh sb="2" eb="5">
      <t>ジュウジシャ</t>
    </rPh>
    <rPh sb="5" eb="6">
      <t>スウ</t>
    </rPh>
    <phoneticPr fontId="1"/>
  </si>
  <si>
    <t>･･･</t>
    <phoneticPr fontId="1"/>
  </si>
  <si>
    <t>区　　分</t>
    <rPh sb="0" eb="1">
      <t>クネンジ</t>
    </rPh>
    <rPh sb="3" eb="4">
      <t>ブン</t>
    </rPh>
    <phoneticPr fontId="1"/>
  </si>
  <si>
    <t>総　　数</t>
    <rPh sb="0" eb="4">
      <t>ソウスウ</t>
    </rPh>
    <phoneticPr fontId="1"/>
  </si>
  <si>
    <t>農　業　に　従　事　し　た　人</t>
    <rPh sb="0" eb="3">
      <t>ノウギョウ</t>
    </rPh>
    <rPh sb="6" eb="9">
      <t>ジュウジ</t>
    </rPh>
    <rPh sb="14" eb="15">
      <t>ヒト</t>
    </rPh>
    <phoneticPr fontId="1"/>
  </si>
  <si>
    <t>（Ａ）</t>
    <phoneticPr fontId="1"/>
  </si>
  <si>
    <t>兼業にも従事した人</t>
    <rPh sb="0" eb="2">
      <t>ケンギョウ</t>
    </rPh>
    <rPh sb="4" eb="6">
      <t>ジュウジ</t>
    </rPh>
    <rPh sb="8" eb="9">
      <t>ヒト</t>
    </rPh>
    <phoneticPr fontId="1"/>
  </si>
  <si>
    <t>農業だけ</t>
    <rPh sb="0" eb="2">
      <t>ノウギョウ</t>
    </rPh>
    <phoneticPr fontId="1"/>
  </si>
  <si>
    <t>（Ｂ）</t>
    <phoneticPr fontId="1"/>
  </si>
  <si>
    <t>（Ｃ）</t>
    <phoneticPr fontId="1"/>
  </si>
  <si>
    <t>（Ａ+Ｂ+Ｃ）</t>
    <phoneticPr fontId="1"/>
  </si>
  <si>
    <t>15～29歳</t>
    <rPh sb="5" eb="6">
      <t>サイ</t>
    </rPh>
    <phoneticPr fontId="1"/>
  </si>
  <si>
    <t>65歳以上</t>
    <rPh sb="2" eb="5">
      <t>サイイジョウ</t>
    </rPh>
    <phoneticPr fontId="1"/>
  </si>
  <si>
    <t>(年齢別)</t>
    <rPh sb="1" eb="3">
      <t>ネンレイ</t>
    </rPh>
    <rPh sb="3" eb="4">
      <t>ベツ</t>
    </rPh>
    <phoneticPr fontId="1"/>
  </si>
  <si>
    <t xml:space="preserve">   </t>
    <phoneticPr fontId="1"/>
  </si>
  <si>
    <t>30～39　</t>
  </si>
  <si>
    <t>40～49　</t>
  </si>
  <si>
    <t>50～59　</t>
  </si>
  <si>
    <t>60～64　</t>
  </si>
  <si>
    <t>資料出所：富山県統計調査課</t>
    <rPh sb="8" eb="10">
      <t>トウケイ</t>
    </rPh>
    <rPh sb="10" eb="12">
      <t>チョウサ</t>
    </rPh>
    <phoneticPr fontId="1"/>
  </si>
  <si>
    <t>　３ 各年２月１日現在</t>
    <rPh sb="9" eb="11">
      <t>ゲンザイ</t>
    </rPh>
    <phoneticPr fontId="1"/>
  </si>
  <si>
    <t>資料：農林水産省「世界農林業センサス」、「農林業センサス」</t>
    <rPh sb="0" eb="2">
      <t>シリョウ</t>
    </rPh>
    <rPh sb="3" eb="8">
      <t>ノウリンスイサンショウ</t>
    </rPh>
    <rPh sb="9" eb="14">
      <t>セカイノウリンギョウ</t>
    </rPh>
    <rPh sb="21" eb="24">
      <t>ノウリンギョウ</t>
    </rPh>
    <phoneticPr fontId="1"/>
  </si>
  <si>
    <t>　２ 農業従事者:調査期日前1年間に自営農業に従事した15歳以上の世帯員</t>
    <rPh sb="3" eb="5">
      <t>ノウギョウ</t>
    </rPh>
    <rPh sb="5" eb="8">
      <t>ジュウジシャ</t>
    </rPh>
    <rPh sb="9" eb="14">
      <t>チョウサキジツマエ</t>
    </rPh>
    <rPh sb="15" eb="17">
      <t>ネンカン</t>
    </rPh>
    <rPh sb="18" eb="20">
      <t>ジエイ</t>
    </rPh>
    <rPh sb="20" eb="22">
      <t>ノウギョウ</t>
    </rPh>
    <rPh sb="23" eb="25">
      <t>ジュウジ</t>
    </rPh>
    <phoneticPr fontId="1"/>
  </si>
  <si>
    <t>　　 基幹的農業従事者:ふだん仕事として、主に自営農業に従事している15歳以上の世帯員</t>
    <rPh sb="3" eb="11">
      <t>キカンテキノウギョウジュウジシャ</t>
    </rPh>
    <rPh sb="15" eb="17">
      <t>シゴト</t>
    </rPh>
    <rPh sb="21" eb="22">
      <t>シュ</t>
    </rPh>
    <rPh sb="23" eb="25">
      <t>ジエイ</t>
    </rPh>
    <rPh sb="25" eb="27">
      <t>ノウギョウ</t>
    </rPh>
    <rPh sb="28" eb="30">
      <t>ジュウジ</t>
    </rPh>
    <rPh sb="36" eb="39">
      <t>サイイジョウ</t>
    </rPh>
    <rPh sb="40" eb="43">
      <t>セタイイン</t>
    </rPh>
    <phoneticPr fontId="1"/>
  </si>
  <si>
    <t>平成12年</t>
    <rPh sb="0" eb="1">
      <t>ヘイセイ</t>
    </rPh>
    <rPh sb="3" eb="4">
      <t>ネン</t>
    </rPh>
    <phoneticPr fontId="1"/>
  </si>
  <si>
    <t>　　 農業就業人口:自営農業のみに従事又は農業と兼業で農業の従事日数の方が長い者〈令和２年は調査していない〉</t>
    <rPh sb="3" eb="5">
      <t>ノウギョウ</t>
    </rPh>
    <rPh sb="5" eb="7">
      <t>シュウギョウ</t>
    </rPh>
    <rPh sb="7" eb="9">
      <t>ジンコウ</t>
    </rPh>
    <rPh sb="10" eb="12">
      <t>ジエイ</t>
    </rPh>
    <rPh sb="12" eb="14">
      <t>ノウギョウ</t>
    </rPh>
    <rPh sb="17" eb="19">
      <t>ジュウジ</t>
    </rPh>
    <rPh sb="19" eb="20">
      <t>マタ</t>
    </rPh>
    <rPh sb="21" eb="23">
      <t>ノウギョウ</t>
    </rPh>
    <rPh sb="24" eb="26">
      <t>ケンギョウ</t>
    </rPh>
    <rPh sb="27" eb="29">
      <t>ノウギョウ</t>
    </rPh>
    <rPh sb="30" eb="32">
      <t>ジュウジ</t>
    </rPh>
    <rPh sb="32" eb="34">
      <t>ニッスウ</t>
    </rPh>
    <rPh sb="35" eb="36">
      <t>ホウ</t>
    </rPh>
    <rPh sb="37" eb="38">
      <t>ナガ</t>
    </rPh>
    <rPh sb="39" eb="40">
      <t>モノ</t>
    </rPh>
    <rPh sb="41" eb="43">
      <t>レイワ</t>
    </rPh>
    <rPh sb="44" eb="45">
      <t>ネン</t>
    </rPh>
    <rPh sb="46" eb="48">
      <t>チョウサ</t>
    </rPh>
    <phoneticPr fontId="1"/>
  </si>
  <si>
    <t>基幹的
農業
従事者数</t>
    <rPh sb="0" eb="3">
      <t>キカンテキ</t>
    </rPh>
    <rPh sb="4" eb="6">
      <t>ノウギョウ</t>
    </rPh>
    <rPh sb="7" eb="10">
      <t>ジュウジシャ</t>
    </rPh>
    <rPh sb="10" eb="11">
      <t>スウ</t>
    </rPh>
    <phoneticPr fontId="1"/>
  </si>
  <si>
    <t>に従事</t>
    <rPh sb="1" eb="3">
      <t>ジュウジ</t>
    </rPh>
    <phoneticPr fontId="1"/>
  </si>
  <si>
    <t>した人</t>
    <rPh sb="2" eb="3">
      <t>ヒト</t>
    </rPh>
    <phoneticPr fontId="1"/>
  </si>
  <si>
    <t>農業が</t>
    <rPh sb="0" eb="2">
      <t>ノウギョウ</t>
    </rPh>
    <phoneticPr fontId="1"/>
  </si>
  <si>
    <t>主の人</t>
    <rPh sb="2" eb="3">
      <t>ヒト</t>
    </rPh>
    <phoneticPr fontId="1"/>
  </si>
  <si>
    <t>兼業が</t>
    <rPh sb="0" eb="2">
      <t>ケンギョウ</t>
    </rPh>
    <phoneticPr fontId="1"/>
  </si>
  <si>
    <r>
      <t xml:space="preserve">農業
就業人口
</t>
    </r>
    <r>
      <rPr>
        <sz val="9"/>
        <rFont val="ＭＳ 明朝"/>
        <family val="1"/>
        <charset val="128"/>
      </rPr>
      <t>（Ａ＋Ｂ）</t>
    </r>
    <rPh sb="0" eb="2">
      <t>ノウギョウ</t>
    </rPh>
    <rPh sb="3" eb="4">
      <t>シュウショク</t>
    </rPh>
    <phoneticPr fontId="1"/>
  </si>
  <si>
    <t xml:space="preserve">… </t>
    <phoneticPr fontId="1"/>
  </si>
  <si>
    <t>注１ 個人農業経営体に係るデータを記載。平成27年までの（　書きは販売農家に係るデータ</t>
    <rPh sb="3" eb="7">
      <t>コジンノウギョウ</t>
    </rPh>
    <rPh sb="7" eb="9">
      <t>ケイエイ</t>
    </rPh>
    <rPh sb="9" eb="10">
      <t>タイ</t>
    </rPh>
    <rPh sb="20" eb="22">
      <t>ヘイセイ</t>
    </rPh>
    <rPh sb="24" eb="25">
      <t>ネン</t>
    </rPh>
    <rPh sb="30" eb="31">
      <t>カ</t>
    </rPh>
    <rPh sb="38" eb="39">
      <t>カカ</t>
    </rPh>
    <phoneticPr fontId="1"/>
  </si>
  <si>
    <t>４－３　年齢別就業状態別世帯員数（ 15歳以上 ）</t>
    <phoneticPr fontId="1"/>
  </si>
  <si>
    <t>平成17年</t>
    <rPh sb="0" eb="1">
      <t>ヘイセイ</t>
    </rPh>
    <phoneticPr fontId="1"/>
  </si>
  <si>
    <t>平成22年</t>
    <rPh sb="0" eb="1">
      <t>ヘイセイ</t>
    </rPh>
    <phoneticPr fontId="1"/>
  </si>
  <si>
    <t>平成27年</t>
    <rPh sb="0" eb="1">
      <t>ヘイセイ</t>
    </rPh>
    <phoneticPr fontId="1"/>
  </si>
  <si>
    <t>令和２年</t>
    <rPh sb="0" eb="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</si>
</sst>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numFmt numFmtId="177" formatCode="###\ ##0\ "/>
    <numFmt numFmtId="178" formatCode="\(###\ ##0\)\ "/>
    <numFmt numFmtId="179" formatCode="\(###\ ##0\ "/>
  </numFmts>
  <fonts count="28"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8.5"/>
      <name val="ＭＳ 明朝"/>
      <family val="1"/>
      <charset val="128"/>
    </font>
    <font>
      <sz val="10.5"/>
      <name val="ＭＳ 明朝"/>
      <family val="1"/>
      <charset val="128"/>
    </font>
    <font>
      <sz val="11"/>
      <name val="ＭＳ Ｐゴシック"/>
      <family val="3"/>
      <charset val="128"/>
    </font>
    <font>
      <sz val="12"/>
      <name val="ＭＳ 明朝"/>
      <family val="1"/>
      <charset val="128"/>
    </font>
    <font>
      <sz val="8"/>
      <name val="ＭＳ 明朝"/>
      <family val="1"/>
      <charset val="128"/>
    </font>
    <font>
      <sz val="1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18" applyNumberFormat="0" applyAlignment="0" applyProtection="0">
      <alignment vertical="center"/>
    </xf>
    <xf numFmtId="0" fontId="15" fillId="29" borderId="0" applyNumberFormat="0" applyBorder="0" applyAlignment="0" applyProtection="0">
      <alignment vertical="center"/>
    </xf>
    <xf numFmtId="0" fontId="7" fillId="3" borderId="19" applyNumberFormat="0" applyFont="0" applyAlignment="0" applyProtection="0">
      <alignment vertical="center"/>
    </xf>
    <xf numFmtId="0" fontId="16" fillId="0" borderId="20" applyNumberFormat="0" applyFill="0" applyAlignment="0" applyProtection="0">
      <alignment vertical="center"/>
    </xf>
    <xf numFmtId="0" fontId="17" fillId="30" borderId="0" applyNumberFormat="0" applyBorder="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31" borderId="26" applyNumberFormat="0" applyAlignment="0" applyProtection="0">
      <alignment vertical="center"/>
    </xf>
    <xf numFmtId="0" fontId="25" fillId="0" borderId="0" applyNumberFormat="0" applyFill="0" applyBorder="0" applyAlignment="0" applyProtection="0">
      <alignment vertical="center"/>
    </xf>
    <xf numFmtId="0" fontId="26" fillId="2" borderId="21" applyNumberFormat="0" applyAlignment="0" applyProtection="0">
      <alignment vertical="center"/>
    </xf>
    <xf numFmtId="0" fontId="27" fillId="32" borderId="0" applyNumberFormat="0" applyBorder="0" applyAlignment="0" applyProtection="0">
      <alignment vertical="center"/>
    </xf>
  </cellStyleXfs>
  <cellXfs count="56">
    <xf numFmtId="0" fontId="0" fillId="0" borderId="0" xfId="0" applyAlignment="1"/>
    <xf numFmtId="0" fontId="2"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right" vertical="center"/>
    </xf>
    <xf numFmtId="0" fontId="2"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xf>
    <xf numFmtId="178" fontId="2" fillId="0" borderId="0" xfId="0" applyNumberFormat="1" applyFont="1" applyFill="1" applyAlignment="1"/>
    <xf numFmtId="0" fontId="6" fillId="0" borderId="2" xfId="0" applyFont="1" applyFill="1" applyBorder="1" applyAlignment="1">
      <alignment horizontal="center"/>
    </xf>
    <xf numFmtId="0" fontId="4" fillId="0" borderId="5" xfId="0" quotePrefix="1" applyFont="1" applyFill="1" applyBorder="1" applyAlignment="1">
      <alignment horizontal="center"/>
    </xf>
    <xf numFmtId="177" fontId="4" fillId="0" borderId="1" xfId="33" applyNumberFormat="1" applyFont="1" applyFill="1" applyBorder="1" applyAlignment="1"/>
    <xf numFmtId="177" fontId="4" fillId="0" borderId="1" xfId="33" applyNumberFormat="1" applyFont="1" applyFill="1" applyBorder="1" applyAlignment="1">
      <alignment horizontal="right"/>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xf numFmtId="0" fontId="3" fillId="0" borderId="0" xfId="0" applyFont="1" applyFill="1" applyAlignment="1">
      <alignment horizontal="center"/>
    </xf>
    <xf numFmtId="177" fontId="3" fillId="0" borderId="0" xfId="0" applyNumberFormat="1" applyFont="1" applyFill="1" applyAlignment="1">
      <alignment horizontal="center"/>
    </xf>
    <xf numFmtId="176" fontId="2" fillId="0" borderId="0" xfId="33" applyNumberFormat="1" applyFont="1" applyFill="1" applyBorder="1" applyAlignment="1"/>
    <xf numFmtId="177" fontId="2" fillId="0" borderId="0" xfId="33" applyNumberFormat="1" applyFont="1" applyFill="1" applyBorder="1" applyAlignment="1">
      <alignment horizontal="right"/>
    </xf>
    <xf numFmtId="179" fontId="2" fillId="0" borderId="0" xfId="33" applyNumberFormat="1" applyFont="1" applyFill="1" applyBorder="1" applyAlignment="1"/>
    <xf numFmtId="0" fontId="2" fillId="0" borderId="6" xfId="0" applyFont="1" applyFill="1" applyBorder="1" applyAlignment="1">
      <alignment horizontal="center" vertical="center" shrinkToFit="1"/>
    </xf>
    <xf numFmtId="177" fontId="2" fillId="0" borderId="0" xfId="33" applyNumberFormat="1" applyFont="1" applyFill="1" applyBorder="1" applyAlignment="1">
      <alignment vertical="top"/>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177" fontId="2" fillId="0" borderId="1" xfId="33" applyNumberFormat="1" applyFont="1" applyFill="1" applyBorder="1" applyAlignment="1">
      <alignment horizontal="right"/>
    </xf>
    <xf numFmtId="0" fontId="2" fillId="0" borderId="2" xfId="0" quotePrefix="1" applyFont="1" applyFill="1" applyBorder="1" applyAlignment="1">
      <alignment horizontal="center" vertical="center"/>
    </xf>
    <xf numFmtId="0" fontId="3" fillId="0" borderId="0" xfId="0" applyFont="1" applyFill="1" applyBorder="1" applyAlignment="1">
      <alignment horizontal="right" vertical="center"/>
    </xf>
    <xf numFmtId="0" fontId="10" fillId="0" borderId="0" xfId="0" applyFont="1" applyFill="1" applyAlignment="1"/>
    <xf numFmtId="177" fontId="2" fillId="0" borderId="0" xfId="33" applyNumberFormat="1" applyFont="1" applyFill="1" applyBorder="1" applyAlignment="1"/>
    <xf numFmtId="0" fontId="9" fillId="0" borderId="0" xfId="0" applyFont="1" applyFill="1" applyAlignment="1">
      <alignment vertical="top"/>
    </xf>
    <xf numFmtId="0" fontId="9" fillId="0" borderId="0" xfId="0" applyFont="1" applyFill="1" applyAlignment="1"/>
    <xf numFmtId="0" fontId="9" fillId="0" borderId="0" xfId="0" applyFont="1" applyFill="1" applyAlignment="1">
      <alignment horizontal="left" vertical="top"/>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horizontal="righ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3"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xf>
    <xf numFmtId="0" fontId="5" fillId="0" borderId="13" xfId="0" applyFont="1" applyFill="1" applyBorder="1" applyAlignment="1">
      <alignment horizontal="right" vertical="center"/>
    </xf>
    <xf numFmtId="0" fontId="2" fillId="0" borderId="13" xfId="0" applyFont="1" applyFill="1" applyBorder="1" applyAlignment="1"/>
    <xf numFmtId="0" fontId="2" fillId="0" borderId="1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 xfId="0" quotePrefix="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zoomScale="120" zoomScaleNormal="120" zoomScaleSheetLayoutView="100" workbookViewId="0">
      <selection activeCell="H1" sqref="H1"/>
    </sheetView>
  </sheetViews>
  <sheetFormatPr defaultColWidth="10.625" defaultRowHeight="13.5" x14ac:dyDescent="0.15"/>
  <cols>
    <col min="1" max="1" width="10.625" style="2" customWidth="1"/>
    <col min="2" max="2" width="10.5" style="2" customWidth="1"/>
    <col min="3" max="3" width="10.5" style="1" customWidth="1"/>
    <col min="4" max="8" width="9.625" style="1" customWidth="1"/>
    <col min="9" max="15" width="10.625" style="1"/>
    <col min="16" max="16" width="6.75" style="1" customWidth="1"/>
    <col min="17" max="16384" width="10.625" style="1"/>
  </cols>
  <sheetData>
    <row r="1" spans="1:11" ht="18.75" x14ac:dyDescent="0.2">
      <c r="A1" s="31" t="s">
        <v>36</v>
      </c>
      <c r="B1" s="31"/>
      <c r="C1" s="31"/>
      <c r="D1" s="31"/>
      <c r="E1" s="31"/>
      <c r="F1" s="31"/>
      <c r="G1" s="2"/>
      <c r="H1" s="2"/>
    </row>
    <row r="2" spans="1:11" ht="18.75" customHeight="1" thickBot="1" x14ac:dyDescent="0.2">
      <c r="H2" s="3" t="s">
        <v>0</v>
      </c>
    </row>
    <row r="3" spans="1:11" ht="17.25" customHeight="1" x14ac:dyDescent="0.15">
      <c r="A3" s="50" t="s">
        <v>3</v>
      </c>
      <c r="B3" s="50" t="s">
        <v>4</v>
      </c>
      <c r="C3" s="53" t="s">
        <v>5</v>
      </c>
      <c r="D3" s="54"/>
      <c r="E3" s="54"/>
      <c r="F3" s="54"/>
      <c r="G3" s="54"/>
      <c r="H3" s="54"/>
    </row>
    <row r="4" spans="1:11" ht="13.5" customHeight="1" x14ac:dyDescent="0.15">
      <c r="A4" s="51"/>
      <c r="B4" s="51"/>
      <c r="C4" s="41" t="s">
        <v>1</v>
      </c>
      <c r="D4" s="24"/>
      <c r="E4" s="43" t="s">
        <v>33</v>
      </c>
      <c r="F4" s="5" t="s">
        <v>6</v>
      </c>
      <c r="G4" s="44" t="s">
        <v>7</v>
      </c>
      <c r="H4" s="45"/>
    </row>
    <row r="5" spans="1:11" x14ac:dyDescent="0.15">
      <c r="A5" s="51"/>
      <c r="B5" s="51"/>
      <c r="C5" s="42"/>
      <c r="D5" s="39" t="s">
        <v>27</v>
      </c>
      <c r="E5" s="39"/>
      <c r="F5" s="5" t="s">
        <v>8</v>
      </c>
      <c r="G5" s="5" t="s">
        <v>9</v>
      </c>
      <c r="H5" s="26" t="s">
        <v>10</v>
      </c>
    </row>
    <row r="6" spans="1:11" x14ac:dyDescent="0.15">
      <c r="A6" s="51"/>
      <c r="B6" s="51"/>
      <c r="C6" s="46" t="s">
        <v>11</v>
      </c>
      <c r="D6" s="39"/>
      <c r="E6" s="39"/>
      <c r="F6" s="5" t="s">
        <v>28</v>
      </c>
      <c r="G6" s="5" t="s">
        <v>30</v>
      </c>
      <c r="H6" s="26" t="s">
        <v>32</v>
      </c>
    </row>
    <row r="7" spans="1:11" s="2" customFormat="1" x14ac:dyDescent="0.15">
      <c r="A7" s="52"/>
      <c r="B7" s="52"/>
      <c r="C7" s="47"/>
      <c r="D7" s="40"/>
      <c r="E7" s="40"/>
      <c r="F7" s="6" t="s">
        <v>29</v>
      </c>
      <c r="G7" s="6" t="s">
        <v>31</v>
      </c>
      <c r="H7" s="27" t="s">
        <v>31</v>
      </c>
    </row>
    <row r="8" spans="1:11" s="2" customFormat="1" ht="2.25" customHeight="1" x14ac:dyDescent="0.15">
      <c r="A8" s="4"/>
      <c r="B8" s="7"/>
      <c r="C8" s="7"/>
      <c r="D8" s="7"/>
      <c r="E8" s="7"/>
      <c r="F8" s="7"/>
      <c r="G8" s="7"/>
      <c r="H8" s="7"/>
    </row>
    <row r="9" spans="1:11" ht="15" customHeight="1" x14ac:dyDescent="0.15">
      <c r="A9" s="8" t="s">
        <v>25</v>
      </c>
      <c r="B9" s="23">
        <v>162485</v>
      </c>
      <c r="C9" s="23">
        <v>124987</v>
      </c>
      <c r="D9" s="23">
        <v>18401</v>
      </c>
      <c r="E9" s="23">
        <v>50870</v>
      </c>
      <c r="F9" s="21">
        <v>47265</v>
      </c>
      <c r="G9" s="21">
        <v>3605</v>
      </c>
      <c r="H9" s="21">
        <v>74117</v>
      </c>
      <c r="I9" s="9"/>
      <c r="J9" s="9"/>
      <c r="K9" s="9"/>
    </row>
    <row r="10" spans="1:11" ht="15" customHeight="1" x14ac:dyDescent="0.15">
      <c r="A10" s="8" t="s">
        <v>37</v>
      </c>
      <c r="B10" s="23">
        <v>127719</v>
      </c>
      <c r="C10" s="23">
        <v>96542</v>
      </c>
      <c r="D10" s="23">
        <v>17467</v>
      </c>
      <c r="E10" s="23">
        <v>42617</v>
      </c>
      <c r="F10" s="21">
        <v>34687</v>
      </c>
      <c r="G10" s="21">
        <v>7930</v>
      </c>
      <c r="H10" s="21">
        <v>53925</v>
      </c>
      <c r="I10" s="9"/>
      <c r="J10" s="9"/>
      <c r="K10" s="9"/>
    </row>
    <row r="11" spans="1:11" ht="15" customHeight="1" x14ac:dyDescent="0.15">
      <c r="A11" s="8" t="s">
        <v>38</v>
      </c>
      <c r="B11" s="23">
        <v>85121</v>
      </c>
      <c r="C11" s="23">
        <v>66531</v>
      </c>
      <c r="D11" s="23">
        <v>16535</v>
      </c>
      <c r="E11" s="23">
        <v>24255</v>
      </c>
      <c r="F11" s="22" t="s">
        <v>34</v>
      </c>
      <c r="G11" s="22" t="s">
        <v>34</v>
      </c>
      <c r="H11" s="22" t="s">
        <v>34</v>
      </c>
      <c r="I11" s="9"/>
      <c r="J11" s="9"/>
      <c r="K11" s="9"/>
    </row>
    <row r="12" spans="1:11" ht="15" customHeight="1" x14ac:dyDescent="0.15">
      <c r="A12" s="55" t="s">
        <v>39</v>
      </c>
      <c r="B12" s="23">
        <v>61348</v>
      </c>
      <c r="C12" s="23">
        <v>45976</v>
      </c>
      <c r="D12" s="23">
        <v>15185</v>
      </c>
      <c r="E12" s="23">
        <v>21043</v>
      </c>
      <c r="F12" s="22" t="s">
        <v>34</v>
      </c>
      <c r="G12" s="22" t="s">
        <v>34</v>
      </c>
      <c r="H12" s="22" t="s">
        <v>34</v>
      </c>
      <c r="I12" s="9"/>
      <c r="J12" s="9"/>
      <c r="K12" s="9"/>
    </row>
    <row r="13" spans="1:11" ht="15" customHeight="1" x14ac:dyDescent="0.15">
      <c r="A13" s="55"/>
      <c r="B13" s="25">
        <v>61456</v>
      </c>
      <c r="C13" s="25">
        <v>46048</v>
      </c>
      <c r="D13" s="25">
        <v>15180</v>
      </c>
      <c r="E13" s="22" t="s">
        <v>34</v>
      </c>
      <c r="F13" s="22" t="s">
        <v>34</v>
      </c>
      <c r="G13" s="22" t="s">
        <v>34</v>
      </c>
      <c r="H13" s="22" t="s">
        <v>34</v>
      </c>
      <c r="I13" s="9"/>
      <c r="J13" s="9"/>
      <c r="K13" s="9"/>
    </row>
    <row r="14" spans="1:11" ht="15" customHeight="1" x14ac:dyDescent="0.15">
      <c r="A14" s="29" t="s">
        <v>40</v>
      </c>
      <c r="B14" s="32">
        <f>41929-3290</f>
        <v>38639</v>
      </c>
      <c r="C14" s="32">
        <v>29251</v>
      </c>
      <c r="D14" s="32">
        <v>11258</v>
      </c>
      <c r="E14" s="22" t="s">
        <v>34</v>
      </c>
      <c r="F14" s="22" t="s">
        <v>34</v>
      </c>
      <c r="G14" s="22" t="s">
        <v>34</v>
      </c>
      <c r="H14" s="22" t="s">
        <v>34</v>
      </c>
      <c r="I14" s="9"/>
      <c r="K14" s="9"/>
    </row>
    <row r="15" spans="1:11" ht="15" customHeight="1" x14ac:dyDescent="0.15">
      <c r="A15" s="10" t="s">
        <v>14</v>
      </c>
      <c r="B15" s="32"/>
      <c r="C15" s="32"/>
      <c r="D15" s="32"/>
      <c r="E15" s="32"/>
      <c r="F15" s="32"/>
      <c r="G15" s="32"/>
      <c r="H15" s="32"/>
    </row>
    <row r="16" spans="1:11" ht="15" customHeight="1" x14ac:dyDescent="0.15">
      <c r="A16" s="10" t="s">
        <v>12</v>
      </c>
      <c r="B16" s="32">
        <f>1418+1407+1339</f>
        <v>4164</v>
      </c>
      <c r="C16" s="32">
        <f>365+551+755</f>
        <v>1671</v>
      </c>
      <c r="D16" s="32">
        <f>3+15+27</f>
        <v>45</v>
      </c>
      <c r="E16" s="22" t="s">
        <v>34</v>
      </c>
      <c r="F16" s="22" t="s">
        <v>34</v>
      </c>
      <c r="G16" s="22" t="s">
        <v>34</v>
      </c>
      <c r="H16" s="22" t="s">
        <v>34</v>
      </c>
    </row>
    <row r="17" spans="1:16" ht="15" customHeight="1" x14ac:dyDescent="0.15">
      <c r="A17" s="10" t="s">
        <v>16</v>
      </c>
      <c r="B17" s="32">
        <f>1441+1898</f>
        <v>3339</v>
      </c>
      <c r="C17" s="32">
        <f>861+1194</f>
        <v>2055</v>
      </c>
      <c r="D17" s="32">
        <f>72+98</f>
        <v>170</v>
      </c>
      <c r="E17" s="22" t="s">
        <v>34</v>
      </c>
      <c r="F17" s="22" t="s">
        <v>34</v>
      </c>
      <c r="G17" s="22" t="s">
        <v>34</v>
      </c>
      <c r="H17" s="22" t="s">
        <v>34</v>
      </c>
    </row>
    <row r="18" spans="1:16" ht="15" customHeight="1" x14ac:dyDescent="0.15">
      <c r="A18" s="10" t="s">
        <v>17</v>
      </c>
      <c r="B18" s="32">
        <f>2275+2437</f>
        <v>4712</v>
      </c>
      <c r="C18" s="32">
        <f>1508+1741</f>
        <v>3249</v>
      </c>
      <c r="D18" s="32">
        <f>152+176</f>
        <v>328</v>
      </c>
      <c r="E18" s="22" t="s">
        <v>34</v>
      </c>
      <c r="F18" s="22" t="s">
        <v>34</v>
      </c>
      <c r="G18" s="22" t="s">
        <v>34</v>
      </c>
      <c r="H18" s="22" t="s">
        <v>34</v>
      </c>
    </row>
    <row r="19" spans="1:16" ht="15" customHeight="1" x14ac:dyDescent="0.15">
      <c r="A19" s="10" t="s">
        <v>18</v>
      </c>
      <c r="B19" s="32">
        <f>2220+2571</f>
        <v>4791</v>
      </c>
      <c r="C19" s="32">
        <f>1765+2234</f>
        <v>3999</v>
      </c>
      <c r="D19" s="32">
        <f>211+248</f>
        <v>459</v>
      </c>
      <c r="E19" s="22" t="s">
        <v>34</v>
      </c>
      <c r="F19" s="22" t="s">
        <v>34</v>
      </c>
      <c r="G19" s="22" t="s">
        <v>34</v>
      </c>
      <c r="H19" s="22" t="s">
        <v>34</v>
      </c>
    </row>
    <row r="20" spans="1:16" ht="15" customHeight="1" x14ac:dyDescent="0.15">
      <c r="A20" s="10" t="s">
        <v>19</v>
      </c>
      <c r="B20" s="32">
        <v>3617</v>
      </c>
      <c r="C20" s="32">
        <v>3323</v>
      </c>
      <c r="D20" s="32">
        <v>776</v>
      </c>
      <c r="E20" s="22" t="s">
        <v>34</v>
      </c>
      <c r="F20" s="22" t="s">
        <v>34</v>
      </c>
      <c r="G20" s="22" t="s">
        <v>34</v>
      </c>
      <c r="H20" s="22" t="s">
        <v>34</v>
      </c>
    </row>
    <row r="21" spans="1:16" ht="15" customHeight="1" x14ac:dyDescent="0.15">
      <c r="A21" s="10" t="s">
        <v>13</v>
      </c>
      <c r="B21" s="32">
        <f>4805+4819+2986+2235+3171</f>
        <v>18016</v>
      </c>
      <c r="C21" s="32">
        <f>4496+4541+2747+1809+1361</f>
        <v>14954</v>
      </c>
      <c r="D21" s="32">
        <f>2201+3051+2071+1330+827</f>
        <v>9480</v>
      </c>
      <c r="E21" s="22" t="s">
        <v>34</v>
      </c>
      <c r="F21" s="22" t="s">
        <v>34</v>
      </c>
      <c r="G21" s="22" t="s">
        <v>34</v>
      </c>
      <c r="H21" s="22" t="s">
        <v>34</v>
      </c>
    </row>
    <row r="22" spans="1:16" ht="2.25" customHeight="1" thickBot="1" x14ac:dyDescent="0.2">
      <c r="A22" s="11"/>
      <c r="B22" s="12"/>
      <c r="C22" s="12"/>
      <c r="D22" s="12"/>
      <c r="E22" s="12"/>
      <c r="F22" s="28" t="s">
        <v>34</v>
      </c>
      <c r="G22" s="13" t="s">
        <v>2</v>
      </c>
      <c r="H22" s="13" t="s">
        <v>2</v>
      </c>
    </row>
    <row r="23" spans="1:16" ht="4.5" customHeight="1" x14ac:dyDescent="0.15">
      <c r="A23" s="48" t="s">
        <v>15</v>
      </c>
      <c r="B23" s="49"/>
      <c r="C23" s="49"/>
      <c r="D23" s="49"/>
      <c r="E23" s="49"/>
      <c r="F23" s="49"/>
      <c r="G23" s="49"/>
      <c r="H23" s="49"/>
    </row>
    <row r="24" spans="1:16" s="18" customFormat="1" ht="11.25" x14ac:dyDescent="0.15">
      <c r="A24" s="33" t="s">
        <v>35</v>
      </c>
      <c r="B24" s="34"/>
      <c r="C24" s="34"/>
      <c r="D24" s="34"/>
      <c r="E24" s="34"/>
      <c r="F24" s="34"/>
      <c r="G24" s="34"/>
      <c r="H24" s="34"/>
      <c r="I24" s="14"/>
    </row>
    <row r="25" spans="1:16" s="18" customFormat="1" ht="11.25" x14ac:dyDescent="0.15">
      <c r="A25" s="35" t="s">
        <v>23</v>
      </c>
      <c r="B25" s="35"/>
      <c r="C25" s="35"/>
      <c r="D25" s="35"/>
      <c r="E25" s="35"/>
      <c r="F25" s="35"/>
      <c r="G25" s="35"/>
      <c r="H25" s="34"/>
      <c r="I25" s="15"/>
      <c r="J25" s="15"/>
      <c r="K25" s="15"/>
      <c r="L25" s="15"/>
      <c r="M25" s="15"/>
      <c r="N25" s="15"/>
    </row>
    <row r="26" spans="1:16" s="17" customFormat="1" ht="13.5" customHeight="1" x14ac:dyDescent="0.15">
      <c r="A26" s="36" t="s">
        <v>24</v>
      </c>
      <c r="B26" s="36"/>
      <c r="C26" s="37"/>
      <c r="D26" s="37"/>
      <c r="E26" s="37"/>
      <c r="F26" s="37"/>
      <c r="G26" s="37"/>
      <c r="H26" s="38"/>
      <c r="I26" s="16"/>
      <c r="J26" s="16"/>
      <c r="O26" s="30"/>
      <c r="P26" s="30"/>
    </row>
    <row r="27" spans="1:16" s="17" customFormat="1" ht="13.5" customHeight="1" x14ac:dyDescent="0.15">
      <c r="A27" s="36" t="s">
        <v>26</v>
      </c>
      <c r="B27" s="36"/>
      <c r="C27" s="37"/>
      <c r="D27" s="37"/>
      <c r="E27" s="37"/>
      <c r="F27" s="37"/>
      <c r="G27" s="37"/>
      <c r="H27" s="38"/>
      <c r="I27" s="16"/>
      <c r="J27" s="16"/>
      <c r="O27" s="30"/>
      <c r="P27" s="30"/>
    </row>
    <row r="28" spans="1:16" s="17" customFormat="1" ht="13.5" customHeight="1" x14ac:dyDescent="0.15">
      <c r="A28" s="36" t="s">
        <v>21</v>
      </c>
      <c r="B28" s="36"/>
      <c r="C28" s="37"/>
      <c r="D28" s="37"/>
      <c r="E28" s="37"/>
      <c r="F28" s="37"/>
      <c r="G28" s="37"/>
      <c r="H28" s="37"/>
      <c r="I28" s="16"/>
      <c r="J28" s="16"/>
    </row>
    <row r="29" spans="1:16" s="18" customFormat="1" ht="11.25" x14ac:dyDescent="0.15">
      <c r="A29" s="37" t="s">
        <v>20</v>
      </c>
      <c r="B29" s="37"/>
      <c r="C29" s="37"/>
      <c r="D29" s="37"/>
      <c r="E29" s="37"/>
      <c r="F29" s="37"/>
      <c r="G29" s="37"/>
      <c r="H29" s="37"/>
      <c r="I29" s="17"/>
      <c r="J29" s="17"/>
      <c r="K29" s="17"/>
      <c r="L29" s="17"/>
      <c r="M29" s="17"/>
      <c r="N29" s="17"/>
      <c r="O29" s="17"/>
      <c r="P29" s="17"/>
    </row>
    <row r="30" spans="1:16" s="18" customFormat="1" ht="11.25" x14ac:dyDescent="0.15">
      <c r="A30" s="33" t="s">
        <v>22</v>
      </c>
      <c r="B30" s="34"/>
      <c r="C30" s="34"/>
      <c r="D30" s="34"/>
      <c r="E30" s="37"/>
      <c r="F30" s="34"/>
      <c r="G30" s="34"/>
      <c r="H30" s="34"/>
      <c r="I30" s="14"/>
      <c r="L30" s="17"/>
    </row>
    <row r="31" spans="1:16" s="18" customFormat="1" ht="11.25" x14ac:dyDescent="0.15">
      <c r="A31" s="19"/>
      <c r="B31" s="19"/>
    </row>
    <row r="32" spans="1:16" s="18" customFormat="1" x14ac:dyDescent="0.15">
      <c r="A32" s="1"/>
      <c r="B32" s="20"/>
      <c r="C32" s="20"/>
      <c r="D32" s="20"/>
      <c r="E32" s="20"/>
    </row>
    <row r="33" spans="1:5" s="18" customFormat="1" ht="11.25" x14ac:dyDescent="0.15">
      <c r="A33" s="19"/>
      <c r="B33" s="20"/>
      <c r="C33" s="20"/>
      <c r="D33" s="20"/>
      <c r="E33" s="20"/>
    </row>
  </sheetData>
  <mergeCells count="10">
    <mergeCell ref="A23:H23"/>
    <mergeCell ref="A3:A7"/>
    <mergeCell ref="B3:B7"/>
    <mergeCell ref="C3:H3"/>
    <mergeCell ref="A12:A13"/>
    <mergeCell ref="D5:D7"/>
    <mergeCell ref="C4:C5"/>
    <mergeCell ref="E4:E7"/>
    <mergeCell ref="G4:H4"/>
    <mergeCell ref="C6:C7"/>
  </mergeCells>
  <phoneticPr fontId="1"/>
  <pageMargins left="0.98425196850393704" right="0.11811023622047245" top="0.94488188976377963" bottom="0.74803149606299213" header="0.31496062992125984" footer="0.31496062992125984"/>
  <pageSetup paperSize="9" orientation="landscape" r:id="rId1"/>
  <headerFooter>
    <oddFooter>&amp;R&amp;8&amp;F</oddFooter>
  </headerFooter>
  <ignoredErrors>
    <ignoredError sqref="A13"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vt:lpstr>
      <vt:lpstr>'4-3'!Print_Area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奥村　伸一郎</dc:creator>
  <cp:keywords/>
  <dc:description/>
  <cp:lastModifiedBy>富山県</cp:lastModifiedBy>
  <cp:revision>0</cp:revision>
  <cp:lastPrinted>2022-09-22T01:38:37Z</cp:lastPrinted>
  <dcterms:created xsi:type="dcterms:W3CDTF">1601-01-01T00:00:00Z</dcterms:created>
  <dcterms:modified xsi:type="dcterms:W3CDTF">2023-05-22T00:16:07Z</dcterms:modified>
  <cp:category/>
</cp:coreProperties>
</file>