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512" activeTab="0"/>
  </bookViews>
  <sheets>
    <sheet name="ci_20" sheetId="1" r:id="rId1"/>
  </sheets>
  <definedNames>
    <definedName name="_xlnm.Print_Area" localSheetId="0">'ci_20'!$A$1:$H$29</definedName>
    <definedName name="_xlnm.Print_Titles" localSheetId="0">'ci_20'!$A:$A</definedName>
  </definedNames>
  <calcPr fullCalcOnLoad="1"/>
</workbook>
</file>

<file path=xl/sharedStrings.xml><?xml version="1.0" encoding="utf-8"?>
<sst xmlns="http://schemas.openxmlformats.org/spreadsheetml/2006/main" count="38" uniqueCount="31">
  <si>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</si>
  <si>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</si>
  <si>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</si>
  <si>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</si>
  <si>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</si>
  <si>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</si>
  <si>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</si>
  <si>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</si>
  <si>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</si>
  <si>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</si>
  <si>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</si>
  <si>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</si>
  <si>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</si>
  <si>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</si>
  <si>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</si>
  <si>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</si>
  <si>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</si>
  <si>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</si>
  <si>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</si>
  <si>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1.0ha未満</t>
  </si>
  <si>
    <t>-</t>
  </si>
  <si>
    <t>富　　山　　県　　統　　計　　調　　査　　課</t>
  </si>
  <si>
    <t>農　　業　　　　経営体数</t>
  </si>
  <si>
    <t>経営耕地            なし</t>
  </si>
  <si>
    <t>1.0ha以上5.0ha未満</t>
  </si>
  <si>
    <t>5.0ha以上10.0ha未満</t>
  </si>
  <si>
    <t>10.0ha以上</t>
  </si>
  <si>
    <t>経営体</t>
  </si>
  <si>
    <r>
      <t>20 経営耕地面積規模別農業経営体数</t>
    </r>
    <r>
      <rPr>
        <sz val="7.5"/>
        <rFont val="ＭＳ 明朝"/>
        <family val="1"/>
      </rPr>
      <t>（ 令2.2.1 ）</t>
    </r>
  </si>
  <si>
    <t>注　農業経営体:農林業センサスに定める基準以上の農産物の生産を行う者及び
　農作業の受託を行う者</t>
  </si>
  <si>
    <t>資料：農林水産省「2020年農林業センサス」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</si>
</sst>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  <numFmt numFmtId="193" formatCode="#.00\ ###\ ##0"/>
    <numFmt numFmtId="194" formatCode="#.000\ ###\ ##0"/>
    <numFmt numFmtId="195" formatCode="#.0000\ ###\ ##0"/>
    <numFmt numFmtId="196" formatCode="#.00000\ ###\ ##0"/>
    <numFmt numFmtId="197" formatCode=".\ ###\ ##00;00"/>
    <numFmt numFmtId="198" formatCode=".\ ###\ ##00;0000000000000000000000000000000000000000000000000000000000000000000000000000000000000000000000000000000000000000000000000000000000000000000000000000"/>
    <numFmt numFmtId="199" formatCode=".\ ##\ ##00;0000000000000000000000000000000000000000000000000000000000000000000000000000000000000000000000000000000000000000000000000000000000000000000000000000"/>
    <numFmt numFmtId="200" formatCode=".\ #\ ##00;0000000000000000000000000000000000000000000000000000000000000000000000000000000000000000000000000000000000000000000000000000000000000000000000000000"/>
    <numFmt numFmtId="201" formatCode=".\ \ ##00;0000000000000000000000000000000000000000000000000000000000000000000000000000000000000000000000000000000000000000000000000000000000000000000000000000"/>
    <numFmt numFmtId="202" formatCode=".\ \ ##0;0000000000000000000000000000000000000000000000000000000000000000000000000000000000000000000000000000000000000000000000000000000000000000000000000000"/>
    <numFmt numFmtId="203" formatCode=".\ \ ##;0000000000000000000000000000000000000000000000000000000000000000000000000000000000000000000000000000000000000000000000000000000000000000000000000000"/>
    <numFmt numFmtId="204" formatCode=".\ \ #;0000000000000000000000000000000000000000000000000000000000000000000000000000000000000000000000000000000000000000000000000000000000000000000000000000"/>
    <numFmt numFmtId="205" formatCode="\ \ ;0000000000000000000000000000000000000000000000000000000000000000000000000000000000000000000000000000000000000000000000000000000000000000000000000000"/>
    <numFmt numFmtId="206" formatCode="\ \ ;0000000000000000000000000000000000000000000000000000000000000000000000000000000000000000000000000000000000000000000000000000000000000000000000000000.0"/>
    <numFmt numFmtId="207" formatCode="\ \ ;0000000000000000000000000000000000000000000000000000000000000000000000000000000000000000000000000000000000000000000000000000000000000000000000000000.00"/>
    <numFmt numFmtId="208" formatCode="\ \ ;0000000000000000000000000000000000000000000000000000000000000000000000000000000000000000000000000000000000000000000000000000000000000000000000000000.000"/>
    <numFmt numFmtId="209" formatCode="\ \ ;0000000000000000000000000000000000000000000000000000000000000000000000000000000000000000000000000000000000000000000000000000000000000000000000000000.0000"/>
    <numFmt numFmtId="210" formatCode="\ \ ;0000000000000000000000000000000000000000000000000000000000000000000000000000000000000000000000000000000000000000000000000000000000000000000000000000.00000"/>
    <numFmt numFmtId="211" formatCode="\ \ ;0000000000000000000000000000000000000000000000000000000000000000000000000000000000000000000000000000000000000000000000000000000000000000000000000000.000000"/>
    <numFmt numFmtId="212" formatCode="\ \ ;0000000000000000000000000000000000000000000000000000000000000000000000000000000000000000000000000000000000000000000000000000000000000000000000000000.0000000"/>
    <numFmt numFmtId="213" formatCode="\ \ ;0000000000000000000000000000000000000000000000000000000000000000000000000000000000000000000000000000000000000000000000000000000000000000000000000000.00000000"/>
    <numFmt numFmtId="214" formatCode="\ \ ;0000000000000000000000000000000000000000000000000000000000000000000000000000000000000000000000000000000000000000000000000000000000000000000000000000.000000000"/>
    <numFmt numFmtId="215" formatCode="\ \ ;0000000000000000000000000000000000000000000000000000000000000000000000000000000000000000000000000000000000000000000000000000000000000000000000000000.0000000000"/>
    <numFmt numFmtId="216" formatCode="\ \ ;0000000000000000000000000000000000000000000000000000000000000000000000000000000000000000000000000000000000000000000000000000000000000000000000000000.00000000000"/>
    <numFmt numFmtId="217" formatCode="\ \ ;0000000000000000000000000000000000000000000000000000000000000000000000000000000000000000000000000000000000000000000000000000000000000000000000000000.000000000000"/>
    <numFmt numFmtId="218" formatCode="\ \ ;0000000000000000000000000000000000000000000000000000000000000000000000000000000000000000000000000000000000000000000000000000000000000000000000000000.0000000000000"/>
    <numFmt numFmtId="219" formatCode="\ \ ;0000000000000000000000000000000000000000000000000000000000000000000000000000000000000000000000000000000000000000000000000000000000000000000000000000.00000000000000"/>
    <numFmt numFmtId="220" formatCode="\ \ ;0000000000000000000000000000000000000000000000000000000000000000000000000000000000000000000000000000000000000000000000000000000000000000000000000000.000000000000000"/>
    <numFmt numFmtId="221" formatCode="0.00_);[Red]\(0.00\)"/>
    <numFmt numFmtId="222" formatCode="0.000_);[Red]\(0.000\)"/>
    <numFmt numFmtId="223" formatCode="0_);[Red]\(0\)"/>
    <numFmt numFmtId="224" formatCode="#\ ##0"/>
    <numFmt numFmtId="225" formatCode="###\ ##0"/>
    <numFmt numFmtId="226" formatCode="##\ ###\ ##0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10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177" fontId="7" fillId="0" borderId="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 horizontal="right"/>
    </xf>
    <xf numFmtId="226" fontId="6" fillId="0" borderId="0" xfId="48" applyNumberFormat="1" applyFont="1" applyFill="1" applyBorder="1" applyAlignment="1">
      <alignment horizontal="right"/>
    </xf>
    <xf numFmtId="226" fontId="6" fillId="0" borderId="10" xfId="48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distributed"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left"/>
    </xf>
    <xf numFmtId="177" fontId="7" fillId="0" borderId="14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226" fontId="6" fillId="0" borderId="14" xfId="48" applyNumberFormat="1" applyFont="1" applyFill="1" applyBorder="1" applyAlignment="1">
      <alignment horizontal="right"/>
    </xf>
    <xf numFmtId="226" fontId="6" fillId="0" borderId="15" xfId="48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177" fontId="6" fillId="0" borderId="0" xfId="48" applyNumberFormat="1" applyFont="1" applyFill="1" applyBorder="1" applyAlignment="1">
      <alignment horizontal="right"/>
    </xf>
    <xf numFmtId="177" fontId="6" fillId="0" borderId="10" xfId="48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130" zoomScaleNormal="130" zoomScaleSheetLayoutView="120" zoomScalePageLayoutView="0" workbookViewId="0" topLeftCell="A1">
      <selection activeCell="I1" sqref="I1"/>
    </sheetView>
  </sheetViews>
  <sheetFormatPr defaultColWidth="9.00390625" defaultRowHeight="12.75"/>
  <cols>
    <col min="1" max="1" width="9.375" style="19" customWidth="1"/>
    <col min="2" max="2" width="0.12890625" style="32" customWidth="1"/>
    <col min="3" max="7" width="7.75390625" style="32" customWidth="1"/>
    <col min="8" max="8" width="7.75390625" style="33" customWidth="1"/>
    <col min="9" max="16384" width="9.125" style="32" customWidth="1"/>
  </cols>
  <sheetData>
    <row r="1" spans="1:2" ht="6.75" customHeight="1">
      <c r="A1" s="1"/>
      <c r="B1" s="31"/>
    </row>
    <row r="2" spans="1:9" ht="10.5" customHeight="1">
      <c r="A2" s="2"/>
      <c r="B2" s="3"/>
      <c r="C2" s="53" t="s">
        <v>28</v>
      </c>
      <c r="D2" s="54"/>
      <c r="E2" s="54"/>
      <c r="F2" s="54"/>
      <c r="G2" s="54"/>
      <c r="H2" s="54"/>
      <c r="I2" s="33"/>
    </row>
    <row r="3" spans="1:8" ht="10.5" customHeight="1">
      <c r="A3" s="4" t="s">
        <v>0</v>
      </c>
      <c r="B3" s="33"/>
      <c r="C3" s="42" t="s">
        <v>22</v>
      </c>
      <c r="D3" s="45" t="s">
        <v>23</v>
      </c>
      <c r="E3" s="45" t="s">
        <v>19</v>
      </c>
      <c r="F3" s="45" t="s">
        <v>24</v>
      </c>
      <c r="G3" s="45" t="s">
        <v>25</v>
      </c>
      <c r="H3" s="48" t="s">
        <v>26</v>
      </c>
    </row>
    <row r="4" spans="1:8" ht="10.5" customHeight="1">
      <c r="A4" s="4"/>
      <c r="B4" s="33"/>
      <c r="C4" s="43"/>
      <c r="D4" s="46"/>
      <c r="E4" s="46"/>
      <c r="F4" s="46"/>
      <c r="G4" s="46"/>
      <c r="H4" s="49"/>
    </row>
    <row r="5" spans="1:8" ht="9" customHeight="1">
      <c r="A5" s="5"/>
      <c r="B5" s="33"/>
      <c r="C5" s="44"/>
      <c r="D5" s="47"/>
      <c r="E5" s="47"/>
      <c r="F5" s="47"/>
      <c r="G5" s="47"/>
      <c r="H5" s="50"/>
    </row>
    <row r="6" spans="1:8" s="9" customFormat="1" ht="11.25" customHeight="1">
      <c r="A6" s="4"/>
      <c r="B6" s="7"/>
      <c r="C6" s="37" t="s">
        <v>27</v>
      </c>
      <c r="D6" s="38" t="s">
        <v>27</v>
      </c>
      <c r="E6" s="38" t="s">
        <v>27</v>
      </c>
      <c r="F6" s="38" t="s">
        <v>27</v>
      </c>
      <c r="G6" s="38" t="s">
        <v>27</v>
      </c>
      <c r="H6" s="38" t="s">
        <v>27</v>
      </c>
    </row>
    <row r="7" spans="1:10" s="12" customFormat="1" ht="10.5" customHeight="1">
      <c r="A7" s="6" t="s">
        <v>1</v>
      </c>
      <c r="B7" s="11"/>
      <c r="C7" s="27">
        <v>11415</v>
      </c>
      <c r="D7" s="8">
        <v>101</v>
      </c>
      <c r="E7" s="8">
        <f>128+1514+3410</f>
        <v>5052</v>
      </c>
      <c r="F7" s="8">
        <f>2346+1507+1163+575</f>
        <v>5591</v>
      </c>
      <c r="G7" s="8">
        <v>351</v>
      </c>
      <c r="H7" s="8">
        <f>+C7-D7-E7-F7-G7</f>
        <v>320</v>
      </c>
      <c r="I7" s="9"/>
      <c r="J7" s="9"/>
    </row>
    <row r="8" spans="1:10" ht="9.75" customHeight="1">
      <c r="A8" s="10"/>
      <c r="B8" s="4"/>
      <c r="C8" s="27"/>
      <c r="D8" s="8"/>
      <c r="E8" s="8"/>
      <c r="F8" s="8"/>
      <c r="G8" s="8"/>
      <c r="H8" s="8"/>
      <c r="I8" s="9"/>
      <c r="J8" s="9"/>
    </row>
    <row r="9" spans="1:10" ht="9.75" customHeight="1">
      <c r="A9" s="4" t="s">
        <v>2</v>
      </c>
      <c r="B9" s="4"/>
      <c r="C9" s="28">
        <v>3403</v>
      </c>
      <c r="D9" s="13">
        <v>13</v>
      </c>
      <c r="E9" s="13">
        <f>52+404+944</f>
        <v>1400</v>
      </c>
      <c r="F9" s="13">
        <f>659+484+458+204</f>
        <v>1805</v>
      </c>
      <c r="G9" s="13">
        <v>119</v>
      </c>
      <c r="H9" s="13">
        <f aca="true" t="shared" si="0" ref="H9:H23">+C9-D9-E9-F9-G9</f>
        <v>66</v>
      </c>
      <c r="I9" s="9"/>
      <c r="J9" s="9"/>
    </row>
    <row r="10" spans="1:10" ht="9.75" customHeight="1">
      <c r="A10" s="4" t="s">
        <v>3</v>
      </c>
      <c r="B10" s="4"/>
      <c r="C10" s="28">
        <v>1352</v>
      </c>
      <c r="D10" s="13">
        <v>7</v>
      </c>
      <c r="E10" s="13">
        <f>12+293+540</f>
        <v>845</v>
      </c>
      <c r="F10" s="13">
        <f>231+128+69+26</f>
        <v>454</v>
      </c>
      <c r="G10" s="13">
        <v>24</v>
      </c>
      <c r="H10" s="13">
        <f t="shared" si="0"/>
        <v>22</v>
      </c>
      <c r="I10" s="9"/>
      <c r="J10" s="9"/>
    </row>
    <row r="11" spans="1:10" ht="9.75" customHeight="1">
      <c r="A11" s="4" t="s">
        <v>4</v>
      </c>
      <c r="B11" s="4"/>
      <c r="C11" s="29">
        <v>459</v>
      </c>
      <c r="D11" s="14">
        <v>31</v>
      </c>
      <c r="E11" s="14">
        <f>6+58+134</f>
        <v>198</v>
      </c>
      <c r="F11" s="14">
        <f>89+57+41+20</f>
        <v>207</v>
      </c>
      <c r="G11" s="14">
        <v>11</v>
      </c>
      <c r="H11" s="57">
        <f t="shared" si="0"/>
        <v>12</v>
      </c>
      <c r="I11" s="9"/>
      <c r="J11" s="9"/>
    </row>
    <row r="12" spans="1:10" ht="9.75" customHeight="1">
      <c r="A12" s="4" t="s">
        <v>5</v>
      </c>
      <c r="B12" s="4"/>
      <c r="C12" s="29">
        <v>661</v>
      </c>
      <c r="D12" s="14">
        <v>9</v>
      </c>
      <c r="E12" s="14">
        <f>6+173+270</f>
        <v>449</v>
      </c>
      <c r="F12" s="14">
        <f>98+26+23+26</f>
        <v>173</v>
      </c>
      <c r="G12" s="14">
        <v>19</v>
      </c>
      <c r="H12" s="57">
        <f t="shared" si="0"/>
        <v>11</v>
      </c>
      <c r="I12" s="9"/>
      <c r="J12" s="9"/>
    </row>
    <row r="13" spans="1:10" ht="9.75" customHeight="1">
      <c r="A13" s="4" t="s">
        <v>6</v>
      </c>
      <c r="B13" s="4"/>
      <c r="C13" s="29">
        <v>388</v>
      </c>
      <c r="D13" s="14" t="s">
        <v>20</v>
      </c>
      <c r="E13" s="14">
        <f>37+87</f>
        <v>124</v>
      </c>
      <c r="F13" s="14">
        <f>87+67+42+37</f>
        <v>233</v>
      </c>
      <c r="G13" s="14">
        <v>19</v>
      </c>
      <c r="H13" s="57">
        <f>+C13-E13-F13-G13</f>
        <v>12</v>
      </c>
      <c r="I13" s="9"/>
      <c r="J13" s="9"/>
    </row>
    <row r="14" spans="1:10" ht="9.75" customHeight="1">
      <c r="A14" s="4" t="s">
        <v>7</v>
      </c>
      <c r="B14" s="4"/>
      <c r="C14" s="28">
        <v>512</v>
      </c>
      <c r="D14" s="13">
        <v>3</v>
      </c>
      <c r="E14" s="13">
        <f>75+166</f>
        <v>241</v>
      </c>
      <c r="F14" s="13">
        <f>120+59+31+25</f>
        <v>235</v>
      </c>
      <c r="G14" s="13">
        <v>10</v>
      </c>
      <c r="H14" s="13">
        <f t="shared" si="0"/>
        <v>23</v>
      </c>
      <c r="I14" s="9"/>
      <c r="J14" s="9"/>
    </row>
    <row r="15" spans="1:10" ht="9.75" customHeight="1">
      <c r="A15" s="4" t="s">
        <v>16</v>
      </c>
      <c r="B15" s="4"/>
      <c r="C15" s="29">
        <v>808</v>
      </c>
      <c r="D15" s="14">
        <v>7</v>
      </c>
      <c r="E15" s="14">
        <f>72+210</f>
        <v>282</v>
      </c>
      <c r="F15" s="14">
        <f>204+129+86+41</f>
        <v>460</v>
      </c>
      <c r="G15" s="14">
        <v>33</v>
      </c>
      <c r="H15" s="57">
        <f t="shared" si="0"/>
        <v>26</v>
      </c>
      <c r="I15" s="9"/>
      <c r="J15" s="9"/>
    </row>
    <row r="16" spans="1:10" ht="9.75" customHeight="1">
      <c r="A16" s="4" t="s">
        <v>8</v>
      </c>
      <c r="B16" s="4"/>
      <c r="C16" s="29">
        <v>471</v>
      </c>
      <c r="D16" s="14">
        <v>2</v>
      </c>
      <c r="E16" s="14">
        <f>66+156</f>
        <v>222</v>
      </c>
      <c r="F16" s="14">
        <f>128+72+28+5</f>
        <v>233</v>
      </c>
      <c r="G16" s="14">
        <v>5</v>
      </c>
      <c r="H16" s="57">
        <f t="shared" si="0"/>
        <v>9</v>
      </c>
      <c r="I16" s="9"/>
      <c r="J16" s="9"/>
    </row>
    <row r="17" spans="1:10" ht="9.75" customHeight="1">
      <c r="A17" s="4" t="s">
        <v>17</v>
      </c>
      <c r="B17" s="4"/>
      <c r="C17" s="29">
        <v>1102</v>
      </c>
      <c r="D17" s="14">
        <v>11</v>
      </c>
      <c r="E17" s="14">
        <f>31+135+291</f>
        <v>457</v>
      </c>
      <c r="F17" s="14">
        <f>282+152+100+42</f>
        <v>576</v>
      </c>
      <c r="G17" s="14">
        <v>23</v>
      </c>
      <c r="H17" s="57">
        <f t="shared" si="0"/>
        <v>35</v>
      </c>
      <c r="I17" s="9"/>
      <c r="J17" s="9"/>
    </row>
    <row r="18" spans="1:10" ht="9.75" customHeight="1">
      <c r="A18" s="4" t="s">
        <v>18</v>
      </c>
      <c r="B18" s="4"/>
      <c r="C18" s="28">
        <v>375</v>
      </c>
      <c r="D18" s="13">
        <v>2</v>
      </c>
      <c r="E18" s="13">
        <f>56+130</f>
        <v>186</v>
      </c>
      <c r="F18" s="13">
        <f>63+47+36+14</f>
        <v>160</v>
      </c>
      <c r="G18" s="13">
        <v>11</v>
      </c>
      <c r="H18" s="13">
        <f t="shared" si="0"/>
        <v>16</v>
      </c>
      <c r="I18" s="9"/>
      <c r="J18" s="9"/>
    </row>
    <row r="19" spans="1:10" ht="9.75" customHeight="1">
      <c r="A19" s="4" t="s">
        <v>9</v>
      </c>
      <c r="B19" s="4"/>
      <c r="C19" s="29">
        <v>46</v>
      </c>
      <c r="D19" s="14" t="s">
        <v>20</v>
      </c>
      <c r="E19" s="14">
        <v>11</v>
      </c>
      <c r="F19" s="14">
        <f>21+11</f>
        <v>32</v>
      </c>
      <c r="G19" s="14">
        <v>2</v>
      </c>
      <c r="H19" s="57">
        <f>+C19-E19-F19-G19</f>
        <v>1</v>
      </c>
      <c r="I19" s="9"/>
      <c r="J19" s="9"/>
    </row>
    <row r="20" spans="1:10" ht="9.75" customHeight="1">
      <c r="A20" s="4" t="s">
        <v>10</v>
      </c>
      <c r="B20" s="4"/>
      <c r="C20" s="29">
        <v>443</v>
      </c>
      <c r="D20" s="14">
        <v>5</v>
      </c>
      <c r="E20" s="14">
        <f>41+143</f>
        <v>184</v>
      </c>
      <c r="F20" s="14">
        <f>83+66+59+21</f>
        <v>229</v>
      </c>
      <c r="G20" s="14">
        <v>16</v>
      </c>
      <c r="H20" s="57">
        <f t="shared" si="0"/>
        <v>9</v>
      </c>
      <c r="I20" s="9"/>
      <c r="J20" s="9"/>
    </row>
    <row r="21" spans="1:10" ht="9.75" customHeight="1">
      <c r="A21" s="4" t="s">
        <v>11</v>
      </c>
      <c r="B21" s="4"/>
      <c r="C21" s="29">
        <v>645</v>
      </c>
      <c r="D21" s="14">
        <v>4</v>
      </c>
      <c r="E21" s="14">
        <f>50+147</f>
        <v>197</v>
      </c>
      <c r="F21" s="14">
        <f>121+88+104+63</f>
        <v>376</v>
      </c>
      <c r="G21" s="14">
        <v>31</v>
      </c>
      <c r="H21" s="57">
        <f t="shared" si="0"/>
        <v>37</v>
      </c>
      <c r="I21" s="9"/>
      <c r="J21" s="9"/>
    </row>
    <row r="22" spans="1:10" ht="9.75" customHeight="1">
      <c r="A22" s="4" t="s">
        <v>12</v>
      </c>
      <c r="B22" s="4"/>
      <c r="C22" s="29">
        <v>562</v>
      </c>
      <c r="D22" s="14">
        <v>5</v>
      </c>
      <c r="E22" s="14">
        <f>5+41+134</f>
        <v>180</v>
      </c>
      <c r="F22" s="14">
        <f>139+99+61+33</f>
        <v>332</v>
      </c>
      <c r="G22" s="14">
        <v>22</v>
      </c>
      <c r="H22" s="57">
        <f t="shared" si="0"/>
        <v>23</v>
      </c>
      <c r="I22" s="9"/>
      <c r="J22" s="9"/>
    </row>
    <row r="23" spans="1:8" s="18" customFormat="1" ht="9" customHeight="1">
      <c r="A23" s="5" t="s">
        <v>13</v>
      </c>
      <c r="B23" s="23"/>
      <c r="C23" s="30">
        <v>188</v>
      </c>
      <c r="D23" s="15">
        <v>2</v>
      </c>
      <c r="E23" s="15">
        <f>26+50</f>
        <v>76</v>
      </c>
      <c r="F23" s="15">
        <f>29+25+20+12</f>
        <v>86</v>
      </c>
      <c r="G23" s="15">
        <v>6</v>
      </c>
      <c r="H23" s="58">
        <f t="shared" si="0"/>
        <v>18</v>
      </c>
    </row>
    <row r="24" spans="1:8" s="18" customFormat="1" ht="9" customHeight="1">
      <c r="A24" s="16" t="s">
        <v>14</v>
      </c>
      <c r="B24" s="17"/>
      <c r="C24" s="39" t="s">
        <v>21</v>
      </c>
      <c r="D24" s="40"/>
      <c r="E24" s="40"/>
      <c r="F24" s="41"/>
      <c r="G24" s="41"/>
      <c r="H24" s="41"/>
    </row>
    <row r="25" spans="1:8" ht="1.5" customHeight="1">
      <c r="A25" s="25" t="s">
        <v>14</v>
      </c>
      <c r="B25" s="34"/>
      <c r="C25" s="24"/>
      <c r="D25" s="26"/>
      <c r="E25" s="26"/>
      <c r="F25" s="34"/>
      <c r="G25" s="34"/>
      <c r="H25" s="34"/>
    </row>
    <row r="26" spans="2:8" ht="9" customHeight="1">
      <c r="B26" s="35"/>
      <c r="C26" s="55" t="s">
        <v>29</v>
      </c>
      <c r="D26" s="56"/>
      <c r="E26" s="56"/>
      <c r="F26" s="56"/>
      <c r="G26" s="56"/>
      <c r="H26" s="56"/>
    </row>
    <row r="27" spans="1:8" ht="9" customHeight="1">
      <c r="A27" s="20" t="s">
        <v>15</v>
      </c>
      <c r="B27" s="35"/>
      <c r="C27" s="59"/>
      <c r="D27" s="60"/>
      <c r="E27" s="60"/>
      <c r="F27" s="60"/>
      <c r="G27" s="60"/>
      <c r="H27" s="60"/>
    </row>
    <row r="28" spans="1:9" ht="9" customHeight="1">
      <c r="A28" s="22"/>
      <c r="B28" s="36"/>
      <c r="C28" s="51" t="s">
        <v>30</v>
      </c>
      <c r="D28" s="52"/>
      <c r="E28" s="52"/>
      <c r="F28" s="52"/>
      <c r="G28" s="52"/>
      <c r="H28" s="52"/>
      <c r="I28" s="33"/>
    </row>
    <row r="29" spans="1:2" ht="9.75" customHeight="1">
      <c r="A29" s="21"/>
      <c r="B29" s="33"/>
    </row>
    <row r="30" ht="9.75" customHeight="1"/>
  </sheetData>
  <sheetProtection/>
  <mergeCells count="10">
    <mergeCell ref="C26:H27"/>
    <mergeCell ref="C24:H24"/>
    <mergeCell ref="C28:H28"/>
    <mergeCell ref="C2:H2"/>
    <mergeCell ref="C3:C5"/>
    <mergeCell ref="D3:D5"/>
    <mergeCell ref="E3:E5"/>
    <mergeCell ref="F3:F5"/>
    <mergeCell ref="G3:G5"/>
    <mergeCell ref="H3:H5"/>
  </mergeCells>
  <printOptions/>
  <pageMargins left="0.984251968503937" right="0.2755905511811024" top="0.984251968503937" bottom="0.1968503937007874" header="0.3937007874015748" footer="0"/>
  <pageSetup horizontalDpi="600" verticalDpi="600" orientation="portrait" paperSize="9" scale="130" r:id="rId1"/>
  <rowBreaks count="1" manualBreakCount="1">
    <brk id="28" max="11" man="1"/>
  </rowBreaks>
  <ignoredErrors>
    <ignoredError sqref="H19 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2022-05-10T08:08:36Z</cp:lastPrinted>
  <dcterms:modified xsi:type="dcterms:W3CDTF">2022-05-10T08:09:08Z</dcterms:modified>
  <cp:category/>
  <cp:version/>
  <cp:contentType/>
  <cp:contentStatus/>
</cp:coreProperties>
</file>