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tabRatio="599" activeTab="0"/>
  </bookViews>
  <sheets>
    <sheet name="第８表" sheetId="1" r:id="rId1"/>
  </sheets>
  <definedNames>
    <definedName name="産業" localSheetId="0">'第８表'!$A$14:$D$70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<sst xmlns="http://schemas.openxmlformats.org/spreadsheetml/2006/main" count="370" uniqueCount="85">
  <si>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</si>
  <si>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</si>
  <si>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</si>
  <si>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</si>
  <si>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</si>
  <si>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</si>
  <si>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</si>
  <si>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</si>
  <si>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</si>
  <si>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</si>
  <si>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</si>
  <si>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</si>
  <si>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</si>
  <si>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</si>
  <si>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</si>
  <si>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</si>
  <si>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</si>
  <si>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</si>
  <si>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</si>
  <si>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</si>
  <si>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</si>
  <si>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</si>
  <si>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</si>
  <si>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</si>
  <si>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</si>
  <si>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</si>
  <si>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</si>
  <si>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</si>
  <si>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</si>
  <si>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</si>
  <si>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</si>
  <si>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</si>
  <si>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</si>
  <si>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</si>
  <si>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</si>
  <si>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</si>
  <si>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</si>
  <si>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</si>
  <si>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</si>
  <si>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</si>
  <si>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</si>
  <si>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</si>
  <si>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</si>
  <si>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</si>
  <si>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</si>
  <si>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</si>
  <si>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</si>
  <si>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</si>
  <si>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</si>
  <si>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</si>
  <si>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</si>
  <si>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</si>
  <si>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</si>
  <si>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</si>
  <si>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</si>
  <si>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</si>
  <si>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</si>
  <si>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</si>
  <si>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構成比</t>
  </si>
  <si>
    <t>前回比</t>
  </si>
  <si>
    <t>16年</t>
  </si>
  <si>
    <t>14年</t>
  </si>
  <si>
    <t>計</t>
  </si>
  <si>
    <t>法　　人</t>
  </si>
  <si>
    <t>個　　人</t>
  </si>
  <si>
    <t>％</t>
  </si>
  <si>
    <t>売　場　面　積</t>
  </si>
  <si>
    <t>㎡</t>
  </si>
  <si>
    <t>第８表　産業分類小分類別　　法人・個人別売場面積</t>
  </si>
  <si>
    <t>607　時計・眼鏡・光学機械小売業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</si>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</sst>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▲ &quot;0"/>
    <numFmt numFmtId="187" formatCode="0_ "/>
    <numFmt numFmtId="188" formatCode="#,##0.0;&quot;▲ &quot;#,##0.0"/>
    <numFmt numFmtId="189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177" fontId="8" fillId="0" borderId="37" xfId="0" applyNumberFormat="1" applyFont="1" applyFill="1" applyBorder="1" applyAlignment="1">
      <alignment horizontal="right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3.75390625" style="3" customWidth="1"/>
    <col min="3" max="3" width="3.25390625" style="3" customWidth="1"/>
    <col min="4" max="4" width="22.25390625" style="3" customWidth="1"/>
    <col min="5" max="5" width="5.75390625" style="3" customWidth="1"/>
    <col min="6" max="7" width="10.375" style="3" bestFit="1" customWidth="1"/>
    <col min="8" max="8" width="6.625" style="3" customWidth="1"/>
    <col min="9" max="9" width="7.625" style="3" customWidth="1"/>
    <col min="10" max="11" width="10.375" style="3" bestFit="1" customWidth="1"/>
    <col min="12" max="12" width="6.625" style="3" customWidth="1"/>
    <col min="13" max="13" width="7.375" style="3" customWidth="1"/>
    <col min="14" max="14" width="9.125" style="3" bestFit="1" customWidth="1"/>
    <col min="15" max="15" width="10.875" style="3" customWidth="1"/>
    <col min="16" max="16" width="6.625" style="3" customWidth="1"/>
    <col min="17" max="17" width="7.375" style="3" customWidth="1"/>
    <col min="18" max="16384" width="9.00390625" style="3" customWidth="1"/>
  </cols>
  <sheetData>
    <row r="2" ht="13.5">
      <c r="B2" s="3" t="s">
        <v>68</v>
      </c>
    </row>
    <row r="4" spans="2:17" ht="13.5">
      <c r="B4" s="98"/>
      <c r="C4" s="97"/>
      <c r="D4" s="97"/>
      <c r="E4" s="105"/>
      <c r="F4" s="94" t="s">
        <v>66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8" ht="13.5">
      <c r="B5" s="99"/>
      <c r="C5" s="106"/>
      <c r="D5" s="106"/>
      <c r="E5" s="107"/>
      <c r="F5" s="97" t="s">
        <v>62</v>
      </c>
      <c r="G5" s="97"/>
      <c r="H5" s="97"/>
      <c r="I5" s="97"/>
      <c r="J5" s="101" t="s">
        <v>63</v>
      </c>
      <c r="K5" s="101"/>
      <c r="L5" s="101"/>
      <c r="M5" s="101"/>
      <c r="N5" s="101" t="s">
        <v>64</v>
      </c>
      <c r="O5" s="101"/>
      <c r="P5" s="101"/>
      <c r="Q5" s="94"/>
      <c r="R5" s="17"/>
    </row>
    <row r="6" spans="2:18" ht="13.5">
      <c r="B6" s="99"/>
      <c r="C6" s="106"/>
      <c r="D6" s="106"/>
      <c r="E6" s="107"/>
      <c r="F6" s="98" t="s">
        <v>61</v>
      </c>
      <c r="G6" s="98" t="s">
        <v>60</v>
      </c>
      <c r="H6" s="8"/>
      <c r="I6" s="8"/>
      <c r="J6" s="98" t="s">
        <v>61</v>
      </c>
      <c r="K6" s="98" t="s">
        <v>60</v>
      </c>
      <c r="L6" s="8"/>
      <c r="M6" s="8"/>
      <c r="N6" s="98" t="s">
        <v>61</v>
      </c>
      <c r="O6" s="98" t="s">
        <v>60</v>
      </c>
      <c r="P6" s="8"/>
      <c r="Q6" s="8"/>
      <c r="R6" s="17"/>
    </row>
    <row r="7" spans="2:18" ht="13.5">
      <c r="B7" s="108"/>
      <c r="C7" s="109"/>
      <c r="D7" s="109"/>
      <c r="E7" s="110"/>
      <c r="F7" s="99"/>
      <c r="G7" s="100"/>
      <c r="H7" s="2" t="s">
        <v>58</v>
      </c>
      <c r="I7" s="36" t="s">
        <v>59</v>
      </c>
      <c r="J7" s="99"/>
      <c r="K7" s="100"/>
      <c r="L7" s="2" t="s">
        <v>58</v>
      </c>
      <c r="M7" s="36" t="s">
        <v>59</v>
      </c>
      <c r="N7" s="99"/>
      <c r="O7" s="100"/>
      <c r="P7" s="2" t="s">
        <v>58</v>
      </c>
      <c r="Q7" s="2" t="s">
        <v>59</v>
      </c>
      <c r="R7" s="17"/>
    </row>
    <row r="8" spans="2:18" ht="13.5">
      <c r="B8" s="4"/>
      <c r="C8" s="5"/>
      <c r="D8" s="5"/>
      <c r="E8" s="6"/>
      <c r="F8" s="33" t="s">
        <v>67</v>
      </c>
      <c r="G8" s="34" t="s">
        <v>67</v>
      </c>
      <c r="H8" s="33" t="s">
        <v>65</v>
      </c>
      <c r="I8" s="35" t="s">
        <v>65</v>
      </c>
      <c r="J8" s="35" t="s">
        <v>67</v>
      </c>
      <c r="K8" s="34" t="s">
        <v>67</v>
      </c>
      <c r="L8" s="33" t="s">
        <v>65</v>
      </c>
      <c r="M8" s="34" t="s">
        <v>65</v>
      </c>
      <c r="N8" s="33" t="s">
        <v>67</v>
      </c>
      <c r="O8" s="34" t="s">
        <v>67</v>
      </c>
      <c r="P8" s="33" t="s">
        <v>65</v>
      </c>
      <c r="Q8" s="35" t="s">
        <v>65</v>
      </c>
      <c r="R8" s="17"/>
    </row>
    <row r="9" spans="2:18" ht="24.75" customHeight="1">
      <c r="B9" s="121" t="s">
        <v>56</v>
      </c>
      <c r="C9" s="122"/>
      <c r="D9" s="122"/>
      <c r="E9" s="123"/>
      <c r="F9" s="37">
        <f>F10+F11</f>
        <v>1595066</v>
      </c>
      <c r="G9" s="38">
        <f>G10+G11</f>
        <v>1625585</v>
      </c>
      <c r="H9" s="46">
        <f>G9/$G$9*100</f>
        <v>100</v>
      </c>
      <c r="I9" s="45">
        <f>(G9/F9-1)*100</f>
        <v>1.913337755302913</v>
      </c>
      <c r="J9" s="43">
        <f>J10+J11</f>
        <v>1170077</v>
      </c>
      <c r="K9" s="38">
        <f>K10+K11</f>
        <v>1211797</v>
      </c>
      <c r="L9" s="46">
        <f>K9/$K$9*100</f>
        <v>100</v>
      </c>
      <c r="M9" s="47">
        <f>(K9/J9-1)*100</f>
        <v>3.5655773081600506</v>
      </c>
      <c r="N9" s="37">
        <f>N10+N11</f>
        <v>424989</v>
      </c>
      <c r="O9" s="38">
        <f>O10+O11</f>
        <v>413788</v>
      </c>
      <c r="P9" s="46">
        <f>O9/$O$9*100</f>
        <v>100</v>
      </c>
      <c r="Q9" s="45">
        <f>(O9/N9-1)*100</f>
        <v>-2.6355976272326997</v>
      </c>
      <c r="R9" s="17"/>
    </row>
    <row r="10" spans="2:18" ht="24.75" customHeight="1">
      <c r="B10" s="22"/>
      <c r="C10" s="119" t="s">
        <v>54</v>
      </c>
      <c r="D10" s="119"/>
      <c r="E10" s="120"/>
      <c r="F10" s="37"/>
      <c r="G10" s="38"/>
      <c r="H10" s="46"/>
      <c r="I10" s="45"/>
      <c r="J10" s="43"/>
      <c r="K10" s="38"/>
      <c r="L10" s="46"/>
      <c r="M10" s="47"/>
      <c r="N10" s="37"/>
      <c r="O10" s="38"/>
      <c r="P10" s="46"/>
      <c r="Q10" s="45"/>
      <c r="R10" s="17"/>
    </row>
    <row r="11" spans="2:18" ht="24.75" customHeight="1">
      <c r="B11" s="22"/>
      <c r="C11" s="119" t="s">
        <v>55</v>
      </c>
      <c r="D11" s="119"/>
      <c r="E11" s="120"/>
      <c r="F11" s="37">
        <f>F36</f>
        <v>1595066</v>
      </c>
      <c r="G11" s="38">
        <f>G36</f>
        <v>1625585</v>
      </c>
      <c r="H11" s="46">
        <f>G11/$G$9*100</f>
        <v>100</v>
      </c>
      <c r="I11" s="45">
        <f>(G11/F11-1)*100</f>
        <v>1.913337755302913</v>
      </c>
      <c r="J11" s="43">
        <f>J36</f>
        <v>1170077</v>
      </c>
      <c r="K11" s="38">
        <f>K36</f>
        <v>1211797</v>
      </c>
      <c r="L11" s="46">
        <f>K11/$K$9*100</f>
        <v>100</v>
      </c>
      <c r="M11" s="47">
        <f>(K11/J11-1)*100</f>
        <v>3.5655773081600506</v>
      </c>
      <c r="N11" s="37">
        <f>N36</f>
        <v>424989</v>
      </c>
      <c r="O11" s="38">
        <f>O36</f>
        <v>413788</v>
      </c>
      <c r="P11" s="46">
        <f>O11/$O$9*100</f>
        <v>100</v>
      </c>
      <c r="Q11" s="45">
        <f>(O11/N11-1)*100</f>
        <v>-2.6355976272326997</v>
      </c>
      <c r="R11" s="17"/>
    </row>
    <row r="12" spans="2:18" ht="12" customHeight="1" thickBot="1">
      <c r="B12" s="22"/>
      <c r="C12" s="23"/>
      <c r="D12" s="23"/>
      <c r="E12" s="30"/>
      <c r="F12" s="39"/>
      <c r="G12" s="40"/>
      <c r="H12" s="29"/>
      <c r="I12" s="32"/>
      <c r="J12" s="44"/>
      <c r="K12" s="40"/>
      <c r="L12" s="29"/>
      <c r="M12" s="31"/>
      <c r="N12" s="29"/>
      <c r="O12" s="31"/>
      <c r="P12" s="29"/>
      <c r="Q12" s="32"/>
      <c r="R12" s="17"/>
    </row>
    <row r="13" spans="2:18" ht="21" customHeight="1" thickTop="1">
      <c r="B13" s="102" t="s">
        <v>54</v>
      </c>
      <c r="C13" s="103"/>
      <c r="D13" s="103"/>
      <c r="E13" s="104"/>
      <c r="F13" s="81" t="s">
        <v>70</v>
      </c>
      <c r="G13" s="89" t="s">
        <v>70</v>
      </c>
      <c r="H13" s="81" t="s">
        <v>70</v>
      </c>
      <c r="I13" s="90" t="s">
        <v>70</v>
      </c>
      <c r="J13" s="91" t="s">
        <v>70</v>
      </c>
      <c r="K13" s="92" t="s">
        <v>70</v>
      </c>
      <c r="L13" s="93" t="s">
        <v>70</v>
      </c>
      <c r="M13" s="92" t="s">
        <v>70</v>
      </c>
      <c r="N13" s="81" t="s">
        <v>70</v>
      </c>
      <c r="O13" s="89" t="s">
        <v>70</v>
      </c>
      <c r="P13" s="81" t="s">
        <v>70</v>
      </c>
      <c r="Q13" s="90" t="s">
        <v>70</v>
      </c>
      <c r="R13" s="17"/>
    </row>
    <row r="14" spans="2:18" ht="18" customHeight="1">
      <c r="B14" s="67" t="s">
        <v>0</v>
      </c>
      <c r="C14" s="7"/>
      <c r="D14" s="8"/>
      <c r="E14" s="9"/>
      <c r="F14" s="82" t="s">
        <v>71</v>
      </c>
      <c r="G14" s="83" t="s">
        <v>71</v>
      </c>
      <c r="H14" s="84" t="s">
        <v>71</v>
      </c>
      <c r="I14" s="83" t="s">
        <v>71</v>
      </c>
      <c r="J14" s="82" t="s">
        <v>71</v>
      </c>
      <c r="K14" s="83" t="s">
        <v>71</v>
      </c>
      <c r="L14" s="84" t="s">
        <v>71</v>
      </c>
      <c r="M14" s="83" t="s">
        <v>71</v>
      </c>
      <c r="N14" s="82" t="s">
        <v>71</v>
      </c>
      <c r="O14" s="83" t="s">
        <v>71</v>
      </c>
      <c r="P14" s="84" t="s">
        <v>71</v>
      </c>
      <c r="Q14" s="82" t="s">
        <v>71</v>
      </c>
      <c r="R14" s="17"/>
    </row>
    <row r="15" spans="2:18" ht="13.5">
      <c r="B15" s="24"/>
      <c r="C15" s="10" t="s">
        <v>1</v>
      </c>
      <c r="D15" s="11"/>
      <c r="E15" s="12"/>
      <c r="F15" s="79" t="s">
        <v>71</v>
      </c>
      <c r="G15" s="80" t="s">
        <v>71</v>
      </c>
      <c r="H15" s="85" t="s">
        <v>71</v>
      </c>
      <c r="I15" s="80" t="s">
        <v>71</v>
      </c>
      <c r="J15" s="79" t="s">
        <v>71</v>
      </c>
      <c r="K15" s="80" t="s">
        <v>71</v>
      </c>
      <c r="L15" s="85" t="s">
        <v>71</v>
      </c>
      <c r="M15" s="80" t="s">
        <v>71</v>
      </c>
      <c r="N15" s="79" t="s">
        <v>71</v>
      </c>
      <c r="O15" s="80" t="s">
        <v>71</v>
      </c>
      <c r="P15" s="85" t="s">
        <v>71</v>
      </c>
      <c r="Q15" s="79" t="s">
        <v>71</v>
      </c>
      <c r="R15" s="17"/>
    </row>
    <row r="16" spans="2:18" ht="18" customHeight="1">
      <c r="B16" s="68" t="s">
        <v>2</v>
      </c>
      <c r="C16" s="10"/>
      <c r="D16" s="11"/>
      <c r="E16" s="12"/>
      <c r="F16" s="79" t="s">
        <v>72</v>
      </c>
      <c r="G16" s="80" t="s">
        <v>72</v>
      </c>
      <c r="H16" s="85" t="s">
        <v>72</v>
      </c>
      <c r="I16" s="80" t="s">
        <v>72</v>
      </c>
      <c r="J16" s="79" t="s">
        <v>72</v>
      </c>
      <c r="K16" s="80" t="s">
        <v>72</v>
      </c>
      <c r="L16" s="85" t="s">
        <v>72</v>
      </c>
      <c r="M16" s="80" t="s">
        <v>72</v>
      </c>
      <c r="N16" s="79" t="s">
        <v>72</v>
      </c>
      <c r="O16" s="80" t="s">
        <v>72</v>
      </c>
      <c r="P16" s="85" t="s">
        <v>72</v>
      </c>
      <c r="Q16" s="79" t="s">
        <v>72</v>
      </c>
      <c r="R16" s="17"/>
    </row>
    <row r="17" spans="2:18" ht="13.5">
      <c r="B17" s="25"/>
      <c r="C17" s="113" t="s">
        <v>3</v>
      </c>
      <c r="D17" s="114"/>
      <c r="E17" s="115"/>
      <c r="F17" s="79" t="s">
        <v>73</v>
      </c>
      <c r="G17" s="80" t="s">
        <v>73</v>
      </c>
      <c r="H17" s="85" t="s">
        <v>73</v>
      </c>
      <c r="I17" s="80" t="s">
        <v>73</v>
      </c>
      <c r="J17" s="79" t="s">
        <v>73</v>
      </c>
      <c r="K17" s="80" t="s">
        <v>73</v>
      </c>
      <c r="L17" s="85" t="s">
        <v>73</v>
      </c>
      <c r="M17" s="80" t="s">
        <v>73</v>
      </c>
      <c r="N17" s="79" t="s">
        <v>73</v>
      </c>
      <c r="O17" s="80" t="s">
        <v>73</v>
      </c>
      <c r="P17" s="85" t="s">
        <v>73</v>
      </c>
      <c r="Q17" s="79" t="s">
        <v>73</v>
      </c>
      <c r="R17" s="17"/>
    </row>
    <row r="18" spans="2:18" ht="13.5">
      <c r="B18" s="24"/>
      <c r="C18" s="10" t="s">
        <v>4</v>
      </c>
      <c r="D18" s="11"/>
      <c r="E18" s="12"/>
      <c r="F18" s="79" t="s">
        <v>74</v>
      </c>
      <c r="G18" s="80" t="s">
        <v>74</v>
      </c>
      <c r="H18" s="85" t="s">
        <v>74</v>
      </c>
      <c r="I18" s="80" t="s">
        <v>74</v>
      </c>
      <c r="J18" s="79" t="s">
        <v>74</v>
      </c>
      <c r="K18" s="80" t="s">
        <v>74</v>
      </c>
      <c r="L18" s="85" t="s">
        <v>74</v>
      </c>
      <c r="M18" s="80" t="s">
        <v>74</v>
      </c>
      <c r="N18" s="79" t="s">
        <v>74</v>
      </c>
      <c r="O18" s="80" t="s">
        <v>74</v>
      </c>
      <c r="P18" s="85" t="s">
        <v>74</v>
      </c>
      <c r="Q18" s="79" t="s">
        <v>74</v>
      </c>
      <c r="R18" s="17"/>
    </row>
    <row r="19" spans="2:18" ht="18" customHeight="1">
      <c r="B19" s="68" t="s">
        <v>5</v>
      </c>
      <c r="C19" s="10"/>
      <c r="D19" s="11"/>
      <c r="E19" s="12"/>
      <c r="F19" s="79" t="s">
        <v>70</v>
      </c>
      <c r="G19" s="80" t="s">
        <v>70</v>
      </c>
      <c r="H19" s="85" t="s">
        <v>70</v>
      </c>
      <c r="I19" s="80" t="s">
        <v>70</v>
      </c>
      <c r="J19" s="79" t="s">
        <v>70</v>
      </c>
      <c r="K19" s="80" t="s">
        <v>70</v>
      </c>
      <c r="L19" s="85" t="s">
        <v>70</v>
      </c>
      <c r="M19" s="80" t="s">
        <v>70</v>
      </c>
      <c r="N19" s="79" t="s">
        <v>70</v>
      </c>
      <c r="O19" s="80" t="s">
        <v>70</v>
      </c>
      <c r="P19" s="85" t="s">
        <v>70</v>
      </c>
      <c r="Q19" s="79" t="s">
        <v>70</v>
      </c>
      <c r="R19" s="17"/>
    </row>
    <row r="20" spans="2:18" ht="13.5">
      <c r="B20" s="25"/>
      <c r="C20" s="10" t="s">
        <v>6</v>
      </c>
      <c r="D20" s="11"/>
      <c r="E20" s="12"/>
      <c r="F20" s="79" t="s">
        <v>75</v>
      </c>
      <c r="G20" s="80" t="s">
        <v>75</v>
      </c>
      <c r="H20" s="85" t="s">
        <v>75</v>
      </c>
      <c r="I20" s="80" t="s">
        <v>75</v>
      </c>
      <c r="J20" s="79" t="s">
        <v>75</v>
      </c>
      <c r="K20" s="80" t="s">
        <v>75</v>
      </c>
      <c r="L20" s="85" t="s">
        <v>75</v>
      </c>
      <c r="M20" s="80" t="s">
        <v>75</v>
      </c>
      <c r="N20" s="79" t="s">
        <v>75</v>
      </c>
      <c r="O20" s="80" t="s">
        <v>75</v>
      </c>
      <c r="P20" s="85" t="s">
        <v>75</v>
      </c>
      <c r="Q20" s="79" t="s">
        <v>75</v>
      </c>
      <c r="R20" s="17"/>
    </row>
    <row r="21" spans="2:18" ht="13.5">
      <c r="B21" s="24"/>
      <c r="C21" s="10" t="s">
        <v>7</v>
      </c>
      <c r="D21" s="11"/>
      <c r="E21" s="12"/>
      <c r="F21" s="79" t="s">
        <v>76</v>
      </c>
      <c r="G21" s="80" t="s">
        <v>76</v>
      </c>
      <c r="H21" s="85" t="s">
        <v>76</v>
      </c>
      <c r="I21" s="80" t="s">
        <v>76</v>
      </c>
      <c r="J21" s="79" t="s">
        <v>76</v>
      </c>
      <c r="K21" s="80" t="s">
        <v>76</v>
      </c>
      <c r="L21" s="85" t="s">
        <v>76</v>
      </c>
      <c r="M21" s="80" t="s">
        <v>76</v>
      </c>
      <c r="N21" s="79" t="s">
        <v>76</v>
      </c>
      <c r="O21" s="80" t="s">
        <v>76</v>
      </c>
      <c r="P21" s="85" t="s">
        <v>76</v>
      </c>
      <c r="Q21" s="79" t="s">
        <v>76</v>
      </c>
      <c r="R21" s="17"/>
    </row>
    <row r="22" spans="2:18" ht="18" customHeight="1">
      <c r="B22" s="68" t="s">
        <v>8</v>
      </c>
      <c r="C22" s="10"/>
      <c r="D22" s="11"/>
      <c r="E22" s="12"/>
      <c r="F22" s="79" t="s">
        <v>77</v>
      </c>
      <c r="G22" s="80" t="s">
        <v>77</v>
      </c>
      <c r="H22" s="85" t="s">
        <v>77</v>
      </c>
      <c r="I22" s="80" t="s">
        <v>77</v>
      </c>
      <c r="J22" s="79" t="s">
        <v>77</v>
      </c>
      <c r="K22" s="80" t="s">
        <v>77</v>
      </c>
      <c r="L22" s="85" t="s">
        <v>77</v>
      </c>
      <c r="M22" s="80" t="s">
        <v>77</v>
      </c>
      <c r="N22" s="79" t="s">
        <v>77</v>
      </c>
      <c r="O22" s="80" t="s">
        <v>77</v>
      </c>
      <c r="P22" s="85" t="s">
        <v>77</v>
      </c>
      <c r="Q22" s="79" t="s">
        <v>77</v>
      </c>
      <c r="R22" s="17"/>
    </row>
    <row r="23" spans="2:18" ht="13.5">
      <c r="B23" s="25"/>
      <c r="C23" s="10" t="s">
        <v>9</v>
      </c>
      <c r="D23" s="11"/>
      <c r="E23" s="12"/>
      <c r="F23" s="79" t="s">
        <v>77</v>
      </c>
      <c r="G23" s="80" t="s">
        <v>77</v>
      </c>
      <c r="H23" s="85" t="s">
        <v>77</v>
      </c>
      <c r="I23" s="80" t="s">
        <v>77</v>
      </c>
      <c r="J23" s="79" t="s">
        <v>77</v>
      </c>
      <c r="K23" s="80" t="s">
        <v>77</v>
      </c>
      <c r="L23" s="85" t="s">
        <v>77</v>
      </c>
      <c r="M23" s="80" t="s">
        <v>77</v>
      </c>
      <c r="N23" s="79" t="s">
        <v>77</v>
      </c>
      <c r="O23" s="80" t="s">
        <v>77</v>
      </c>
      <c r="P23" s="85" t="s">
        <v>77</v>
      </c>
      <c r="Q23" s="79" t="s">
        <v>77</v>
      </c>
      <c r="R23" s="17"/>
    </row>
    <row r="24" spans="2:18" ht="13.5">
      <c r="B24" s="25"/>
      <c r="C24" s="10" t="s">
        <v>10</v>
      </c>
      <c r="D24" s="11"/>
      <c r="E24" s="12"/>
      <c r="F24" s="79" t="s">
        <v>78</v>
      </c>
      <c r="G24" s="80" t="s">
        <v>78</v>
      </c>
      <c r="H24" s="85" t="s">
        <v>78</v>
      </c>
      <c r="I24" s="80" t="s">
        <v>78</v>
      </c>
      <c r="J24" s="79" t="s">
        <v>78</v>
      </c>
      <c r="K24" s="80" t="s">
        <v>78</v>
      </c>
      <c r="L24" s="85" t="s">
        <v>78</v>
      </c>
      <c r="M24" s="80" t="s">
        <v>78</v>
      </c>
      <c r="N24" s="79" t="s">
        <v>78</v>
      </c>
      <c r="O24" s="80" t="s">
        <v>78</v>
      </c>
      <c r="P24" s="85" t="s">
        <v>78</v>
      </c>
      <c r="Q24" s="79" t="s">
        <v>78</v>
      </c>
      <c r="R24" s="17"/>
    </row>
    <row r="25" spans="2:18" ht="13.5">
      <c r="B25" s="25"/>
      <c r="C25" s="10" t="s">
        <v>11</v>
      </c>
      <c r="D25" s="11"/>
      <c r="E25" s="12"/>
      <c r="F25" s="79" t="s">
        <v>79</v>
      </c>
      <c r="G25" s="80" t="s">
        <v>79</v>
      </c>
      <c r="H25" s="85" t="s">
        <v>79</v>
      </c>
      <c r="I25" s="80" t="s">
        <v>79</v>
      </c>
      <c r="J25" s="79" t="s">
        <v>79</v>
      </c>
      <c r="K25" s="80" t="s">
        <v>79</v>
      </c>
      <c r="L25" s="85" t="s">
        <v>79</v>
      </c>
      <c r="M25" s="80" t="s">
        <v>79</v>
      </c>
      <c r="N25" s="79" t="s">
        <v>79</v>
      </c>
      <c r="O25" s="80" t="s">
        <v>79</v>
      </c>
      <c r="P25" s="85" t="s">
        <v>79</v>
      </c>
      <c r="Q25" s="79" t="s">
        <v>79</v>
      </c>
      <c r="R25" s="17"/>
    </row>
    <row r="26" spans="2:18" ht="13.5">
      <c r="B26" s="24"/>
      <c r="C26" s="10" t="s">
        <v>12</v>
      </c>
      <c r="D26" s="11"/>
      <c r="E26" s="12"/>
      <c r="F26" s="79" t="s">
        <v>78</v>
      </c>
      <c r="G26" s="80" t="s">
        <v>78</v>
      </c>
      <c r="H26" s="85" t="s">
        <v>78</v>
      </c>
      <c r="I26" s="80" t="s">
        <v>78</v>
      </c>
      <c r="J26" s="79" t="s">
        <v>78</v>
      </c>
      <c r="K26" s="80" t="s">
        <v>78</v>
      </c>
      <c r="L26" s="85" t="s">
        <v>78</v>
      </c>
      <c r="M26" s="80" t="s">
        <v>78</v>
      </c>
      <c r="N26" s="79" t="s">
        <v>78</v>
      </c>
      <c r="O26" s="80" t="s">
        <v>78</v>
      </c>
      <c r="P26" s="85" t="s">
        <v>78</v>
      </c>
      <c r="Q26" s="79" t="s">
        <v>78</v>
      </c>
      <c r="R26" s="17"/>
    </row>
    <row r="27" spans="2:18" ht="18" customHeight="1">
      <c r="B27" s="68" t="s">
        <v>13</v>
      </c>
      <c r="C27" s="10"/>
      <c r="D27" s="11"/>
      <c r="E27" s="12"/>
      <c r="F27" s="79" t="s">
        <v>73</v>
      </c>
      <c r="G27" s="80" t="s">
        <v>73</v>
      </c>
      <c r="H27" s="85" t="s">
        <v>73</v>
      </c>
      <c r="I27" s="80" t="s">
        <v>73</v>
      </c>
      <c r="J27" s="79" t="s">
        <v>73</v>
      </c>
      <c r="K27" s="80" t="s">
        <v>73</v>
      </c>
      <c r="L27" s="85" t="s">
        <v>73</v>
      </c>
      <c r="M27" s="80" t="s">
        <v>73</v>
      </c>
      <c r="N27" s="79" t="s">
        <v>73</v>
      </c>
      <c r="O27" s="80" t="s">
        <v>73</v>
      </c>
      <c r="P27" s="85" t="s">
        <v>73</v>
      </c>
      <c r="Q27" s="79" t="s">
        <v>73</v>
      </c>
      <c r="R27" s="17"/>
    </row>
    <row r="28" spans="2:18" ht="13.5">
      <c r="B28" s="25"/>
      <c r="C28" s="10" t="s">
        <v>14</v>
      </c>
      <c r="D28" s="11"/>
      <c r="E28" s="12"/>
      <c r="F28" s="79" t="s">
        <v>76</v>
      </c>
      <c r="G28" s="80" t="s">
        <v>76</v>
      </c>
      <c r="H28" s="85" t="s">
        <v>76</v>
      </c>
      <c r="I28" s="80" t="s">
        <v>76</v>
      </c>
      <c r="J28" s="79" t="s">
        <v>76</v>
      </c>
      <c r="K28" s="80" t="s">
        <v>76</v>
      </c>
      <c r="L28" s="85" t="s">
        <v>76</v>
      </c>
      <c r="M28" s="80" t="s">
        <v>76</v>
      </c>
      <c r="N28" s="79" t="s">
        <v>76</v>
      </c>
      <c r="O28" s="80" t="s">
        <v>76</v>
      </c>
      <c r="P28" s="85" t="s">
        <v>76</v>
      </c>
      <c r="Q28" s="79" t="s">
        <v>76</v>
      </c>
      <c r="R28" s="17"/>
    </row>
    <row r="29" spans="2:18" ht="13.5">
      <c r="B29" s="25"/>
      <c r="C29" s="10" t="s">
        <v>15</v>
      </c>
      <c r="D29" s="11"/>
      <c r="E29" s="12"/>
      <c r="F29" s="79" t="s">
        <v>73</v>
      </c>
      <c r="G29" s="80" t="s">
        <v>73</v>
      </c>
      <c r="H29" s="85" t="s">
        <v>73</v>
      </c>
      <c r="I29" s="80" t="s">
        <v>73</v>
      </c>
      <c r="J29" s="79" t="s">
        <v>73</v>
      </c>
      <c r="K29" s="80" t="s">
        <v>73</v>
      </c>
      <c r="L29" s="85" t="s">
        <v>73</v>
      </c>
      <c r="M29" s="80" t="s">
        <v>73</v>
      </c>
      <c r="N29" s="79" t="s">
        <v>73</v>
      </c>
      <c r="O29" s="80" t="s">
        <v>73</v>
      </c>
      <c r="P29" s="85" t="s">
        <v>73</v>
      </c>
      <c r="Q29" s="79" t="s">
        <v>73</v>
      </c>
      <c r="R29" s="17"/>
    </row>
    <row r="30" spans="2:18" ht="13.5">
      <c r="B30" s="25"/>
      <c r="C30" s="10" t="s">
        <v>16</v>
      </c>
      <c r="D30" s="11"/>
      <c r="E30" s="12"/>
      <c r="F30" s="79" t="s">
        <v>80</v>
      </c>
      <c r="G30" s="80" t="s">
        <v>80</v>
      </c>
      <c r="H30" s="85" t="s">
        <v>80</v>
      </c>
      <c r="I30" s="80" t="s">
        <v>80</v>
      </c>
      <c r="J30" s="79" t="s">
        <v>80</v>
      </c>
      <c r="K30" s="80" t="s">
        <v>80</v>
      </c>
      <c r="L30" s="85" t="s">
        <v>80</v>
      </c>
      <c r="M30" s="80" t="s">
        <v>80</v>
      </c>
      <c r="N30" s="79" t="s">
        <v>80</v>
      </c>
      <c r="O30" s="80" t="s">
        <v>80</v>
      </c>
      <c r="P30" s="85" t="s">
        <v>80</v>
      </c>
      <c r="Q30" s="79" t="s">
        <v>80</v>
      </c>
      <c r="R30" s="17"/>
    </row>
    <row r="31" spans="2:18" ht="13.5">
      <c r="B31" s="24"/>
      <c r="C31" s="10" t="s">
        <v>17</v>
      </c>
      <c r="D31" s="11"/>
      <c r="E31" s="12"/>
      <c r="F31" s="79" t="s">
        <v>81</v>
      </c>
      <c r="G31" s="80" t="s">
        <v>81</v>
      </c>
      <c r="H31" s="85" t="s">
        <v>81</v>
      </c>
      <c r="I31" s="80" t="s">
        <v>81</v>
      </c>
      <c r="J31" s="79" t="s">
        <v>81</v>
      </c>
      <c r="K31" s="80" t="s">
        <v>81</v>
      </c>
      <c r="L31" s="85" t="s">
        <v>81</v>
      </c>
      <c r="M31" s="80" t="s">
        <v>81</v>
      </c>
      <c r="N31" s="79" t="s">
        <v>81</v>
      </c>
      <c r="O31" s="80" t="s">
        <v>81</v>
      </c>
      <c r="P31" s="85" t="s">
        <v>81</v>
      </c>
      <c r="Q31" s="79" t="s">
        <v>81</v>
      </c>
      <c r="R31" s="17"/>
    </row>
    <row r="32" spans="2:18" ht="18" customHeight="1">
      <c r="B32" s="68" t="s">
        <v>18</v>
      </c>
      <c r="C32" s="10"/>
      <c r="D32" s="11"/>
      <c r="E32" s="12"/>
      <c r="F32" s="79" t="s">
        <v>82</v>
      </c>
      <c r="G32" s="80" t="s">
        <v>82</v>
      </c>
      <c r="H32" s="85" t="s">
        <v>82</v>
      </c>
      <c r="I32" s="80" t="s">
        <v>82</v>
      </c>
      <c r="J32" s="79" t="s">
        <v>82</v>
      </c>
      <c r="K32" s="80" t="s">
        <v>82</v>
      </c>
      <c r="L32" s="85" t="s">
        <v>82</v>
      </c>
      <c r="M32" s="80" t="s">
        <v>82</v>
      </c>
      <c r="N32" s="79" t="s">
        <v>82</v>
      </c>
      <c r="O32" s="80" t="s">
        <v>82</v>
      </c>
      <c r="P32" s="85" t="s">
        <v>82</v>
      </c>
      <c r="Q32" s="79" t="s">
        <v>82</v>
      </c>
      <c r="R32" s="17"/>
    </row>
    <row r="33" spans="2:18" ht="13.5">
      <c r="B33" s="25"/>
      <c r="C33" s="10" t="s">
        <v>19</v>
      </c>
      <c r="D33" s="11"/>
      <c r="E33" s="12"/>
      <c r="F33" s="79" t="s">
        <v>72</v>
      </c>
      <c r="G33" s="80" t="s">
        <v>72</v>
      </c>
      <c r="H33" s="85" t="s">
        <v>72</v>
      </c>
      <c r="I33" s="80" t="s">
        <v>72</v>
      </c>
      <c r="J33" s="79" t="s">
        <v>72</v>
      </c>
      <c r="K33" s="80" t="s">
        <v>72</v>
      </c>
      <c r="L33" s="85" t="s">
        <v>72</v>
      </c>
      <c r="M33" s="80" t="s">
        <v>72</v>
      </c>
      <c r="N33" s="79" t="s">
        <v>72</v>
      </c>
      <c r="O33" s="80" t="s">
        <v>72</v>
      </c>
      <c r="P33" s="85" t="s">
        <v>72</v>
      </c>
      <c r="Q33" s="79" t="s">
        <v>72</v>
      </c>
      <c r="R33" s="17"/>
    </row>
    <row r="34" spans="2:18" ht="13.5">
      <c r="B34" s="25"/>
      <c r="C34" s="10" t="s">
        <v>20</v>
      </c>
      <c r="D34" s="11"/>
      <c r="E34" s="12"/>
      <c r="F34" s="79" t="s">
        <v>83</v>
      </c>
      <c r="G34" s="80" t="s">
        <v>83</v>
      </c>
      <c r="H34" s="85" t="s">
        <v>83</v>
      </c>
      <c r="I34" s="80" t="s">
        <v>83</v>
      </c>
      <c r="J34" s="79" t="s">
        <v>83</v>
      </c>
      <c r="K34" s="80" t="s">
        <v>83</v>
      </c>
      <c r="L34" s="85" t="s">
        <v>83</v>
      </c>
      <c r="M34" s="80" t="s">
        <v>83</v>
      </c>
      <c r="N34" s="79" t="s">
        <v>83</v>
      </c>
      <c r="O34" s="80" t="s">
        <v>83</v>
      </c>
      <c r="P34" s="85" t="s">
        <v>83</v>
      </c>
      <c r="Q34" s="79" t="s">
        <v>83</v>
      </c>
      <c r="R34" s="17"/>
    </row>
    <row r="35" spans="2:18" ht="14.25" thickBot="1">
      <c r="B35" s="26"/>
      <c r="C35" s="10" t="s">
        <v>21</v>
      </c>
      <c r="D35" s="11"/>
      <c r="E35" s="12"/>
      <c r="F35" s="86" t="s">
        <v>73</v>
      </c>
      <c r="G35" s="87" t="s">
        <v>73</v>
      </c>
      <c r="H35" s="88" t="s">
        <v>73</v>
      </c>
      <c r="I35" s="87" t="s">
        <v>73</v>
      </c>
      <c r="J35" s="86" t="s">
        <v>73</v>
      </c>
      <c r="K35" s="87" t="s">
        <v>73</v>
      </c>
      <c r="L35" s="88" t="s">
        <v>73</v>
      </c>
      <c r="M35" s="87" t="s">
        <v>73</v>
      </c>
      <c r="N35" s="86" t="s">
        <v>73</v>
      </c>
      <c r="O35" s="87" t="s">
        <v>73</v>
      </c>
      <c r="P35" s="88" t="s">
        <v>73</v>
      </c>
      <c r="Q35" s="86" t="s">
        <v>73</v>
      </c>
      <c r="R35" s="17"/>
    </row>
    <row r="36" spans="2:18" ht="21" customHeight="1" thickTop="1">
      <c r="B36" s="116" t="s">
        <v>55</v>
      </c>
      <c r="C36" s="117"/>
      <c r="D36" s="117"/>
      <c r="E36" s="118"/>
      <c r="F36" s="58">
        <v>1595066</v>
      </c>
      <c r="G36" s="59">
        <v>1625585</v>
      </c>
      <c r="H36" s="60">
        <f aca="true" t="shared" si="0" ref="H36:H70">ROUND(G36/$G$9*100,1)</f>
        <v>100</v>
      </c>
      <c r="I36" s="61">
        <f aca="true" t="shared" si="1" ref="I36:I70">ROUND((G36/F36-1)*100,1)</f>
        <v>1.9</v>
      </c>
      <c r="J36" s="74">
        <v>1170077</v>
      </c>
      <c r="K36" s="75">
        <f aca="true" t="shared" si="2" ref="K36:K70">G36-O36</f>
        <v>1211797</v>
      </c>
      <c r="L36" s="76">
        <f aca="true" t="shared" si="3" ref="L36:L70">ROUND(K36/$K$9*100,1)</f>
        <v>100</v>
      </c>
      <c r="M36" s="77">
        <f aca="true" t="shared" si="4" ref="M36:M70">(K36/J36-1)*100</f>
        <v>3.5655773081600506</v>
      </c>
      <c r="N36" s="58">
        <v>424989</v>
      </c>
      <c r="O36" s="59">
        <f>O37+O40+O46+O55+O58+O62</f>
        <v>413788</v>
      </c>
      <c r="P36" s="60">
        <f aca="true" t="shared" si="5" ref="P36:P70">O36/$O$9*100</f>
        <v>100</v>
      </c>
      <c r="Q36" s="61">
        <f aca="true" t="shared" si="6" ref="Q36:Q70">(O36/N36-1)*100</f>
        <v>-2.6355976272326997</v>
      </c>
      <c r="R36" s="17"/>
    </row>
    <row r="37" spans="2:18" ht="18" customHeight="1">
      <c r="B37" s="78" t="s">
        <v>22</v>
      </c>
      <c r="C37" s="15"/>
      <c r="D37" s="16"/>
      <c r="E37" s="18"/>
      <c r="F37" s="62">
        <v>198292</v>
      </c>
      <c r="G37" s="63">
        <v>209827</v>
      </c>
      <c r="H37" s="64">
        <f t="shared" si="0"/>
        <v>12.9</v>
      </c>
      <c r="I37" s="65">
        <f t="shared" si="1"/>
        <v>5.8</v>
      </c>
      <c r="J37" s="62">
        <v>197583</v>
      </c>
      <c r="K37" s="63">
        <v>208961</v>
      </c>
      <c r="L37" s="64">
        <f t="shared" si="3"/>
        <v>17.2</v>
      </c>
      <c r="M37" s="65">
        <f t="shared" si="4"/>
        <v>5.758592591467893</v>
      </c>
      <c r="N37" s="62">
        <v>709</v>
      </c>
      <c r="O37" s="63">
        <v>866</v>
      </c>
      <c r="P37" s="64">
        <f t="shared" si="5"/>
        <v>0.20928591452627918</v>
      </c>
      <c r="Q37" s="66">
        <f t="shared" si="6"/>
        <v>22.1438645980254</v>
      </c>
      <c r="R37" s="17"/>
    </row>
    <row r="38" spans="2:18" ht="13.5">
      <c r="B38" s="25"/>
      <c r="C38" s="10" t="s">
        <v>23</v>
      </c>
      <c r="D38" s="11"/>
      <c r="E38" s="12"/>
      <c r="F38" s="48">
        <v>194922</v>
      </c>
      <c r="G38" s="49">
        <v>204579</v>
      </c>
      <c r="H38" s="50">
        <f t="shared" si="0"/>
        <v>12.6</v>
      </c>
      <c r="I38" s="51">
        <f t="shared" si="1"/>
        <v>5</v>
      </c>
      <c r="J38" s="48">
        <v>194922</v>
      </c>
      <c r="K38" s="49">
        <v>204579</v>
      </c>
      <c r="L38" s="50">
        <f t="shared" si="3"/>
        <v>16.9</v>
      </c>
      <c r="M38" s="51">
        <f t="shared" si="4"/>
        <v>4.954289408070922</v>
      </c>
      <c r="N38" s="79" t="s">
        <v>73</v>
      </c>
      <c r="O38" s="80" t="s">
        <v>73</v>
      </c>
      <c r="P38" s="85" t="s">
        <v>84</v>
      </c>
      <c r="Q38" s="79" t="s">
        <v>84</v>
      </c>
      <c r="R38" s="17"/>
    </row>
    <row r="39" spans="2:18" ht="13.5">
      <c r="B39" s="24"/>
      <c r="C39" s="111" t="s">
        <v>24</v>
      </c>
      <c r="D39" s="111"/>
      <c r="E39" s="112"/>
      <c r="F39" s="48">
        <v>3370</v>
      </c>
      <c r="G39" s="49">
        <v>5248</v>
      </c>
      <c r="H39" s="50">
        <f t="shared" si="0"/>
        <v>0.3</v>
      </c>
      <c r="I39" s="51">
        <f t="shared" si="1"/>
        <v>55.7</v>
      </c>
      <c r="J39" s="48">
        <v>2661</v>
      </c>
      <c r="K39" s="49">
        <f t="shared" si="2"/>
        <v>4382</v>
      </c>
      <c r="L39" s="50">
        <f t="shared" si="3"/>
        <v>0.4</v>
      </c>
      <c r="M39" s="51">
        <f t="shared" si="4"/>
        <v>64.6749342352499</v>
      </c>
      <c r="N39" s="48">
        <v>709</v>
      </c>
      <c r="O39" s="49">
        <v>866</v>
      </c>
      <c r="P39" s="50">
        <f t="shared" si="5"/>
        <v>0.20928591452627918</v>
      </c>
      <c r="Q39" s="52">
        <f t="shared" si="6"/>
        <v>22.1438645980254</v>
      </c>
      <c r="R39" s="17"/>
    </row>
    <row r="40" spans="2:18" ht="18" customHeight="1">
      <c r="B40" s="68" t="s">
        <v>25</v>
      </c>
      <c r="C40" s="10"/>
      <c r="D40" s="11"/>
      <c r="E40" s="12"/>
      <c r="F40" s="69">
        <v>251164</v>
      </c>
      <c r="G40" s="70">
        <v>249877</v>
      </c>
      <c r="H40" s="71">
        <f t="shared" si="0"/>
        <v>15.4</v>
      </c>
      <c r="I40" s="72">
        <f t="shared" si="1"/>
        <v>-0.5</v>
      </c>
      <c r="J40" s="69">
        <v>174780</v>
      </c>
      <c r="K40" s="70">
        <f t="shared" si="2"/>
        <v>174689</v>
      </c>
      <c r="L40" s="71">
        <f t="shared" si="3"/>
        <v>14.4</v>
      </c>
      <c r="M40" s="72">
        <f t="shared" si="4"/>
        <v>-0.05206545371323479</v>
      </c>
      <c r="N40" s="69">
        <v>76384</v>
      </c>
      <c r="O40" s="70">
        <f>O41+O42+O43+O44+O45</f>
        <v>75188</v>
      </c>
      <c r="P40" s="71">
        <f t="shared" si="5"/>
        <v>18.170657438108403</v>
      </c>
      <c r="Q40" s="73">
        <f t="shared" si="6"/>
        <v>-1.5657729367406836</v>
      </c>
      <c r="R40" s="17"/>
    </row>
    <row r="41" spans="2:18" ht="13.5">
      <c r="B41" s="25"/>
      <c r="C41" s="10" t="s">
        <v>26</v>
      </c>
      <c r="D41" s="11"/>
      <c r="E41" s="12"/>
      <c r="F41" s="48">
        <v>37098</v>
      </c>
      <c r="G41" s="49">
        <v>37407</v>
      </c>
      <c r="H41" s="50">
        <f t="shared" si="0"/>
        <v>2.3</v>
      </c>
      <c r="I41" s="51">
        <f t="shared" si="1"/>
        <v>0.8</v>
      </c>
      <c r="J41" s="48">
        <v>17952</v>
      </c>
      <c r="K41" s="49">
        <f t="shared" si="2"/>
        <v>20362</v>
      </c>
      <c r="L41" s="50">
        <f t="shared" si="3"/>
        <v>1.7</v>
      </c>
      <c r="M41" s="51">
        <f t="shared" si="4"/>
        <v>13.424688057041001</v>
      </c>
      <c r="N41" s="48">
        <v>19146</v>
      </c>
      <c r="O41" s="49">
        <v>17045</v>
      </c>
      <c r="P41" s="50">
        <f t="shared" si="5"/>
        <v>4.1192591375293635</v>
      </c>
      <c r="Q41" s="52">
        <f t="shared" si="6"/>
        <v>-10.973571503186042</v>
      </c>
      <c r="R41" s="17"/>
    </row>
    <row r="42" spans="2:18" ht="13.5">
      <c r="B42" s="25"/>
      <c r="C42" s="10" t="s">
        <v>27</v>
      </c>
      <c r="D42" s="11"/>
      <c r="E42" s="12"/>
      <c r="F42" s="48">
        <v>34888</v>
      </c>
      <c r="G42" s="49">
        <v>34170</v>
      </c>
      <c r="H42" s="50">
        <f t="shared" si="0"/>
        <v>2.1</v>
      </c>
      <c r="I42" s="51">
        <f t="shared" si="1"/>
        <v>-2.1</v>
      </c>
      <c r="J42" s="48">
        <v>26489</v>
      </c>
      <c r="K42" s="49">
        <f t="shared" si="2"/>
        <v>25308</v>
      </c>
      <c r="L42" s="50">
        <f t="shared" si="3"/>
        <v>2.1</v>
      </c>
      <c r="M42" s="51">
        <f t="shared" si="4"/>
        <v>-4.458454452791727</v>
      </c>
      <c r="N42" s="48">
        <v>8399</v>
      </c>
      <c r="O42" s="49">
        <v>8862</v>
      </c>
      <c r="P42" s="50">
        <f t="shared" si="5"/>
        <v>2.141676414009106</v>
      </c>
      <c r="Q42" s="52">
        <f t="shared" si="6"/>
        <v>5.512561019168949</v>
      </c>
      <c r="R42" s="17"/>
    </row>
    <row r="43" spans="2:18" ht="13.5">
      <c r="B43" s="25"/>
      <c r="C43" s="10" t="s">
        <v>28</v>
      </c>
      <c r="D43" s="11"/>
      <c r="E43" s="12"/>
      <c r="F43" s="48">
        <v>117757</v>
      </c>
      <c r="G43" s="49">
        <v>114109</v>
      </c>
      <c r="H43" s="50">
        <f t="shared" si="0"/>
        <v>7</v>
      </c>
      <c r="I43" s="51">
        <f t="shared" si="1"/>
        <v>-3.1</v>
      </c>
      <c r="J43" s="48">
        <v>82660</v>
      </c>
      <c r="K43" s="49">
        <f t="shared" si="2"/>
        <v>80671</v>
      </c>
      <c r="L43" s="50">
        <f t="shared" si="3"/>
        <v>6.7</v>
      </c>
      <c r="M43" s="51">
        <f t="shared" si="4"/>
        <v>-2.4062424389063586</v>
      </c>
      <c r="N43" s="48">
        <v>35097</v>
      </c>
      <c r="O43" s="49">
        <v>33438</v>
      </c>
      <c r="P43" s="50">
        <f t="shared" si="5"/>
        <v>8.08094966504587</v>
      </c>
      <c r="Q43" s="52">
        <f t="shared" si="6"/>
        <v>-4.726899735020085</v>
      </c>
      <c r="R43" s="17"/>
    </row>
    <row r="44" spans="2:18" ht="13.5">
      <c r="B44" s="25"/>
      <c r="C44" s="10" t="s">
        <v>29</v>
      </c>
      <c r="D44" s="11"/>
      <c r="E44" s="12"/>
      <c r="F44" s="48">
        <v>23506</v>
      </c>
      <c r="G44" s="49">
        <v>22136</v>
      </c>
      <c r="H44" s="50">
        <f t="shared" si="0"/>
        <v>1.4</v>
      </c>
      <c r="I44" s="51">
        <f t="shared" si="1"/>
        <v>-5.8</v>
      </c>
      <c r="J44" s="48">
        <v>17256</v>
      </c>
      <c r="K44" s="49">
        <f t="shared" si="2"/>
        <v>15747</v>
      </c>
      <c r="L44" s="50">
        <f t="shared" si="3"/>
        <v>1.3</v>
      </c>
      <c r="M44" s="51">
        <f t="shared" si="4"/>
        <v>-8.74478442280946</v>
      </c>
      <c r="N44" s="48">
        <v>6250</v>
      </c>
      <c r="O44" s="49">
        <v>6389</v>
      </c>
      <c r="P44" s="50">
        <f t="shared" si="5"/>
        <v>1.5440273763376415</v>
      </c>
      <c r="Q44" s="52">
        <f t="shared" si="6"/>
        <v>2.2240000000000038</v>
      </c>
      <c r="R44" s="17"/>
    </row>
    <row r="45" spans="2:18" ht="13.5">
      <c r="B45" s="24"/>
      <c r="C45" s="10" t="s">
        <v>30</v>
      </c>
      <c r="D45" s="11"/>
      <c r="E45" s="12"/>
      <c r="F45" s="48">
        <v>37915</v>
      </c>
      <c r="G45" s="49">
        <v>42055</v>
      </c>
      <c r="H45" s="50">
        <f t="shared" si="0"/>
        <v>2.6</v>
      </c>
      <c r="I45" s="51">
        <f t="shared" si="1"/>
        <v>10.9</v>
      </c>
      <c r="J45" s="48">
        <v>30423</v>
      </c>
      <c r="K45" s="49">
        <f t="shared" si="2"/>
        <v>32601</v>
      </c>
      <c r="L45" s="50">
        <f t="shared" si="3"/>
        <v>2.7</v>
      </c>
      <c r="M45" s="51">
        <f t="shared" si="4"/>
        <v>7.159057292180249</v>
      </c>
      <c r="N45" s="48">
        <v>7492</v>
      </c>
      <c r="O45" s="49">
        <v>9454</v>
      </c>
      <c r="P45" s="50">
        <f t="shared" si="5"/>
        <v>2.284744845186424</v>
      </c>
      <c r="Q45" s="52">
        <f t="shared" si="6"/>
        <v>26.187933796049112</v>
      </c>
      <c r="R45" s="17"/>
    </row>
    <row r="46" spans="2:18" ht="18" customHeight="1">
      <c r="B46" s="68" t="s">
        <v>31</v>
      </c>
      <c r="C46" s="19"/>
      <c r="D46" s="20"/>
      <c r="E46" s="12"/>
      <c r="F46" s="69">
        <v>413277</v>
      </c>
      <c r="G46" s="70">
        <v>406704</v>
      </c>
      <c r="H46" s="71">
        <f t="shared" si="0"/>
        <v>25</v>
      </c>
      <c r="I46" s="72">
        <f t="shared" si="1"/>
        <v>-1.6</v>
      </c>
      <c r="J46" s="69">
        <v>256542</v>
      </c>
      <c r="K46" s="70">
        <f t="shared" si="2"/>
        <v>262612</v>
      </c>
      <c r="L46" s="71">
        <f t="shared" si="3"/>
        <v>21.7</v>
      </c>
      <c r="M46" s="72">
        <f t="shared" si="4"/>
        <v>2.366084305883631</v>
      </c>
      <c r="N46" s="69">
        <v>156735</v>
      </c>
      <c r="O46" s="70">
        <f>O47+O48+O49+O50+O51+O52+O53+O54</f>
        <v>144092</v>
      </c>
      <c r="P46" s="71">
        <f t="shared" si="5"/>
        <v>34.82266281284136</v>
      </c>
      <c r="Q46" s="73">
        <f t="shared" si="6"/>
        <v>-8.066481640986378</v>
      </c>
      <c r="R46" s="17"/>
    </row>
    <row r="47" spans="2:18" ht="13.5">
      <c r="B47" s="25"/>
      <c r="C47" s="10" t="s">
        <v>32</v>
      </c>
      <c r="D47" s="11"/>
      <c r="E47" s="12"/>
      <c r="F47" s="48">
        <v>141202</v>
      </c>
      <c r="G47" s="49">
        <v>164930</v>
      </c>
      <c r="H47" s="50">
        <f t="shared" si="0"/>
        <v>10.1</v>
      </c>
      <c r="I47" s="51">
        <f t="shared" si="1"/>
        <v>16.8</v>
      </c>
      <c r="J47" s="48">
        <v>129696</v>
      </c>
      <c r="K47" s="49">
        <f t="shared" si="2"/>
        <v>149855</v>
      </c>
      <c r="L47" s="50">
        <f t="shared" si="3"/>
        <v>12.4</v>
      </c>
      <c r="M47" s="51">
        <f t="shared" si="4"/>
        <v>15.543270416975075</v>
      </c>
      <c r="N47" s="48">
        <v>11506</v>
      </c>
      <c r="O47" s="49">
        <v>15075</v>
      </c>
      <c r="P47" s="50">
        <f t="shared" si="5"/>
        <v>3.6431699324291666</v>
      </c>
      <c r="Q47" s="52">
        <f t="shared" si="6"/>
        <v>31.01859899183035</v>
      </c>
      <c r="R47" s="17"/>
    </row>
    <row r="48" spans="2:18" ht="13.5">
      <c r="B48" s="25"/>
      <c r="C48" s="10" t="s">
        <v>33</v>
      </c>
      <c r="D48" s="11"/>
      <c r="E48" s="12"/>
      <c r="F48" s="48">
        <v>45083</v>
      </c>
      <c r="G48" s="49">
        <v>43891</v>
      </c>
      <c r="H48" s="50">
        <f t="shared" si="0"/>
        <v>2.7</v>
      </c>
      <c r="I48" s="51">
        <f t="shared" si="1"/>
        <v>-2.6</v>
      </c>
      <c r="J48" s="48">
        <v>17203</v>
      </c>
      <c r="K48" s="49">
        <f t="shared" si="2"/>
        <v>17377</v>
      </c>
      <c r="L48" s="50">
        <f t="shared" si="3"/>
        <v>1.4</v>
      </c>
      <c r="M48" s="51">
        <f t="shared" si="4"/>
        <v>1.0114514910189998</v>
      </c>
      <c r="N48" s="48">
        <v>27880</v>
      </c>
      <c r="O48" s="49">
        <v>26514</v>
      </c>
      <c r="P48" s="50">
        <f t="shared" si="5"/>
        <v>6.407629027424671</v>
      </c>
      <c r="Q48" s="52">
        <f t="shared" si="6"/>
        <v>-4.899569583931129</v>
      </c>
      <c r="R48" s="17"/>
    </row>
    <row r="49" spans="2:18" ht="13.5">
      <c r="B49" s="25"/>
      <c r="C49" s="10" t="s">
        <v>34</v>
      </c>
      <c r="D49" s="11"/>
      <c r="E49" s="12"/>
      <c r="F49" s="48">
        <v>7066</v>
      </c>
      <c r="G49" s="49">
        <v>6384</v>
      </c>
      <c r="H49" s="50">
        <f t="shared" si="0"/>
        <v>0.4</v>
      </c>
      <c r="I49" s="51">
        <f t="shared" si="1"/>
        <v>-9.7</v>
      </c>
      <c r="J49" s="48">
        <v>2045</v>
      </c>
      <c r="K49" s="49">
        <f t="shared" si="2"/>
        <v>2558</v>
      </c>
      <c r="L49" s="50">
        <f t="shared" si="3"/>
        <v>0.2</v>
      </c>
      <c r="M49" s="51">
        <f t="shared" si="4"/>
        <v>25.085574572127143</v>
      </c>
      <c r="N49" s="48">
        <v>5021</v>
      </c>
      <c r="O49" s="49">
        <v>3826</v>
      </c>
      <c r="P49" s="50">
        <f t="shared" si="5"/>
        <v>0.9246280704128685</v>
      </c>
      <c r="Q49" s="52">
        <f t="shared" si="6"/>
        <v>-23.800039832702645</v>
      </c>
      <c r="R49" s="17"/>
    </row>
    <row r="50" spans="2:18" ht="13.5">
      <c r="B50" s="25"/>
      <c r="C50" s="10" t="s">
        <v>35</v>
      </c>
      <c r="D50" s="11"/>
      <c r="E50" s="12"/>
      <c r="F50" s="48">
        <v>22630</v>
      </c>
      <c r="G50" s="49">
        <v>17749</v>
      </c>
      <c r="H50" s="50">
        <f t="shared" si="0"/>
        <v>1.1</v>
      </c>
      <c r="I50" s="51">
        <f t="shared" si="1"/>
        <v>-21.6</v>
      </c>
      <c r="J50" s="48">
        <v>3880</v>
      </c>
      <c r="K50" s="49">
        <f t="shared" si="2"/>
        <v>3415</v>
      </c>
      <c r="L50" s="50">
        <f t="shared" si="3"/>
        <v>0.3</v>
      </c>
      <c r="M50" s="51">
        <f t="shared" si="4"/>
        <v>-11.984536082474229</v>
      </c>
      <c r="N50" s="48">
        <v>18750</v>
      </c>
      <c r="O50" s="49">
        <v>14334</v>
      </c>
      <c r="P50" s="50">
        <f t="shared" si="5"/>
        <v>3.46409272381026</v>
      </c>
      <c r="Q50" s="52">
        <f t="shared" si="6"/>
        <v>-23.551999999999996</v>
      </c>
      <c r="R50" s="17"/>
    </row>
    <row r="51" spans="2:18" ht="13.5">
      <c r="B51" s="25"/>
      <c r="C51" s="10" t="s">
        <v>36</v>
      </c>
      <c r="D51" s="11"/>
      <c r="E51" s="12"/>
      <c r="F51" s="48">
        <v>16881</v>
      </c>
      <c r="G51" s="49">
        <v>17697</v>
      </c>
      <c r="H51" s="50">
        <f t="shared" si="0"/>
        <v>1.1</v>
      </c>
      <c r="I51" s="51">
        <f t="shared" si="1"/>
        <v>4.8</v>
      </c>
      <c r="J51" s="48">
        <v>2754</v>
      </c>
      <c r="K51" s="49">
        <f t="shared" si="2"/>
        <v>7006</v>
      </c>
      <c r="L51" s="50">
        <f t="shared" si="3"/>
        <v>0.6</v>
      </c>
      <c r="M51" s="51">
        <f t="shared" si="4"/>
        <v>154.3936092955701</v>
      </c>
      <c r="N51" s="48">
        <v>14127</v>
      </c>
      <c r="O51" s="49">
        <v>10691</v>
      </c>
      <c r="P51" s="50">
        <f t="shared" si="5"/>
        <v>2.5836901988457854</v>
      </c>
      <c r="Q51" s="52">
        <f t="shared" si="6"/>
        <v>-24.32221986267431</v>
      </c>
      <c r="R51" s="17"/>
    </row>
    <row r="52" spans="2:18" ht="13.5">
      <c r="B52" s="25"/>
      <c r="C52" s="10" t="s">
        <v>37</v>
      </c>
      <c r="D52" s="11"/>
      <c r="E52" s="12"/>
      <c r="F52" s="48">
        <v>35526</v>
      </c>
      <c r="G52" s="49">
        <v>38885</v>
      </c>
      <c r="H52" s="50">
        <f t="shared" si="0"/>
        <v>2.4</v>
      </c>
      <c r="I52" s="51">
        <f t="shared" si="1"/>
        <v>9.5</v>
      </c>
      <c r="J52" s="48">
        <v>17624</v>
      </c>
      <c r="K52" s="49">
        <f t="shared" si="2"/>
        <v>19270</v>
      </c>
      <c r="L52" s="50">
        <f t="shared" si="3"/>
        <v>1.6</v>
      </c>
      <c r="M52" s="51">
        <f t="shared" si="4"/>
        <v>9.339536995006803</v>
      </c>
      <c r="N52" s="48">
        <v>17902</v>
      </c>
      <c r="O52" s="49">
        <v>19615</v>
      </c>
      <c r="P52" s="50">
        <f t="shared" si="5"/>
        <v>4.7403501309849485</v>
      </c>
      <c r="Q52" s="52">
        <f t="shared" si="6"/>
        <v>9.568763266674107</v>
      </c>
      <c r="R52" s="17"/>
    </row>
    <row r="53" spans="2:18" ht="13.5">
      <c r="B53" s="25"/>
      <c r="C53" s="10" t="s">
        <v>38</v>
      </c>
      <c r="D53" s="11"/>
      <c r="E53" s="12"/>
      <c r="F53" s="48">
        <v>6257</v>
      </c>
      <c r="G53" s="49">
        <v>6262</v>
      </c>
      <c r="H53" s="50">
        <f t="shared" si="0"/>
        <v>0.4</v>
      </c>
      <c r="I53" s="51">
        <f t="shared" si="1"/>
        <v>0.1</v>
      </c>
      <c r="J53" s="48">
        <v>2162</v>
      </c>
      <c r="K53" s="49">
        <f t="shared" si="2"/>
        <v>2261</v>
      </c>
      <c r="L53" s="50">
        <f t="shared" si="3"/>
        <v>0.2</v>
      </c>
      <c r="M53" s="51">
        <f t="shared" si="4"/>
        <v>4.579093432007397</v>
      </c>
      <c r="N53" s="48">
        <v>4095</v>
      </c>
      <c r="O53" s="49">
        <v>4001</v>
      </c>
      <c r="P53" s="50">
        <f t="shared" si="5"/>
        <v>0.9669202586831904</v>
      </c>
      <c r="Q53" s="52">
        <f t="shared" si="6"/>
        <v>-2.2954822954822984</v>
      </c>
      <c r="R53" s="17"/>
    </row>
    <row r="54" spans="2:18" ht="13.5">
      <c r="B54" s="24"/>
      <c r="C54" s="10" t="s">
        <v>39</v>
      </c>
      <c r="D54" s="11"/>
      <c r="E54" s="12"/>
      <c r="F54" s="48">
        <v>138632</v>
      </c>
      <c r="G54" s="49">
        <v>110906</v>
      </c>
      <c r="H54" s="50">
        <f t="shared" si="0"/>
        <v>6.8</v>
      </c>
      <c r="I54" s="51">
        <f t="shared" si="1"/>
        <v>-20</v>
      </c>
      <c r="J54" s="48">
        <v>81178</v>
      </c>
      <c r="K54" s="49">
        <f t="shared" si="2"/>
        <v>60870</v>
      </c>
      <c r="L54" s="50">
        <f t="shared" si="3"/>
        <v>5</v>
      </c>
      <c r="M54" s="51">
        <f t="shared" si="4"/>
        <v>-25.016630121461482</v>
      </c>
      <c r="N54" s="48">
        <v>57454</v>
      </c>
      <c r="O54" s="49">
        <v>50036</v>
      </c>
      <c r="P54" s="50">
        <f t="shared" si="5"/>
        <v>12.092182470250465</v>
      </c>
      <c r="Q54" s="52">
        <f t="shared" si="6"/>
        <v>-12.911198524036616</v>
      </c>
      <c r="R54" s="17"/>
    </row>
    <row r="55" spans="2:18" ht="18" customHeight="1">
      <c r="B55" s="68" t="s">
        <v>40</v>
      </c>
      <c r="C55" s="19"/>
      <c r="D55" s="20"/>
      <c r="E55" s="12"/>
      <c r="F55" s="69">
        <v>47030</v>
      </c>
      <c r="G55" s="70">
        <v>47846</v>
      </c>
      <c r="H55" s="71">
        <f t="shared" si="0"/>
        <v>2.9</v>
      </c>
      <c r="I55" s="72">
        <f t="shared" si="1"/>
        <v>1.7</v>
      </c>
      <c r="J55" s="69">
        <v>26696</v>
      </c>
      <c r="K55" s="70">
        <f t="shared" si="2"/>
        <v>28179</v>
      </c>
      <c r="L55" s="71">
        <f t="shared" si="3"/>
        <v>2.3</v>
      </c>
      <c r="M55" s="72">
        <f t="shared" si="4"/>
        <v>5.555139346718607</v>
      </c>
      <c r="N55" s="69">
        <v>20334</v>
      </c>
      <c r="O55" s="70">
        <f>O56+O57</f>
        <v>19667</v>
      </c>
      <c r="P55" s="71">
        <f t="shared" si="5"/>
        <v>4.7529169526424155</v>
      </c>
      <c r="Q55" s="73">
        <f t="shared" si="6"/>
        <v>-3.280220320645222</v>
      </c>
      <c r="R55" s="17"/>
    </row>
    <row r="56" spans="2:18" ht="13.5">
      <c r="B56" s="25"/>
      <c r="C56" s="10" t="s">
        <v>41</v>
      </c>
      <c r="D56" s="11"/>
      <c r="E56" s="12"/>
      <c r="F56" s="48">
        <v>36671</v>
      </c>
      <c r="G56" s="49">
        <v>37604</v>
      </c>
      <c r="H56" s="50">
        <f t="shared" si="0"/>
        <v>2.3</v>
      </c>
      <c r="I56" s="51">
        <f t="shared" si="1"/>
        <v>2.5</v>
      </c>
      <c r="J56" s="48">
        <v>25758</v>
      </c>
      <c r="K56" s="49">
        <f t="shared" si="2"/>
        <v>26531</v>
      </c>
      <c r="L56" s="50">
        <f t="shared" si="3"/>
        <v>2.2</v>
      </c>
      <c r="M56" s="51">
        <f t="shared" si="4"/>
        <v>3.0010093951393646</v>
      </c>
      <c r="N56" s="48">
        <v>10913</v>
      </c>
      <c r="O56" s="49">
        <v>11073</v>
      </c>
      <c r="P56" s="50">
        <f t="shared" si="5"/>
        <v>2.676008004098717</v>
      </c>
      <c r="Q56" s="52">
        <f t="shared" si="6"/>
        <v>1.4661412993677292</v>
      </c>
      <c r="R56" s="17"/>
    </row>
    <row r="57" spans="2:18" ht="13.5">
      <c r="B57" s="24"/>
      <c r="C57" s="10" t="s">
        <v>42</v>
      </c>
      <c r="D57" s="11"/>
      <c r="E57" s="12"/>
      <c r="F57" s="48">
        <v>10359</v>
      </c>
      <c r="G57" s="49">
        <v>10242</v>
      </c>
      <c r="H57" s="50">
        <f t="shared" si="0"/>
        <v>0.6</v>
      </c>
      <c r="I57" s="51">
        <f t="shared" si="1"/>
        <v>-1.1</v>
      </c>
      <c r="J57" s="48">
        <v>938</v>
      </c>
      <c r="K57" s="49">
        <f t="shared" si="2"/>
        <v>1648</v>
      </c>
      <c r="L57" s="50">
        <f t="shared" si="3"/>
        <v>0.1</v>
      </c>
      <c r="M57" s="51">
        <f t="shared" si="4"/>
        <v>75.69296375266525</v>
      </c>
      <c r="N57" s="48">
        <v>9421</v>
      </c>
      <c r="O57" s="49">
        <v>8594</v>
      </c>
      <c r="P57" s="50">
        <f t="shared" si="5"/>
        <v>2.0769089485436987</v>
      </c>
      <c r="Q57" s="52">
        <f t="shared" si="6"/>
        <v>-8.778261331068894</v>
      </c>
      <c r="R57" s="17"/>
    </row>
    <row r="58" spans="2:18" ht="18" customHeight="1">
      <c r="B58" s="68" t="s">
        <v>43</v>
      </c>
      <c r="C58" s="19"/>
      <c r="D58" s="20"/>
      <c r="E58" s="12"/>
      <c r="F58" s="69">
        <v>219111</v>
      </c>
      <c r="G58" s="70">
        <v>266830</v>
      </c>
      <c r="H58" s="71">
        <f t="shared" si="0"/>
        <v>16.4</v>
      </c>
      <c r="I58" s="72">
        <f t="shared" si="1"/>
        <v>21.8</v>
      </c>
      <c r="J58" s="69">
        <v>157250</v>
      </c>
      <c r="K58" s="70">
        <f t="shared" si="2"/>
        <v>207789</v>
      </c>
      <c r="L58" s="71">
        <f t="shared" si="3"/>
        <v>17.1</v>
      </c>
      <c r="M58" s="72">
        <f t="shared" si="4"/>
        <v>32.13926868044514</v>
      </c>
      <c r="N58" s="69">
        <v>61861</v>
      </c>
      <c r="O58" s="70">
        <f>O59+O60+O61</f>
        <v>59041</v>
      </c>
      <c r="P58" s="71">
        <f t="shared" si="5"/>
        <v>14.268417643817607</v>
      </c>
      <c r="Q58" s="73">
        <f t="shared" si="6"/>
        <v>-4.558607200012932</v>
      </c>
      <c r="R58" s="17"/>
    </row>
    <row r="59" spans="2:18" ht="13.5">
      <c r="B59" s="25"/>
      <c r="C59" s="10" t="s">
        <v>44</v>
      </c>
      <c r="D59" s="11"/>
      <c r="E59" s="12"/>
      <c r="F59" s="48">
        <v>119139</v>
      </c>
      <c r="G59" s="49">
        <v>122792</v>
      </c>
      <c r="H59" s="50">
        <f t="shared" si="0"/>
        <v>7.6</v>
      </c>
      <c r="I59" s="51">
        <f t="shared" si="1"/>
        <v>3.1</v>
      </c>
      <c r="J59" s="48">
        <v>89778</v>
      </c>
      <c r="K59" s="49">
        <f t="shared" si="2"/>
        <v>94585</v>
      </c>
      <c r="L59" s="50">
        <f t="shared" si="3"/>
        <v>7.8</v>
      </c>
      <c r="M59" s="51">
        <f t="shared" si="4"/>
        <v>5.354318429904881</v>
      </c>
      <c r="N59" s="48">
        <v>29361</v>
      </c>
      <c r="O59" s="49">
        <v>28207</v>
      </c>
      <c r="P59" s="50">
        <f t="shared" si="5"/>
        <v>6.81677574023413</v>
      </c>
      <c r="Q59" s="52">
        <f t="shared" si="6"/>
        <v>-3.930383842512175</v>
      </c>
      <c r="R59" s="17"/>
    </row>
    <row r="60" spans="2:18" ht="13.5">
      <c r="B60" s="25"/>
      <c r="C60" s="10" t="s">
        <v>45</v>
      </c>
      <c r="D60" s="11"/>
      <c r="E60" s="12"/>
      <c r="F60" s="48">
        <v>59888</v>
      </c>
      <c r="G60" s="49">
        <v>77149</v>
      </c>
      <c r="H60" s="50">
        <f t="shared" si="0"/>
        <v>4.7</v>
      </c>
      <c r="I60" s="51">
        <f t="shared" si="1"/>
        <v>28.8</v>
      </c>
      <c r="J60" s="48">
        <v>43171</v>
      </c>
      <c r="K60" s="49">
        <f t="shared" si="2"/>
        <v>60983</v>
      </c>
      <c r="L60" s="50">
        <f t="shared" si="3"/>
        <v>5</v>
      </c>
      <c r="M60" s="51">
        <f t="shared" si="4"/>
        <v>41.25917861527415</v>
      </c>
      <c r="N60" s="48">
        <v>16717</v>
      </c>
      <c r="O60" s="49">
        <v>16166</v>
      </c>
      <c r="P60" s="50">
        <f t="shared" si="5"/>
        <v>3.906831517588717</v>
      </c>
      <c r="Q60" s="52">
        <f t="shared" si="6"/>
        <v>-3.2960459412573972</v>
      </c>
      <c r="R60" s="17"/>
    </row>
    <row r="61" spans="2:18" ht="13.5">
      <c r="B61" s="24"/>
      <c r="C61" s="10" t="s">
        <v>46</v>
      </c>
      <c r="D61" s="11"/>
      <c r="E61" s="12"/>
      <c r="F61" s="48">
        <v>40084</v>
      </c>
      <c r="G61" s="49">
        <v>66889</v>
      </c>
      <c r="H61" s="50">
        <f t="shared" si="0"/>
        <v>4.1</v>
      </c>
      <c r="I61" s="51">
        <f t="shared" si="1"/>
        <v>66.9</v>
      </c>
      <c r="J61" s="48">
        <v>24301</v>
      </c>
      <c r="K61" s="49">
        <f t="shared" si="2"/>
        <v>52221</v>
      </c>
      <c r="L61" s="50">
        <f t="shared" si="3"/>
        <v>4.3</v>
      </c>
      <c r="M61" s="51">
        <f t="shared" si="4"/>
        <v>114.89239125961896</v>
      </c>
      <c r="N61" s="48">
        <v>15783</v>
      </c>
      <c r="O61" s="49">
        <v>14668</v>
      </c>
      <c r="P61" s="50">
        <f t="shared" si="5"/>
        <v>3.5448103859947606</v>
      </c>
      <c r="Q61" s="52">
        <f t="shared" si="6"/>
        <v>-7.064563137553059</v>
      </c>
      <c r="R61" s="17"/>
    </row>
    <row r="62" spans="2:18" ht="18" customHeight="1">
      <c r="B62" s="68" t="s">
        <v>47</v>
      </c>
      <c r="C62" s="10"/>
      <c r="D62" s="11"/>
      <c r="E62" s="12"/>
      <c r="F62" s="69">
        <v>466192</v>
      </c>
      <c r="G62" s="70">
        <v>444501</v>
      </c>
      <c r="H62" s="71">
        <f t="shared" si="0"/>
        <v>27.3</v>
      </c>
      <c r="I62" s="72">
        <f t="shared" si="1"/>
        <v>-4.7</v>
      </c>
      <c r="J62" s="69">
        <v>357226</v>
      </c>
      <c r="K62" s="70">
        <f t="shared" si="2"/>
        <v>329567</v>
      </c>
      <c r="L62" s="71">
        <f t="shared" si="3"/>
        <v>27.2</v>
      </c>
      <c r="M62" s="72">
        <f t="shared" si="4"/>
        <v>-7.74271749536708</v>
      </c>
      <c r="N62" s="69">
        <v>108966</v>
      </c>
      <c r="O62" s="70">
        <f>O63+O64+O65+O66+O67+O68+O69+O70</f>
        <v>114934</v>
      </c>
      <c r="P62" s="71">
        <f t="shared" si="5"/>
        <v>27.776059238063937</v>
      </c>
      <c r="Q62" s="73">
        <f t="shared" si="6"/>
        <v>5.476937760402323</v>
      </c>
      <c r="R62" s="17"/>
    </row>
    <row r="63" spans="2:18" ht="13.5">
      <c r="B63" s="27"/>
      <c r="C63" s="41" t="s">
        <v>48</v>
      </c>
      <c r="D63" s="11"/>
      <c r="E63" s="12"/>
      <c r="F63" s="48">
        <v>68353</v>
      </c>
      <c r="G63" s="49">
        <v>89619</v>
      </c>
      <c r="H63" s="50">
        <f t="shared" si="0"/>
        <v>5.5</v>
      </c>
      <c r="I63" s="51">
        <f t="shared" si="1"/>
        <v>31.1</v>
      </c>
      <c r="J63" s="48">
        <v>48956</v>
      </c>
      <c r="K63" s="49">
        <f t="shared" si="2"/>
        <v>72517</v>
      </c>
      <c r="L63" s="50">
        <f t="shared" si="3"/>
        <v>6</v>
      </c>
      <c r="M63" s="51">
        <f t="shared" si="4"/>
        <v>48.12688945175259</v>
      </c>
      <c r="N63" s="48">
        <v>19397</v>
      </c>
      <c r="O63" s="49">
        <v>17102</v>
      </c>
      <c r="P63" s="50">
        <f t="shared" si="5"/>
        <v>4.1330343074231255</v>
      </c>
      <c r="Q63" s="52">
        <f t="shared" si="6"/>
        <v>-11.831726555652933</v>
      </c>
      <c r="R63" s="17"/>
    </row>
    <row r="64" spans="2:18" ht="13.5">
      <c r="B64" s="27"/>
      <c r="C64" s="41" t="s">
        <v>49</v>
      </c>
      <c r="D64" s="11"/>
      <c r="E64" s="12"/>
      <c r="F64" s="48">
        <v>22718</v>
      </c>
      <c r="G64" s="49">
        <v>30940</v>
      </c>
      <c r="H64" s="50">
        <f t="shared" si="0"/>
        <v>1.9</v>
      </c>
      <c r="I64" s="51">
        <f t="shared" si="1"/>
        <v>36.2</v>
      </c>
      <c r="J64" s="48">
        <v>16243</v>
      </c>
      <c r="K64" s="49">
        <f t="shared" si="2"/>
        <v>22581</v>
      </c>
      <c r="L64" s="50">
        <f t="shared" si="3"/>
        <v>1.9</v>
      </c>
      <c r="M64" s="51">
        <f t="shared" si="4"/>
        <v>39.01988548913378</v>
      </c>
      <c r="N64" s="48">
        <v>6475</v>
      </c>
      <c r="O64" s="49">
        <v>8359</v>
      </c>
      <c r="P64" s="50">
        <f t="shared" si="5"/>
        <v>2.0201165814378377</v>
      </c>
      <c r="Q64" s="52">
        <f t="shared" si="6"/>
        <v>29.096525096525095</v>
      </c>
      <c r="R64" s="17"/>
    </row>
    <row r="65" spans="2:18" ht="13.5">
      <c r="B65" s="27"/>
      <c r="C65" s="41" t="s">
        <v>57</v>
      </c>
      <c r="D65" s="11"/>
      <c r="E65" s="12"/>
      <c r="F65" s="48">
        <v>8627</v>
      </c>
      <c r="G65" s="49">
        <v>8193</v>
      </c>
      <c r="H65" s="50">
        <f t="shared" si="0"/>
        <v>0.5</v>
      </c>
      <c r="I65" s="51">
        <f t="shared" si="1"/>
        <v>-5</v>
      </c>
      <c r="J65" s="48">
        <v>4685</v>
      </c>
      <c r="K65" s="49">
        <f t="shared" si="2"/>
        <v>4429</v>
      </c>
      <c r="L65" s="50">
        <f t="shared" si="3"/>
        <v>0.4</v>
      </c>
      <c r="M65" s="51">
        <f t="shared" si="4"/>
        <v>-5.464247598719318</v>
      </c>
      <c r="N65" s="48">
        <v>3942</v>
      </c>
      <c r="O65" s="49">
        <v>3764</v>
      </c>
      <c r="P65" s="50">
        <f t="shared" si="5"/>
        <v>0.9096445522828114</v>
      </c>
      <c r="Q65" s="52">
        <f t="shared" si="6"/>
        <v>-4.515474378488083</v>
      </c>
      <c r="R65" s="17"/>
    </row>
    <row r="66" spans="2:18" ht="13.5">
      <c r="B66" s="27"/>
      <c r="C66" s="41" t="s">
        <v>50</v>
      </c>
      <c r="D66" s="11"/>
      <c r="E66" s="12"/>
      <c r="F66" s="48">
        <v>88462</v>
      </c>
      <c r="G66" s="49">
        <v>67716</v>
      </c>
      <c r="H66" s="50">
        <f t="shared" si="0"/>
        <v>4.2</v>
      </c>
      <c r="I66" s="51">
        <f t="shared" si="1"/>
        <v>-23.5</v>
      </c>
      <c r="J66" s="48">
        <v>76436</v>
      </c>
      <c r="K66" s="49">
        <f t="shared" si="2"/>
        <v>58118</v>
      </c>
      <c r="L66" s="50">
        <f t="shared" si="3"/>
        <v>4.8</v>
      </c>
      <c r="M66" s="51">
        <f t="shared" si="4"/>
        <v>-23.965147312784552</v>
      </c>
      <c r="N66" s="48">
        <v>12026</v>
      </c>
      <c r="O66" s="49">
        <v>9598</v>
      </c>
      <c r="P66" s="50">
        <f t="shared" si="5"/>
        <v>2.3195452743917175</v>
      </c>
      <c r="Q66" s="52">
        <f t="shared" si="6"/>
        <v>-20.189589223349415</v>
      </c>
      <c r="R66" s="17"/>
    </row>
    <row r="67" spans="2:18" ht="13.5">
      <c r="B67" s="27"/>
      <c r="C67" s="41" t="s">
        <v>51</v>
      </c>
      <c r="D67" s="11"/>
      <c r="E67" s="12"/>
      <c r="F67" s="48">
        <v>66532</v>
      </c>
      <c r="G67" s="49">
        <v>67408</v>
      </c>
      <c r="H67" s="50">
        <f t="shared" si="0"/>
        <v>4.1</v>
      </c>
      <c r="I67" s="51">
        <f t="shared" si="1"/>
        <v>1.3</v>
      </c>
      <c r="J67" s="48">
        <v>54661</v>
      </c>
      <c r="K67" s="49">
        <f t="shared" si="2"/>
        <v>55086</v>
      </c>
      <c r="L67" s="50">
        <f t="shared" si="3"/>
        <v>4.5</v>
      </c>
      <c r="M67" s="51">
        <f t="shared" si="4"/>
        <v>0.7775196209363067</v>
      </c>
      <c r="N67" s="48">
        <v>11871</v>
      </c>
      <c r="O67" s="49">
        <v>12322</v>
      </c>
      <c r="P67" s="50">
        <f t="shared" si="5"/>
        <v>2.9778533935251867</v>
      </c>
      <c r="Q67" s="52">
        <f t="shared" si="6"/>
        <v>3.7991744587650533</v>
      </c>
      <c r="R67" s="17"/>
    </row>
    <row r="68" spans="2:18" ht="13.5">
      <c r="B68" s="27"/>
      <c r="C68" s="41" t="s">
        <v>52</v>
      </c>
      <c r="D68" s="11"/>
      <c r="E68" s="12"/>
      <c r="F68" s="48">
        <v>4295</v>
      </c>
      <c r="G68" s="49">
        <v>4137</v>
      </c>
      <c r="H68" s="50">
        <f t="shared" si="0"/>
        <v>0.3</v>
      </c>
      <c r="I68" s="51">
        <f t="shared" si="1"/>
        <v>-3.7</v>
      </c>
      <c r="J68" s="48">
        <v>3014</v>
      </c>
      <c r="K68" s="49">
        <f t="shared" si="2"/>
        <v>3139</v>
      </c>
      <c r="L68" s="50">
        <f t="shared" si="3"/>
        <v>0.3</v>
      </c>
      <c r="M68" s="51">
        <f t="shared" si="4"/>
        <v>4.147312541473136</v>
      </c>
      <c r="N68" s="48">
        <v>1281</v>
      </c>
      <c r="O68" s="49">
        <v>998</v>
      </c>
      <c r="P68" s="50">
        <f t="shared" si="5"/>
        <v>0.2411863079644649</v>
      </c>
      <c r="Q68" s="52">
        <f t="shared" si="6"/>
        <v>-22.09211553473849</v>
      </c>
      <c r="R68" s="17"/>
    </row>
    <row r="69" spans="2:18" ht="13.5">
      <c r="B69" s="27"/>
      <c r="C69" s="41" t="s">
        <v>69</v>
      </c>
      <c r="D69" s="11"/>
      <c r="E69" s="12"/>
      <c r="F69" s="48">
        <v>16899</v>
      </c>
      <c r="G69" s="49">
        <v>19124</v>
      </c>
      <c r="H69" s="50">
        <f t="shared" si="0"/>
        <v>1.2</v>
      </c>
      <c r="I69" s="51">
        <f t="shared" si="1"/>
        <v>13.2</v>
      </c>
      <c r="J69" s="48">
        <v>12886</v>
      </c>
      <c r="K69" s="49">
        <f t="shared" si="2"/>
        <v>14742</v>
      </c>
      <c r="L69" s="50">
        <f t="shared" si="3"/>
        <v>1.2</v>
      </c>
      <c r="M69" s="51">
        <f t="shared" si="4"/>
        <v>14.403228309793569</v>
      </c>
      <c r="N69" s="48">
        <v>4013</v>
      </c>
      <c r="O69" s="49">
        <v>4382</v>
      </c>
      <c r="P69" s="50">
        <f t="shared" si="5"/>
        <v>1.058996394288863</v>
      </c>
      <c r="Q69" s="52">
        <f t="shared" si="6"/>
        <v>9.19511587341142</v>
      </c>
      <c r="R69" s="17"/>
    </row>
    <row r="70" spans="2:18" ht="13.5">
      <c r="B70" s="28"/>
      <c r="C70" s="42" t="s">
        <v>53</v>
      </c>
      <c r="D70" s="13"/>
      <c r="E70" s="14"/>
      <c r="F70" s="53">
        <v>190306</v>
      </c>
      <c r="G70" s="54">
        <v>157364</v>
      </c>
      <c r="H70" s="55">
        <f t="shared" si="0"/>
        <v>9.7</v>
      </c>
      <c r="I70" s="56">
        <f t="shared" si="1"/>
        <v>-17.3</v>
      </c>
      <c r="J70" s="53">
        <v>140345</v>
      </c>
      <c r="K70" s="54">
        <f t="shared" si="2"/>
        <v>98955</v>
      </c>
      <c r="L70" s="55">
        <f t="shared" si="3"/>
        <v>8.2</v>
      </c>
      <c r="M70" s="56">
        <f t="shared" si="4"/>
        <v>-29.49160996116712</v>
      </c>
      <c r="N70" s="53">
        <v>49961</v>
      </c>
      <c r="O70" s="54">
        <v>58409</v>
      </c>
      <c r="P70" s="55">
        <f t="shared" si="5"/>
        <v>14.11568242674993</v>
      </c>
      <c r="Q70" s="57">
        <f t="shared" si="6"/>
        <v>16.909189167550686</v>
      </c>
      <c r="R70" s="17"/>
    </row>
    <row r="71" spans="4:11" ht="13.5">
      <c r="D71" s="21"/>
      <c r="K71"/>
    </row>
  </sheetData>
  <mergeCells count="18">
    <mergeCell ref="B13:E13"/>
    <mergeCell ref="B4:E7"/>
    <mergeCell ref="C39:E39"/>
    <mergeCell ref="C17:E17"/>
    <mergeCell ref="B36:E36"/>
    <mergeCell ref="C10:E10"/>
    <mergeCell ref="C11:E11"/>
    <mergeCell ref="B9:E9"/>
    <mergeCell ref="F4:Q4"/>
    <mergeCell ref="F5:I5"/>
    <mergeCell ref="F6:F7"/>
    <mergeCell ref="G6:G7"/>
    <mergeCell ref="J5:M5"/>
    <mergeCell ref="J6:J7"/>
    <mergeCell ref="K6:K7"/>
    <mergeCell ref="N5:Q5"/>
    <mergeCell ref="N6:N7"/>
    <mergeCell ref="O6:O7"/>
  </mergeCells>
  <printOptions/>
  <pageMargins left="0.3937007874015748" right="0.3937007874015748" top="0.7874015748031497" bottom="0.7874015748031497" header="0" footer="0"/>
  <pageSetup fitToHeight="1" fitToWidth="1" horizontalDpi="2400" verticalDpi="2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2006-05-11T07:48:06Z</cp:lastPrinted>
  <dcterms:created xsi:type="dcterms:W3CDTF">2005-11-25T07:22:06Z</dcterms:created>
  <dcterms:modified xsi:type="dcterms:W3CDTF">2006-05-12T00:10:28Z</dcterms:modified>
  <cp:category/>
  <cp:version/>
  <cp:contentType/>
  <cp:contentStatus/>
</cp:coreProperties>
</file>