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7875" tabRatio="599" activeTab="0"/>
  </bookViews>
  <sheets>
    <sheet name="第７表(x) " sheetId="1" r:id="rId1"/>
  </sheets>
  <definedNames>
    <definedName name="産業" localSheetId="0">'第７表(x) '!$A$14:$D$70</definedName>
    <definedName name="産業">#REF!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<sst xmlns="http://schemas.openxmlformats.org/spreadsheetml/2006/main" count="117" uniqueCount="75">
  <si>
    <t>49　各種商品卸売業</t>
  </si>
  <si>
    <t>491　各種商品卸売業</t>
  </si>
  <si>
    <t>50　繊維・衣服等卸売業</t>
  </si>
  <si>
    <t>501　繊維品卸売業（衣服、身の回り品を除く）</t>
  </si>
  <si>
    <t>502　衣服・身の回り品卸売業</t>
  </si>
  <si>
    <t>51　飲食料品卸売業</t>
  </si>
  <si>
    <t>511　農畜産物・水産物卸売業</t>
  </si>
  <si>
    <t>512　食料・飲料卸売業</t>
  </si>
  <si>
    <t>52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</si>
  <si>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</si>
  <si>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</si>
  <si>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</si>
  <si>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</si>
  <si>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53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</si>
  <si>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</si>
  <si>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</si>
  <si>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</si>
  <si>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</si>
  <si>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54　その他の卸売業</t>
  </si>
  <si>
    <t>541　家具・建具・じゅう器等卸売業</t>
  </si>
  <si>
    <t>542　医薬品・化粧品等卸売業</t>
  </si>
  <si>
    <t>549　他に分類されない卸売業</t>
  </si>
  <si>
    <t>55　各種商品小売業</t>
  </si>
  <si>
    <t>551　百貨店、総合スーパー</t>
  </si>
  <si>
    <t>559　その他の各種商品小売業（従業者が常時50人未満のもの）</t>
  </si>
  <si>
    <t>56　織物・衣服・身の回り品小売業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</si>
  <si>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</si>
  <si>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</si>
  <si>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</si>
  <si>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</si>
  <si>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</si>
  <si>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　飲食料品小売業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</si>
  <si>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</si>
  <si>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</si>
  <si>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</si>
  <si>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</si>
  <si>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</si>
  <si>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</si>
  <si>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</si>
  <si>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その他の飲食料品小売業</t>
  </si>
  <si>
    <t>58　自動車・自転車小売業</t>
  </si>
  <si>
    <t>581　自動車小売業</t>
  </si>
  <si>
    <t>582　自転車小売業</t>
  </si>
  <si>
    <t>59　家具・じゅう器・機械器具小売業</t>
  </si>
  <si>
    <t>591　家具・建具・畳小売業</t>
  </si>
  <si>
    <t>592　機械器具小売業</t>
  </si>
  <si>
    <t>599　その他の小売業</t>
  </si>
  <si>
    <t>60　その他の小売業</t>
  </si>
  <si>
    <t>601　医薬品・化粧品小売業</t>
  </si>
  <si>
    <t>602　農耕用品小売業</t>
  </si>
  <si>
    <t>604　書籍・文房具小売業</t>
  </si>
  <si>
    <t>605　スポーツ用品・がん具・娯楽用品・楽器小売業</t>
  </si>
  <si>
    <t>606　写真機・写真材料小売業</t>
  </si>
  <si>
    <t>609　他に分類されない小売業</t>
  </si>
  <si>
    <t>卸売業計</t>
  </si>
  <si>
    <t>小売業計</t>
  </si>
  <si>
    <t>合　　計</t>
  </si>
  <si>
    <t>603　燃料小売業</t>
  </si>
  <si>
    <t>構成比</t>
  </si>
  <si>
    <t>前回比</t>
  </si>
  <si>
    <t>16年</t>
  </si>
  <si>
    <t>14年</t>
  </si>
  <si>
    <t>計</t>
  </si>
  <si>
    <t>法　　人</t>
  </si>
  <si>
    <t>個　　人</t>
  </si>
  <si>
    <t>％</t>
  </si>
  <si>
    <t>年　間　商　品　販　売　額</t>
  </si>
  <si>
    <t>万円</t>
  </si>
  <si>
    <t>万円</t>
  </si>
  <si>
    <t>第７表　産業分類小分類別　　法人・個人別年間商品販売額</t>
  </si>
  <si>
    <t>607　時計・眼鏡・光学機械小売業</t>
  </si>
  <si>
    <t>％</t>
  </si>
  <si>
    <t>χ</t>
  </si>
  <si>
    <t>-</t>
  </si>
  <si>
    <t>χ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</si>
</sst>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;&quot;▲ &quot;0.0"/>
    <numFmt numFmtId="179" formatCode="0.0_ 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▲ &quot;0"/>
    <numFmt numFmtId="187" formatCode="0_ "/>
    <numFmt numFmtId="188" formatCode="#,##0.0;&quot;▲ &quot;#,##0.0"/>
    <numFmt numFmtId="189" formatCode="#,##0;&quot;▲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horizontal="left" vertical="center"/>
    </xf>
    <xf numFmtId="0" fontId="0" fillId="0" borderId="15" xfId="0" applyNumberForma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0" fillId="0" borderId="16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8" fontId="7" fillId="0" borderId="24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10" fillId="0" borderId="33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5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77" fontId="9" fillId="0" borderId="30" xfId="0" applyNumberFormat="1" applyFont="1" applyFill="1" applyBorder="1" applyAlignment="1">
      <alignment horizontal="right" vertical="center"/>
    </xf>
    <xf numFmtId="177" fontId="9" fillId="0" borderId="31" xfId="0" applyNumberFormat="1" applyFont="1" applyFill="1" applyBorder="1" applyAlignment="1">
      <alignment horizontal="right" vertical="center"/>
    </xf>
    <xf numFmtId="177" fontId="11" fillId="0" borderId="21" xfId="0" applyNumberFormat="1" applyFont="1" applyFill="1" applyBorder="1" applyAlignment="1">
      <alignment horizontal="right" vertical="center"/>
    </xf>
    <xf numFmtId="177" fontId="11" fillId="0" borderId="22" xfId="0" applyNumberFormat="1" applyFont="1" applyFill="1" applyBorder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88" fontId="11" fillId="0" borderId="21" xfId="0" applyNumberFormat="1" applyFont="1" applyFill="1" applyBorder="1" applyAlignment="1">
      <alignment horizontal="right" vertical="center"/>
    </xf>
    <xf numFmtId="188" fontId="11" fillId="0" borderId="22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22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0" fontId="0" fillId="0" borderId="36" xfId="0" applyNumberForma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 shrinkToFit="1"/>
    </xf>
    <xf numFmtId="0" fontId="3" fillId="0" borderId="4" xfId="0" applyNumberFormat="1" applyFont="1" applyFill="1" applyBorder="1" applyAlignment="1">
      <alignment horizontal="left" vertical="center" shrinkToFit="1"/>
    </xf>
    <xf numFmtId="0" fontId="3" fillId="0" borderId="5" xfId="0" applyNumberFormat="1" applyFont="1" applyFill="1" applyBorder="1" applyAlignment="1">
      <alignment horizontal="left" vertical="center" shrinkToFit="1"/>
    </xf>
    <xf numFmtId="0" fontId="0" fillId="0" borderId="37" xfId="0" applyNumberFormat="1" applyFill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0" fillId="0" borderId="39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 shrinkToFit="1"/>
    </xf>
    <xf numFmtId="0" fontId="3" fillId="0" borderId="5" xfId="0" applyNumberFormat="1" applyFont="1" applyFill="1" applyBorder="1" applyAlignment="1">
      <alignment vertical="center" shrinkToFit="1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28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1"/>
  <sheetViews>
    <sheetView tabSelected="1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K11" sqref="K11"/>
    </sheetView>
  </sheetViews>
  <sheetFormatPr defaultColWidth="9.00390625" defaultRowHeight="13.5"/>
  <cols>
    <col min="1" max="1" width="1.12109375" style="1" customWidth="1"/>
    <col min="2" max="2" width="3.75390625" style="3" customWidth="1"/>
    <col min="3" max="3" width="3.25390625" style="3" customWidth="1"/>
    <col min="4" max="4" width="14.625" style="3" customWidth="1"/>
    <col min="5" max="5" width="10.25390625" style="3" customWidth="1"/>
    <col min="6" max="7" width="11.625" style="3" customWidth="1"/>
    <col min="8" max="9" width="7.125" style="3" customWidth="1"/>
    <col min="10" max="11" width="11.625" style="3" customWidth="1"/>
    <col min="12" max="12" width="7.125" style="3" customWidth="1"/>
    <col min="13" max="14" width="11.625" style="3" customWidth="1"/>
    <col min="15" max="15" width="7.125" style="3" customWidth="1"/>
    <col min="16" max="16384" width="9.00390625" style="3" customWidth="1"/>
  </cols>
  <sheetData>
    <row r="2" ht="13.5">
      <c r="B2" s="3" t="s">
        <v>69</v>
      </c>
    </row>
    <row r="4" spans="2:15" ht="13.5">
      <c r="B4" s="116"/>
      <c r="C4" s="117"/>
      <c r="D4" s="117"/>
      <c r="E4" s="118"/>
      <c r="F4" s="138" t="s">
        <v>66</v>
      </c>
      <c r="G4" s="109"/>
      <c r="H4" s="109"/>
      <c r="I4" s="109"/>
      <c r="J4" s="109"/>
      <c r="K4" s="109"/>
      <c r="L4" s="109"/>
      <c r="M4" s="109"/>
      <c r="N4" s="109"/>
      <c r="O4" s="139"/>
    </row>
    <row r="5" spans="2:16" ht="13.5">
      <c r="B5" s="119"/>
      <c r="C5" s="120"/>
      <c r="D5" s="120"/>
      <c r="E5" s="121"/>
      <c r="F5" s="117" t="s">
        <v>62</v>
      </c>
      <c r="G5" s="117"/>
      <c r="H5" s="117"/>
      <c r="I5" s="117"/>
      <c r="J5" s="141" t="s">
        <v>63</v>
      </c>
      <c r="K5" s="141"/>
      <c r="L5" s="141"/>
      <c r="M5" s="141" t="s">
        <v>64</v>
      </c>
      <c r="N5" s="141"/>
      <c r="O5" s="138"/>
      <c r="P5" s="13"/>
    </row>
    <row r="6" spans="2:16" ht="13.5">
      <c r="B6" s="119"/>
      <c r="C6" s="120"/>
      <c r="D6" s="120"/>
      <c r="E6" s="121"/>
      <c r="F6" s="116" t="s">
        <v>61</v>
      </c>
      <c r="G6" s="116" t="s">
        <v>60</v>
      </c>
      <c r="H6" s="7"/>
      <c r="I6" s="7"/>
      <c r="J6" s="116" t="s">
        <v>61</v>
      </c>
      <c r="K6" s="116" t="s">
        <v>60</v>
      </c>
      <c r="L6" s="7"/>
      <c r="M6" s="116" t="s">
        <v>61</v>
      </c>
      <c r="N6" s="116" t="s">
        <v>60</v>
      </c>
      <c r="O6" s="7"/>
      <c r="P6" s="13"/>
    </row>
    <row r="7" spans="2:16" ht="13.5">
      <c r="B7" s="122"/>
      <c r="C7" s="123"/>
      <c r="D7" s="123"/>
      <c r="E7" s="124"/>
      <c r="F7" s="119"/>
      <c r="G7" s="140"/>
      <c r="H7" s="2" t="s">
        <v>58</v>
      </c>
      <c r="I7" s="28" t="s">
        <v>59</v>
      </c>
      <c r="J7" s="119"/>
      <c r="K7" s="140"/>
      <c r="L7" s="28" t="s">
        <v>59</v>
      </c>
      <c r="M7" s="119"/>
      <c r="N7" s="140"/>
      <c r="O7" s="37" t="s">
        <v>59</v>
      </c>
      <c r="P7" s="13"/>
    </row>
    <row r="8" spans="2:16" ht="13.5">
      <c r="B8" s="4"/>
      <c r="C8" s="5"/>
      <c r="D8" s="5"/>
      <c r="E8" s="6"/>
      <c r="F8" s="25" t="s">
        <v>67</v>
      </c>
      <c r="G8" s="26" t="s">
        <v>68</v>
      </c>
      <c r="H8" s="25" t="s">
        <v>65</v>
      </c>
      <c r="I8" s="27" t="s">
        <v>65</v>
      </c>
      <c r="J8" s="27" t="s">
        <v>68</v>
      </c>
      <c r="K8" s="26" t="s">
        <v>67</v>
      </c>
      <c r="L8" s="26" t="s">
        <v>71</v>
      </c>
      <c r="M8" s="25" t="s">
        <v>67</v>
      </c>
      <c r="N8" s="26" t="s">
        <v>67</v>
      </c>
      <c r="O8" s="27" t="s">
        <v>71</v>
      </c>
      <c r="P8" s="13"/>
    </row>
    <row r="9" spans="2:16" ht="24.75" customHeight="1">
      <c r="B9" s="135" t="s">
        <v>56</v>
      </c>
      <c r="C9" s="136"/>
      <c r="D9" s="136"/>
      <c r="E9" s="137"/>
      <c r="F9" s="29">
        <f>F10+F11</f>
        <v>330506643</v>
      </c>
      <c r="G9" s="30">
        <f>G10+G11</f>
        <v>327831724</v>
      </c>
      <c r="H9" s="67">
        <f>G9/$G$9*100</f>
        <v>100</v>
      </c>
      <c r="I9" s="68">
        <f>(G9/F9-1)*100</f>
        <v>-0.8093389517741079</v>
      </c>
      <c r="J9" s="35">
        <f>J10+J11</f>
        <v>305358049</v>
      </c>
      <c r="K9" s="30">
        <f>K10+K11</f>
        <v>305501261</v>
      </c>
      <c r="L9" s="108">
        <f>(K9/J9-1)*100</f>
        <v>0.046899697083135905</v>
      </c>
      <c r="M9" s="29">
        <f>M10+M11</f>
        <v>25148594</v>
      </c>
      <c r="N9" s="30">
        <f>N10+N11</f>
        <v>22330463</v>
      </c>
      <c r="O9" s="68">
        <f>(N9/M9-1)*100</f>
        <v>-11.205918708616469</v>
      </c>
      <c r="P9" s="13"/>
    </row>
    <row r="10" spans="2:16" ht="24.75" customHeight="1">
      <c r="B10" s="15"/>
      <c r="C10" s="133" t="s">
        <v>54</v>
      </c>
      <c r="D10" s="133"/>
      <c r="E10" s="134"/>
      <c r="F10" s="29">
        <f>F13</f>
        <v>206024124</v>
      </c>
      <c r="G10" s="30">
        <f>G13</f>
        <v>208742635</v>
      </c>
      <c r="H10" s="67">
        <f>G10/$G$9*100</f>
        <v>63.67371420100881</v>
      </c>
      <c r="I10" s="68">
        <f>(G10/F10-1)*100</f>
        <v>1.3195110102737218</v>
      </c>
      <c r="J10" s="35">
        <f>J13</f>
        <v>201291948</v>
      </c>
      <c r="K10" s="30">
        <f>K13</f>
        <v>204053050</v>
      </c>
      <c r="L10" s="108">
        <f>(K10/J10-1)*100</f>
        <v>1.371690237703893</v>
      </c>
      <c r="M10" s="29">
        <f>M13</f>
        <v>4732176</v>
      </c>
      <c r="N10" s="30">
        <f>N13</f>
        <v>4689585</v>
      </c>
      <c r="O10" s="68">
        <f>(N10/M10-1)*100</f>
        <v>-0.9000299228092978</v>
      </c>
      <c r="P10" s="13"/>
    </row>
    <row r="11" spans="2:16" ht="24.75" customHeight="1">
      <c r="B11" s="15"/>
      <c r="C11" s="133" t="s">
        <v>55</v>
      </c>
      <c r="D11" s="133"/>
      <c r="E11" s="134"/>
      <c r="F11" s="29">
        <f>F36</f>
        <v>124482519</v>
      </c>
      <c r="G11" s="30">
        <f>G36</f>
        <v>119089089</v>
      </c>
      <c r="H11" s="67">
        <f>G11/$G$9*100</f>
        <v>36.326285798991194</v>
      </c>
      <c r="I11" s="68">
        <f>(G11/F11-1)*100</f>
        <v>-4.332680639279163</v>
      </c>
      <c r="J11" s="35">
        <f>J36</f>
        <v>104066101</v>
      </c>
      <c r="K11" s="30">
        <f>K36</f>
        <v>101448211</v>
      </c>
      <c r="L11" s="108">
        <f>(K11/J11-1)*100</f>
        <v>-2.515603039648806</v>
      </c>
      <c r="M11" s="29">
        <f>M36</f>
        <v>20416418</v>
      </c>
      <c r="N11" s="30">
        <f>N36</f>
        <v>17640878</v>
      </c>
      <c r="O11" s="68">
        <f>(N11/M11-1)*100</f>
        <v>-13.59464720990724</v>
      </c>
      <c r="P11" s="13"/>
    </row>
    <row r="12" spans="2:16" ht="12" customHeight="1" thickBot="1">
      <c r="B12" s="15"/>
      <c r="C12" s="16"/>
      <c r="D12" s="16"/>
      <c r="E12" s="23"/>
      <c r="F12" s="31"/>
      <c r="G12" s="32"/>
      <c r="H12" s="38"/>
      <c r="I12" s="39"/>
      <c r="J12" s="36"/>
      <c r="K12" s="32"/>
      <c r="L12" s="40"/>
      <c r="M12" s="22"/>
      <c r="N12" s="24"/>
      <c r="O12" s="39"/>
      <c r="P12" s="13"/>
    </row>
    <row r="13" spans="2:16" ht="21" customHeight="1" thickTop="1">
      <c r="B13" s="113" t="s">
        <v>54</v>
      </c>
      <c r="C13" s="114"/>
      <c r="D13" s="114"/>
      <c r="E13" s="115"/>
      <c r="F13" s="65">
        <v>206024124</v>
      </c>
      <c r="G13" s="66">
        <v>208742635</v>
      </c>
      <c r="H13" s="67">
        <f aca="true" t="shared" si="0" ref="H13:H44">G13/$G$9*100</f>
        <v>63.67371420100881</v>
      </c>
      <c r="I13" s="68">
        <f aca="true" t="shared" si="1" ref="I13:I44">(G13/F13-1)*100</f>
        <v>1.3195110102737218</v>
      </c>
      <c r="J13" s="69">
        <v>201291948</v>
      </c>
      <c r="K13" s="70">
        <v>204053050</v>
      </c>
      <c r="L13" s="71">
        <f>(K13/J13-1)*100</f>
        <v>1.371690237703893</v>
      </c>
      <c r="M13" s="65">
        <v>4732176</v>
      </c>
      <c r="N13" s="66">
        <v>4689585</v>
      </c>
      <c r="O13" s="68">
        <f>(N13/M13-1)*100</f>
        <v>-0.9000299228092978</v>
      </c>
      <c r="P13" s="13"/>
    </row>
    <row r="14" spans="1:16" s="59" customFormat="1" ht="18" customHeight="1">
      <c r="A14" s="55"/>
      <c r="B14" s="77" t="s">
        <v>0</v>
      </c>
      <c r="C14" s="56"/>
      <c r="D14" s="56"/>
      <c r="E14" s="57"/>
      <c r="F14" s="72">
        <v>952941</v>
      </c>
      <c r="G14" s="73">
        <v>881141</v>
      </c>
      <c r="H14" s="74">
        <f t="shared" si="0"/>
        <v>0.2687784419545681</v>
      </c>
      <c r="I14" s="75">
        <f t="shared" si="1"/>
        <v>-7.534569296525174</v>
      </c>
      <c r="J14" s="92" t="s">
        <v>72</v>
      </c>
      <c r="K14" s="93" t="s">
        <v>72</v>
      </c>
      <c r="L14" s="93" t="s">
        <v>72</v>
      </c>
      <c r="M14" s="92" t="s">
        <v>72</v>
      </c>
      <c r="N14" s="93" t="s">
        <v>72</v>
      </c>
      <c r="O14" s="92" t="s">
        <v>72</v>
      </c>
      <c r="P14" s="58"/>
    </row>
    <row r="15" spans="2:16" ht="13.5">
      <c r="B15" s="17"/>
      <c r="C15" s="8" t="s">
        <v>1</v>
      </c>
      <c r="D15" s="9"/>
      <c r="E15" s="10"/>
      <c r="F15" s="41">
        <v>952941</v>
      </c>
      <c r="G15" s="42">
        <v>881141</v>
      </c>
      <c r="H15" s="43">
        <f t="shared" si="0"/>
        <v>0.2687784419545681</v>
      </c>
      <c r="I15" s="44">
        <f t="shared" si="1"/>
        <v>-7.534569296525174</v>
      </c>
      <c r="J15" s="94" t="s">
        <v>72</v>
      </c>
      <c r="K15" s="95" t="s">
        <v>72</v>
      </c>
      <c r="L15" s="95" t="s">
        <v>72</v>
      </c>
      <c r="M15" s="94" t="s">
        <v>72</v>
      </c>
      <c r="N15" s="95" t="s">
        <v>72</v>
      </c>
      <c r="O15" s="94" t="s">
        <v>72</v>
      </c>
      <c r="P15" s="13"/>
    </row>
    <row r="16" spans="1:16" s="59" customFormat="1" ht="18" customHeight="1">
      <c r="A16" s="55"/>
      <c r="B16" s="78" t="s">
        <v>2</v>
      </c>
      <c r="C16" s="60"/>
      <c r="D16" s="60"/>
      <c r="E16" s="61"/>
      <c r="F16" s="79">
        <v>4182821</v>
      </c>
      <c r="G16" s="80">
        <v>3485201</v>
      </c>
      <c r="H16" s="81">
        <f t="shared" si="0"/>
        <v>1.0631066931155204</v>
      </c>
      <c r="I16" s="82">
        <f t="shared" si="1"/>
        <v>-16.67821788214222</v>
      </c>
      <c r="J16" s="96" t="s">
        <v>72</v>
      </c>
      <c r="K16" s="100">
        <v>3347895</v>
      </c>
      <c r="L16" s="97" t="s">
        <v>72</v>
      </c>
      <c r="M16" s="96" t="s">
        <v>72</v>
      </c>
      <c r="N16" s="100">
        <v>137306</v>
      </c>
      <c r="O16" s="96" t="s">
        <v>72</v>
      </c>
      <c r="P16" s="58"/>
    </row>
    <row r="17" spans="2:16" ht="13.5">
      <c r="B17" s="18"/>
      <c r="C17" s="127" t="s">
        <v>3</v>
      </c>
      <c r="D17" s="128"/>
      <c r="E17" s="129"/>
      <c r="F17" s="41">
        <v>253558</v>
      </c>
      <c r="G17" s="42">
        <v>257325</v>
      </c>
      <c r="H17" s="43">
        <f t="shared" si="0"/>
        <v>0.0784930136901577</v>
      </c>
      <c r="I17" s="44">
        <f t="shared" si="1"/>
        <v>1.4856561417900371</v>
      </c>
      <c r="J17" s="94" t="s">
        <v>72</v>
      </c>
      <c r="K17" s="91">
        <v>247333</v>
      </c>
      <c r="L17" s="95" t="s">
        <v>72</v>
      </c>
      <c r="M17" s="94" t="s">
        <v>72</v>
      </c>
      <c r="N17" s="91">
        <v>9992</v>
      </c>
      <c r="O17" s="94" t="s">
        <v>72</v>
      </c>
      <c r="P17" s="13"/>
    </row>
    <row r="18" spans="2:16" ht="13.5">
      <c r="B18" s="17"/>
      <c r="C18" s="8" t="s">
        <v>4</v>
      </c>
      <c r="D18" s="9"/>
      <c r="E18" s="10"/>
      <c r="F18" s="41">
        <v>3929263</v>
      </c>
      <c r="G18" s="42">
        <v>3227876</v>
      </c>
      <c r="H18" s="43">
        <f t="shared" si="0"/>
        <v>0.9846136794253628</v>
      </c>
      <c r="I18" s="44">
        <f t="shared" si="1"/>
        <v>-17.85034496291035</v>
      </c>
      <c r="J18" s="88">
        <v>3765744</v>
      </c>
      <c r="K18" s="91">
        <v>3100562</v>
      </c>
      <c r="L18" s="99">
        <v>-17.66402601982503</v>
      </c>
      <c r="M18" s="88">
        <v>163519</v>
      </c>
      <c r="N18" s="91">
        <v>127314</v>
      </c>
      <c r="O18" s="98">
        <v>-22.141157908255305</v>
      </c>
      <c r="P18" s="13"/>
    </row>
    <row r="19" spans="1:16" s="59" customFormat="1" ht="18" customHeight="1">
      <c r="A19" s="55"/>
      <c r="B19" s="78" t="s">
        <v>5</v>
      </c>
      <c r="C19" s="60"/>
      <c r="D19" s="60"/>
      <c r="E19" s="61"/>
      <c r="F19" s="79">
        <v>45783971</v>
      </c>
      <c r="G19" s="80">
        <v>55667223</v>
      </c>
      <c r="H19" s="81">
        <f t="shared" si="0"/>
        <v>16.9804259089947</v>
      </c>
      <c r="I19" s="82">
        <f t="shared" si="1"/>
        <v>21.58670771480262</v>
      </c>
      <c r="J19" s="79">
        <v>44153026</v>
      </c>
      <c r="K19" s="80">
        <f aca="true" t="shared" si="2" ref="K19:K37">G19-N19</f>
        <v>53879247</v>
      </c>
      <c r="L19" s="82">
        <f aca="true" t="shared" si="3" ref="L19:L47">(K19/J19-1)*100</f>
        <v>22.028435831328984</v>
      </c>
      <c r="M19" s="79">
        <v>1630945</v>
      </c>
      <c r="N19" s="101">
        <f>N20+N21</f>
        <v>1787976</v>
      </c>
      <c r="O19" s="83">
        <f aca="true" t="shared" si="4" ref="O19:O37">(N19/M19-1)*100</f>
        <v>9.628221675163795</v>
      </c>
      <c r="P19" s="58"/>
    </row>
    <row r="20" spans="2:16" ht="13.5">
      <c r="B20" s="18"/>
      <c r="C20" s="8" t="s">
        <v>6</v>
      </c>
      <c r="D20" s="9"/>
      <c r="E20" s="10"/>
      <c r="F20" s="41">
        <v>18459610</v>
      </c>
      <c r="G20" s="42">
        <v>27204348</v>
      </c>
      <c r="H20" s="43">
        <f t="shared" si="0"/>
        <v>8.298265850561796</v>
      </c>
      <c r="I20" s="44">
        <f t="shared" si="1"/>
        <v>47.37227926267131</v>
      </c>
      <c r="J20" s="41">
        <v>17423930</v>
      </c>
      <c r="K20" s="42">
        <f t="shared" si="2"/>
        <v>25973102</v>
      </c>
      <c r="L20" s="44">
        <f t="shared" si="3"/>
        <v>49.065692986599466</v>
      </c>
      <c r="M20" s="41">
        <v>1035680</v>
      </c>
      <c r="N20" s="42">
        <v>1231246</v>
      </c>
      <c r="O20" s="45">
        <f t="shared" si="4"/>
        <v>18.882859570523713</v>
      </c>
      <c r="P20" s="13"/>
    </row>
    <row r="21" spans="2:16" ht="13.5">
      <c r="B21" s="17"/>
      <c r="C21" s="8" t="s">
        <v>7</v>
      </c>
      <c r="D21" s="9"/>
      <c r="E21" s="10"/>
      <c r="F21" s="41">
        <v>27324361</v>
      </c>
      <c r="G21" s="42">
        <v>28462875</v>
      </c>
      <c r="H21" s="43">
        <f t="shared" si="0"/>
        <v>8.682160058432906</v>
      </c>
      <c r="I21" s="44">
        <f t="shared" si="1"/>
        <v>4.166662854439673</v>
      </c>
      <c r="J21" s="41">
        <v>26729096.000000004</v>
      </c>
      <c r="K21" s="42">
        <f t="shared" si="2"/>
        <v>27906145</v>
      </c>
      <c r="L21" s="44">
        <f t="shared" si="3"/>
        <v>4.403624424858954</v>
      </c>
      <c r="M21" s="41">
        <v>595265</v>
      </c>
      <c r="N21" s="42">
        <v>556730</v>
      </c>
      <c r="O21" s="45">
        <f t="shared" si="4"/>
        <v>-6.4735873938498</v>
      </c>
      <c r="P21" s="13"/>
    </row>
    <row r="22" spans="1:16" s="59" customFormat="1" ht="18" customHeight="1">
      <c r="A22" s="55"/>
      <c r="B22" s="78" t="s">
        <v>8</v>
      </c>
      <c r="C22" s="60"/>
      <c r="D22" s="60"/>
      <c r="E22" s="61"/>
      <c r="F22" s="79">
        <v>66501668.00000001</v>
      </c>
      <c r="G22" s="80">
        <v>65839226</v>
      </c>
      <c r="H22" s="81">
        <f t="shared" si="0"/>
        <v>20.083238192042696</v>
      </c>
      <c r="I22" s="82">
        <f t="shared" si="1"/>
        <v>-0.9961283978621505</v>
      </c>
      <c r="J22" s="79">
        <v>65678616</v>
      </c>
      <c r="K22" s="80">
        <f t="shared" si="2"/>
        <v>65054337</v>
      </c>
      <c r="L22" s="82">
        <f t="shared" si="3"/>
        <v>-0.9505057171119491</v>
      </c>
      <c r="M22" s="79">
        <v>823052</v>
      </c>
      <c r="N22" s="80">
        <f>N23+N24+N25+N26</f>
        <v>784889</v>
      </c>
      <c r="O22" s="83">
        <f t="shared" si="4"/>
        <v>-4.636766571249451</v>
      </c>
      <c r="P22" s="58"/>
    </row>
    <row r="23" spans="2:16" ht="13.5">
      <c r="B23" s="18"/>
      <c r="C23" s="8" t="s">
        <v>9</v>
      </c>
      <c r="D23" s="9"/>
      <c r="E23" s="10"/>
      <c r="F23" s="41">
        <v>19183552</v>
      </c>
      <c r="G23" s="42">
        <v>20090307</v>
      </c>
      <c r="H23" s="43">
        <f t="shared" si="0"/>
        <v>6.128237607657519</v>
      </c>
      <c r="I23" s="44">
        <f t="shared" si="1"/>
        <v>4.726731525006422</v>
      </c>
      <c r="J23" s="41">
        <v>18661641</v>
      </c>
      <c r="K23" s="42">
        <f t="shared" si="2"/>
        <v>19585829</v>
      </c>
      <c r="L23" s="44">
        <f t="shared" si="3"/>
        <v>4.952340472094607</v>
      </c>
      <c r="M23" s="41">
        <v>521911</v>
      </c>
      <c r="N23" s="42">
        <v>504478</v>
      </c>
      <c r="O23" s="45">
        <f t="shared" si="4"/>
        <v>-3.3402246743218678</v>
      </c>
      <c r="P23" s="13"/>
    </row>
    <row r="24" spans="2:16" ht="13.5">
      <c r="B24" s="18"/>
      <c r="C24" s="8" t="s">
        <v>10</v>
      </c>
      <c r="D24" s="9"/>
      <c r="E24" s="10"/>
      <c r="F24" s="41">
        <v>11308238</v>
      </c>
      <c r="G24" s="42">
        <v>10505112</v>
      </c>
      <c r="H24" s="43">
        <f t="shared" si="0"/>
        <v>3.2044220345191485</v>
      </c>
      <c r="I24" s="44">
        <f t="shared" si="1"/>
        <v>-7.1021320916662685</v>
      </c>
      <c r="J24" s="41">
        <v>11233509</v>
      </c>
      <c r="K24" s="42">
        <f t="shared" si="2"/>
        <v>10432605</v>
      </c>
      <c r="L24" s="44">
        <f t="shared" si="3"/>
        <v>-7.129597706291058</v>
      </c>
      <c r="M24" s="41">
        <v>74729</v>
      </c>
      <c r="N24" s="42">
        <v>72507</v>
      </c>
      <c r="O24" s="45">
        <f t="shared" si="4"/>
        <v>-2.9734105902661567</v>
      </c>
      <c r="P24" s="13"/>
    </row>
    <row r="25" spans="2:16" ht="13.5">
      <c r="B25" s="18"/>
      <c r="C25" s="8" t="s">
        <v>11</v>
      </c>
      <c r="D25" s="9"/>
      <c r="E25" s="10"/>
      <c r="F25" s="41">
        <v>35021924</v>
      </c>
      <c r="G25" s="42">
        <v>34031155</v>
      </c>
      <c r="H25" s="43">
        <f t="shared" si="0"/>
        <v>10.380677801639477</v>
      </c>
      <c r="I25" s="44">
        <f t="shared" si="1"/>
        <v>-2.828996488028468</v>
      </c>
      <c r="J25" s="41">
        <v>34928583</v>
      </c>
      <c r="K25" s="42">
        <f t="shared" si="2"/>
        <v>33936835</v>
      </c>
      <c r="L25" s="44">
        <f t="shared" si="3"/>
        <v>-2.8393593865516986</v>
      </c>
      <c r="M25" s="41">
        <v>93341</v>
      </c>
      <c r="N25" s="42">
        <v>94320</v>
      </c>
      <c r="O25" s="45">
        <f t="shared" si="4"/>
        <v>1.048842416515794</v>
      </c>
      <c r="P25" s="13"/>
    </row>
    <row r="26" spans="2:16" ht="13.5">
      <c r="B26" s="17"/>
      <c r="C26" s="8" t="s">
        <v>12</v>
      </c>
      <c r="D26" s="9"/>
      <c r="E26" s="10"/>
      <c r="F26" s="41">
        <v>987954</v>
      </c>
      <c r="G26" s="42">
        <v>1212652</v>
      </c>
      <c r="H26" s="43">
        <f t="shared" si="0"/>
        <v>0.3699007482265505</v>
      </c>
      <c r="I26" s="44">
        <f t="shared" si="1"/>
        <v>22.743771471141372</v>
      </c>
      <c r="J26" s="41">
        <v>854883</v>
      </c>
      <c r="K26" s="42">
        <f t="shared" si="2"/>
        <v>1099068</v>
      </c>
      <c r="L26" s="44">
        <f t="shared" si="3"/>
        <v>28.56355782019293</v>
      </c>
      <c r="M26" s="41">
        <v>133071</v>
      </c>
      <c r="N26" s="42">
        <v>113584</v>
      </c>
      <c r="O26" s="45">
        <f t="shared" si="4"/>
        <v>-14.64406219236347</v>
      </c>
      <c r="P26" s="13"/>
    </row>
    <row r="27" spans="1:16" s="59" customFormat="1" ht="18" customHeight="1">
      <c r="A27" s="55"/>
      <c r="B27" s="78" t="s">
        <v>13</v>
      </c>
      <c r="C27" s="60"/>
      <c r="D27" s="60"/>
      <c r="E27" s="61"/>
      <c r="F27" s="79">
        <v>55286581.00000001</v>
      </c>
      <c r="G27" s="80">
        <v>50262745</v>
      </c>
      <c r="H27" s="81">
        <f t="shared" si="0"/>
        <v>15.33187343394503</v>
      </c>
      <c r="I27" s="82">
        <f t="shared" si="1"/>
        <v>-9.086899405119675</v>
      </c>
      <c r="J27" s="79">
        <v>54507385</v>
      </c>
      <c r="K27" s="80">
        <f t="shared" si="2"/>
        <v>49401652</v>
      </c>
      <c r="L27" s="82">
        <f t="shared" si="3"/>
        <v>-9.367048153199786</v>
      </c>
      <c r="M27" s="79">
        <v>779196</v>
      </c>
      <c r="N27" s="80">
        <f>N28+N29+N30+N31</f>
        <v>861093</v>
      </c>
      <c r="O27" s="83">
        <f t="shared" si="4"/>
        <v>10.510449232285591</v>
      </c>
      <c r="P27" s="58"/>
    </row>
    <row r="28" spans="2:16" ht="13.5">
      <c r="B28" s="18"/>
      <c r="C28" s="8" t="s">
        <v>14</v>
      </c>
      <c r="D28" s="9"/>
      <c r="E28" s="10"/>
      <c r="F28" s="41">
        <v>15892488</v>
      </c>
      <c r="G28" s="42">
        <v>15396576</v>
      </c>
      <c r="H28" s="43">
        <f t="shared" si="0"/>
        <v>4.6964875187002955</v>
      </c>
      <c r="I28" s="44">
        <f t="shared" si="1"/>
        <v>-3.120417646374818</v>
      </c>
      <c r="J28" s="41">
        <v>15630723.000000002</v>
      </c>
      <c r="K28" s="42">
        <f t="shared" si="2"/>
        <v>15103689</v>
      </c>
      <c r="L28" s="44">
        <f t="shared" si="3"/>
        <v>-3.371782610439722</v>
      </c>
      <c r="M28" s="41">
        <v>261765</v>
      </c>
      <c r="N28" s="42">
        <v>292887</v>
      </c>
      <c r="O28" s="45">
        <f t="shared" si="4"/>
        <v>11.889290012033694</v>
      </c>
      <c r="P28" s="13"/>
    </row>
    <row r="29" spans="2:16" ht="13.5">
      <c r="B29" s="18"/>
      <c r="C29" s="8" t="s">
        <v>15</v>
      </c>
      <c r="D29" s="9"/>
      <c r="E29" s="10"/>
      <c r="F29" s="41">
        <v>7738602</v>
      </c>
      <c r="G29" s="42">
        <v>9777390</v>
      </c>
      <c r="H29" s="43">
        <f t="shared" si="0"/>
        <v>2.9824416870650383</v>
      </c>
      <c r="I29" s="44">
        <f t="shared" si="1"/>
        <v>26.345688794952892</v>
      </c>
      <c r="J29" s="41">
        <v>7590952</v>
      </c>
      <c r="K29" s="42">
        <f t="shared" si="2"/>
        <v>9572389</v>
      </c>
      <c r="L29" s="44">
        <f t="shared" si="3"/>
        <v>26.102615324138533</v>
      </c>
      <c r="M29" s="41">
        <v>147650</v>
      </c>
      <c r="N29" s="42">
        <v>205001</v>
      </c>
      <c r="O29" s="45">
        <f t="shared" si="4"/>
        <v>38.84253301727056</v>
      </c>
      <c r="P29" s="13"/>
    </row>
    <row r="30" spans="2:16" ht="13.5">
      <c r="B30" s="18"/>
      <c r="C30" s="8" t="s">
        <v>16</v>
      </c>
      <c r="D30" s="9"/>
      <c r="E30" s="10"/>
      <c r="F30" s="41">
        <v>27236664</v>
      </c>
      <c r="G30" s="42">
        <v>19327822</v>
      </c>
      <c r="H30" s="43">
        <f t="shared" si="0"/>
        <v>5.895653344396896</v>
      </c>
      <c r="I30" s="44">
        <f t="shared" si="1"/>
        <v>-29.037484179413454</v>
      </c>
      <c r="J30" s="41">
        <v>27170165.000000004</v>
      </c>
      <c r="K30" s="42">
        <f t="shared" si="2"/>
        <v>19231436</v>
      </c>
      <c r="L30" s="44">
        <f t="shared" si="3"/>
        <v>-29.21855277654737</v>
      </c>
      <c r="M30" s="41">
        <v>66499</v>
      </c>
      <c r="N30" s="42">
        <v>96386</v>
      </c>
      <c r="O30" s="45">
        <f t="shared" si="4"/>
        <v>44.94353298545843</v>
      </c>
      <c r="P30" s="13"/>
    </row>
    <row r="31" spans="2:16" ht="13.5">
      <c r="B31" s="17"/>
      <c r="C31" s="8" t="s">
        <v>17</v>
      </c>
      <c r="D31" s="9"/>
      <c r="E31" s="10"/>
      <c r="F31" s="41">
        <v>4418827</v>
      </c>
      <c r="G31" s="42">
        <v>5760957</v>
      </c>
      <c r="H31" s="43">
        <f t="shared" si="0"/>
        <v>1.7572908837828032</v>
      </c>
      <c r="I31" s="44">
        <f t="shared" si="1"/>
        <v>30.372992651669772</v>
      </c>
      <c r="J31" s="41">
        <v>4115545</v>
      </c>
      <c r="K31" s="42">
        <f t="shared" si="2"/>
        <v>5494138</v>
      </c>
      <c r="L31" s="44">
        <f t="shared" si="3"/>
        <v>33.497216043075696</v>
      </c>
      <c r="M31" s="41">
        <v>303282</v>
      </c>
      <c r="N31" s="42">
        <v>266819</v>
      </c>
      <c r="O31" s="45">
        <f t="shared" si="4"/>
        <v>-12.022803859114617</v>
      </c>
      <c r="P31" s="13"/>
    </row>
    <row r="32" spans="1:16" s="59" customFormat="1" ht="18" customHeight="1">
      <c r="A32" s="55"/>
      <c r="B32" s="78" t="s">
        <v>18</v>
      </c>
      <c r="C32" s="60"/>
      <c r="D32" s="60"/>
      <c r="E32" s="61"/>
      <c r="F32" s="79">
        <v>33316142</v>
      </c>
      <c r="G32" s="80">
        <v>32607099</v>
      </c>
      <c r="H32" s="81">
        <f t="shared" si="0"/>
        <v>9.946291530956291</v>
      </c>
      <c r="I32" s="82">
        <f t="shared" si="1"/>
        <v>-2.128226611592665</v>
      </c>
      <c r="J32" s="79">
        <v>32030139</v>
      </c>
      <c r="K32" s="102" t="s">
        <v>74</v>
      </c>
      <c r="L32" s="103" t="s">
        <v>74</v>
      </c>
      <c r="M32" s="79">
        <v>1286003</v>
      </c>
      <c r="N32" s="102" t="s">
        <v>74</v>
      </c>
      <c r="O32" s="106" t="s">
        <v>74</v>
      </c>
      <c r="P32" s="58"/>
    </row>
    <row r="33" spans="2:16" ht="13.5">
      <c r="B33" s="18"/>
      <c r="C33" s="8" t="s">
        <v>19</v>
      </c>
      <c r="D33" s="9"/>
      <c r="E33" s="10"/>
      <c r="F33" s="41">
        <v>5343893</v>
      </c>
      <c r="G33" s="42">
        <v>4591852</v>
      </c>
      <c r="H33" s="43">
        <f t="shared" si="0"/>
        <v>1.400673474785497</v>
      </c>
      <c r="I33" s="44">
        <f t="shared" si="1"/>
        <v>-14.072905277107905</v>
      </c>
      <c r="J33" s="41">
        <v>4955493</v>
      </c>
      <c r="K33" s="42">
        <f t="shared" si="2"/>
        <v>4289048</v>
      </c>
      <c r="L33" s="44">
        <f t="shared" si="3"/>
        <v>-13.448611470140303</v>
      </c>
      <c r="M33" s="41">
        <v>388400</v>
      </c>
      <c r="N33" s="42">
        <v>302804</v>
      </c>
      <c r="O33" s="45">
        <f t="shared" si="4"/>
        <v>-22.03810504634397</v>
      </c>
      <c r="P33" s="13"/>
    </row>
    <row r="34" spans="2:16" ht="13.5">
      <c r="B34" s="18"/>
      <c r="C34" s="8" t="s">
        <v>20</v>
      </c>
      <c r="D34" s="9"/>
      <c r="E34" s="10"/>
      <c r="F34" s="41">
        <v>14263617.000000002</v>
      </c>
      <c r="G34" s="42">
        <v>14551068</v>
      </c>
      <c r="H34" s="43">
        <f t="shared" si="0"/>
        <v>4.438578372604355</v>
      </c>
      <c r="I34" s="44">
        <f t="shared" si="1"/>
        <v>2.0152742463569906</v>
      </c>
      <c r="J34" s="41">
        <v>14015289.000000002</v>
      </c>
      <c r="K34" s="42">
        <f t="shared" si="2"/>
        <v>14318589</v>
      </c>
      <c r="L34" s="44">
        <f t="shared" si="3"/>
        <v>2.1640652575911856</v>
      </c>
      <c r="M34" s="41">
        <v>248328</v>
      </c>
      <c r="N34" s="42">
        <v>232479</v>
      </c>
      <c r="O34" s="45">
        <f t="shared" si="4"/>
        <v>-6.382284720208753</v>
      </c>
      <c r="P34" s="13"/>
    </row>
    <row r="35" spans="2:16" ht="14.25" thickBot="1">
      <c r="B35" s="19"/>
      <c r="C35" s="8" t="s">
        <v>21</v>
      </c>
      <c r="D35" s="9"/>
      <c r="E35" s="10"/>
      <c r="F35" s="46">
        <v>13708632</v>
      </c>
      <c r="G35" s="47">
        <v>13464179</v>
      </c>
      <c r="H35" s="48">
        <f t="shared" si="0"/>
        <v>4.1070396835664384</v>
      </c>
      <c r="I35" s="49">
        <f t="shared" si="1"/>
        <v>-1.7832049178940657</v>
      </c>
      <c r="J35" s="46">
        <v>13059357</v>
      </c>
      <c r="K35" s="104" t="s">
        <v>74</v>
      </c>
      <c r="L35" s="105" t="s">
        <v>74</v>
      </c>
      <c r="M35" s="46">
        <v>649275</v>
      </c>
      <c r="N35" s="104" t="s">
        <v>74</v>
      </c>
      <c r="O35" s="107" t="s">
        <v>74</v>
      </c>
      <c r="P35" s="13"/>
    </row>
    <row r="36" spans="2:16" ht="21" customHeight="1" thickTop="1">
      <c r="B36" s="130" t="s">
        <v>55</v>
      </c>
      <c r="C36" s="131"/>
      <c r="D36" s="131"/>
      <c r="E36" s="132"/>
      <c r="F36" s="65">
        <v>124482519</v>
      </c>
      <c r="G36" s="66">
        <v>119089089</v>
      </c>
      <c r="H36" s="67">
        <f t="shared" si="0"/>
        <v>36.326285798991194</v>
      </c>
      <c r="I36" s="68">
        <f t="shared" si="1"/>
        <v>-4.332680639279163</v>
      </c>
      <c r="J36" s="84">
        <v>104066101</v>
      </c>
      <c r="K36" s="85">
        <f t="shared" si="2"/>
        <v>101448211</v>
      </c>
      <c r="L36" s="86">
        <f t="shared" si="3"/>
        <v>-2.515603039648806</v>
      </c>
      <c r="M36" s="65">
        <v>20416418</v>
      </c>
      <c r="N36" s="66">
        <v>17640878</v>
      </c>
      <c r="O36" s="68">
        <f t="shared" si="4"/>
        <v>-13.59464720990724</v>
      </c>
      <c r="P36" s="13"/>
    </row>
    <row r="37" spans="1:16" s="59" customFormat="1" ht="18" customHeight="1">
      <c r="A37" s="55"/>
      <c r="B37" s="87" t="s">
        <v>22</v>
      </c>
      <c r="C37" s="62"/>
      <c r="D37" s="62"/>
      <c r="E37" s="63"/>
      <c r="F37" s="72">
        <v>10226822</v>
      </c>
      <c r="G37" s="73">
        <v>10082770</v>
      </c>
      <c r="H37" s="74">
        <f t="shared" si="0"/>
        <v>3.075593135702755</v>
      </c>
      <c r="I37" s="75">
        <f t="shared" si="1"/>
        <v>-1.4085705217124156</v>
      </c>
      <c r="J37" s="72">
        <v>10188048</v>
      </c>
      <c r="K37" s="73">
        <f t="shared" si="2"/>
        <v>10035497</v>
      </c>
      <c r="L37" s="75">
        <f t="shared" si="3"/>
        <v>-1.4973525841260216</v>
      </c>
      <c r="M37" s="72">
        <v>38774</v>
      </c>
      <c r="N37" s="73">
        <v>47273</v>
      </c>
      <c r="O37" s="76">
        <f t="shared" si="4"/>
        <v>21.919327384329712</v>
      </c>
      <c r="P37" s="58"/>
    </row>
    <row r="38" spans="2:16" ht="13.5">
      <c r="B38" s="18"/>
      <c r="C38" s="8" t="s">
        <v>23</v>
      </c>
      <c r="D38" s="9"/>
      <c r="E38" s="10"/>
      <c r="F38" s="41">
        <v>10024200</v>
      </c>
      <c r="G38" s="42">
        <v>9783677</v>
      </c>
      <c r="H38" s="43">
        <f t="shared" si="0"/>
        <v>2.984359439234746</v>
      </c>
      <c r="I38" s="44">
        <f t="shared" si="1"/>
        <v>-2.399423395383171</v>
      </c>
      <c r="J38" s="41">
        <v>10024200</v>
      </c>
      <c r="K38" s="42">
        <v>9783677</v>
      </c>
      <c r="L38" s="44">
        <f t="shared" si="3"/>
        <v>-2.399423395383171</v>
      </c>
      <c r="M38" s="88" t="s">
        <v>73</v>
      </c>
      <c r="N38" s="89" t="s">
        <v>73</v>
      </c>
      <c r="O38" s="90" t="s">
        <v>73</v>
      </c>
      <c r="P38" s="13"/>
    </row>
    <row r="39" spans="2:16" ht="13.5">
      <c r="B39" s="17"/>
      <c r="C39" s="125" t="s">
        <v>24</v>
      </c>
      <c r="D39" s="125"/>
      <c r="E39" s="126"/>
      <c r="F39" s="41">
        <v>202622</v>
      </c>
      <c r="G39" s="42">
        <v>299093</v>
      </c>
      <c r="H39" s="43">
        <f t="shared" si="0"/>
        <v>0.09123369646800869</v>
      </c>
      <c r="I39" s="44">
        <f t="shared" si="1"/>
        <v>47.61131565180483</v>
      </c>
      <c r="J39" s="41">
        <v>163848</v>
      </c>
      <c r="K39" s="42">
        <f aca="true" t="shared" si="5" ref="K39:K70">G39-N39</f>
        <v>251785</v>
      </c>
      <c r="L39" s="44">
        <f t="shared" si="3"/>
        <v>53.66986475269761</v>
      </c>
      <c r="M39" s="41">
        <v>38774</v>
      </c>
      <c r="N39" s="42">
        <v>47308</v>
      </c>
      <c r="O39" s="45">
        <f aca="true" t="shared" si="6" ref="O39:O70">(N39/M39-1)*100</f>
        <v>22.009594057873837</v>
      </c>
      <c r="P39" s="13"/>
    </row>
    <row r="40" spans="1:16" s="59" customFormat="1" ht="18" customHeight="1">
      <c r="A40" s="55"/>
      <c r="B40" s="78" t="s">
        <v>25</v>
      </c>
      <c r="C40" s="60"/>
      <c r="D40" s="60"/>
      <c r="E40" s="61"/>
      <c r="F40" s="79">
        <v>10216693</v>
      </c>
      <c r="G40" s="80">
        <v>9256953</v>
      </c>
      <c r="H40" s="81">
        <f t="shared" si="0"/>
        <v>2.8236904247863457</v>
      </c>
      <c r="I40" s="82">
        <f t="shared" si="1"/>
        <v>-9.393842019134768</v>
      </c>
      <c r="J40" s="79">
        <v>7814414.999999999</v>
      </c>
      <c r="K40" s="80">
        <f t="shared" si="5"/>
        <v>7227102</v>
      </c>
      <c r="L40" s="82">
        <f t="shared" si="3"/>
        <v>-7.515764135894997</v>
      </c>
      <c r="M40" s="79">
        <v>2402278</v>
      </c>
      <c r="N40" s="80">
        <f>N41+N42+N43+N44+N45</f>
        <v>2029851</v>
      </c>
      <c r="O40" s="83">
        <f t="shared" si="6"/>
        <v>-15.503076663067306</v>
      </c>
      <c r="P40" s="58"/>
    </row>
    <row r="41" spans="2:16" ht="13.5">
      <c r="B41" s="18"/>
      <c r="C41" s="8" t="s">
        <v>26</v>
      </c>
      <c r="D41" s="9"/>
      <c r="E41" s="10"/>
      <c r="F41" s="41">
        <v>1823193</v>
      </c>
      <c r="G41" s="42">
        <v>1690849</v>
      </c>
      <c r="H41" s="43">
        <f t="shared" si="0"/>
        <v>0.5157673514232565</v>
      </c>
      <c r="I41" s="44">
        <f t="shared" si="1"/>
        <v>-7.258913345981477</v>
      </c>
      <c r="J41" s="41">
        <v>1262077</v>
      </c>
      <c r="K41" s="42">
        <f t="shared" si="5"/>
        <v>1263118</v>
      </c>
      <c r="L41" s="44">
        <f t="shared" si="3"/>
        <v>0.0824830814601718</v>
      </c>
      <c r="M41" s="41">
        <v>561116</v>
      </c>
      <c r="N41" s="42">
        <v>427731</v>
      </c>
      <c r="O41" s="45">
        <f t="shared" si="6"/>
        <v>-23.771377041467357</v>
      </c>
      <c r="P41" s="13"/>
    </row>
    <row r="42" spans="2:16" ht="13.5">
      <c r="B42" s="18"/>
      <c r="C42" s="8" t="s">
        <v>27</v>
      </c>
      <c r="D42" s="9"/>
      <c r="E42" s="10"/>
      <c r="F42" s="41">
        <v>1216065</v>
      </c>
      <c r="G42" s="42">
        <v>1109154</v>
      </c>
      <c r="H42" s="43">
        <f t="shared" si="0"/>
        <v>0.3383302831302562</v>
      </c>
      <c r="I42" s="44">
        <f t="shared" si="1"/>
        <v>-8.791553083100002</v>
      </c>
      <c r="J42" s="41">
        <v>925496</v>
      </c>
      <c r="K42" s="42">
        <f t="shared" si="5"/>
        <v>894923</v>
      </c>
      <c r="L42" s="44">
        <f t="shared" si="3"/>
        <v>-3.3034178429728445</v>
      </c>
      <c r="M42" s="41">
        <v>290569</v>
      </c>
      <c r="N42" s="42">
        <v>214231</v>
      </c>
      <c r="O42" s="45">
        <f t="shared" si="6"/>
        <v>-26.271900994256093</v>
      </c>
      <c r="P42" s="13"/>
    </row>
    <row r="43" spans="2:16" ht="13.5">
      <c r="B43" s="18"/>
      <c r="C43" s="8" t="s">
        <v>28</v>
      </c>
      <c r="D43" s="9"/>
      <c r="E43" s="10"/>
      <c r="F43" s="41">
        <v>4601184</v>
      </c>
      <c r="G43" s="42">
        <v>4343887</v>
      </c>
      <c r="H43" s="43">
        <f t="shared" si="0"/>
        <v>1.325035584414643</v>
      </c>
      <c r="I43" s="44">
        <f t="shared" si="1"/>
        <v>-5.591973718069088</v>
      </c>
      <c r="J43" s="41">
        <v>3430396</v>
      </c>
      <c r="K43" s="42">
        <f t="shared" si="5"/>
        <v>3314150</v>
      </c>
      <c r="L43" s="44">
        <f t="shared" si="3"/>
        <v>-3.3887049775011446</v>
      </c>
      <c r="M43" s="41">
        <v>1170788</v>
      </c>
      <c r="N43" s="42">
        <v>1029737</v>
      </c>
      <c r="O43" s="45">
        <f t="shared" si="6"/>
        <v>-12.047526964745114</v>
      </c>
      <c r="P43" s="13"/>
    </row>
    <row r="44" spans="2:16" ht="13.5">
      <c r="B44" s="18"/>
      <c r="C44" s="8" t="s">
        <v>29</v>
      </c>
      <c r="D44" s="9"/>
      <c r="E44" s="10"/>
      <c r="F44" s="41">
        <v>735844</v>
      </c>
      <c r="G44" s="42">
        <v>656222</v>
      </c>
      <c r="H44" s="43">
        <f t="shared" si="0"/>
        <v>0.2001703776538722</v>
      </c>
      <c r="I44" s="44">
        <f t="shared" si="1"/>
        <v>-10.82049999728203</v>
      </c>
      <c r="J44" s="41">
        <v>571645</v>
      </c>
      <c r="K44" s="42">
        <f t="shared" si="5"/>
        <v>523383</v>
      </c>
      <c r="L44" s="44">
        <f t="shared" si="3"/>
        <v>-8.442652345424174</v>
      </c>
      <c r="M44" s="41">
        <v>164199</v>
      </c>
      <c r="N44" s="42">
        <v>132839</v>
      </c>
      <c r="O44" s="45">
        <f t="shared" si="6"/>
        <v>-19.09877648463145</v>
      </c>
      <c r="P44" s="13"/>
    </row>
    <row r="45" spans="2:16" ht="13.5">
      <c r="B45" s="17"/>
      <c r="C45" s="8" t="s">
        <v>30</v>
      </c>
      <c r="D45" s="9"/>
      <c r="E45" s="10"/>
      <c r="F45" s="41">
        <v>1840407</v>
      </c>
      <c r="G45" s="42">
        <v>1456841</v>
      </c>
      <c r="H45" s="43">
        <f aca="true" t="shared" si="7" ref="H45:H70">G45/$G$9*100</f>
        <v>0.44438682816431757</v>
      </c>
      <c r="I45" s="44">
        <f aca="true" t="shared" si="8" ref="I45:I70">(G45/F45-1)*100</f>
        <v>-20.84136824082934</v>
      </c>
      <c r="J45" s="41">
        <v>1624801</v>
      </c>
      <c r="K45" s="42">
        <f t="shared" si="5"/>
        <v>1231528</v>
      </c>
      <c r="L45" s="44">
        <f t="shared" si="3"/>
        <v>-24.204379490165262</v>
      </c>
      <c r="M45" s="41">
        <v>215606</v>
      </c>
      <c r="N45" s="42">
        <v>225313</v>
      </c>
      <c r="O45" s="45">
        <f t="shared" si="6"/>
        <v>4.502193816498612</v>
      </c>
      <c r="P45" s="13"/>
    </row>
    <row r="46" spans="1:16" s="59" customFormat="1" ht="18" customHeight="1">
      <c r="A46" s="55"/>
      <c r="B46" s="78" t="s">
        <v>31</v>
      </c>
      <c r="C46" s="64"/>
      <c r="D46" s="64"/>
      <c r="E46" s="61"/>
      <c r="F46" s="79">
        <v>37955237</v>
      </c>
      <c r="G46" s="80">
        <v>36882724</v>
      </c>
      <c r="H46" s="81">
        <f t="shared" si="7"/>
        <v>11.25050484741983</v>
      </c>
      <c r="I46" s="82">
        <f t="shared" si="8"/>
        <v>-2.8257312686520653</v>
      </c>
      <c r="J46" s="79">
        <v>29131832</v>
      </c>
      <c r="K46" s="80">
        <f t="shared" si="5"/>
        <v>28970542</v>
      </c>
      <c r="L46" s="82">
        <f t="shared" si="3"/>
        <v>-0.5536555339190508</v>
      </c>
      <c r="M46" s="79">
        <v>8823405</v>
      </c>
      <c r="N46" s="80">
        <f>N47+N48+N49+N50+N51+N52+N53+N54</f>
        <v>7912182</v>
      </c>
      <c r="O46" s="83">
        <f t="shared" si="6"/>
        <v>-10.327339615488572</v>
      </c>
      <c r="P46" s="58"/>
    </row>
    <row r="47" spans="2:16" ht="13.5">
      <c r="B47" s="18"/>
      <c r="C47" s="8" t="s">
        <v>32</v>
      </c>
      <c r="D47" s="9"/>
      <c r="E47" s="10"/>
      <c r="F47" s="41">
        <v>13650150</v>
      </c>
      <c r="G47" s="42">
        <v>14878038</v>
      </c>
      <c r="H47" s="43">
        <f t="shared" si="7"/>
        <v>4.538315517018114</v>
      </c>
      <c r="I47" s="44">
        <f t="shared" si="8"/>
        <v>8.995417632773272</v>
      </c>
      <c r="J47" s="41">
        <v>13123672</v>
      </c>
      <c r="K47" s="42">
        <f t="shared" si="5"/>
        <v>14353846</v>
      </c>
      <c r="L47" s="44">
        <f t="shared" si="3"/>
        <v>9.373702725883426</v>
      </c>
      <c r="M47" s="41">
        <v>526478</v>
      </c>
      <c r="N47" s="42">
        <v>524192</v>
      </c>
      <c r="O47" s="45">
        <f t="shared" si="6"/>
        <v>-0.4342061776560491</v>
      </c>
      <c r="P47" s="13"/>
    </row>
    <row r="48" spans="2:16" ht="13.5">
      <c r="B48" s="18"/>
      <c r="C48" s="8" t="s">
        <v>33</v>
      </c>
      <c r="D48" s="9"/>
      <c r="E48" s="10"/>
      <c r="F48" s="41">
        <v>4098651</v>
      </c>
      <c r="G48" s="42">
        <v>3597945</v>
      </c>
      <c r="H48" s="43">
        <f t="shared" si="7"/>
        <v>1.0974975075932554</v>
      </c>
      <c r="I48" s="44">
        <f t="shared" si="8"/>
        <v>-12.21636094412527</v>
      </c>
      <c r="J48" s="41">
        <v>2387330</v>
      </c>
      <c r="K48" s="42">
        <f t="shared" si="5"/>
        <v>2298517</v>
      </c>
      <c r="L48" s="44">
        <f aca="true" t="shared" si="9" ref="L48:L70">(K48/J48-1)*100</f>
        <v>-3.720181122844346</v>
      </c>
      <c r="M48" s="41">
        <v>1711321</v>
      </c>
      <c r="N48" s="42">
        <v>1299428</v>
      </c>
      <c r="O48" s="45">
        <f t="shared" si="6"/>
        <v>-24.068716506137655</v>
      </c>
      <c r="P48" s="13"/>
    </row>
    <row r="49" spans="2:16" ht="13.5">
      <c r="B49" s="18"/>
      <c r="C49" s="8" t="s">
        <v>34</v>
      </c>
      <c r="D49" s="9"/>
      <c r="E49" s="10"/>
      <c r="F49" s="41">
        <v>564920</v>
      </c>
      <c r="G49" s="42">
        <v>406419</v>
      </c>
      <c r="H49" s="43">
        <f t="shared" si="7"/>
        <v>0.1239718337936081</v>
      </c>
      <c r="I49" s="44">
        <f t="shared" si="8"/>
        <v>-28.057247043829214</v>
      </c>
      <c r="J49" s="41">
        <v>334863</v>
      </c>
      <c r="K49" s="42">
        <f t="shared" si="5"/>
        <v>212963</v>
      </c>
      <c r="L49" s="44">
        <f t="shared" si="9"/>
        <v>-36.40294687678245</v>
      </c>
      <c r="M49" s="41">
        <v>230057</v>
      </c>
      <c r="N49" s="42">
        <v>193456</v>
      </c>
      <c r="O49" s="45">
        <f t="shared" si="6"/>
        <v>-15.909535462950487</v>
      </c>
      <c r="P49" s="13"/>
    </row>
    <row r="50" spans="2:16" ht="13.5">
      <c r="B50" s="18"/>
      <c r="C50" s="8" t="s">
        <v>35</v>
      </c>
      <c r="D50" s="9"/>
      <c r="E50" s="10"/>
      <c r="F50" s="41">
        <v>1492159</v>
      </c>
      <c r="G50" s="42">
        <v>1318669</v>
      </c>
      <c r="H50" s="43">
        <f t="shared" si="7"/>
        <v>0.4022395953358071</v>
      </c>
      <c r="I50" s="44">
        <f t="shared" si="8"/>
        <v>-11.626777039176117</v>
      </c>
      <c r="J50" s="41">
        <v>620109</v>
      </c>
      <c r="K50" s="42">
        <f t="shared" si="5"/>
        <v>590768</v>
      </c>
      <c r="L50" s="44">
        <f t="shared" si="9"/>
        <v>-4.731587511227864</v>
      </c>
      <c r="M50" s="41">
        <v>872050</v>
      </c>
      <c r="N50" s="42">
        <v>727901</v>
      </c>
      <c r="O50" s="45">
        <f t="shared" si="6"/>
        <v>-16.52990080843988</v>
      </c>
      <c r="P50" s="13"/>
    </row>
    <row r="51" spans="2:16" ht="13.5">
      <c r="B51" s="18"/>
      <c r="C51" s="8" t="s">
        <v>36</v>
      </c>
      <c r="D51" s="9"/>
      <c r="E51" s="10"/>
      <c r="F51" s="41">
        <v>598532</v>
      </c>
      <c r="G51" s="42">
        <v>1115669</v>
      </c>
      <c r="H51" s="43">
        <f t="shared" si="7"/>
        <v>0.3403175831756905</v>
      </c>
      <c r="I51" s="44">
        <f t="shared" si="8"/>
        <v>86.40089418777943</v>
      </c>
      <c r="J51" s="41">
        <v>152139</v>
      </c>
      <c r="K51" s="42">
        <f t="shared" si="5"/>
        <v>755475</v>
      </c>
      <c r="L51" s="44">
        <f t="shared" si="9"/>
        <v>396.5689270995603</v>
      </c>
      <c r="M51" s="41">
        <v>446393</v>
      </c>
      <c r="N51" s="42">
        <v>360194</v>
      </c>
      <c r="O51" s="45">
        <f t="shared" si="6"/>
        <v>-19.310114629933718</v>
      </c>
      <c r="P51" s="13"/>
    </row>
    <row r="52" spans="2:16" ht="13.5">
      <c r="B52" s="18"/>
      <c r="C52" s="8" t="s">
        <v>37</v>
      </c>
      <c r="D52" s="9"/>
      <c r="E52" s="10"/>
      <c r="F52" s="41">
        <v>2443299</v>
      </c>
      <c r="G52" s="42">
        <v>2394504</v>
      </c>
      <c r="H52" s="43">
        <f t="shared" si="7"/>
        <v>0.7304064325391524</v>
      </c>
      <c r="I52" s="44">
        <f t="shared" si="8"/>
        <v>-1.9970949114291758</v>
      </c>
      <c r="J52" s="41">
        <v>1714256</v>
      </c>
      <c r="K52" s="42">
        <f t="shared" si="5"/>
        <v>1601283</v>
      </c>
      <c r="L52" s="44">
        <f t="shared" si="9"/>
        <v>-6.590205896902212</v>
      </c>
      <c r="M52" s="41">
        <v>729043</v>
      </c>
      <c r="N52" s="42">
        <v>793221</v>
      </c>
      <c r="O52" s="45">
        <f t="shared" si="6"/>
        <v>8.803047282533406</v>
      </c>
      <c r="P52" s="13"/>
    </row>
    <row r="53" spans="2:16" ht="13.5">
      <c r="B53" s="18"/>
      <c r="C53" s="8" t="s">
        <v>38</v>
      </c>
      <c r="D53" s="9"/>
      <c r="E53" s="10"/>
      <c r="F53" s="41">
        <v>804198</v>
      </c>
      <c r="G53" s="42">
        <v>780897</v>
      </c>
      <c r="H53" s="43">
        <f t="shared" si="7"/>
        <v>0.23820055926009162</v>
      </c>
      <c r="I53" s="44">
        <f t="shared" si="8"/>
        <v>-2.8974207844336797</v>
      </c>
      <c r="J53" s="41">
        <v>628658</v>
      </c>
      <c r="K53" s="42">
        <f t="shared" si="5"/>
        <v>659154</v>
      </c>
      <c r="L53" s="44">
        <f t="shared" si="9"/>
        <v>4.850968253008792</v>
      </c>
      <c r="M53" s="41">
        <v>175540</v>
      </c>
      <c r="N53" s="42">
        <v>121743</v>
      </c>
      <c r="O53" s="45">
        <f t="shared" si="6"/>
        <v>-30.646576278910786</v>
      </c>
      <c r="P53" s="13"/>
    </row>
    <row r="54" spans="2:16" ht="13.5">
      <c r="B54" s="17"/>
      <c r="C54" s="8" t="s">
        <v>39</v>
      </c>
      <c r="D54" s="9"/>
      <c r="E54" s="10"/>
      <c r="F54" s="41">
        <v>14303328</v>
      </c>
      <c r="G54" s="42">
        <v>12390583</v>
      </c>
      <c r="H54" s="43">
        <f t="shared" si="7"/>
        <v>3.7795558187041105</v>
      </c>
      <c r="I54" s="44">
        <f t="shared" si="8"/>
        <v>-13.37272696256424</v>
      </c>
      <c r="J54" s="41">
        <v>10170805</v>
      </c>
      <c r="K54" s="42">
        <f t="shared" si="5"/>
        <v>8498536</v>
      </c>
      <c r="L54" s="44">
        <f t="shared" si="9"/>
        <v>-16.441854897424534</v>
      </c>
      <c r="M54" s="41">
        <v>4132523</v>
      </c>
      <c r="N54" s="42">
        <v>3892047</v>
      </c>
      <c r="O54" s="45">
        <f t="shared" si="6"/>
        <v>-5.819108568784737</v>
      </c>
      <c r="P54" s="13"/>
    </row>
    <row r="55" spans="1:16" s="59" customFormat="1" ht="18" customHeight="1">
      <c r="A55" s="55"/>
      <c r="B55" s="78" t="s">
        <v>40</v>
      </c>
      <c r="C55" s="64"/>
      <c r="D55" s="64"/>
      <c r="E55" s="61"/>
      <c r="F55" s="79">
        <v>18518030</v>
      </c>
      <c r="G55" s="80">
        <v>17207613</v>
      </c>
      <c r="H55" s="81">
        <f t="shared" si="7"/>
        <v>5.248916361736852</v>
      </c>
      <c r="I55" s="82">
        <f t="shared" si="8"/>
        <v>-7.076438476447011</v>
      </c>
      <c r="J55" s="79">
        <v>17414130</v>
      </c>
      <c r="K55" s="80">
        <f t="shared" si="5"/>
        <v>16184257</v>
      </c>
      <c r="L55" s="82">
        <f t="shared" si="9"/>
        <v>-7.0625003947943465</v>
      </c>
      <c r="M55" s="79">
        <v>1103900</v>
      </c>
      <c r="N55" s="80">
        <f>N56+N57</f>
        <v>1023356</v>
      </c>
      <c r="O55" s="83">
        <f t="shared" si="6"/>
        <v>-7.296313071836213</v>
      </c>
      <c r="P55" s="58"/>
    </row>
    <row r="56" spans="2:16" ht="13.5">
      <c r="B56" s="18"/>
      <c r="C56" s="8" t="s">
        <v>41</v>
      </c>
      <c r="D56" s="9"/>
      <c r="E56" s="10"/>
      <c r="F56" s="41">
        <v>18394647</v>
      </c>
      <c r="G56" s="42">
        <v>17088856</v>
      </c>
      <c r="H56" s="43">
        <f t="shared" si="7"/>
        <v>5.212691374554098</v>
      </c>
      <c r="I56" s="44">
        <f t="shared" si="8"/>
        <v>-7.098755415094404</v>
      </c>
      <c r="J56" s="41">
        <v>17380373</v>
      </c>
      <c r="K56" s="42">
        <f t="shared" si="5"/>
        <v>16150207</v>
      </c>
      <c r="L56" s="44">
        <f t="shared" si="9"/>
        <v>-7.077903333835245</v>
      </c>
      <c r="M56" s="41">
        <v>1014274</v>
      </c>
      <c r="N56" s="42">
        <v>938649</v>
      </c>
      <c r="O56" s="45">
        <f t="shared" si="6"/>
        <v>-7.456072027874128</v>
      </c>
      <c r="P56" s="13"/>
    </row>
    <row r="57" spans="2:16" ht="13.5">
      <c r="B57" s="17"/>
      <c r="C57" s="8" t="s">
        <v>42</v>
      </c>
      <c r="D57" s="9"/>
      <c r="E57" s="10"/>
      <c r="F57" s="41">
        <v>123383</v>
      </c>
      <c r="G57" s="42">
        <v>118757</v>
      </c>
      <c r="H57" s="43">
        <f t="shared" si="7"/>
        <v>0.036224987182753556</v>
      </c>
      <c r="I57" s="44">
        <f t="shared" si="8"/>
        <v>-3.749300957182111</v>
      </c>
      <c r="J57" s="41">
        <v>33757</v>
      </c>
      <c r="K57" s="42">
        <f t="shared" si="5"/>
        <v>34050</v>
      </c>
      <c r="L57" s="44">
        <f t="shared" si="9"/>
        <v>0.8679681251295923</v>
      </c>
      <c r="M57" s="41">
        <v>89626</v>
      </c>
      <c r="N57" s="42">
        <v>84707</v>
      </c>
      <c r="O57" s="45">
        <f t="shared" si="6"/>
        <v>-5.488362751880038</v>
      </c>
      <c r="P57" s="13"/>
    </row>
    <row r="58" spans="1:16" s="59" customFormat="1" ht="18" customHeight="1">
      <c r="A58" s="55"/>
      <c r="B58" s="78" t="s">
        <v>43</v>
      </c>
      <c r="C58" s="64"/>
      <c r="D58" s="64"/>
      <c r="E58" s="61"/>
      <c r="F58" s="79">
        <v>9934870</v>
      </c>
      <c r="G58" s="80">
        <v>9653600</v>
      </c>
      <c r="H58" s="81">
        <f t="shared" si="7"/>
        <v>2.9446814610290737</v>
      </c>
      <c r="I58" s="82">
        <f t="shared" si="8"/>
        <v>-2.831139209672595</v>
      </c>
      <c r="J58" s="79">
        <v>7982750.999999999</v>
      </c>
      <c r="K58" s="80">
        <f t="shared" si="5"/>
        <v>8078351</v>
      </c>
      <c r="L58" s="82">
        <f t="shared" si="9"/>
        <v>1.1975821367846917</v>
      </c>
      <c r="M58" s="79">
        <v>1952119</v>
      </c>
      <c r="N58" s="80">
        <f>N59+N60+N61</f>
        <v>1575249</v>
      </c>
      <c r="O58" s="83">
        <f t="shared" si="6"/>
        <v>-19.30568781923643</v>
      </c>
      <c r="P58" s="58"/>
    </row>
    <row r="59" spans="2:16" ht="13.5">
      <c r="B59" s="18"/>
      <c r="C59" s="8" t="s">
        <v>44</v>
      </c>
      <c r="D59" s="9"/>
      <c r="E59" s="10"/>
      <c r="F59" s="41">
        <v>2501492</v>
      </c>
      <c r="G59" s="42">
        <v>2235984</v>
      </c>
      <c r="H59" s="43">
        <f t="shared" si="7"/>
        <v>0.6820523568365824</v>
      </c>
      <c r="I59" s="44">
        <f t="shared" si="8"/>
        <v>-10.61398557340979</v>
      </c>
      <c r="J59" s="41">
        <v>1772544</v>
      </c>
      <c r="K59" s="42">
        <f t="shared" si="5"/>
        <v>1627130</v>
      </c>
      <c r="L59" s="44">
        <f t="shared" si="9"/>
        <v>-8.20368916088966</v>
      </c>
      <c r="M59" s="41">
        <v>728948</v>
      </c>
      <c r="N59" s="42">
        <v>608854</v>
      </c>
      <c r="O59" s="45">
        <f t="shared" si="6"/>
        <v>-16.474974895328607</v>
      </c>
      <c r="P59" s="13"/>
    </row>
    <row r="60" spans="2:16" ht="13.5">
      <c r="B60" s="18"/>
      <c r="C60" s="8" t="s">
        <v>45</v>
      </c>
      <c r="D60" s="9"/>
      <c r="E60" s="10"/>
      <c r="F60" s="41">
        <v>6264158</v>
      </c>
      <c r="G60" s="42">
        <v>5862965</v>
      </c>
      <c r="H60" s="43">
        <f t="shared" si="7"/>
        <v>1.788406847410533</v>
      </c>
      <c r="I60" s="44">
        <f t="shared" si="8"/>
        <v>-6.404579833395008</v>
      </c>
      <c r="J60" s="41">
        <v>5392339</v>
      </c>
      <c r="K60" s="42">
        <f t="shared" si="5"/>
        <v>5143301</v>
      </c>
      <c r="L60" s="44">
        <f t="shared" si="9"/>
        <v>-4.6183669090537505</v>
      </c>
      <c r="M60" s="41">
        <v>871819</v>
      </c>
      <c r="N60" s="42">
        <v>719664</v>
      </c>
      <c r="O60" s="45">
        <f t="shared" si="6"/>
        <v>-17.45259050330401</v>
      </c>
      <c r="P60" s="13"/>
    </row>
    <row r="61" spans="2:16" ht="13.5">
      <c r="B61" s="17"/>
      <c r="C61" s="8" t="s">
        <v>46</v>
      </c>
      <c r="D61" s="9"/>
      <c r="E61" s="10"/>
      <c r="F61" s="41">
        <v>1169220</v>
      </c>
      <c r="G61" s="42">
        <v>1554651</v>
      </c>
      <c r="H61" s="43">
        <f t="shared" si="7"/>
        <v>0.47422225678195806</v>
      </c>
      <c r="I61" s="44">
        <f t="shared" si="8"/>
        <v>32.96479704418329</v>
      </c>
      <c r="J61" s="41">
        <v>817868</v>
      </c>
      <c r="K61" s="42">
        <f t="shared" si="5"/>
        <v>1307920</v>
      </c>
      <c r="L61" s="44">
        <f t="shared" si="9"/>
        <v>59.91822641306421</v>
      </c>
      <c r="M61" s="41">
        <v>351352</v>
      </c>
      <c r="N61" s="42">
        <v>246731</v>
      </c>
      <c r="O61" s="45">
        <f t="shared" si="6"/>
        <v>-29.77669118149321</v>
      </c>
      <c r="P61" s="13"/>
    </row>
    <row r="62" spans="1:16" s="59" customFormat="1" ht="18" customHeight="1">
      <c r="A62" s="55"/>
      <c r="B62" s="78" t="s">
        <v>47</v>
      </c>
      <c r="C62" s="60"/>
      <c r="D62" s="60"/>
      <c r="E62" s="61"/>
      <c r="F62" s="79">
        <v>37630867</v>
      </c>
      <c r="G62" s="80">
        <v>36005429</v>
      </c>
      <c r="H62" s="81">
        <f t="shared" si="7"/>
        <v>10.982899568316336</v>
      </c>
      <c r="I62" s="82">
        <f t="shared" si="8"/>
        <v>-4.319427453000224</v>
      </c>
      <c r="J62" s="79">
        <v>31534925</v>
      </c>
      <c r="K62" s="80">
        <f t="shared" si="5"/>
        <v>30952497</v>
      </c>
      <c r="L62" s="82">
        <f t="shared" si="9"/>
        <v>-1.8469300307516145</v>
      </c>
      <c r="M62" s="79">
        <v>6095942</v>
      </c>
      <c r="N62" s="80">
        <f>N63+N64+N65+N66+N67+N68+N69+N70</f>
        <v>5052932</v>
      </c>
      <c r="O62" s="83">
        <f t="shared" si="6"/>
        <v>-17.109906885597002</v>
      </c>
      <c r="P62" s="58"/>
    </row>
    <row r="63" spans="2:16" ht="13.5">
      <c r="B63" s="20"/>
      <c r="C63" s="33" t="s">
        <v>48</v>
      </c>
      <c r="D63" s="9"/>
      <c r="E63" s="10"/>
      <c r="F63" s="41">
        <v>5462125</v>
      </c>
      <c r="G63" s="42">
        <v>7196248</v>
      </c>
      <c r="H63" s="43">
        <f t="shared" si="7"/>
        <v>2.195104217552783</v>
      </c>
      <c r="I63" s="44">
        <f t="shared" si="8"/>
        <v>31.748138316131545</v>
      </c>
      <c r="J63" s="41">
        <v>3908578</v>
      </c>
      <c r="K63" s="42">
        <f t="shared" si="5"/>
        <v>5896678</v>
      </c>
      <c r="L63" s="44">
        <f t="shared" si="9"/>
        <v>50.86504606022957</v>
      </c>
      <c r="M63" s="41">
        <v>1553547</v>
      </c>
      <c r="N63" s="42">
        <v>1299570</v>
      </c>
      <c r="O63" s="45">
        <f t="shared" si="6"/>
        <v>-16.34820188896763</v>
      </c>
      <c r="P63" s="13"/>
    </row>
    <row r="64" spans="2:16" ht="13.5">
      <c r="B64" s="20"/>
      <c r="C64" s="33" t="s">
        <v>49</v>
      </c>
      <c r="D64" s="9"/>
      <c r="E64" s="10"/>
      <c r="F64" s="41">
        <v>2477898</v>
      </c>
      <c r="G64" s="42">
        <v>2206488</v>
      </c>
      <c r="H64" s="43">
        <f t="shared" si="7"/>
        <v>0.6730550579662632</v>
      </c>
      <c r="I64" s="44">
        <f t="shared" si="8"/>
        <v>-10.953235363198965</v>
      </c>
      <c r="J64" s="41">
        <v>2293061</v>
      </c>
      <c r="K64" s="42">
        <f t="shared" si="5"/>
        <v>2041538</v>
      </c>
      <c r="L64" s="44">
        <f t="shared" si="9"/>
        <v>-10.96887522835197</v>
      </c>
      <c r="M64" s="41">
        <v>184837</v>
      </c>
      <c r="N64" s="42">
        <v>164950</v>
      </c>
      <c r="O64" s="45">
        <f t="shared" si="6"/>
        <v>-10.759209465637287</v>
      </c>
      <c r="P64" s="13"/>
    </row>
    <row r="65" spans="2:16" ht="13.5">
      <c r="B65" s="20"/>
      <c r="C65" s="33" t="s">
        <v>57</v>
      </c>
      <c r="D65" s="9"/>
      <c r="E65" s="10"/>
      <c r="F65" s="41">
        <v>13528966</v>
      </c>
      <c r="G65" s="42">
        <v>14209885</v>
      </c>
      <c r="H65" s="43">
        <f t="shared" si="7"/>
        <v>4.334505772235758</v>
      </c>
      <c r="I65" s="44">
        <f t="shared" si="8"/>
        <v>5.033045393121682</v>
      </c>
      <c r="J65" s="41">
        <v>12850556</v>
      </c>
      <c r="K65" s="42">
        <f t="shared" si="5"/>
        <v>13583572</v>
      </c>
      <c r="L65" s="44">
        <f t="shared" si="9"/>
        <v>5.704157859006265</v>
      </c>
      <c r="M65" s="41">
        <v>678410</v>
      </c>
      <c r="N65" s="42">
        <v>626313</v>
      </c>
      <c r="O65" s="45">
        <f t="shared" si="6"/>
        <v>-7.679279491752777</v>
      </c>
      <c r="P65" s="13"/>
    </row>
    <row r="66" spans="2:16" ht="13.5">
      <c r="B66" s="20"/>
      <c r="C66" s="33" t="s">
        <v>50</v>
      </c>
      <c r="D66" s="9"/>
      <c r="E66" s="10"/>
      <c r="F66" s="41">
        <v>5338552</v>
      </c>
      <c r="G66" s="42">
        <v>3805227</v>
      </c>
      <c r="H66" s="43">
        <f t="shared" si="7"/>
        <v>1.160725677665045</v>
      </c>
      <c r="I66" s="44">
        <f t="shared" si="8"/>
        <v>-28.721739527871982</v>
      </c>
      <c r="J66" s="41">
        <v>4007272</v>
      </c>
      <c r="K66" s="42">
        <f t="shared" si="5"/>
        <v>2704506</v>
      </c>
      <c r="L66" s="44">
        <f t="shared" si="9"/>
        <v>-32.5100467350357</v>
      </c>
      <c r="M66" s="41">
        <v>1331280</v>
      </c>
      <c r="N66" s="42">
        <v>1100721</v>
      </c>
      <c r="O66" s="45">
        <f t="shared" si="6"/>
        <v>-17.31859563728141</v>
      </c>
      <c r="P66" s="13"/>
    </row>
    <row r="67" spans="2:16" ht="13.5">
      <c r="B67" s="20"/>
      <c r="C67" s="110" t="s">
        <v>51</v>
      </c>
      <c r="D67" s="111"/>
      <c r="E67" s="112"/>
      <c r="F67" s="41">
        <v>2747984</v>
      </c>
      <c r="G67" s="42">
        <v>2570624</v>
      </c>
      <c r="H67" s="43">
        <f t="shared" si="7"/>
        <v>0.7841291161925501</v>
      </c>
      <c r="I67" s="44">
        <f t="shared" si="8"/>
        <v>-6.4541860505738065</v>
      </c>
      <c r="J67" s="41">
        <v>2333757</v>
      </c>
      <c r="K67" s="42">
        <f t="shared" si="5"/>
        <v>2228165</v>
      </c>
      <c r="L67" s="44">
        <f t="shared" si="9"/>
        <v>-4.524549899582519</v>
      </c>
      <c r="M67" s="41">
        <v>414227</v>
      </c>
      <c r="N67" s="42">
        <v>342459</v>
      </c>
      <c r="O67" s="45">
        <f t="shared" si="6"/>
        <v>-17.325765824052997</v>
      </c>
      <c r="P67" s="13"/>
    </row>
    <row r="68" spans="2:16" ht="13.5">
      <c r="B68" s="20"/>
      <c r="C68" s="33" t="s">
        <v>52</v>
      </c>
      <c r="D68" s="9"/>
      <c r="E68" s="10"/>
      <c r="F68" s="41">
        <v>330963</v>
      </c>
      <c r="G68" s="42">
        <v>297162</v>
      </c>
      <c r="H68" s="43">
        <f t="shared" si="7"/>
        <v>0.09064467476613093</v>
      </c>
      <c r="I68" s="44">
        <f t="shared" si="8"/>
        <v>-10.21292410329856</v>
      </c>
      <c r="J68" s="41">
        <v>240774</v>
      </c>
      <c r="K68" s="42">
        <f t="shared" si="5"/>
        <v>229469</v>
      </c>
      <c r="L68" s="44">
        <f t="shared" si="9"/>
        <v>-4.695274406705041</v>
      </c>
      <c r="M68" s="41">
        <v>90189</v>
      </c>
      <c r="N68" s="42">
        <v>67693</v>
      </c>
      <c r="O68" s="45">
        <f t="shared" si="6"/>
        <v>-24.943174888290145</v>
      </c>
      <c r="P68" s="13"/>
    </row>
    <row r="69" spans="2:16" ht="13.5">
      <c r="B69" s="20"/>
      <c r="C69" s="33" t="s">
        <v>70</v>
      </c>
      <c r="D69" s="9"/>
      <c r="E69" s="10"/>
      <c r="F69" s="41">
        <v>758905</v>
      </c>
      <c r="G69" s="42">
        <v>746525</v>
      </c>
      <c r="H69" s="43">
        <f t="shared" si="7"/>
        <v>0.22771591195975896</v>
      </c>
      <c r="I69" s="44">
        <f t="shared" si="8"/>
        <v>-1.6312977250116933</v>
      </c>
      <c r="J69" s="41">
        <v>655519</v>
      </c>
      <c r="K69" s="42">
        <f t="shared" si="5"/>
        <v>628283</v>
      </c>
      <c r="L69" s="44">
        <f t="shared" si="9"/>
        <v>-4.15487575493616</v>
      </c>
      <c r="M69" s="41">
        <v>103386</v>
      </c>
      <c r="N69" s="42">
        <v>118242</v>
      </c>
      <c r="O69" s="45">
        <f t="shared" si="6"/>
        <v>14.3694504091463</v>
      </c>
      <c r="P69" s="13"/>
    </row>
    <row r="70" spans="2:16" ht="13.5">
      <c r="B70" s="21"/>
      <c r="C70" s="34" t="s">
        <v>53</v>
      </c>
      <c r="D70" s="11"/>
      <c r="E70" s="12"/>
      <c r="F70" s="50">
        <v>6985474.000000001</v>
      </c>
      <c r="G70" s="51">
        <v>4973270</v>
      </c>
      <c r="H70" s="52">
        <f t="shared" si="7"/>
        <v>1.5170191399780455</v>
      </c>
      <c r="I70" s="53">
        <f t="shared" si="8"/>
        <v>-28.805547053786196</v>
      </c>
      <c r="J70" s="50">
        <v>5245408</v>
      </c>
      <c r="K70" s="51">
        <f t="shared" si="5"/>
        <v>3640286</v>
      </c>
      <c r="L70" s="53">
        <f t="shared" si="9"/>
        <v>-30.600517633709334</v>
      </c>
      <c r="M70" s="50">
        <v>1740066</v>
      </c>
      <c r="N70" s="51">
        <v>1332984</v>
      </c>
      <c r="O70" s="54">
        <f t="shared" si="6"/>
        <v>-23.39462985886742</v>
      </c>
      <c r="P70" s="13"/>
    </row>
    <row r="71" spans="4:11" ht="13.5">
      <c r="D71" s="14"/>
      <c r="K71"/>
    </row>
  </sheetData>
  <mergeCells count="19">
    <mergeCell ref="F4:O4"/>
    <mergeCell ref="F5:I5"/>
    <mergeCell ref="F6:F7"/>
    <mergeCell ref="G6:G7"/>
    <mergeCell ref="J5:L5"/>
    <mergeCell ref="J6:J7"/>
    <mergeCell ref="K6:K7"/>
    <mergeCell ref="M5:O5"/>
    <mergeCell ref="M6:M7"/>
    <mergeCell ref="N6:N7"/>
    <mergeCell ref="C67:E67"/>
    <mergeCell ref="B13:E13"/>
    <mergeCell ref="B4:E7"/>
    <mergeCell ref="C39:E39"/>
    <mergeCell ref="C17:E17"/>
    <mergeCell ref="B36:E36"/>
    <mergeCell ref="C10:E10"/>
    <mergeCell ref="C11:E11"/>
    <mergeCell ref="B9:E9"/>
  </mergeCells>
  <printOptions/>
  <pageMargins left="0.1968503937007874" right="0.1968503937007874" top="0.7874015748031497" bottom="0.7874015748031497" header="0" footer="0"/>
  <pageSetup fitToHeight="1" fitToWidth="1" horizontalDpi="2400" verticalDpi="2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2006-05-11T07:48:06Z</cp:lastPrinted>
  <dcterms:created xsi:type="dcterms:W3CDTF">2005-11-25T07:22:06Z</dcterms:created>
  <dcterms:modified xsi:type="dcterms:W3CDTF">2006-05-12T00:10:34Z</dcterms:modified>
  <cp:category/>
  <cp:version/>
  <cp:contentType/>
  <cp:contentStatus/>
</cp:coreProperties>
</file>