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7875" tabRatio="599" activeTab="0"/>
  </bookViews>
  <sheets>
    <sheet name="第６表" sheetId="1" r:id="rId1"/>
  </sheets>
  <definedNames>
    <definedName name="産業" localSheetId="0">'第６表'!$A$14:$D$70</definedName>
    <definedName name="産業">#REF!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<sst xmlns="http://schemas.openxmlformats.org/spreadsheetml/2006/main" count="94" uniqueCount="72">
  <si>
    <t>49　各種商品卸売業</t>
  </si>
  <si>
    <t>491　各種商品卸売業</t>
  </si>
  <si>
    <t>50　繊維・衣服等卸売業</t>
  </si>
  <si>
    <t>501　繊維品卸売業（衣服、身の回り品を除く）</t>
  </si>
  <si>
    <t>502　衣服・身の回り品卸売業</t>
  </si>
  <si>
    <t>51　飲食料品卸売業</t>
  </si>
  <si>
    <t>511　農畜産物・水産物卸売業</t>
  </si>
  <si>
    <t>512　食料・飲料卸売業</t>
  </si>
  <si>
    <t>52　建築材料、鉱物・金属材料等卸売業</t>
  </si>
  <si>
    <t>521　建築材料卸売業</t>
  </si>
  <si>
    <t>522　化学製品卸売業</t>
  </si>
  <si>
    <t>523　鉱物・金属材料卸売業</t>
  </si>
  <si>
    <t>524　再生資源卸売業</t>
  </si>
  <si>
    <t>53　機械器具卸売業</t>
  </si>
  <si>
    <t>531　一般機械器具卸売業</t>
  </si>
  <si>
    <t>532　自動車卸売業</t>
  </si>
  <si>
    <t>533　電気機械器具卸売業</t>
  </si>
  <si>
    <t>539　その他の機械器具卸売業</t>
  </si>
  <si>
    <t>54　その他の卸売業</t>
  </si>
  <si>
    <t>541　家具・建具・じゅう器等卸売業</t>
  </si>
  <si>
    <t>542　医薬品・化粧品等卸売業</t>
  </si>
  <si>
    <t>549　他に分類されない卸売業</t>
  </si>
  <si>
    <t>55　各種商品小売業</t>
  </si>
  <si>
    <t>551　百貨店、総合スーパー</t>
  </si>
  <si>
    <t>559　その他の各種商品小売業（従業者が常時50人未満のもの）</t>
  </si>
  <si>
    <t>56　織物・衣服・身の回り品小売業</t>
  </si>
  <si>
    <t>561　呉服・服地・寝具小売業</t>
  </si>
  <si>
    <t>562　男子服小売業</t>
  </si>
  <si>
    <t>563　婦人・子供服小売業</t>
  </si>
  <si>
    <t>564　靴・履物小売業</t>
  </si>
  <si>
    <t>569　その他の織物・衣服・身の回り品小売業</t>
  </si>
  <si>
    <t>57　飲食料品小売業</t>
  </si>
  <si>
    <t>571　各種食料品小売業</t>
  </si>
  <si>
    <t>572　酒小売業</t>
  </si>
  <si>
    <t>573　食肉小売業</t>
  </si>
  <si>
    <t>574　鮮魚小売業</t>
  </si>
  <si>
    <t>575　野菜・果実小売業</t>
  </si>
  <si>
    <t>576　菓子・パン小売業</t>
  </si>
  <si>
    <t>577　米穀類小売業</t>
  </si>
  <si>
    <t>579　その他の飲食料品小売業</t>
  </si>
  <si>
    <t>58　自動車・自転車小売業</t>
  </si>
  <si>
    <t>581　自動車小売業</t>
  </si>
  <si>
    <t>582　自転車小売業</t>
  </si>
  <si>
    <t>59　家具・じゅう器・機械器具小売業</t>
  </si>
  <si>
    <t>591　家具・建具・畳小売業</t>
  </si>
  <si>
    <t>592　機械器具小売業</t>
  </si>
  <si>
    <t>599　その他の小売業</t>
  </si>
  <si>
    <t>60　その他の小売業</t>
  </si>
  <si>
    <t>601　医薬品・化粧品小売業</t>
  </si>
  <si>
    <t>602　農耕用品小売業</t>
  </si>
  <si>
    <t>604　書籍・文房具小売業</t>
  </si>
  <si>
    <t>605　スポーツ用品・がん具・娯楽用品・楽器小売業</t>
  </si>
  <si>
    <t>606　写真機・写真材料小売業</t>
  </si>
  <si>
    <t>609　他に分類されない小売業</t>
  </si>
  <si>
    <t>卸売業計</t>
  </si>
  <si>
    <t>小売業計</t>
  </si>
  <si>
    <t>合　　計</t>
  </si>
  <si>
    <t>603　燃料小売業</t>
  </si>
  <si>
    <t>構成比</t>
  </si>
  <si>
    <t>前回比</t>
  </si>
  <si>
    <t>16年</t>
  </si>
  <si>
    <t>14年</t>
  </si>
  <si>
    <t>計</t>
  </si>
  <si>
    <t>法　　人</t>
  </si>
  <si>
    <t>個　　人</t>
  </si>
  <si>
    <t>％</t>
  </si>
  <si>
    <t>第６表　産業分類小分類別　　法人・個人別従業者数</t>
  </si>
  <si>
    <t>従　　業　　者　　数</t>
  </si>
  <si>
    <t>人</t>
  </si>
  <si>
    <t>-</t>
  </si>
  <si>
    <t>-</t>
  </si>
  <si>
    <t>607　時計・眼鏡・光学機械小売業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</si>
</sst>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;&quot;▲ &quot;0.0"/>
    <numFmt numFmtId="179" formatCode="0.0_ 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▲ &quot;0"/>
    <numFmt numFmtId="187" formatCode="0_ "/>
    <numFmt numFmtId="188" formatCode="#,##0.0;&quot;▲ &quot;#,##0.0"/>
    <numFmt numFmtId="189" formatCode="#,##0;&quot;▲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horizontal="left" vertical="center"/>
    </xf>
    <xf numFmtId="0" fontId="0" fillId="0" borderId="15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0" fillId="0" borderId="17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8" fontId="0" fillId="0" borderId="18" xfId="0" applyNumberForma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179" fontId="6" fillId="0" borderId="25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9" fontId="6" fillId="0" borderId="6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2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vertical="center"/>
    </xf>
    <xf numFmtId="0" fontId="8" fillId="0" borderId="8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9" fontId="0" fillId="0" borderId="3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34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9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vertical="center"/>
    </xf>
    <xf numFmtId="186" fontId="0" fillId="0" borderId="31" xfId="0" applyNumberFormat="1" applyFont="1" applyFill="1" applyBorder="1" applyAlignment="1">
      <alignment vertical="center"/>
    </xf>
    <xf numFmtId="186" fontId="6" fillId="0" borderId="21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0" fontId="0" fillId="0" borderId="38" xfId="0" applyNumberFormat="1" applyFill="1" applyBorder="1" applyAlignment="1">
      <alignment vertical="center"/>
    </xf>
    <xf numFmtId="0" fontId="0" fillId="0" borderId="39" xfId="0" applyNumberFormat="1" applyFill="1" applyBorder="1" applyAlignment="1">
      <alignment vertical="center"/>
    </xf>
    <xf numFmtId="0" fontId="0" fillId="0" borderId="40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 shrinkToFit="1"/>
    </xf>
    <xf numFmtId="0" fontId="3" fillId="0" borderId="5" xfId="0" applyNumberFormat="1" applyFont="1" applyFill="1" applyBorder="1" applyAlignment="1">
      <alignment vertical="center" shrinkToFit="1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37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28" xfId="0" applyNumberFormat="1" applyFill="1" applyBorder="1" applyAlignment="1">
      <alignment horizontal="left" vertical="center"/>
    </xf>
    <xf numFmtId="0" fontId="0" fillId="0" borderId="8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1"/>
  <sheetViews>
    <sheetView tabSelected="1" workbookViewId="0" topLeftCell="A2">
      <pane xSplit="5" ySplit="6" topLeftCell="F8" activePane="bottomRight" state="frozen"/>
      <selection pane="topLeft" activeCell="A2" sqref="A2"/>
      <selection pane="topRight" activeCell="F2" sqref="F2"/>
      <selection pane="bottomLeft" activeCell="A8" sqref="A8"/>
      <selection pane="bottomRight" activeCell="H10" sqref="H10"/>
    </sheetView>
  </sheetViews>
  <sheetFormatPr defaultColWidth="9.00390625" defaultRowHeight="13.5"/>
  <cols>
    <col min="1" max="1" width="1.75390625" style="1" customWidth="1"/>
    <col min="2" max="2" width="3.75390625" style="3" customWidth="1"/>
    <col min="3" max="3" width="3.25390625" style="3" customWidth="1"/>
    <col min="4" max="4" width="22.25390625" style="3" customWidth="1"/>
    <col min="5" max="5" width="6.375" style="3" customWidth="1"/>
    <col min="6" max="7" width="9.00390625" style="3" customWidth="1"/>
    <col min="8" max="9" width="7.125" style="3" customWidth="1"/>
    <col min="10" max="11" width="9.00390625" style="3" customWidth="1"/>
    <col min="12" max="13" width="7.125" style="3" customWidth="1"/>
    <col min="14" max="15" width="9.00390625" style="3" customWidth="1"/>
    <col min="16" max="17" width="7.125" style="3" customWidth="1"/>
    <col min="18" max="16384" width="9.00390625" style="3" customWidth="1"/>
  </cols>
  <sheetData>
    <row r="2" ht="13.5">
      <c r="B2" s="3" t="s">
        <v>66</v>
      </c>
    </row>
    <row r="4" spans="2:17" ht="13.5">
      <c r="B4" s="100"/>
      <c r="C4" s="101"/>
      <c r="D4" s="101"/>
      <c r="E4" s="102"/>
      <c r="F4" s="122" t="s">
        <v>67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</row>
    <row r="5" spans="2:18" ht="13.5">
      <c r="B5" s="103"/>
      <c r="C5" s="104"/>
      <c r="D5" s="104"/>
      <c r="E5" s="105"/>
      <c r="F5" s="101" t="s">
        <v>62</v>
      </c>
      <c r="G5" s="101"/>
      <c r="H5" s="101"/>
      <c r="I5" s="101"/>
      <c r="J5" s="126" t="s">
        <v>63</v>
      </c>
      <c r="K5" s="126"/>
      <c r="L5" s="126"/>
      <c r="M5" s="126"/>
      <c r="N5" s="126" t="s">
        <v>64</v>
      </c>
      <c r="O5" s="126"/>
      <c r="P5" s="126"/>
      <c r="Q5" s="122"/>
      <c r="R5" s="13"/>
    </row>
    <row r="6" spans="2:18" ht="13.5">
      <c r="B6" s="103"/>
      <c r="C6" s="104"/>
      <c r="D6" s="104"/>
      <c r="E6" s="105"/>
      <c r="F6" s="100" t="s">
        <v>61</v>
      </c>
      <c r="G6" s="100" t="s">
        <v>60</v>
      </c>
      <c r="H6" s="7"/>
      <c r="I6" s="7"/>
      <c r="J6" s="100" t="s">
        <v>61</v>
      </c>
      <c r="K6" s="100" t="s">
        <v>60</v>
      </c>
      <c r="L6" s="7"/>
      <c r="M6" s="7"/>
      <c r="N6" s="100" t="s">
        <v>61</v>
      </c>
      <c r="O6" s="100" t="s">
        <v>60</v>
      </c>
      <c r="P6" s="7"/>
      <c r="Q6" s="7"/>
      <c r="R6" s="13"/>
    </row>
    <row r="7" spans="2:18" ht="13.5">
      <c r="B7" s="106"/>
      <c r="C7" s="107"/>
      <c r="D7" s="107"/>
      <c r="E7" s="108"/>
      <c r="F7" s="103"/>
      <c r="G7" s="125"/>
      <c r="H7" s="2" t="s">
        <v>58</v>
      </c>
      <c r="I7" s="29" t="s">
        <v>59</v>
      </c>
      <c r="J7" s="103"/>
      <c r="K7" s="125"/>
      <c r="L7" s="2" t="s">
        <v>58</v>
      </c>
      <c r="M7" s="29" t="s">
        <v>59</v>
      </c>
      <c r="N7" s="103"/>
      <c r="O7" s="125"/>
      <c r="P7" s="2" t="s">
        <v>58</v>
      </c>
      <c r="Q7" s="2" t="s">
        <v>59</v>
      </c>
      <c r="R7" s="13"/>
    </row>
    <row r="8" spans="2:18" ht="13.5">
      <c r="B8" s="4"/>
      <c r="C8" s="5"/>
      <c r="D8" s="5"/>
      <c r="E8" s="6"/>
      <c r="F8" s="26" t="s">
        <v>68</v>
      </c>
      <c r="G8" s="27" t="s">
        <v>68</v>
      </c>
      <c r="H8" s="26" t="s">
        <v>65</v>
      </c>
      <c r="I8" s="28" t="s">
        <v>65</v>
      </c>
      <c r="J8" s="28" t="s">
        <v>68</v>
      </c>
      <c r="K8" s="27" t="s">
        <v>68</v>
      </c>
      <c r="L8" s="26" t="s">
        <v>65</v>
      </c>
      <c r="M8" s="27" t="s">
        <v>65</v>
      </c>
      <c r="N8" s="26" t="s">
        <v>68</v>
      </c>
      <c r="O8" s="27" t="s">
        <v>68</v>
      </c>
      <c r="P8" s="26" t="s">
        <v>65</v>
      </c>
      <c r="Q8" s="28" t="s">
        <v>65</v>
      </c>
      <c r="R8" s="13"/>
    </row>
    <row r="9" spans="2:18" ht="24.75" customHeight="1">
      <c r="B9" s="119" t="s">
        <v>56</v>
      </c>
      <c r="C9" s="120"/>
      <c r="D9" s="120"/>
      <c r="E9" s="121"/>
      <c r="F9" s="30">
        <f>F10+F11</f>
        <v>107992</v>
      </c>
      <c r="G9" s="31">
        <f>G10+G11</f>
        <v>103434</v>
      </c>
      <c r="H9" s="39">
        <f>G9/$G$9*100</f>
        <v>100</v>
      </c>
      <c r="I9" s="38">
        <f>(G9/F9-1)*100</f>
        <v>-4.220683013556559</v>
      </c>
      <c r="J9" s="36">
        <f>J10+J11</f>
        <v>77938</v>
      </c>
      <c r="K9" s="31">
        <f>K10+K11</f>
        <v>76473</v>
      </c>
      <c r="L9" s="39">
        <f>K9/$K$9*100</f>
        <v>100</v>
      </c>
      <c r="M9" s="40">
        <f>(K9/J9-1)*100</f>
        <v>-1.8796992481203034</v>
      </c>
      <c r="N9" s="30">
        <f>N10+N11</f>
        <v>30054</v>
      </c>
      <c r="O9" s="31">
        <f>O10+O11</f>
        <v>26961</v>
      </c>
      <c r="P9" s="39">
        <f>O9/$O$9*100</f>
        <v>100</v>
      </c>
      <c r="Q9" s="38">
        <f>(O9/N9-1)*100</f>
        <v>-10.29147534438012</v>
      </c>
      <c r="R9" s="13"/>
    </row>
    <row r="10" spans="2:18" ht="24.75" customHeight="1">
      <c r="B10" s="15"/>
      <c r="C10" s="117" t="s">
        <v>54</v>
      </c>
      <c r="D10" s="117"/>
      <c r="E10" s="118"/>
      <c r="F10" s="30">
        <f>F13</f>
        <v>31094</v>
      </c>
      <c r="G10" s="31">
        <f>G13</f>
        <v>30071</v>
      </c>
      <c r="H10" s="39">
        <f>G10/$G$9*100</f>
        <v>29.07264535839279</v>
      </c>
      <c r="I10" s="38">
        <f>(G10/F10-1)*100</f>
        <v>-3.290023798803632</v>
      </c>
      <c r="J10" s="36">
        <f>J13</f>
        <v>28137</v>
      </c>
      <c r="K10" s="31">
        <f>K13</f>
        <v>27128</v>
      </c>
      <c r="L10" s="39">
        <f>K10/$K$9*100</f>
        <v>35.47395812901286</v>
      </c>
      <c r="M10" s="40">
        <f>(K10/J10-1)*100</f>
        <v>-3.5860255180012124</v>
      </c>
      <c r="N10" s="30">
        <f>N13</f>
        <v>2957</v>
      </c>
      <c r="O10" s="31">
        <f>O13</f>
        <v>2943</v>
      </c>
      <c r="P10" s="39">
        <f>O10/$O$9*100</f>
        <v>10.915767219316791</v>
      </c>
      <c r="Q10" s="38">
        <f>(O10/N10-1)*100</f>
        <v>-0.4734528238079183</v>
      </c>
      <c r="R10" s="13"/>
    </row>
    <row r="11" spans="2:18" ht="24.75" customHeight="1">
      <c r="B11" s="15"/>
      <c r="C11" s="117" t="s">
        <v>55</v>
      </c>
      <c r="D11" s="117"/>
      <c r="E11" s="118"/>
      <c r="F11" s="30">
        <f>F36</f>
        <v>76898</v>
      </c>
      <c r="G11" s="31">
        <f>G36</f>
        <v>73363</v>
      </c>
      <c r="H11" s="39">
        <f>G11/$G$9*100</f>
        <v>70.92735464160721</v>
      </c>
      <c r="I11" s="38">
        <f>(G11/F11-1)*100</f>
        <v>-4.59699862155063</v>
      </c>
      <c r="J11" s="36">
        <f>J36</f>
        <v>49801</v>
      </c>
      <c r="K11" s="31">
        <f>K36</f>
        <v>49345</v>
      </c>
      <c r="L11" s="39">
        <f>K11/$K$9*100</f>
        <v>64.52604187098714</v>
      </c>
      <c r="M11" s="40">
        <f>(K11/J11-1)*100</f>
        <v>-0.9156442641714002</v>
      </c>
      <c r="N11" s="30">
        <f>N36</f>
        <v>27097</v>
      </c>
      <c r="O11" s="31">
        <f>O36</f>
        <v>24018</v>
      </c>
      <c r="P11" s="39">
        <f>O11/$O$9*100</f>
        <v>89.08423278068321</v>
      </c>
      <c r="Q11" s="38">
        <f>(O11/N11-1)*100</f>
        <v>-11.362881499797028</v>
      </c>
      <c r="R11" s="13"/>
    </row>
    <row r="12" spans="2:18" ht="12" customHeight="1" thickBot="1">
      <c r="B12" s="15"/>
      <c r="C12" s="16"/>
      <c r="D12" s="16"/>
      <c r="E12" s="23"/>
      <c r="F12" s="32"/>
      <c r="G12" s="33"/>
      <c r="H12" s="22"/>
      <c r="I12" s="25"/>
      <c r="J12" s="37"/>
      <c r="K12" s="33"/>
      <c r="L12" s="22"/>
      <c r="M12" s="24"/>
      <c r="N12" s="22"/>
      <c r="O12" s="24"/>
      <c r="P12" s="22"/>
      <c r="Q12" s="25"/>
      <c r="R12" s="13"/>
    </row>
    <row r="13" spans="2:18" ht="21" customHeight="1" thickTop="1">
      <c r="B13" s="97" t="s">
        <v>54</v>
      </c>
      <c r="C13" s="98"/>
      <c r="D13" s="98"/>
      <c r="E13" s="99"/>
      <c r="F13" s="66">
        <v>31094</v>
      </c>
      <c r="G13" s="67">
        <v>30071</v>
      </c>
      <c r="H13" s="68">
        <f aca="true" t="shared" si="0" ref="H13:H44">G13/$G$9*100</f>
        <v>29.07264535839279</v>
      </c>
      <c r="I13" s="69">
        <f aca="true" t="shared" si="1" ref="I13:I44">(G13/F13-1)*100</f>
        <v>-3.290023798803632</v>
      </c>
      <c r="J13" s="70">
        <v>28137</v>
      </c>
      <c r="K13" s="71">
        <f>K14+K16+K19+K22+K27+K32</f>
        <v>27128</v>
      </c>
      <c r="L13" s="72">
        <f aca="true" t="shared" si="2" ref="L13:L44">K13/$K$9*100</f>
        <v>35.47395812901286</v>
      </c>
      <c r="M13" s="73">
        <f aca="true" t="shared" si="3" ref="M13:M44">(K13/J13-1)*100</f>
        <v>-3.5860255180012124</v>
      </c>
      <c r="N13" s="66">
        <v>2957</v>
      </c>
      <c r="O13" s="67">
        <f>O14+O16+O19+O22+O27+O32</f>
        <v>2943</v>
      </c>
      <c r="P13" s="68">
        <f aca="true" t="shared" si="4" ref="P13:P44">O13/$O$9*100</f>
        <v>10.915767219316791</v>
      </c>
      <c r="Q13" s="69">
        <f aca="true" t="shared" si="5" ref="Q13:Q44">(O13/N13-1)*100</f>
        <v>-0.4734528238079183</v>
      </c>
      <c r="R13" s="13"/>
    </row>
    <row r="14" spans="1:18" s="60" customFormat="1" ht="18" customHeight="1">
      <c r="A14" s="56"/>
      <c r="B14" s="79" t="s">
        <v>0</v>
      </c>
      <c r="C14" s="57"/>
      <c r="D14" s="57"/>
      <c r="E14" s="58"/>
      <c r="F14" s="74">
        <v>121</v>
      </c>
      <c r="G14" s="75">
        <v>107</v>
      </c>
      <c r="H14" s="76">
        <f t="shared" si="0"/>
        <v>0.1034476091033896</v>
      </c>
      <c r="I14" s="77">
        <f t="shared" si="1"/>
        <v>-11.570247933884293</v>
      </c>
      <c r="J14" s="74">
        <v>119</v>
      </c>
      <c r="K14" s="75">
        <f aca="true" t="shared" si="6" ref="K14:K45">G14-O14</f>
        <v>105</v>
      </c>
      <c r="L14" s="76">
        <f t="shared" si="2"/>
        <v>0.13730336197089169</v>
      </c>
      <c r="M14" s="77">
        <f t="shared" si="3"/>
        <v>-11.764705882352944</v>
      </c>
      <c r="N14" s="74">
        <v>2</v>
      </c>
      <c r="O14" s="75">
        <f>O15</f>
        <v>2</v>
      </c>
      <c r="P14" s="76">
        <f t="shared" si="4"/>
        <v>0.007418122473202032</v>
      </c>
      <c r="Q14" s="91">
        <f t="shared" si="5"/>
        <v>0</v>
      </c>
      <c r="R14" s="59"/>
    </row>
    <row r="15" spans="2:18" ht="13.5">
      <c r="B15" s="17"/>
      <c r="C15" s="8" t="s">
        <v>1</v>
      </c>
      <c r="D15" s="9"/>
      <c r="E15" s="10"/>
      <c r="F15" s="41">
        <v>121</v>
      </c>
      <c r="G15" s="42">
        <v>107</v>
      </c>
      <c r="H15" s="43">
        <f t="shared" si="0"/>
        <v>0.1034476091033896</v>
      </c>
      <c r="I15" s="44">
        <f t="shared" si="1"/>
        <v>-11.570247933884293</v>
      </c>
      <c r="J15" s="41">
        <v>119</v>
      </c>
      <c r="K15" s="42">
        <f t="shared" si="6"/>
        <v>105</v>
      </c>
      <c r="L15" s="43">
        <f t="shared" si="2"/>
        <v>0.13730336197089169</v>
      </c>
      <c r="M15" s="44">
        <f t="shared" si="3"/>
        <v>-11.764705882352944</v>
      </c>
      <c r="N15" s="41">
        <v>2</v>
      </c>
      <c r="O15" s="42">
        <v>2</v>
      </c>
      <c r="P15" s="43">
        <f t="shared" si="4"/>
        <v>0.007418122473202032</v>
      </c>
      <c r="Q15" s="92">
        <f t="shared" si="5"/>
        <v>0</v>
      </c>
      <c r="R15" s="13"/>
    </row>
    <row r="16" spans="1:18" s="60" customFormat="1" ht="18" customHeight="1">
      <c r="A16" s="56"/>
      <c r="B16" s="80" t="s">
        <v>2</v>
      </c>
      <c r="C16" s="61"/>
      <c r="D16" s="61"/>
      <c r="E16" s="62"/>
      <c r="F16" s="81">
        <v>1567</v>
      </c>
      <c r="G16" s="82">
        <v>1298</v>
      </c>
      <c r="H16" s="83">
        <f t="shared" si="0"/>
        <v>1.254906510431773</v>
      </c>
      <c r="I16" s="84">
        <f t="shared" si="1"/>
        <v>-17.166560306317802</v>
      </c>
      <c r="J16" s="81">
        <v>1410</v>
      </c>
      <c r="K16" s="82">
        <f t="shared" si="6"/>
        <v>1161</v>
      </c>
      <c r="L16" s="83">
        <f t="shared" si="2"/>
        <v>1.5181828880781452</v>
      </c>
      <c r="M16" s="84">
        <f t="shared" si="3"/>
        <v>-17.659574468085104</v>
      </c>
      <c r="N16" s="81">
        <v>157</v>
      </c>
      <c r="O16" s="82">
        <f>O17+O18</f>
        <v>137</v>
      </c>
      <c r="P16" s="83">
        <f t="shared" si="4"/>
        <v>0.5081413894143392</v>
      </c>
      <c r="Q16" s="85">
        <f t="shared" si="5"/>
        <v>-12.73885350318471</v>
      </c>
      <c r="R16" s="59"/>
    </row>
    <row r="17" spans="2:18" ht="13.5">
      <c r="B17" s="18"/>
      <c r="C17" s="111" t="s">
        <v>3</v>
      </c>
      <c r="D17" s="112"/>
      <c r="E17" s="113"/>
      <c r="F17" s="41">
        <v>120</v>
      </c>
      <c r="G17" s="42">
        <v>119</v>
      </c>
      <c r="H17" s="43">
        <f t="shared" si="0"/>
        <v>0.11504921012433049</v>
      </c>
      <c r="I17" s="44">
        <f t="shared" si="1"/>
        <v>-0.8333333333333304</v>
      </c>
      <c r="J17" s="41">
        <v>74</v>
      </c>
      <c r="K17" s="42">
        <f t="shared" si="6"/>
        <v>92</v>
      </c>
      <c r="L17" s="43">
        <f t="shared" si="2"/>
        <v>0.12030389810782892</v>
      </c>
      <c r="M17" s="44">
        <f t="shared" si="3"/>
        <v>24.32432432432432</v>
      </c>
      <c r="N17" s="41">
        <v>46</v>
      </c>
      <c r="O17" s="42">
        <v>27</v>
      </c>
      <c r="P17" s="43">
        <f t="shared" si="4"/>
        <v>0.10014465338822744</v>
      </c>
      <c r="Q17" s="45">
        <f t="shared" si="5"/>
        <v>-41.30434782608695</v>
      </c>
      <c r="R17" s="13"/>
    </row>
    <row r="18" spans="2:18" ht="13.5">
      <c r="B18" s="17"/>
      <c r="C18" s="8" t="s">
        <v>4</v>
      </c>
      <c r="D18" s="9"/>
      <c r="E18" s="10"/>
      <c r="F18" s="41">
        <v>1447</v>
      </c>
      <c r="G18" s="42">
        <v>1179</v>
      </c>
      <c r="H18" s="43">
        <f t="shared" si="0"/>
        <v>1.1398573003074426</v>
      </c>
      <c r="I18" s="44">
        <f t="shared" si="1"/>
        <v>-18.521078092605393</v>
      </c>
      <c r="J18" s="41">
        <v>1336</v>
      </c>
      <c r="K18" s="42">
        <f t="shared" si="6"/>
        <v>1069</v>
      </c>
      <c r="L18" s="43">
        <f t="shared" si="2"/>
        <v>1.3978789899703163</v>
      </c>
      <c r="M18" s="44">
        <f t="shared" si="3"/>
        <v>-19.98502994011976</v>
      </c>
      <c r="N18" s="41">
        <v>111</v>
      </c>
      <c r="O18" s="42">
        <v>110</v>
      </c>
      <c r="P18" s="43">
        <f t="shared" si="4"/>
        <v>0.4079967360261118</v>
      </c>
      <c r="Q18" s="45">
        <f t="shared" si="5"/>
        <v>-0.9009009009009028</v>
      </c>
      <c r="R18" s="13"/>
    </row>
    <row r="19" spans="1:18" s="60" customFormat="1" ht="18" customHeight="1">
      <c r="A19" s="56"/>
      <c r="B19" s="80" t="s">
        <v>5</v>
      </c>
      <c r="C19" s="61"/>
      <c r="D19" s="61"/>
      <c r="E19" s="62"/>
      <c r="F19" s="81">
        <v>7668</v>
      </c>
      <c r="G19" s="82">
        <v>7340</v>
      </c>
      <c r="H19" s="83">
        <f t="shared" si="0"/>
        <v>7.096312624475511</v>
      </c>
      <c r="I19" s="84">
        <f t="shared" si="1"/>
        <v>-4.27751695357329</v>
      </c>
      <c r="J19" s="81">
        <v>6688</v>
      </c>
      <c r="K19" s="82">
        <f t="shared" si="6"/>
        <v>6272</v>
      </c>
      <c r="L19" s="83">
        <f t="shared" si="2"/>
        <v>8.201587488394598</v>
      </c>
      <c r="M19" s="84">
        <f t="shared" si="3"/>
        <v>-6.2200956937799035</v>
      </c>
      <c r="N19" s="81">
        <v>980</v>
      </c>
      <c r="O19" s="82">
        <f>O20+O21</f>
        <v>1068</v>
      </c>
      <c r="P19" s="83">
        <f t="shared" si="4"/>
        <v>3.961277400689885</v>
      </c>
      <c r="Q19" s="85">
        <f t="shared" si="5"/>
        <v>8.979591836734691</v>
      </c>
      <c r="R19" s="59"/>
    </row>
    <row r="20" spans="2:18" ht="13.5">
      <c r="B20" s="18"/>
      <c r="C20" s="8" t="s">
        <v>6</v>
      </c>
      <c r="D20" s="9"/>
      <c r="E20" s="10"/>
      <c r="F20" s="41">
        <v>3083</v>
      </c>
      <c r="G20" s="42">
        <v>3181</v>
      </c>
      <c r="H20" s="43">
        <f t="shared" si="0"/>
        <v>3.075391070634414</v>
      </c>
      <c r="I20" s="44">
        <f t="shared" si="1"/>
        <v>3.1787220240026004</v>
      </c>
      <c r="J20" s="41">
        <v>2580</v>
      </c>
      <c r="K20" s="42">
        <f t="shared" si="6"/>
        <v>2601</v>
      </c>
      <c r="L20" s="43">
        <f t="shared" si="2"/>
        <v>3.4012004236789455</v>
      </c>
      <c r="M20" s="44">
        <f t="shared" si="3"/>
        <v>0.8139534883720989</v>
      </c>
      <c r="N20" s="41">
        <v>503</v>
      </c>
      <c r="O20" s="42">
        <v>580</v>
      </c>
      <c r="P20" s="43">
        <f t="shared" si="4"/>
        <v>2.151255517228589</v>
      </c>
      <c r="Q20" s="45">
        <f t="shared" si="5"/>
        <v>15.30815109343937</v>
      </c>
      <c r="R20" s="13"/>
    </row>
    <row r="21" spans="2:18" ht="13.5">
      <c r="B21" s="17"/>
      <c r="C21" s="8" t="s">
        <v>7</v>
      </c>
      <c r="D21" s="9"/>
      <c r="E21" s="10"/>
      <c r="F21" s="41">
        <v>4585</v>
      </c>
      <c r="G21" s="42">
        <v>4159</v>
      </c>
      <c r="H21" s="43">
        <f t="shared" si="0"/>
        <v>4.020921553841097</v>
      </c>
      <c r="I21" s="44">
        <f t="shared" si="1"/>
        <v>-9.291166848418753</v>
      </c>
      <c r="J21" s="41">
        <v>4108</v>
      </c>
      <c r="K21" s="42">
        <f t="shared" si="6"/>
        <v>3671</v>
      </c>
      <c r="L21" s="43">
        <f t="shared" si="2"/>
        <v>4.800387064715651</v>
      </c>
      <c r="M21" s="44">
        <f t="shared" si="3"/>
        <v>-10.637779941577408</v>
      </c>
      <c r="N21" s="41">
        <v>477</v>
      </c>
      <c r="O21" s="42">
        <v>488</v>
      </c>
      <c r="P21" s="43">
        <f t="shared" si="4"/>
        <v>1.810021883461296</v>
      </c>
      <c r="Q21" s="45">
        <f t="shared" si="5"/>
        <v>2.3060796645702375</v>
      </c>
      <c r="R21" s="13"/>
    </row>
    <row r="22" spans="1:18" s="60" customFormat="1" ht="18" customHeight="1">
      <c r="A22" s="56"/>
      <c r="B22" s="80" t="s">
        <v>8</v>
      </c>
      <c r="C22" s="61"/>
      <c r="D22" s="61"/>
      <c r="E22" s="62"/>
      <c r="F22" s="81">
        <v>7306</v>
      </c>
      <c r="G22" s="82">
        <v>6880</v>
      </c>
      <c r="H22" s="83">
        <f t="shared" si="0"/>
        <v>6.651584585339442</v>
      </c>
      <c r="I22" s="84">
        <f t="shared" si="1"/>
        <v>-5.830823980290168</v>
      </c>
      <c r="J22" s="81">
        <v>6795</v>
      </c>
      <c r="K22" s="82">
        <f t="shared" si="6"/>
        <v>6364</v>
      </c>
      <c r="L22" s="83">
        <f t="shared" si="2"/>
        <v>8.321891386502426</v>
      </c>
      <c r="M22" s="84">
        <f t="shared" si="3"/>
        <v>-6.342899190581308</v>
      </c>
      <c r="N22" s="81">
        <v>511</v>
      </c>
      <c r="O22" s="82">
        <f>O23+O24+O25+O26</f>
        <v>516</v>
      </c>
      <c r="P22" s="83">
        <f t="shared" si="4"/>
        <v>1.9138755980861244</v>
      </c>
      <c r="Q22" s="85">
        <f t="shared" si="5"/>
        <v>0.9784735812133016</v>
      </c>
      <c r="R22" s="59"/>
    </row>
    <row r="23" spans="2:18" ht="13.5">
      <c r="B23" s="18"/>
      <c r="C23" s="8" t="s">
        <v>9</v>
      </c>
      <c r="D23" s="9"/>
      <c r="E23" s="10"/>
      <c r="F23" s="41">
        <v>3329</v>
      </c>
      <c r="G23" s="42">
        <v>2999</v>
      </c>
      <c r="H23" s="43">
        <f t="shared" si="0"/>
        <v>2.8994334551501444</v>
      </c>
      <c r="I23" s="44">
        <f t="shared" si="1"/>
        <v>-9.912886752778615</v>
      </c>
      <c r="J23" s="41">
        <v>3060</v>
      </c>
      <c r="K23" s="42">
        <f t="shared" si="6"/>
        <v>2739</v>
      </c>
      <c r="L23" s="43">
        <f t="shared" si="2"/>
        <v>3.581656270840689</v>
      </c>
      <c r="M23" s="44">
        <f t="shared" si="3"/>
        <v>-10.490196078431369</v>
      </c>
      <c r="N23" s="41">
        <v>269</v>
      </c>
      <c r="O23" s="42">
        <v>260</v>
      </c>
      <c r="P23" s="43">
        <f t="shared" si="4"/>
        <v>0.9643559215162643</v>
      </c>
      <c r="Q23" s="45">
        <f t="shared" si="5"/>
        <v>-3.3457249070631967</v>
      </c>
      <c r="R23" s="13"/>
    </row>
    <row r="24" spans="2:18" ht="13.5">
      <c r="B24" s="18"/>
      <c r="C24" s="8" t="s">
        <v>10</v>
      </c>
      <c r="D24" s="9"/>
      <c r="E24" s="10"/>
      <c r="F24" s="41">
        <v>1253</v>
      </c>
      <c r="G24" s="42">
        <v>1390</v>
      </c>
      <c r="H24" s="43">
        <f t="shared" si="0"/>
        <v>1.3438521182589864</v>
      </c>
      <c r="I24" s="44">
        <f t="shared" si="1"/>
        <v>10.933758978451724</v>
      </c>
      <c r="J24" s="41">
        <v>1211</v>
      </c>
      <c r="K24" s="42">
        <f t="shared" si="6"/>
        <v>1349</v>
      </c>
      <c r="L24" s="43">
        <f t="shared" si="2"/>
        <v>1.7640212885593607</v>
      </c>
      <c r="M24" s="44">
        <f t="shared" si="3"/>
        <v>11.395540875309651</v>
      </c>
      <c r="N24" s="41">
        <v>42</v>
      </c>
      <c r="O24" s="42">
        <v>41</v>
      </c>
      <c r="P24" s="43">
        <f t="shared" si="4"/>
        <v>0.15207151070064168</v>
      </c>
      <c r="Q24" s="45">
        <f t="shared" si="5"/>
        <v>-2.3809523809523836</v>
      </c>
      <c r="R24" s="13"/>
    </row>
    <row r="25" spans="2:18" ht="13.5">
      <c r="B25" s="18"/>
      <c r="C25" s="8" t="s">
        <v>11</v>
      </c>
      <c r="D25" s="9"/>
      <c r="E25" s="10"/>
      <c r="F25" s="41">
        <v>2203</v>
      </c>
      <c r="G25" s="42">
        <v>1952</v>
      </c>
      <c r="H25" s="43">
        <f t="shared" si="0"/>
        <v>1.8871937660730513</v>
      </c>
      <c r="I25" s="44">
        <f t="shared" si="1"/>
        <v>-11.393554244212433</v>
      </c>
      <c r="J25" s="41">
        <v>2161</v>
      </c>
      <c r="K25" s="42">
        <f t="shared" si="6"/>
        <v>1894</v>
      </c>
      <c r="L25" s="43">
        <f t="shared" si="2"/>
        <v>2.4766911197416084</v>
      </c>
      <c r="M25" s="44">
        <f t="shared" si="3"/>
        <v>-12.355391022674688</v>
      </c>
      <c r="N25" s="41">
        <v>42</v>
      </c>
      <c r="O25" s="42">
        <v>58</v>
      </c>
      <c r="P25" s="43">
        <f t="shared" si="4"/>
        <v>0.21512555172285894</v>
      </c>
      <c r="Q25" s="45">
        <f t="shared" si="5"/>
        <v>38.095238095238095</v>
      </c>
      <c r="R25" s="13"/>
    </row>
    <row r="26" spans="2:18" ht="13.5">
      <c r="B26" s="17"/>
      <c r="C26" s="8" t="s">
        <v>12</v>
      </c>
      <c r="D26" s="9"/>
      <c r="E26" s="10"/>
      <c r="F26" s="41">
        <v>521</v>
      </c>
      <c r="G26" s="42">
        <v>539</v>
      </c>
      <c r="H26" s="43">
        <f t="shared" si="0"/>
        <v>0.5211052458572616</v>
      </c>
      <c r="I26" s="44">
        <f t="shared" si="1"/>
        <v>3.454894433781197</v>
      </c>
      <c r="J26" s="41">
        <v>363</v>
      </c>
      <c r="K26" s="42">
        <f t="shared" si="6"/>
        <v>382</v>
      </c>
      <c r="L26" s="43">
        <f t="shared" si="2"/>
        <v>0.49952270736076787</v>
      </c>
      <c r="M26" s="44">
        <f t="shared" si="3"/>
        <v>5.234159779614322</v>
      </c>
      <c r="N26" s="41">
        <v>158</v>
      </c>
      <c r="O26" s="42">
        <v>157</v>
      </c>
      <c r="P26" s="43">
        <f t="shared" si="4"/>
        <v>0.5823226141463596</v>
      </c>
      <c r="Q26" s="45">
        <f t="shared" si="5"/>
        <v>-0.6329113924050667</v>
      </c>
      <c r="R26" s="13"/>
    </row>
    <row r="27" spans="1:18" s="60" customFormat="1" ht="18" customHeight="1">
      <c r="A27" s="56"/>
      <c r="B27" s="80" t="s">
        <v>13</v>
      </c>
      <c r="C27" s="61"/>
      <c r="D27" s="61"/>
      <c r="E27" s="62"/>
      <c r="F27" s="81">
        <v>7554</v>
      </c>
      <c r="G27" s="82">
        <v>7887</v>
      </c>
      <c r="H27" s="83">
        <f t="shared" si="0"/>
        <v>7.625152271013399</v>
      </c>
      <c r="I27" s="84">
        <f t="shared" si="1"/>
        <v>4.408260524225582</v>
      </c>
      <c r="J27" s="81">
        <v>7209</v>
      </c>
      <c r="K27" s="82">
        <f t="shared" si="6"/>
        <v>7549</v>
      </c>
      <c r="L27" s="83">
        <f t="shared" si="2"/>
        <v>9.871457900173917</v>
      </c>
      <c r="M27" s="84">
        <f t="shared" si="3"/>
        <v>4.716326813705085</v>
      </c>
      <c r="N27" s="81">
        <v>345</v>
      </c>
      <c r="O27" s="82">
        <f>O28+O29+O30+O31</f>
        <v>338</v>
      </c>
      <c r="P27" s="83">
        <f t="shared" si="4"/>
        <v>1.2536626979711436</v>
      </c>
      <c r="Q27" s="85">
        <f t="shared" si="5"/>
        <v>-2.0289855072463725</v>
      </c>
      <c r="R27" s="59"/>
    </row>
    <row r="28" spans="2:18" ht="13.5">
      <c r="B28" s="18"/>
      <c r="C28" s="8" t="s">
        <v>14</v>
      </c>
      <c r="D28" s="9"/>
      <c r="E28" s="10"/>
      <c r="F28" s="41">
        <v>2713</v>
      </c>
      <c r="G28" s="42">
        <v>2687</v>
      </c>
      <c r="H28" s="43">
        <f t="shared" si="0"/>
        <v>2.597791828605681</v>
      </c>
      <c r="I28" s="44">
        <f t="shared" si="1"/>
        <v>-0.9583486914854444</v>
      </c>
      <c r="J28" s="41">
        <v>2546</v>
      </c>
      <c r="K28" s="42">
        <f t="shared" si="6"/>
        <v>2528</v>
      </c>
      <c r="L28" s="43">
        <f t="shared" si="2"/>
        <v>3.305741895832516</v>
      </c>
      <c r="M28" s="44">
        <f t="shared" si="3"/>
        <v>-0.706991358994502</v>
      </c>
      <c r="N28" s="41">
        <v>167</v>
      </c>
      <c r="O28" s="42">
        <v>159</v>
      </c>
      <c r="P28" s="43">
        <f t="shared" si="4"/>
        <v>0.5897407366195616</v>
      </c>
      <c r="Q28" s="45">
        <f t="shared" si="5"/>
        <v>-4.790419161676651</v>
      </c>
      <c r="R28" s="13"/>
    </row>
    <row r="29" spans="2:18" ht="13.5">
      <c r="B29" s="18"/>
      <c r="C29" s="8" t="s">
        <v>15</v>
      </c>
      <c r="D29" s="9"/>
      <c r="E29" s="10"/>
      <c r="F29" s="41">
        <v>1682</v>
      </c>
      <c r="G29" s="42">
        <v>1916</v>
      </c>
      <c r="H29" s="43">
        <f t="shared" si="0"/>
        <v>1.8523889630102288</v>
      </c>
      <c r="I29" s="44">
        <f t="shared" si="1"/>
        <v>13.912009512485145</v>
      </c>
      <c r="J29" s="41">
        <v>1603</v>
      </c>
      <c r="K29" s="42">
        <f t="shared" si="6"/>
        <v>1847</v>
      </c>
      <c r="L29" s="43">
        <f t="shared" si="2"/>
        <v>2.415231519621304</v>
      </c>
      <c r="M29" s="44">
        <f t="shared" si="3"/>
        <v>15.22145976294449</v>
      </c>
      <c r="N29" s="41">
        <v>79</v>
      </c>
      <c r="O29" s="42">
        <v>69</v>
      </c>
      <c r="P29" s="43">
        <f t="shared" si="4"/>
        <v>0.25592522532547013</v>
      </c>
      <c r="Q29" s="45">
        <f t="shared" si="5"/>
        <v>-12.658227848101266</v>
      </c>
      <c r="R29" s="13"/>
    </row>
    <row r="30" spans="2:18" ht="13.5">
      <c r="B30" s="18"/>
      <c r="C30" s="8" t="s">
        <v>16</v>
      </c>
      <c r="D30" s="9"/>
      <c r="E30" s="10"/>
      <c r="F30" s="41">
        <v>2271</v>
      </c>
      <c r="G30" s="42">
        <v>2188</v>
      </c>
      <c r="H30" s="43">
        <f t="shared" si="0"/>
        <v>2.1153585861515554</v>
      </c>
      <c r="I30" s="44">
        <f t="shared" si="1"/>
        <v>-3.6547776309995617</v>
      </c>
      <c r="J30" s="41">
        <v>2239</v>
      </c>
      <c r="K30" s="42">
        <f t="shared" si="6"/>
        <v>2151</v>
      </c>
      <c r="L30" s="43">
        <f t="shared" si="2"/>
        <v>2.812757443803695</v>
      </c>
      <c r="M30" s="44">
        <f t="shared" si="3"/>
        <v>-3.9303260384100036</v>
      </c>
      <c r="N30" s="41">
        <v>32</v>
      </c>
      <c r="O30" s="42">
        <v>37</v>
      </c>
      <c r="P30" s="43">
        <f t="shared" si="4"/>
        <v>0.1372352657542376</v>
      </c>
      <c r="Q30" s="45">
        <f t="shared" si="5"/>
        <v>15.625</v>
      </c>
      <c r="R30" s="13"/>
    </row>
    <row r="31" spans="2:18" ht="13.5">
      <c r="B31" s="17"/>
      <c r="C31" s="8" t="s">
        <v>17</v>
      </c>
      <c r="D31" s="9"/>
      <c r="E31" s="10"/>
      <c r="F31" s="41">
        <v>888</v>
      </c>
      <c r="G31" s="42">
        <v>1096</v>
      </c>
      <c r="H31" s="43">
        <f t="shared" si="0"/>
        <v>1.0596128932459346</v>
      </c>
      <c r="I31" s="44">
        <f t="shared" si="1"/>
        <v>23.42342342342343</v>
      </c>
      <c r="J31" s="41">
        <v>821</v>
      </c>
      <c r="K31" s="42">
        <f t="shared" si="6"/>
        <v>1023</v>
      </c>
      <c r="L31" s="43">
        <f t="shared" si="2"/>
        <v>1.337727040916402</v>
      </c>
      <c r="M31" s="44">
        <f t="shared" si="3"/>
        <v>24.604141291108395</v>
      </c>
      <c r="N31" s="41">
        <v>67</v>
      </c>
      <c r="O31" s="42">
        <v>73</v>
      </c>
      <c r="P31" s="43">
        <f t="shared" si="4"/>
        <v>0.2707614702718742</v>
      </c>
      <c r="Q31" s="45">
        <f t="shared" si="5"/>
        <v>8.955223880597018</v>
      </c>
      <c r="R31" s="13"/>
    </row>
    <row r="32" spans="1:18" s="60" customFormat="1" ht="18" customHeight="1">
      <c r="A32" s="56"/>
      <c r="B32" s="80" t="s">
        <v>18</v>
      </c>
      <c r="C32" s="61"/>
      <c r="D32" s="61"/>
      <c r="E32" s="62"/>
      <c r="F32" s="81">
        <v>6878</v>
      </c>
      <c r="G32" s="82">
        <v>6559</v>
      </c>
      <c r="H32" s="83">
        <f t="shared" si="0"/>
        <v>6.341241758029274</v>
      </c>
      <c r="I32" s="84">
        <f t="shared" si="1"/>
        <v>-4.637976155859258</v>
      </c>
      <c r="J32" s="81">
        <v>5916</v>
      </c>
      <c r="K32" s="82">
        <f t="shared" si="6"/>
        <v>5677</v>
      </c>
      <c r="L32" s="83">
        <f t="shared" si="2"/>
        <v>7.423535103892877</v>
      </c>
      <c r="M32" s="84">
        <f t="shared" si="3"/>
        <v>-4.039891818796482</v>
      </c>
      <c r="N32" s="81">
        <v>962</v>
      </c>
      <c r="O32" s="82">
        <f>O33+O34+O35</f>
        <v>882</v>
      </c>
      <c r="P32" s="83">
        <f t="shared" si="4"/>
        <v>3.271392010682096</v>
      </c>
      <c r="Q32" s="85">
        <f t="shared" si="5"/>
        <v>-8.316008316008316</v>
      </c>
      <c r="R32" s="59"/>
    </row>
    <row r="33" spans="2:18" ht="13.5">
      <c r="B33" s="18"/>
      <c r="C33" s="8" t="s">
        <v>19</v>
      </c>
      <c r="D33" s="9"/>
      <c r="E33" s="10"/>
      <c r="F33" s="41">
        <v>1594</v>
      </c>
      <c r="G33" s="42">
        <v>1419</v>
      </c>
      <c r="H33" s="43">
        <f t="shared" si="0"/>
        <v>1.3718893207262601</v>
      </c>
      <c r="I33" s="44">
        <f t="shared" si="1"/>
        <v>-10.978670012547054</v>
      </c>
      <c r="J33" s="41">
        <v>1289</v>
      </c>
      <c r="K33" s="42">
        <f t="shared" si="6"/>
        <v>1171</v>
      </c>
      <c r="L33" s="43">
        <f t="shared" si="2"/>
        <v>1.5312593987420398</v>
      </c>
      <c r="M33" s="44">
        <f t="shared" si="3"/>
        <v>-9.154383242823894</v>
      </c>
      <c r="N33" s="41">
        <v>305</v>
      </c>
      <c r="O33" s="42">
        <v>248</v>
      </c>
      <c r="P33" s="43">
        <f t="shared" si="4"/>
        <v>0.919847186677052</v>
      </c>
      <c r="Q33" s="45">
        <f t="shared" si="5"/>
        <v>-18.688524590163937</v>
      </c>
      <c r="R33" s="13"/>
    </row>
    <row r="34" spans="2:18" ht="13.5">
      <c r="B34" s="18"/>
      <c r="C34" s="8" t="s">
        <v>20</v>
      </c>
      <c r="D34" s="9"/>
      <c r="E34" s="10"/>
      <c r="F34" s="41">
        <v>2245</v>
      </c>
      <c r="G34" s="42">
        <v>2120</v>
      </c>
      <c r="H34" s="43">
        <f t="shared" si="0"/>
        <v>2.049616180366224</v>
      </c>
      <c r="I34" s="44">
        <f t="shared" si="1"/>
        <v>-5.56792873051225</v>
      </c>
      <c r="J34" s="41">
        <v>2044</v>
      </c>
      <c r="K34" s="42">
        <f t="shared" si="6"/>
        <v>1938</v>
      </c>
      <c r="L34" s="43">
        <f t="shared" si="2"/>
        <v>2.5342277666627435</v>
      </c>
      <c r="M34" s="44">
        <f t="shared" si="3"/>
        <v>-5.185909980430525</v>
      </c>
      <c r="N34" s="41">
        <v>201</v>
      </c>
      <c r="O34" s="42">
        <v>182</v>
      </c>
      <c r="P34" s="43">
        <f t="shared" si="4"/>
        <v>0.675049145061385</v>
      </c>
      <c r="Q34" s="45">
        <f t="shared" si="5"/>
        <v>-9.452736318407961</v>
      </c>
      <c r="R34" s="13"/>
    </row>
    <row r="35" spans="2:18" ht="14.25" thickBot="1">
      <c r="B35" s="19"/>
      <c r="C35" s="8" t="s">
        <v>21</v>
      </c>
      <c r="D35" s="9"/>
      <c r="E35" s="10"/>
      <c r="F35" s="46">
        <v>3039</v>
      </c>
      <c r="G35" s="47">
        <v>3020</v>
      </c>
      <c r="H35" s="48">
        <f t="shared" si="0"/>
        <v>2.9197362569367904</v>
      </c>
      <c r="I35" s="49">
        <f t="shared" si="1"/>
        <v>-0.6252056597565003</v>
      </c>
      <c r="J35" s="46">
        <v>2583</v>
      </c>
      <c r="K35" s="47">
        <f t="shared" si="6"/>
        <v>2568</v>
      </c>
      <c r="L35" s="48">
        <f t="shared" si="2"/>
        <v>3.3580479384880935</v>
      </c>
      <c r="M35" s="49">
        <f t="shared" si="3"/>
        <v>-0.5807200929152101</v>
      </c>
      <c r="N35" s="46">
        <v>456</v>
      </c>
      <c r="O35" s="47">
        <v>452</v>
      </c>
      <c r="P35" s="48">
        <f t="shared" si="4"/>
        <v>1.6764956789436594</v>
      </c>
      <c r="Q35" s="50">
        <f t="shared" si="5"/>
        <v>-0.8771929824561431</v>
      </c>
      <c r="R35" s="13"/>
    </row>
    <row r="36" spans="2:18" ht="21" customHeight="1" thickTop="1">
      <c r="B36" s="114" t="s">
        <v>55</v>
      </c>
      <c r="C36" s="115"/>
      <c r="D36" s="115"/>
      <c r="E36" s="116"/>
      <c r="F36" s="66">
        <v>76898</v>
      </c>
      <c r="G36" s="67">
        <v>73363</v>
      </c>
      <c r="H36" s="68">
        <f t="shared" si="0"/>
        <v>70.92735464160721</v>
      </c>
      <c r="I36" s="69">
        <f t="shared" si="1"/>
        <v>-4.59699862155063</v>
      </c>
      <c r="J36" s="86">
        <v>49801</v>
      </c>
      <c r="K36" s="87">
        <f t="shared" si="6"/>
        <v>49345</v>
      </c>
      <c r="L36" s="88">
        <f t="shared" si="2"/>
        <v>64.52604187098714</v>
      </c>
      <c r="M36" s="89">
        <f t="shared" si="3"/>
        <v>-0.9156442641714002</v>
      </c>
      <c r="N36" s="66">
        <v>27097</v>
      </c>
      <c r="O36" s="67">
        <v>24018</v>
      </c>
      <c r="P36" s="68">
        <f t="shared" si="4"/>
        <v>89.08423278068321</v>
      </c>
      <c r="Q36" s="69">
        <f t="shared" si="5"/>
        <v>-11.362881499797028</v>
      </c>
      <c r="R36" s="13"/>
    </row>
    <row r="37" spans="1:18" s="60" customFormat="1" ht="18" customHeight="1">
      <c r="A37" s="56"/>
      <c r="B37" s="90" t="s">
        <v>22</v>
      </c>
      <c r="C37" s="63"/>
      <c r="D37" s="63"/>
      <c r="E37" s="64"/>
      <c r="F37" s="74">
        <v>3841</v>
      </c>
      <c r="G37" s="75">
        <v>4193</v>
      </c>
      <c r="H37" s="76">
        <f t="shared" si="0"/>
        <v>4.053792756733762</v>
      </c>
      <c r="I37" s="77">
        <f t="shared" si="1"/>
        <v>9.16428013538142</v>
      </c>
      <c r="J37" s="74">
        <v>3806</v>
      </c>
      <c r="K37" s="75">
        <v>4146</v>
      </c>
      <c r="L37" s="76">
        <f t="shared" si="2"/>
        <v>5.421521321250637</v>
      </c>
      <c r="M37" s="77">
        <f t="shared" si="3"/>
        <v>8.933263268523394</v>
      </c>
      <c r="N37" s="74">
        <v>35</v>
      </c>
      <c r="O37" s="75">
        <v>49</v>
      </c>
      <c r="P37" s="76">
        <f t="shared" si="4"/>
        <v>0.1817440005934498</v>
      </c>
      <c r="Q37" s="78">
        <f t="shared" si="5"/>
        <v>39.99999999999999</v>
      </c>
      <c r="R37" s="59"/>
    </row>
    <row r="38" spans="2:18" ht="13.5">
      <c r="B38" s="18"/>
      <c r="C38" s="8" t="s">
        <v>23</v>
      </c>
      <c r="D38" s="9"/>
      <c r="E38" s="10"/>
      <c r="F38" s="41">
        <v>3702</v>
      </c>
      <c r="G38" s="42">
        <v>3984</v>
      </c>
      <c r="H38" s="43">
        <f t="shared" si="0"/>
        <v>3.8517315389523756</v>
      </c>
      <c r="I38" s="44">
        <f t="shared" si="1"/>
        <v>7.617504051863855</v>
      </c>
      <c r="J38" s="41">
        <v>3702</v>
      </c>
      <c r="K38" s="42">
        <v>3984</v>
      </c>
      <c r="L38" s="43">
        <f t="shared" si="2"/>
        <v>5.209681848495547</v>
      </c>
      <c r="M38" s="44">
        <f t="shared" si="3"/>
        <v>7.617504051863855</v>
      </c>
      <c r="N38" s="93" t="s">
        <v>70</v>
      </c>
      <c r="O38" s="94" t="s">
        <v>69</v>
      </c>
      <c r="P38" s="96" t="s">
        <v>69</v>
      </c>
      <c r="Q38" s="95" t="s">
        <v>70</v>
      </c>
      <c r="R38" s="13"/>
    </row>
    <row r="39" spans="2:18" ht="13.5">
      <c r="B39" s="17"/>
      <c r="C39" s="109" t="s">
        <v>24</v>
      </c>
      <c r="D39" s="109"/>
      <c r="E39" s="110"/>
      <c r="F39" s="41">
        <v>139</v>
      </c>
      <c r="G39" s="42">
        <v>209</v>
      </c>
      <c r="H39" s="43">
        <f t="shared" si="0"/>
        <v>0.20206121778138714</v>
      </c>
      <c r="I39" s="44">
        <f t="shared" si="1"/>
        <v>50.35971223021583</v>
      </c>
      <c r="J39" s="41">
        <v>104</v>
      </c>
      <c r="K39" s="42">
        <f t="shared" si="6"/>
        <v>160</v>
      </c>
      <c r="L39" s="43">
        <f t="shared" si="2"/>
        <v>0.20922417062231116</v>
      </c>
      <c r="M39" s="44">
        <f t="shared" si="3"/>
        <v>53.846153846153854</v>
      </c>
      <c r="N39" s="41">
        <v>35</v>
      </c>
      <c r="O39" s="42">
        <v>49</v>
      </c>
      <c r="P39" s="43">
        <f t="shared" si="4"/>
        <v>0.1817440005934498</v>
      </c>
      <c r="Q39" s="45">
        <f t="shared" si="5"/>
        <v>39.99999999999999</v>
      </c>
      <c r="R39" s="13"/>
    </row>
    <row r="40" spans="1:18" s="60" customFormat="1" ht="18" customHeight="1">
      <c r="A40" s="56"/>
      <c r="B40" s="80" t="s">
        <v>25</v>
      </c>
      <c r="C40" s="61"/>
      <c r="D40" s="61"/>
      <c r="E40" s="62"/>
      <c r="F40" s="81">
        <v>7365</v>
      </c>
      <c r="G40" s="82">
        <v>7034</v>
      </c>
      <c r="H40" s="83">
        <f t="shared" si="0"/>
        <v>6.800471798441518</v>
      </c>
      <c r="I40" s="84">
        <f t="shared" si="1"/>
        <v>-4.4942294636795665</v>
      </c>
      <c r="J40" s="81">
        <v>4361</v>
      </c>
      <c r="K40" s="82">
        <f t="shared" si="6"/>
        <v>4344</v>
      </c>
      <c r="L40" s="83">
        <f t="shared" si="2"/>
        <v>5.680436232395747</v>
      </c>
      <c r="M40" s="84">
        <f t="shared" si="3"/>
        <v>-0.38981884888786844</v>
      </c>
      <c r="N40" s="81">
        <v>3004</v>
      </c>
      <c r="O40" s="82">
        <f>O41+O42+O43+O44+O45</f>
        <v>2690</v>
      </c>
      <c r="P40" s="83">
        <f t="shared" si="4"/>
        <v>9.977374726456734</v>
      </c>
      <c r="Q40" s="85">
        <f t="shared" si="5"/>
        <v>-10.45272969374168</v>
      </c>
      <c r="R40" s="59"/>
    </row>
    <row r="41" spans="2:18" ht="13.5">
      <c r="B41" s="18"/>
      <c r="C41" s="8" t="s">
        <v>26</v>
      </c>
      <c r="D41" s="9"/>
      <c r="E41" s="10"/>
      <c r="F41" s="41">
        <v>1479</v>
      </c>
      <c r="G41" s="42">
        <v>1429</v>
      </c>
      <c r="H41" s="43">
        <f t="shared" si="0"/>
        <v>1.3815573215770443</v>
      </c>
      <c r="I41" s="44">
        <f t="shared" si="1"/>
        <v>-3.380662609871532</v>
      </c>
      <c r="J41" s="41">
        <v>761</v>
      </c>
      <c r="K41" s="42">
        <f t="shared" si="6"/>
        <v>805</v>
      </c>
      <c r="L41" s="43">
        <f t="shared" si="2"/>
        <v>1.052659108443503</v>
      </c>
      <c r="M41" s="44">
        <f t="shared" si="3"/>
        <v>5.781865965834432</v>
      </c>
      <c r="N41" s="41">
        <v>718</v>
      </c>
      <c r="O41" s="42">
        <v>624</v>
      </c>
      <c r="P41" s="43">
        <f t="shared" si="4"/>
        <v>2.3144542116390343</v>
      </c>
      <c r="Q41" s="45">
        <f t="shared" si="5"/>
        <v>-13.091922005571032</v>
      </c>
      <c r="R41" s="13"/>
    </row>
    <row r="42" spans="2:18" ht="13.5">
      <c r="B42" s="18"/>
      <c r="C42" s="8" t="s">
        <v>27</v>
      </c>
      <c r="D42" s="9"/>
      <c r="E42" s="10"/>
      <c r="F42" s="41">
        <v>867</v>
      </c>
      <c r="G42" s="42">
        <v>784</v>
      </c>
      <c r="H42" s="43">
        <f t="shared" si="0"/>
        <v>0.7579712667014715</v>
      </c>
      <c r="I42" s="44">
        <f t="shared" si="1"/>
        <v>-9.573241061130332</v>
      </c>
      <c r="J42" s="41">
        <v>532</v>
      </c>
      <c r="K42" s="42">
        <f t="shared" si="6"/>
        <v>512</v>
      </c>
      <c r="L42" s="43">
        <f t="shared" si="2"/>
        <v>0.6695173459913957</v>
      </c>
      <c r="M42" s="44">
        <f t="shared" si="3"/>
        <v>-3.759398496240607</v>
      </c>
      <c r="N42" s="41">
        <v>335</v>
      </c>
      <c r="O42" s="42">
        <v>272</v>
      </c>
      <c r="P42" s="43">
        <f t="shared" si="4"/>
        <v>1.0088646563554766</v>
      </c>
      <c r="Q42" s="45">
        <f t="shared" si="5"/>
        <v>-18.80597014925374</v>
      </c>
      <c r="R42" s="13"/>
    </row>
    <row r="43" spans="2:18" ht="13.5">
      <c r="B43" s="18"/>
      <c r="C43" s="8" t="s">
        <v>28</v>
      </c>
      <c r="D43" s="9"/>
      <c r="E43" s="10"/>
      <c r="F43" s="41">
        <v>3333</v>
      </c>
      <c r="G43" s="42">
        <v>3150</v>
      </c>
      <c r="H43" s="43">
        <f t="shared" si="0"/>
        <v>3.0454202679969837</v>
      </c>
      <c r="I43" s="44">
        <f t="shared" si="1"/>
        <v>-5.490549054905491</v>
      </c>
      <c r="J43" s="41">
        <v>1950</v>
      </c>
      <c r="K43" s="42">
        <f t="shared" si="6"/>
        <v>1919</v>
      </c>
      <c r="L43" s="43">
        <f t="shared" si="2"/>
        <v>2.509382396401344</v>
      </c>
      <c r="M43" s="44">
        <f t="shared" si="3"/>
        <v>-1.5897435897435863</v>
      </c>
      <c r="N43" s="41">
        <v>1383</v>
      </c>
      <c r="O43" s="42">
        <v>1231</v>
      </c>
      <c r="P43" s="43">
        <f t="shared" si="4"/>
        <v>4.565854382255851</v>
      </c>
      <c r="Q43" s="45">
        <f t="shared" si="5"/>
        <v>-10.990600144613161</v>
      </c>
      <c r="R43" s="13"/>
    </row>
    <row r="44" spans="2:18" ht="13.5">
      <c r="B44" s="18"/>
      <c r="C44" s="8" t="s">
        <v>29</v>
      </c>
      <c r="D44" s="9"/>
      <c r="E44" s="10"/>
      <c r="F44" s="41">
        <v>523</v>
      </c>
      <c r="G44" s="42">
        <v>511</v>
      </c>
      <c r="H44" s="43">
        <f t="shared" si="0"/>
        <v>0.4940348434750662</v>
      </c>
      <c r="I44" s="44">
        <f t="shared" si="1"/>
        <v>-2.294455066921608</v>
      </c>
      <c r="J44" s="41">
        <v>312</v>
      </c>
      <c r="K44" s="42">
        <f t="shared" si="6"/>
        <v>327</v>
      </c>
      <c r="L44" s="43">
        <f t="shared" si="2"/>
        <v>0.4276018987093484</v>
      </c>
      <c r="M44" s="44">
        <f t="shared" si="3"/>
        <v>4.807692307692313</v>
      </c>
      <c r="N44" s="41">
        <v>211</v>
      </c>
      <c r="O44" s="42">
        <v>184</v>
      </c>
      <c r="P44" s="43">
        <f t="shared" si="4"/>
        <v>0.682467267534587</v>
      </c>
      <c r="Q44" s="45">
        <f t="shared" si="5"/>
        <v>-12.796208530805686</v>
      </c>
      <c r="R44" s="13"/>
    </row>
    <row r="45" spans="2:18" ht="13.5">
      <c r="B45" s="17"/>
      <c r="C45" s="8" t="s">
        <v>30</v>
      </c>
      <c r="D45" s="9"/>
      <c r="E45" s="10"/>
      <c r="F45" s="41">
        <v>1163</v>
      </c>
      <c r="G45" s="42">
        <v>1160</v>
      </c>
      <c r="H45" s="43">
        <f aca="true" t="shared" si="7" ref="H45:H70">G45/$G$9*100</f>
        <v>1.1214880986909526</v>
      </c>
      <c r="I45" s="44">
        <f aca="true" t="shared" si="8" ref="I45:I70">(G45/F45-1)*100</f>
        <v>-0.2579535683576939</v>
      </c>
      <c r="J45" s="41">
        <v>806</v>
      </c>
      <c r="K45" s="42">
        <f t="shared" si="6"/>
        <v>781</v>
      </c>
      <c r="L45" s="43">
        <f aca="true" t="shared" si="9" ref="L45:L70">K45/$K$9*100</f>
        <v>1.0212754828501565</v>
      </c>
      <c r="M45" s="44">
        <f aca="true" t="shared" si="10" ref="M45:M70">(K45/J45-1)*100</f>
        <v>-3.101736972704716</v>
      </c>
      <c r="N45" s="41">
        <v>357</v>
      </c>
      <c r="O45" s="42">
        <v>379</v>
      </c>
      <c r="P45" s="43">
        <f aca="true" t="shared" si="11" ref="P45:P70">O45/$O$9*100</f>
        <v>1.4057342086717852</v>
      </c>
      <c r="Q45" s="45">
        <f aca="true" t="shared" si="12" ref="Q45:Q70">(O45/N45-1)*100</f>
        <v>6.162464985994398</v>
      </c>
      <c r="R45" s="13"/>
    </row>
    <row r="46" spans="1:18" s="60" customFormat="1" ht="18" customHeight="1">
      <c r="A46" s="56"/>
      <c r="B46" s="80" t="s">
        <v>31</v>
      </c>
      <c r="C46" s="65"/>
      <c r="D46" s="65"/>
      <c r="E46" s="62"/>
      <c r="F46" s="81">
        <v>28630</v>
      </c>
      <c r="G46" s="82">
        <v>27375</v>
      </c>
      <c r="H46" s="83">
        <f t="shared" si="7"/>
        <v>26.4661523290214</v>
      </c>
      <c r="I46" s="84">
        <f t="shared" si="8"/>
        <v>-4.3835137967167315</v>
      </c>
      <c r="J46" s="81">
        <v>17927</v>
      </c>
      <c r="K46" s="82">
        <f aca="true" t="shared" si="13" ref="K46:K70">G46-O46</f>
        <v>17536</v>
      </c>
      <c r="L46" s="83">
        <f t="shared" si="9"/>
        <v>22.9309691002053</v>
      </c>
      <c r="M46" s="84">
        <f t="shared" si="10"/>
        <v>-2.1810676633011616</v>
      </c>
      <c r="N46" s="81">
        <v>10703</v>
      </c>
      <c r="O46" s="82">
        <f>O47+O48+O49+O50+O51+O52+O53+O54</f>
        <v>9839</v>
      </c>
      <c r="P46" s="83">
        <f t="shared" si="11"/>
        <v>36.4934535069174</v>
      </c>
      <c r="Q46" s="85">
        <f t="shared" si="12"/>
        <v>-8.072503036531808</v>
      </c>
      <c r="R46" s="59"/>
    </row>
    <row r="47" spans="2:18" ht="13.5">
      <c r="B47" s="18"/>
      <c r="C47" s="8" t="s">
        <v>32</v>
      </c>
      <c r="D47" s="9"/>
      <c r="E47" s="10"/>
      <c r="F47" s="41">
        <v>6312</v>
      </c>
      <c r="G47" s="42">
        <v>6970</v>
      </c>
      <c r="H47" s="43">
        <f t="shared" si="7"/>
        <v>6.7385965929965</v>
      </c>
      <c r="I47" s="44">
        <f t="shared" si="8"/>
        <v>10.42458808618505</v>
      </c>
      <c r="J47" s="41">
        <v>5868</v>
      </c>
      <c r="K47" s="42">
        <f t="shared" si="13"/>
        <v>6464</v>
      </c>
      <c r="L47" s="43">
        <f t="shared" si="9"/>
        <v>8.452656493141369</v>
      </c>
      <c r="M47" s="44">
        <f t="shared" si="10"/>
        <v>10.156782549420583</v>
      </c>
      <c r="N47" s="41">
        <v>444</v>
      </c>
      <c r="O47" s="42">
        <v>506</v>
      </c>
      <c r="P47" s="43">
        <f t="shared" si="11"/>
        <v>1.8767849857201142</v>
      </c>
      <c r="Q47" s="45">
        <f t="shared" si="12"/>
        <v>13.963963963963955</v>
      </c>
      <c r="R47" s="13"/>
    </row>
    <row r="48" spans="2:18" ht="13.5">
      <c r="B48" s="18"/>
      <c r="C48" s="8" t="s">
        <v>33</v>
      </c>
      <c r="D48" s="9"/>
      <c r="E48" s="10"/>
      <c r="F48" s="41">
        <v>2230</v>
      </c>
      <c r="G48" s="42">
        <v>2006</v>
      </c>
      <c r="H48" s="43">
        <f t="shared" si="7"/>
        <v>1.9394009706672857</v>
      </c>
      <c r="I48" s="44">
        <f t="shared" si="8"/>
        <v>-10.044843049327357</v>
      </c>
      <c r="J48" s="41">
        <v>753</v>
      </c>
      <c r="K48" s="42">
        <f t="shared" si="13"/>
        <v>684</v>
      </c>
      <c r="L48" s="43">
        <f t="shared" si="9"/>
        <v>0.8944333294103801</v>
      </c>
      <c r="M48" s="44">
        <f t="shared" si="10"/>
        <v>-9.16334661354582</v>
      </c>
      <c r="N48" s="41">
        <v>1477</v>
      </c>
      <c r="O48" s="42">
        <v>1322</v>
      </c>
      <c r="P48" s="43">
        <f t="shared" si="11"/>
        <v>4.903378954786543</v>
      </c>
      <c r="Q48" s="45">
        <f t="shared" si="12"/>
        <v>-10.494245091401488</v>
      </c>
      <c r="R48" s="13"/>
    </row>
    <row r="49" spans="2:18" ht="13.5">
      <c r="B49" s="18"/>
      <c r="C49" s="8" t="s">
        <v>34</v>
      </c>
      <c r="D49" s="9"/>
      <c r="E49" s="10"/>
      <c r="F49" s="41">
        <v>513</v>
      </c>
      <c r="G49" s="42">
        <v>400</v>
      </c>
      <c r="H49" s="43">
        <f t="shared" si="7"/>
        <v>0.386720034031363</v>
      </c>
      <c r="I49" s="44">
        <f t="shared" si="8"/>
        <v>-22.027290448343084</v>
      </c>
      <c r="J49" s="41">
        <v>229</v>
      </c>
      <c r="K49" s="42">
        <f t="shared" si="13"/>
        <v>160</v>
      </c>
      <c r="L49" s="43">
        <f t="shared" si="9"/>
        <v>0.20922417062231116</v>
      </c>
      <c r="M49" s="44">
        <f t="shared" si="10"/>
        <v>-30.13100436681223</v>
      </c>
      <c r="N49" s="41">
        <v>284</v>
      </c>
      <c r="O49" s="42">
        <v>240</v>
      </c>
      <c r="P49" s="43">
        <f t="shared" si="11"/>
        <v>0.8901746967842439</v>
      </c>
      <c r="Q49" s="45">
        <f t="shared" si="12"/>
        <v>-15.492957746478876</v>
      </c>
      <c r="R49" s="13"/>
    </row>
    <row r="50" spans="2:18" ht="13.5">
      <c r="B50" s="18"/>
      <c r="C50" s="8" t="s">
        <v>35</v>
      </c>
      <c r="D50" s="9"/>
      <c r="E50" s="10"/>
      <c r="F50" s="41">
        <v>1512</v>
      </c>
      <c r="G50" s="42">
        <v>1374</v>
      </c>
      <c r="H50" s="43">
        <f t="shared" si="7"/>
        <v>1.328383316897732</v>
      </c>
      <c r="I50" s="44">
        <f t="shared" si="8"/>
        <v>-9.126984126984128</v>
      </c>
      <c r="J50" s="41">
        <v>429</v>
      </c>
      <c r="K50" s="42">
        <f t="shared" si="13"/>
        <v>414</v>
      </c>
      <c r="L50" s="43">
        <f t="shared" si="9"/>
        <v>0.54136754148523</v>
      </c>
      <c r="M50" s="44">
        <f t="shared" si="10"/>
        <v>-3.4965034965035002</v>
      </c>
      <c r="N50" s="41">
        <v>1083</v>
      </c>
      <c r="O50" s="42">
        <v>960</v>
      </c>
      <c r="P50" s="43">
        <f t="shared" si="11"/>
        <v>3.5606987871369755</v>
      </c>
      <c r="Q50" s="45">
        <f t="shared" si="12"/>
        <v>-11.35734072022161</v>
      </c>
      <c r="R50" s="13"/>
    </row>
    <row r="51" spans="2:18" ht="13.5">
      <c r="B51" s="18"/>
      <c r="C51" s="8" t="s">
        <v>36</v>
      </c>
      <c r="D51" s="9"/>
      <c r="E51" s="10"/>
      <c r="F51" s="41">
        <v>652</v>
      </c>
      <c r="G51" s="42">
        <v>830</v>
      </c>
      <c r="H51" s="43">
        <f t="shared" si="7"/>
        <v>0.8024440706150783</v>
      </c>
      <c r="I51" s="44">
        <f t="shared" si="8"/>
        <v>27.300613496932513</v>
      </c>
      <c r="J51" s="41">
        <v>114</v>
      </c>
      <c r="K51" s="42">
        <f t="shared" si="13"/>
        <v>344</v>
      </c>
      <c r="L51" s="43">
        <f t="shared" si="9"/>
        <v>0.449831966837969</v>
      </c>
      <c r="M51" s="44">
        <f t="shared" si="10"/>
        <v>201.75438596491227</v>
      </c>
      <c r="N51" s="41">
        <v>538</v>
      </c>
      <c r="O51" s="42">
        <v>486</v>
      </c>
      <c r="P51" s="43">
        <f t="shared" si="11"/>
        <v>1.8026037609880938</v>
      </c>
      <c r="Q51" s="45">
        <f t="shared" si="12"/>
        <v>-9.665427509293679</v>
      </c>
      <c r="R51" s="13"/>
    </row>
    <row r="52" spans="2:18" ht="13.5">
      <c r="B52" s="18"/>
      <c r="C52" s="8" t="s">
        <v>37</v>
      </c>
      <c r="D52" s="9"/>
      <c r="E52" s="10"/>
      <c r="F52" s="41">
        <v>3714</v>
      </c>
      <c r="G52" s="42">
        <v>3943</v>
      </c>
      <c r="H52" s="43">
        <f t="shared" si="7"/>
        <v>3.8120927354641605</v>
      </c>
      <c r="I52" s="44">
        <f t="shared" si="8"/>
        <v>6.165858912224009</v>
      </c>
      <c r="J52" s="41">
        <v>2191</v>
      </c>
      <c r="K52" s="42">
        <f t="shared" si="13"/>
        <v>2284</v>
      </c>
      <c r="L52" s="43">
        <f t="shared" si="9"/>
        <v>2.9866750356334912</v>
      </c>
      <c r="M52" s="44">
        <f t="shared" si="10"/>
        <v>4.244637151985398</v>
      </c>
      <c r="N52" s="41">
        <v>1523</v>
      </c>
      <c r="O52" s="42">
        <v>1659</v>
      </c>
      <c r="P52" s="43">
        <f t="shared" si="11"/>
        <v>6.153332591521086</v>
      </c>
      <c r="Q52" s="45">
        <f t="shared" si="12"/>
        <v>8.929743926460931</v>
      </c>
      <c r="R52" s="13"/>
    </row>
    <row r="53" spans="2:18" ht="13.5">
      <c r="B53" s="18"/>
      <c r="C53" s="8" t="s">
        <v>38</v>
      </c>
      <c r="D53" s="9"/>
      <c r="E53" s="10"/>
      <c r="F53" s="41">
        <v>501</v>
      </c>
      <c r="G53" s="42">
        <v>461</v>
      </c>
      <c r="H53" s="43">
        <f t="shared" si="7"/>
        <v>0.44569483922114583</v>
      </c>
      <c r="I53" s="44">
        <f t="shared" si="8"/>
        <v>-7.984031936127744</v>
      </c>
      <c r="J53" s="41">
        <v>243</v>
      </c>
      <c r="K53" s="42">
        <f t="shared" si="13"/>
        <v>231</v>
      </c>
      <c r="L53" s="43">
        <f t="shared" si="9"/>
        <v>0.3020673963359617</v>
      </c>
      <c r="M53" s="44">
        <f t="shared" si="10"/>
        <v>-4.938271604938271</v>
      </c>
      <c r="N53" s="41">
        <v>258</v>
      </c>
      <c r="O53" s="42">
        <v>230</v>
      </c>
      <c r="P53" s="43">
        <f t="shared" si="11"/>
        <v>0.8530840844182338</v>
      </c>
      <c r="Q53" s="45">
        <f t="shared" si="12"/>
        <v>-10.852713178294572</v>
      </c>
      <c r="R53" s="13"/>
    </row>
    <row r="54" spans="2:18" ht="13.5">
      <c r="B54" s="17"/>
      <c r="C54" s="8" t="s">
        <v>39</v>
      </c>
      <c r="D54" s="9"/>
      <c r="E54" s="10"/>
      <c r="F54" s="41">
        <v>13196</v>
      </c>
      <c r="G54" s="42">
        <v>11391</v>
      </c>
      <c r="H54" s="43">
        <f t="shared" si="7"/>
        <v>11.01281976912814</v>
      </c>
      <c r="I54" s="44">
        <f t="shared" si="8"/>
        <v>-13.678387390118218</v>
      </c>
      <c r="J54" s="41">
        <v>8100</v>
      </c>
      <c r="K54" s="42">
        <f t="shared" si="13"/>
        <v>6955</v>
      </c>
      <c r="L54" s="43">
        <f t="shared" si="9"/>
        <v>9.094713166738586</v>
      </c>
      <c r="M54" s="44">
        <f t="shared" si="10"/>
        <v>-14.135802469135806</v>
      </c>
      <c r="N54" s="41">
        <v>5096</v>
      </c>
      <c r="O54" s="42">
        <v>4436</v>
      </c>
      <c r="P54" s="43">
        <f t="shared" si="11"/>
        <v>16.453395645562107</v>
      </c>
      <c r="Q54" s="45">
        <f t="shared" si="12"/>
        <v>-12.95133437990581</v>
      </c>
      <c r="R54" s="13"/>
    </row>
    <row r="55" spans="1:18" s="60" customFormat="1" ht="18" customHeight="1">
      <c r="A55" s="56"/>
      <c r="B55" s="80" t="s">
        <v>40</v>
      </c>
      <c r="C55" s="65"/>
      <c r="D55" s="65"/>
      <c r="E55" s="62"/>
      <c r="F55" s="81">
        <v>6379</v>
      </c>
      <c r="G55" s="82">
        <v>5961</v>
      </c>
      <c r="H55" s="83">
        <f t="shared" si="7"/>
        <v>5.763095307152387</v>
      </c>
      <c r="I55" s="84">
        <f t="shared" si="8"/>
        <v>-6.552751214923969</v>
      </c>
      <c r="J55" s="81">
        <v>5427</v>
      </c>
      <c r="K55" s="82">
        <f t="shared" si="13"/>
        <v>5124</v>
      </c>
      <c r="L55" s="83">
        <f t="shared" si="9"/>
        <v>6.700404064179515</v>
      </c>
      <c r="M55" s="84">
        <f t="shared" si="10"/>
        <v>-5.583195135433938</v>
      </c>
      <c r="N55" s="81">
        <v>952</v>
      </c>
      <c r="O55" s="82">
        <f>O56+O57</f>
        <v>837</v>
      </c>
      <c r="P55" s="83">
        <f t="shared" si="11"/>
        <v>3.1044842550350507</v>
      </c>
      <c r="Q55" s="85">
        <f t="shared" si="12"/>
        <v>-12.07983193277311</v>
      </c>
      <c r="R55" s="59"/>
    </row>
    <row r="56" spans="2:18" ht="13.5">
      <c r="B56" s="18"/>
      <c r="C56" s="8" t="s">
        <v>41</v>
      </c>
      <c r="D56" s="9"/>
      <c r="E56" s="10"/>
      <c r="F56" s="41">
        <v>6058</v>
      </c>
      <c r="G56" s="42">
        <v>5670</v>
      </c>
      <c r="H56" s="43">
        <f t="shared" si="7"/>
        <v>5.48175648239457</v>
      </c>
      <c r="I56" s="44">
        <f t="shared" si="8"/>
        <v>-6.404754044239025</v>
      </c>
      <c r="J56" s="41">
        <v>5389</v>
      </c>
      <c r="K56" s="42">
        <f t="shared" si="13"/>
        <v>5096</v>
      </c>
      <c r="L56" s="43">
        <f t="shared" si="9"/>
        <v>6.66378983432061</v>
      </c>
      <c r="M56" s="44">
        <f t="shared" si="10"/>
        <v>-5.43700129894229</v>
      </c>
      <c r="N56" s="41">
        <v>669</v>
      </c>
      <c r="O56" s="42">
        <v>574</v>
      </c>
      <c r="P56" s="43">
        <f t="shared" si="11"/>
        <v>2.1290011498089836</v>
      </c>
      <c r="Q56" s="45">
        <f t="shared" si="12"/>
        <v>-14.200298953662182</v>
      </c>
      <c r="R56" s="13"/>
    </row>
    <row r="57" spans="2:18" ht="13.5">
      <c r="B57" s="17"/>
      <c r="C57" s="8" t="s">
        <v>42</v>
      </c>
      <c r="D57" s="9"/>
      <c r="E57" s="10"/>
      <c r="F57" s="41">
        <v>321</v>
      </c>
      <c r="G57" s="42">
        <v>291</v>
      </c>
      <c r="H57" s="43">
        <f t="shared" si="7"/>
        <v>0.2813388247578166</v>
      </c>
      <c r="I57" s="44">
        <f t="shared" si="8"/>
        <v>-9.345794392523366</v>
      </c>
      <c r="J57" s="41">
        <v>38</v>
      </c>
      <c r="K57" s="42">
        <f t="shared" si="13"/>
        <v>28</v>
      </c>
      <c r="L57" s="43">
        <f t="shared" si="9"/>
        <v>0.03661422985890445</v>
      </c>
      <c r="M57" s="44">
        <f t="shared" si="10"/>
        <v>-26.315789473684216</v>
      </c>
      <c r="N57" s="41">
        <v>283</v>
      </c>
      <c r="O57" s="42">
        <v>263</v>
      </c>
      <c r="P57" s="43">
        <f t="shared" si="11"/>
        <v>0.9754831052260673</v>
      </c>
      <c r="Q57" s="45">
        <f t="shared" si="12"/>
        <v>-7.067137809187274</v>
      </c>
      <c r="R57" s="13"/>
    </row>
    <row r="58" spans="1:18" s="60" customFormat="1" ht="18" customHeight="1">
      <c r="A58" s="56"/>
      <c r="B58" s="80" t="s">
        <v>43</v>
      </c>
      <c r="C58" s="65"/>
      <c r="D58" s="65"/>
      <c r="E58" s="62"/>
      <c r="F58" s="81">
        <v>5438</v>
      </c>
      <c r="G58" s="82">
        <v>5509</v>
      </c>
      <c r="H58" s="83">
        <f t="shared" si="7"/>
        <v>5.326101668696947</v>
      </c>
      <c r="I58" s="84">
        <f t="shared" si="8"/>
        <v>1.3056270687752836</v>
      </c>
      <c r="J58" s="81">
        <v>2840</v>
      </c>
      <c r="K58" s="82">
        <f t="shared" si="13"/>
        <v>3199</v>
      </c>
      <c r="L58" s="83">
        <f t="shared" si="9"/>
        <v>4.183175761379833</v>
      </c>
      <c r="M58" s="84">
        <f t="shared" si="10"/>
        <v>12.640845070422536</v>
      </c>
      <c r="N58" s="81">
        <v>2598</v>
      </c>
      <c r="O58" s="82">
        <f>O59+O60+O61</f>
        <v>2310</v>
      </c>
      <c r="P58" s="83">
        <f t="shared" si="11"/>
        <v>8.567931456548347</v>
      </c>
      <c r="Q58" s="85">
        <f t="shared" si="12"/>
        <v>-11.085450346420323</v>
      </c>
      <c r="R58" s="59"/>
    </row>
    <row r="59" spans="2:18" ht="13.5">
      <c r="B59" s="18"/>
      <c r="C59" s="8" t="s">
        <v>44</v>
      </c>
      <c r="D59" s="9"/>
      <c r="E59" s="10"/>
      <c r="F59" s="41">
        <v>1973</v>
      </c>
      <c r="G59" s="42">
        <v>1809</v>
      </c>
      <c r="H59" s="43">
        <f t="shared" si="7"/>
        <v>1.7489413539068392</v>
      </c>
      <c r="I59" s="44">
        <f t="shared" si="8"/>
        <v>-8.312214901165738</v>
      </c>
      <c r="J59" s="41">
        <v>817</v>
      </c>
      <c r="K59" s="42">
        <f t="shared" si="13"/>
        <v>761</v>
      </c>
      <c r="L59" s="43">
        <f t="shared" si="9"/>
        <v>0.9951224615223674</v>
      </c>
      <c r="M59" s="44">
        <f t="shared" si="10"/>
        <v>-6.854345165238673</v>
      </c>
      <c r="N59" s="41">
        <v>1156</v>
      </c>
      <c r="O59" s="42">
        <v>1048</v>
      </c>
      <c r="P59" s="43">
        <f t="shared" si="11"/>
        <v>3.8870961759578653</v>
      </c>
      <c r="Q59" s="45">
        <f t="shared" si="12"/>
        <v>-9.342560553633216</v>
      </c>
      <c r="R59" s="13"/>
    </row>
    <row r="60" spans="2:18" ht="13.5">
      <c r="B60" s="18"/>
      <c r="C60" s="8" t="s">
        <v>45</v>
      </c>
      <c r="D60" s="9"/>
      <c r="E60" s="10"/>
      <c r="F60" s="41">
        <v>2478</v>
      </c>
      <c r="G60" s="42">
        <v>2452</v>
      </c>
      <c r="H60" s="43">
        <f t="shared" si="7"/>
        <v>2.3705938086122553</v>
      </c>
      <c r="I60" s="44">
        <f t="shared" si="8"/>
        <v>-1.049233252623083</v>
      </c>
      <c r="J60" s="41">
        <v>1539</v>
      </c>
      <c r="K60" s="42">
        <f t="shared" si="13"/>
        <v>1612</v>
      </c>
      <c r="L60" s="43">
        <f t="shared" si="9"/>
        <v>2.107933519019785</v>
      </c>
      <c r="M60" s="44">
        <f t="shared" si="10"/>
        <v>4.7433398310591235</v>
      </c>
      <c r="N60" s="41">
        <v>939</v>
      </c>
      <c r="O60" s="42">
        <v>840</v>
      </c>
      <c r="P60" s="43">
        <f t="shared" si="11"/>
        <v>3.1156114387448537</v>
      </c>
      <c r="Q60" s="45">
        <f t="shared" si="12"/>
        <v>-10.543130990415339</v>
      </c>
      <c r="R60" s="13"/>
    </row>
    <row r="61" spans="2:18" ht="13.5">
      <c r="B61" s="17"/>
      <c r="C61" s="8" t="s">
        <v>46</v>
      </c>
      <c r="D61" s="9"/>
      <c r="E61" s="10"/>
      <c r="F61" s="41">
        <v>987</v>
      </c>
      <c r="G61" s="42">
        <v>1248</v>
      </c>
      <c r="H61" s="43">
        <f t="shared" si="7"/>
        <v>1.2065665061778525</v>
      </c>
      <c r="I61" s="44">
        <f t="shared" si="8"/>
        <v>26.443768996960483</v>
      </c>
      <c r="J61" s="41">
        <v>484</v>
      </c>
      <c r="K61" s="42">
        <f t="shared" si="13"/>
        <v>826</v>
      </c>
      <c r="L61" s="43">
        <f t="shared" si="9"/>
        <v>1.0801197808376812</v>
      </c>
      <c r="M61" s="44">
        <f t="shared" si="10"/>
        <v>70.66115702479338</v>
      </c>
      <c r="N61" s="41">
        <v>503</v>
      </c>
      <c r="O61" s="42">
        <v>422</v>
      </c>
      <c r="P61" s="43">
        <f t="shared" si="11"/>
        <v>1.565223841845629</v>
      </c>
      <c r="Q61" s="45">
        <f t="shared" si="12"/>
        <v>-16.103379721669974</v>
      </c>
      <c r="R61" s="13"/>
    </row>
    <row r="62" spans="1:18" s="60" customFormat="1" ht="18" customHeight="1">
      <c r="A62" s="56"/>
      <c r="B62" s="80" t="s">
        <v>47</v>
      </c>
      <c r="C62" s="61"/>
      <c r="D62" s="61"/>
      <c r="E62" s="62"/>
      <c r="F62" s="81">
        <v>25245</v>
      </c>
      <c r="G62" s="82">
        <v>23291</v>
      </c>
      <c r="H62" s="83">
        <f t="shared" si="7"/>
        <v>22.517740781561187</v>
      </c>
      <c r="I62" s="84">
        <f t="shared" si="8"/>
        <v>-7.740146563675976</v>
      </c>
      <c r="J62" s="81">
        <v>15440</v>
      </c>
      <c r="K62" s="82">
        <f t="shared" si="13"/>
        <v>14998</v>
      </c>
      <c r="L62" s="83">
        <f t="shared" si="9"/>
        <v>19.61215069370889</v>
      </c>
      <c r="M62" s="84">
        <f t="shared" si="10"/>
        <v>-2.8626943005181316</v>
      </c>
      <c r="N62" s="81">
        <v>9805</v>
      </c>
      <c r="O62" s="82">
        <f>O63+O64+O65+O66+O67+O68+O69+O70</f>
        <v>8293</v>
      </c>
      <c r="P62" s="83">
        <f t="shared" si="11"/>
        <v>30.759244835132225</v>
      </c>
      <c r="Q62" s="85">
        <f t="shared" si="12"/>
        <v>-15.420703722590511</v>
      </c>
      <c r="R62" s="59"/>
    </row>
    <row r="63" spans="2:18" ht="13.5">
      <c r="B63" s="20"/>
      <c r="C63" s="34" t="s">
        <v>48</v>
      </c>
      <c r="D63" s="9"/>
      <c r="E63" s="10"/>
      <c r="F63" s="41">
        <v>4372</v>
      </c>
      <c r="G63" s="42">
        <v>4971</v>
      </c>
      <c r="H63" s="43">
        <f t="shared" si="7"/>
        <v>4.805963222924763</v>
      </c>
      <c r="I63" s="44">
        <f t="shared" si="8"/>
        <v>13.70082342177492</v>
      </c>
      <c r="J63" s="41">
        <v>2123</v>
      </c>
      <c r="K63" s="42">
        <f t="shared" si="13"/>
        <v>3107</v>
      </c>
      <c r="L63" s="43">
        <f t="shared" si="9"/>
        <v>4.0628718632720044</v>
      </c>
      <c r="M63" s="44">
        <f t="shared" si="10"/>
        <v>46.34950541686293</v>
      </c>
      <c r="N63" s="41">
        <v>2249</v>
      </c>
      <c r="O63" s="42">
        <v>1864</v>
      </c>
      <c r="P63" s="43">
        <f t="shared" si="11"/>
        <v>6.913690145024294</v>
      </c>
      <c r="Q63" s="45">
        <f t="shared" si="12"/>
        <v>-17.118719430858164</v>
      </c>
      <c r="R63" s="13"/>
    </row>
    <row r="64" spans="2:18" ht="13.5">
      <c r="B64" s="20"/>
      <c r="C64" s="34" t="s">
        <v>49</v>
      </c>
      <c r="D64" s="9"/>
      <c r="E64" s="10"/>
      <c r="F64" s="41">
        <v>972</v>
      </c>
      <c r="G64" s="42">
        <v>823</v>
      </c>
      <c r="H64" s="43">
        <f t="shared" si="7"/>
        <v>0.7956764700195293</v>
      </c>
      <c r="I64" s="44">
        <f t="shared" si="8"/>
        <v>-15.32921810699589</v>
      </c>
      <c r="J64" s="41">
        <v>755</v>
      </c>
      <c r="K64" s="42">
        <f t="shared" si="13"/>
        <v>650</v>
      </c>
      <c r="L64" s="43">
        <f t="shared" si="9"/>
        <v>0.849973193153139</v>
      </c>
      <c r="M64" s="44">
        <f t="shared" si="10"/>
        <v>-13.907284768211925</v>
      </c>
      <c r="N64" s="41">
        <v>217</v>
      </c>
      <c r="O64" s="42">
        <v>173</v>
      </c>
      <c r="P64" s="43">
        <f t="shared" si="11"/>
        <v>0.6416675939319758</v>
      </c>
      <c r="Q64" s="45">
        <f t="shared" si="12"/>
        <v>-20.276497695852534</v>
      </c>
      <c r="R64" s="13"/>
    </row>
    <row r="65" spans="2:18" ht="13.5">
      <c r="B65" s="20"/>
      <c r="C65" s="34" t="s">
        <v>57</v>
      </c>
      <c r="D65" s="9"/>
      <c r="E65" s="10"/>
      <c r="F65" s="41">
        <v>4888</v>
      </c>
      <c r="G65" s="42">
        <v>4420</v>
      </c>
      <c r="H65" s="43">
        <f t="shared" si="7"/>
        <v>4.273256376046561</v>
      </c>
      <c r="I65" s="44">
        <f t="shared" si="8"/>
        <v>-9.57446808510638</v>
      </c>
      <c r="J65" s="41">
        <v>4375</v>
      </c>
      <c r="K65" s="42">
        <f t="shared" si="13"/>
        <v>3924</v>
      </c>
      <c r="L65" s="43">
        <f t="shared" si="9"/>
        <v>5.131222784512181</v>
      </c>
      <c r="M65" s="44">
        <f t="shared" si="10"/>
        <v>-10.308571428571433</v>
      </c>
      <c r="N65" s="41">
        <v>513</v>
      </c>
      <c r="O65" s="42">
        <v>496</v>
      </c>
      <c r="P65" s="43">
        <f t="shared" si="11"/>
        <v>1.839694373354104</v>
      </c>
      <c r="Q65" s="45">
        <f t="shared" si="12"/>
        <v>-3.3138401559454245</v>
      </c>
      <c r="R65" s="13"/>
    </row>
    <row r="66" spans="2:18" ht="13.5">
      <c r="B66" s="20"/>
      <c r="C66" s="34" t="s">
        <v>50</v>
      </c>
      <c r="D66" s="9"/>
      <c r="E66" s="10"/>
      <c r="F66" s="41">
        <v>7289</v>
      </c>
      <c r="G66" s="42">
        <v>6659</v>
      </c>
      <c r="H66" s="43">
        <f t="shared" si="7"/>
        <v>6.437921766537115</v>
      </c>
      <c r="I66" s="44">
        <f t="shared" si="8"/>
        <v>-8.643160927424887</v>
      </c>
      <c r="J66" s="41">
        <v>3361</v>
      </c>
      <c r="K66" s="42">
        <f t="shared" si="13"/>
        <v>3446</v>
      </c>
      <c r="L66" s="43">
        <f t="shared" si="9"/>
        <v>4.506165574778026</v>
      </c>
      <c r="M66" s="44">
        <f t="shared" si="10"/>
        <v>2.529009223445411</v>
      </c>
      <c r="N66" s="41">
        <v>3928</v>
      </c>
      <c r="O66" s="42">
        <v>3213</v>
      </c>
      <c r="P66" s="43">
        <f t="shared" si="11"/>
        <v>11.917213753199066</v>
      </c>
      <c r="Q66" s="45">
        <f t="shared" si="12"/>
        <v>-18.20264765784114</v>
      </c>
      <c r="R66" s="13"/>
    </row>
    <row r="67" spans="2:18" ht="13.5">
      <c r="B67" s="20"/>
      <c r="C67" s="34" t="s">
        <v>51</v>
      </c>
      <c r="D67" s="9"/>
      <c r="E67" s="10"/>
      <c r="F67" s="41">
        <v>1655</v>
      </c>
      <c r="G67" s="42">
        <v>1450</v>
      </c>
      <c r="H67" s="43">
        <f t="shared" si="7"/>
        <v>1.401860123363691</v>
      </c>
      <c r="I67" s="44">
        <f t="shared" si="8"/>
        <v>-12.38670694864048</v>
      </c>
      <c r="J67" s="41">
        <v>1275</v>
      </c>
      <c r="K67" s="42">
        <f t="shared" si="13"/>
        <v>1130</v>
      </c>
      <c r="L67" s="43">
        <f t="shared" si="9"/>
        <v>1.4776457050200724</v>
      </c>
      <c r="M67" s="44">
        <f t="shared" si="10"/>
        <v>-11.372549019607847</v>
      </c>
      <c r="N67" s="41">
        <v>380</v>
      </c>
      <c r="O67" s="42">
        <v>320</v>
      </c>
      <c r="P67" s="43">
        <f t="shared" si="11"/>
        <v>1.1868995957123252</v>
      </c>
      <c r="Q67" s="45">
        <f t="shared" si="12"/>
        <v>-15.789473684210531</v>
      </c>
      <c r="R67" s="13"/>
    </row>
    <row r="68" spans="2:18" ht="13.5">
      <c r="B68" s="20"/>
      <c r="C68" s="34" t="s">
        <v>52</v>
      </c>
      <c r="D68" s="9"/>
      <c r="E68" s="10"/>
      <c r="F68" s="41">
        <v>278</v>
      </c>
      <c r="G68" s="42">
        <v>200</v>
      </c>
      <c r="H68" s="43">
        <f t="shared" si="7"/>
        <v>0.1933600170156815</v>
      </c>
      <c r="I68" s="44">
        <f t="shared" si="8"/>
        <v>-28.057553956834536</v>
      </c>
      <c r="J68" s="41">
        <v>175</v>
      </c>
      <c r="K68" s="42">
        <f t="shared" si="13"/>
        <v>137</v>
      </c>
      <c r="L68" s="43">
        <f t="shared" si="9"/>
        <v>0.1791481960953539</v>
      </c>
      <c r="M68" s="44">
        <f t="shared" si="10"/>
        <v>-21.71428571428572</v>
      </c>
      <c r="N68" s="41">
        <v>103</v>
      </c>
      <c r="O68" s="42">
        <v>63</v>
      </c>
      <c r="P68" s="43">
        <f t="shared" si="11"/>
        <v>0.23367085790586403</v>
      </c>
      <c r="Q68" s="45">
        <f t="shared" si="12"/>
        <v>-38.834951456310684</v>
      </c>
      <c r="R68" s="13"/>
    </row>
    <row r="69" spans="2:18" ht="13.5">
      <c r="B69" s="20"/>
      <c r="C69" s="34" t="s">
        <v>71</v>
      </c>
      <c r="D69" s="9"/>
      <c r="E69" s="10"/>
      <c r="F69" s="41">
        <v>616</v>
      </c>
      <c r="G69" s="42">
        <v>644</v>
      </c>
      <c r="H69" s="43">
        <f t="shared" si="7"/>
        <v>0.6226192547904944</v>
      </c>
      <c r="I69" s="44">
        <f t="shared" si="8"/>
        <v>4.545454545454541</v>
      </c>
      <c r="J69" s="41">
        <v>433</v>
      </c>
      <c r="K69" s="42">
        <f t="shared" si="13"/>
        <v>456</v>
      </c>
      <c r="L69" s="43">
        <f t="shared" si="9"/>
        <v>0.5962888862735868</v>
      </c>
      <c r="M69" s="44">
        <f t="shared" si="10"/>
        <v>5.311778290993074</v>
      </c>
      <c r="N69" s="41">
        <v>183</v>
      </c>
      <c r="O69" s="42">
        <v>188</v>
      </c>
      <c r="P69" s="43">
        <f t="shared" si="11"/>
        <v>0.6973035124809911</v>
      </c>
      <c r="Q69" s="45">
        <f t="shared" si="12"/>
        <v>2.732240437158473</v>
      </c>
      <c r="R69" s="13"/>
    </row>
    <row r="70" spans="2:18" ht="13.5">
      <c r="B70" s="21"/>
      <c r="C70" s="35" t="s">
        <v>53</v>
      </c>
      <c r="D70" s="11"/>
      <c r="E70" s="12"/>
      <c r="F70" s="51">
        <v>5175</v>
      </c>
      <c r="G70" s="52">
        <v>4124</v>
      </c>
      <c r="H70" s="53">
        <f t="shared" si="7"/>
        <v>3.9870835508633524</v>
      </c>
      <c r="I70" s="54">
        <f t="shared" si="8"/>
        <v>-20.309178743961354</v>
      </c>
      <c r="J70" s="51">
        <v>2943</v>
      </c>
      <c r="K70" s="52">
        <f t="shared" si="13"/>
        <v>2148</v>
      </c>
      <c r="L70" s="53">
        <f t="shared" si="9"/>
        <v>2.8088344906045273</v>
      </c>
      <c r="M70" s="54">
        <f t="shared" si="10"/>
        <v>-27.01325178389399</v>
      </c>
      <c r="N70" s="51">
        <v>2232</v>
      </c>
      <c r="O70" s="52">
        <v>1976</v>
      </c>
      <c r="P70" s="53">
        <f t="shared" si="11"/>
        <v>7.329105003523609</v>
      </c>
      <c r="Q70" s="55">
        <f t="shared" si="12"/>
        <v>-11.46953405017921</v>
      </c>
      <c r="R70" s="13"/>
    </row>
    <row r="71" spans="4:11" ht="13.5">
      <c r="D71" s="14"/>
      <c r="K71"/>
    </row>
  </sheetData>
  <mergeCells count="18">
    <mergeCell ref="F4:Q4"/>
    <mergeCell ref="F5:I5"/>
    <mergeCell ref="F6:F7"/>
    <mergeCell ref="G6:G7"/>
    <mergeCell ref="J5:M5"/>
    <mergeCell ref="J6:J7"/>
    <mergeCell ref="K6:K7"/>
    <mergeCell ref="N5:Q5"/>
    <mergeCell ref="N6:N7"/>
    <mergeCell ref="O6:O7"/>
    <mergeCell ref="B13:E13"/>
    <mergeCell ref="B4:E7"/>
    <mergeCell ref="C39:E39"/>
    <mergeCell ref="C17:E17"/>
    <mergeCell ref="B36:E36"/>
    <mergeCell ref="C10:E10"/>
    <mergeCell ref="C11:E11"/>
    <mergeCell ref="B9:E9"/>
  </mergeCells>
  <printOptions/>
  <pageMargins left="0.3937007874015748" right="0.3937007874015748" top="0.7874015748031497" bottom="0.7874015748031497" header="0" footer="0"/>
  <pageSetup fitToHeight="1" fitToWidth="1" horizontalDpi="2400" verticalDpi="2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2006-05-11T07:48:06Z</cp:lastPrinted>
  <dcterms:created xsi:type="dcterms:W3CDTF">2005-11-25T07:22:06Z</dcterms:created>
  <dcterms:modified xsi:type="dcterms:W3CDTF">2006-05-12T00:10:45Z</dcterms:modified>
  <cp:category/>
  <cp:version/>
  <cp:contentType/>
  <cp:contentStatus/>
</cp:coreProperties>
</file>