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tabRatio="599" activeTab="0"/>
  </bookViews>
  <sheets>
    <sheet name="第５表" sheetId="1" r:id="rId1"/>
  </sheets>
  <definedNames>
    <definedName name="産業" localSheetId="0">'第５表'!$A$14:$D$70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<sst xmlns="http://schemas.openxmlformats.org/spreadsheetml/2006/main" count="94" uniqueCount="74">
  <si>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</si>
  <si>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</si>
  <si>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</si>
  <si>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</si>
  <si>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</si>
  <si>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</si>
  <si>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</si>
  <si>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</si>
  <si>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</si>
  <si>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</si>
  <si>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</si>
  <si>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</si>
  <si>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</si>
  <si>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</si>
  <si>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</si>
  <si>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</si>
  <si>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</si>
  <si>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</si>
  <si>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</si>
  <si>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</si>
  <si>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</si>
  <si>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</si>
  <si>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</si>
  <si>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</si>
  <si>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</si>
  <si>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</si>
  <si>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</si>
  <si>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</si>
  <si>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</si>
  <si>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</si>
  <si>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</si>
  <si>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</si>
  <si>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</si>
  <si>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</si>
  <si>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</si>
  <si>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</si>
  <si>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</si>
  <si>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</si>
  <si>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</si>
  <si>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</si>
  <si>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</si>
  <si>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</si>
  <si>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</si>
  <si>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</si>
  <si>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</si>
  <si>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</si>
  <si>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</si>
  <si>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</si>
  <si>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</si>
  <si>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</si>
  <si>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</si>
  <si>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</si>
  <si>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</si>
  <si>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</si>
  <si>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</si>
  <si>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</si>
  <si>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</si>
  <si>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</si>
  <si>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事業所</t>
  </si>
  <si>
    <t>構成比</t>
  </si>
  <si>
    <t>前回比</t>
  </si>
  <si>
    <t>16年</t>
  </si>
  <si>
    <t>14年</t>
  </si>
  <si>
    <t>％</t>
  </si>
  <si>
    <t>第５表　産業分類小分類別　　法人・個人別事業所数</t>
  </si>
  <si>
    <t>事　　業　　所　　数</t>
  </si>
  <si>
    <t>計</t>
  </si>
  <si>
    <t>法　　人</t>
  </si>
  <si>
    <t>個　　人</t>
  </si>
  <si>
    <t>-</t>
  </si>
  <si>
    <t>-</t>
  </si>
  <si>
    <t>-</t>
  </si>
  <si>
    <t>-</t>
  </si>
  <si>
    <t>607　時計・眼鏡・光学機械小売業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</si>
</sst>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  <numFmt numFmtId="187" formatCode="0_ "/>
    <numFmt numFmtId="188" formatCode="#,##0.0;&quot;▲ &quot;#,##0.0"/>
    <numFmt numFmtId="189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8" fillId="0" borderId="23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186" fontId="8" fillId="0" borderId="22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87" fontId="8" fillId="0" borderId="4" xfId="0" applyNumberFormat="1" applyFont="1" applyFill="1" applyBorder="1" applyAlignment="1">
      <alignment horizontal="right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tabSelected="1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I13" sqref="I13"/>
    </sheetView>
  </sheetViews>
  <sheetFormatPr defaultColWidth="9.00390625" defaultRowHeight="13.5"/>
  <cols>
    <col min="1" max="1" width="1.625" style="1" customWidth="1"/>
    <col min="2" max="2" width="3.75390625" style="3" customWidth="1"/>
    <col min="3" max="3" width="3.25390625" style="3" customWidth="1"/>
    <col min="4" max="4" width="22.25390625" style="3" customWidth="1"/>
    <col min="5" max="5" width="6.75390625" style="3" customWidth="1"/>
    <col min="6" max="7" width="9.00390625" style="3" customWidth="1"/>
    <col min="8" max="9" width="7.125" style="3" customWidth="1"/>
    <col min="10" max="11" width="9.00390625" style="3" customWidth="1"/>
    <col min="12" max="13" width="7.125" style="3" customWidth="1"/>
    <col min="14" max="15" width="9.00390625" style="3" customWidth="1"/>
    <col min="16" max="17" width="7.125" style="3" customWidth="1"/>
    <col min="18" max="16384" width="9.00390625" style="3" customWidth="1"/>
  </cols>
  <sheetData>
    <row r="2" ht="13.5">
      <c r="B2" s="3" t="s">
        <v>64</v>
      </c>
    </row>
    <row r="4" spans="2:17" ht="13.5">
      <c r="B4" s="103"/>
      <c r="C4" s="102"/>
      <c r="D4" s="102"/>
      <c r="E4" s="110"/>
      <c r="F4" s="99" t="s">
        <v>65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2:18" ht="13.5">
      <c r="B5" s="104"/>
      <c r="C5" s="111"/>
      <c r="D5" s="111"/>
      <c r="E5" s="112"/>
      <c r="F5" s="102" t="s">
        <v>66</v>
      </c>
      <c r="G5" s="102"/>
      <c r="H5" s="102"/>
      <c r="I5" s="102"/>
      <c r="J5" s="106" t="s">
        <v>67</v>
      </c>
      <c r="K5" s="106"/>
      <c r="L5" s="106"/>
      <c r="M5" s="106"/>
      <c r="N5" s="106" t="s">
        <v>68</v>
      </c>
      <c r="O5" s="106"/>
      <c r="P5" s="106"/>
      <c r="Q5" s="99"/>
      <c r="R5" s="17"/>
    </row>
    <row r="6" spans="2:18" ht="13.5">
      <c r="B6" s="104"/>
      <c r="C6" s="111"/>
      <c r="D6" s="111"/>
      <c r="E6" s="112"/>
      <c r="F6" s="103" t="s">
        <v>62</v>
      </c>
      <c r="G6" s="103" t="s">
        <v>61</v>
      </c>
      <c r="H6" s="8"/>
      <c r="I6" s="8"/>
      <c r="J6" s="103" t="s">
        <v>62</v>
      </c>
      <c r="K6" s="103" t="s">
        <v>61</v>
      </c>
      <c r="L6" s="8"/>
      <c r="M6" s="8"/>
      <c r="N6" s="103" t="s">
        <v>62</v>
      </c>
      <c r="O6" s="103" t="s">
        <v>61</v>
      </c>
      <c r="P6" s="8"/>
      <c r="Q6" s="8"/>
      <c r="R6" s="17"/>
    </row>
    <row r="7" spans="2:18" ht="13.5">
      <c r="B7" s="113"/>
      <c r="C7" s="114"/>
      <c r="D7" s="114"/>
      <c r="E7" s="115"/>
      <c r="F7" s="104"/>
      <c r="G7" s="105"/>
      <c r="H7" s="2" t="s">
        <v>59</v>
      </c>
      <c r="I7" s="36" t="s">
        <v>60</v>
      </c>
      <c r="J7" s="104"/>
      <c r="K7" s="105"/>
      <c r="L7" s="2" t="s">
        <v>59</v>
      </c>
      <c r="M7" s="36" t="s">
        <v>60</v>
      </c>
      <c r="N7" s="104"/>
      <c r="O7" s="105"/>
      <c r="P7" s="2" t="s">
        <v>59</v>
      </c>
      <c r="Q7" s="2" t="s">
        <v>60</v>
      </c>
      <c r="R7" s="17"/>
    </row>
    <row r="8" spans="2:18" ht="13.5">
      <c r="B8" s="4"/>
      <c r="C8" s="5"/>
      <c r="D8" s="5"/>
      <c r="E8" s="6"/>
      <c r="F8" s="33" t="s">
        <v>58</v>
      </c>
      <c r="G8" s="34" t="s">
        <v>58</v>
      </c>
      <c r="H8" s="33" t="s">
        <v>63</v>
      </c>
      <c r="I8" s="35" t="s">
        <v>63</v>
      </c>
      <c r="J8" s="35" t="s">
        <v>58</v>
      </c>
      <c r="K8" s="34" t="s">
        <v>58</v>
      </c>
      <c r="L8" s="33" t="s">
        <v>63</v>
      </c>
      <c r="M8" s="34" t="s">
        <v>63</v>
      </c>
      <c r="N8" s="33" t="s">
        <v>58</v>
      </c>
      <c r="O8" s="34" t="s">
        <v>58</v>
      </c>
      <c r="P8" s="33" t="s">
        <v>63</v>
      </c>
      <c r="Q8" s="35" t="s">
        <v>63</v>
      </c>
      <c r="R8" s="17"/>
    </row>
    <row r="9" spans="2:18" ht="24.75" customHeight="1">
      <c r="B9" s="126" t="s">
        <v>56</v>
      </c>
      <c r="C9" s="127"/>
      <c r="D9" s="127"/>
      <c r="E9" s="128"/>
      <c r="F9" s="37">
        <f>F10+F11</f>
        <v>18968</v>
      </c>
      <c r="G9" s="38">
        <f>G10+G11</f>
        <v>17995</v>
      </c>
      <c r="H9" s="46">
        <f>ROUND(G9/$G$9*100,1)</f>
        <v>100</v>
      </c>
      <c r="I9" s="45">
        <f>ROUND((G9/F9-1)*100,1)</f>
        <v>-5.1</v>
      </c>
      <c r="J9" s="43">
        <f>J10+J11</f>
        <v>7938</v>
      </c>
      <c r="K9" s="38">
        <f>K10+K11</f>
        <v>7929</v>
      </c>
      <c r="L9" s="46">
        <f>ROUND(K9/$K$9*100,1)</f>
        <v>100</v>
      </c>
      <c r="M9" s="47">
        <f>ROUND((K9/J9-1)*100,1)</f>
        <v>-0.1</v>
      </c>
      <c r="N9" s="37">
        <f>N10+N11</f>
        <v>11030</v>
      </c>
      <c r="O9" s="38">
        <f>O10+O11</f>
        <v>10066</v>
      </c>
      <c r="P9" s="46">
        <f>O9/$O$9*100</f>
        <v>100</v>
      </c>
      <c r="Q9" s="45">
        <f>(O9/N9-1)*100</f>
        <v>-8.739800543970988</v>
      </c>
      <c r="R9" s="17"/>
    </row>
    <row r="10" spans="2:18" ht="24.75" customHeight="1">
      <c r="B10" s="22"/>
      <c r="C10" s="124" t="s">
        <v>54</v>
      </c>
      <c r="D10" s="124"/>
      <c r="E10" s="125"/>
      <c r="F10" s="37">
        <f>F13</f>
        <v>3513</v>
      </c>
      <c r="G10" s="38">
        <f>G13</f>
        <v>3591</v>
      </c>
      <c r="H10" s="46">
        <f aca="true" t="shared" si="0" ref="H10:H70">ROUND(G10/$G$9*100,1)</f>
        <v>20</v>
      </c>
      <c r="I10" s="45">
        <f aca="true" t="shared" si="1" ref="I10:I70">ROUND((G10/F10-1)*100,1)</f>
        <v>2.2</v>
      </c>
      <c r="J10" s="43">
        <f>J13</f>
        <v>2591</v>
      </c>
      <c r="K10" s="38">
        <f>K13</f>
        <v>2643</v>
      </c>
      <c r="L10" s="46">
        <f aca="true" t="shared" si="2" ref="L10:L70">ROUND(K10/$K$9*100,1)</f>
        <v>33.3</v>
      </c>
      <c r="M10" s="47">
        <f>(K10/J10-1)*100</f>
        <v>2.006947124662295</v>
      </c>
      <c r="N10" s="37">
        <f>N13</f>
        <v>922</v>
      </c>
      <c r="O10" s="38">
        <f>O13</f>
        <v>948</v>
      </c>
      <c r="P10" s="46">
        <f>O10/$O$9*100</f>
        <v>9.417842241208026</v>
      </c>
      <c r="Q10" s="45">
        <f>(O10/N10-1)*100</f>
        <v>2.819956616052055</v>
      </c>
      <c r="R10" s="17"/>
    </row>
    <row r="11" spans="2:18" ht="24.75" customHeight="1">
      <c r="B11" s="22"/>
      <c r="C11" s="124" t="s">
        <v>55</v>
      </c>
      <c r="D11" s="124"/>
      <c r="E11" s="125"/>
      <c r="F11" s="37">
        <f>F36</f>
        <v>15455</v>
      </c>
      <c r="G11" s="38">
        <f>G36</f>
        <v>14404</v>
      </c>
      <c r="H11" s="46">
        <f t="shared" si="0"/>
        <v>80</v>
      </c>
      <c r="I11" s="45">
        <f t="shared" si="1"/>
        <v>-6.8</v>
      </c>
      <c r="J11" s="43">
        <f>J36</f>
        <v>5347</v>
      </c>
      <c r="K11" s="38">
        <f>K36</f>
        <v>5286</v>
      </c>
      <c r="L11" s="46">
        <f t="shared" si="2"/>
        <v>66.7</v>
      </c>
      <c r="M11" s="47">
        <f>(K11/J11-1)*100</f>
        <v>-1.14082663175612</v>
      </c>
      <c r="N11" s="37">
        <f>N36</f>
        <v>10108</v>
      </c>
      <c r="O11" s="38">
        <f>O36</f>
        <v>9118</v>
      </c>
      <c r="P11" s="46">
        <f>O11/$O$9*100</f>
        <v>90.58215775879196</v>
      </c>
      <c r="Q11" s="45">
        <f>(O11/N11-1)*100</f>
        <v>-9.794222398100516</v>
      </c>
      <c r="R11" s="17"/>
    </row>
    <row r="12" spans="2:18" ht="12" customHeight="1" thickBot="1">
      <c r="B12" s="22"/>
      <c r="C12" s="23"/>
      <c r="D12" s="23"/>
      <c r="E12" s="30"/>
      <c r="F12" s="39"/>
      <c r="G12" s="40"/>
      <c r="H12" s="48"/>
      <c r="I12" s="49"/>
      <c r="J12" s="44"/>
      <c r="K12" s="40"/>
      <c r="L12" s="48"/>
      <c r="M12" s="31"/>
      <c r="N12" s="29"/>
      <c r="O12" s="31"/>
      <c r="P12" s="29"/>
      <c r="Q12" s="32"/>
      <c r="R12" s="17"/>
    </row>
    <row r="13" spans="2:18" ht="21" customHeight="1" thickTop="1">
      <c r="B13" s="107" t="s">
        <v>54</v>
      </c>
      <c r="C13" s="108"/>
      <c r="D13" s="108"/>
      <c r="E13" s="109"/>
      <c r="F13" s="65">
        <v>3513</v>
      </c>
      <c r="G13" s="66">
        <v>3591</v>
      </c>
      <c r="H13" s="67">
        <f t="shared" si="0"/>
        <v>20</v>
      </c>
      <c r="I13" s="68">
        <f t="shared" si="1"/>
        <v>2.2</v>
      </c>
      <c r="J13" s="69">
        <v>2591</v>
      </c>
      <c r="K13" s="70">
        <f>K14+K16+K19+K22+K27+K32</f>
        <v>2643</v>
      </c>
      <c r="L13" s="71">
        <f t="shared" si="2"/>
        <v>33.3</v>
      </c>
      <c r="M13" s="72">
        <f aca="true" t="shared" si="3" ref="M13:M70">(K13/J13-1)*100</f>
        <v>2.006947124662295</v>
      </c>
      <c r="N13" s="65">
        <v>922</v>
      </c>
      <c r="O13" s="66">
        <f>O14+O16+O19+O22+O27+O32</f>
        <v>948</v>
      </c>
      <c r="P13" s="67">
        <f aca="true" t="shared" si="4" ref="P13:P44">O13/$O$9*100</f>
        <v>9.417842241208026</v>
      </c>
      <c r="Q13" s="68">
        <f aca="true" t="shared" si="5" ref="Q13:Q70">(O13/N13-1)*100</f>
        <v>2.819956616052055</v>
      </c>
      <c r="R13" s="17"/>
    </row>
    <row r="14" spans="2:18" ht="18" customHeight="1">
      <c r="B14" s="78" t="s">
        <v>0</v>
      </c>
      <c r="C14" s="7"/>
      <c r="D14" s="8"/>
      <c r="E14" s="9"/>
      <c r="F14" s="73">
        <v>13</v>
      </c>
      <c r="G14" s="74">
        <v>13</v>
      </c>
      <c r="H14" s="75">
        <f t="shared" si="0"/>
        <v>0.1</v>
      </c>
      <c r="I14" s="91">
        <v>0</v>
      </c>
      <c r="J14" s="73">
        <v>12</v>
      </c>
      <c r="K14" s="74">
        <f>G14-O14</f>
        <v>12</v>
      </c>
      <c r="L14" s="75">
        <f t="shared" si="2"/>
        <v>0.2</v>
      </c>
      <c r="M14" s="91">
        <f t="shared" si="3"/>
        <v>0</v>
      </c>
      <c r="N14" s="73">
        <v>1</v>
      </c>
      <c r="O14" s="74">
        <f>O15</f>
        <v>1</v>
      </c>
      <c r="P14" s="75">
        <f t="shared" si="4"/>
        <v>0.009934432743890324</v>
      </c>
      <c r="Q14" s="93">
        <f t="shared" si="5"/>
        <v>0</v>
      </c>
      <c r="R14" s="17"/>
    </row>
    <row r="15" spans="2:18" ht="13.5">
      <c r="B15" s="24"/>
      <c r="C15" s="10" t="s">
        <v>1</v>
      </c>
      <c r="D15" s="11"/>
      <c r="E15" s="12"/>
      <c r="F15" s="50">
        <v>13</v>
      </c>
      <c r="G15" s="51">
        <v>13</v>
      </c>
      <c r="H15" s="52">
        <f t="shared" si="0"/>
        <v>0.1</v>
      </c>
      <c r="I15" s="92">
        <f t="shared" si="1"/>
        <v>0</v>
      </c>
      <c r="J15" s="50">
        <v>12</v>
      </c>
      <c r="K15" s="51">
        <f aca="true" t="shared" si="6" ref="K15:K70">G15-O15</f>
        <v>12</v>
      </c>
      <c r="L15" s="52">
        <f t="shared" si="2"/>
        <v>0.2</v>
      </c>
      <c r="M15" s="92">
        <f t="shared" si="3"/>
        <v>0</v>
      </c>
      <c r="N15" s="50">
        <v>1</v>
      </c>
      <c r="O15" s="51">
        <v>1</v>
      </c>
      <c r="P15" s="52">
        <f t="shared" si="4"/>
        <v>0.009934432743890324</v>
      </c>
      <c r="Q15" s="94">
        <f t="shared" si="5"/>
        <v>0</v>
      </c>
      <c r="R15" s="17"/>
    </row>
    <row r="16" spans="2:18" ht="18" customHeight="1">
      <c r="B16" s="79" t="s">
        <v>2</v>
      </c>
      <c r="C16" s="10"/>
      <c r="D16" s="11"/>
      <c r="E16" s="12"/>
      <c r="F16" s="80">
        <v>203</v>
      </c>
      <c r="G16" s="81">
        <v>196</v>
      </c>
      <c r="H16" s="82">
        <f t="shared" si="0"/>
        <v>1.1</v>
      </c>
      <c r="I16" s="83">
        <f t="shared" si="1"/>
        <v>-3.4</v>
      </c>
      <c r="J16" s="80">
        <v>144</v>
      </c>
      <c r="K16" s="81">
        <f t="shared" si="6"/>
        <v>142</v>
      </c>
      <c r="L16" s="82">
        <f t="shared" si="2"/>
        <v>1.8</v>
      </c>
      <c r="M16" s="83">
        <f t="shared" si="3"/>
        <v>-1.388888888888884</v>
      </c>
      <c r="N16" s="80">
        <v>59</v>
      </c>
      <c r="O16" s="81">
        <f>O17+O18</f>
        <v>54</v>
      </c>
      <c r="P16" s="82">
        <f t="shared" si="4"/>
        <v>0.5364593681700774</v>
      </c>
      <c r="Q16" s="84">
        <f t="shared" si="5"/>
        <v>-8.47457627118644</v>
      </c>
      <c r="R16" s="17"/>
    </row>
    <row r="17" spans="2:18" ht="13.5">
      <c r="B17" s="25"/>
      <c r="C17" s="118" t="s">
        <v>3</v>
      </c>
      <c r="D17" s="119"/>
      <c r="E17" s="120"/>
      <c r="F17" s="50">
        <v>25</v>
      </c>
      <c r="G17" s="51">
        <v>30</v>
      </c>
      <c r="H17" s="52">
        <f t="shared" si="0"/>
        <v>0.2</v>
      </c>
      <c r="I17" s="53">
        <f t="shared" si="1"/>
        <v>20</v>
      </c>
      <c r="J17" s="50">
        <v>10</v>
      </c>
      <c r="K17" s="51">
        <f t="shared" si="6"/>
        <v>19</v>
      </c>
      <c r="L17" s="52">
        <f t="shared" si="2"/>
        <v>0.2</v>
      </c>
      <c r="M17" s="53">
        <f t="shared" si="3"/>
        <v>89.99999999999999</v>
      </c>
      <c r="N17" s="50">
        <v>15</v>
      </c>
      <c r="O17" s="51">
        <v>11</v>
      </c>
      <c r="P17" s="52">
        <f t="shared" si="4"/>
        <v>0.10927876018279356</v>
      </c>
      <c r="Q17" s="54">
        <f t="shared" si="5"/>
        <v>-26.66666666666667</v>
      </c>
      <c r="R17" s="17"/>
    </row>
    <row r="18" spans="2:18" ht="13.5">
      <c r="B18" s="24"/>
      <c r="C18" s="10" t="s">
        <v>4</v>
      </c>
      <c r="D18" s="11"/>
      <c r="E18" s="12"/>
      <c r="F18" s="50">
        <v>178</v>
      </c>
      <c r="G18" s="51">
        <v>166</v>
      </c>
      <c r="H18" s="52">
        <f t="shared" si="0"/>
        <v>0.9</v>
      </c>
      <c r="I18" s="53">
        <f t="shared" si="1"/>
        <v>-6.7</v>
      </c>
      <c r="J18" s="50">
        <v>134</v>
      </c>
      <c r="K18" s="51">
        <f t="shared" si="6"/>
        <v>123</v>
      </c>
      <c r="L18" s="52">
        <f t="shared" si="2"/>
        <v>1.6</v>
      </c>
      <c r="M18" s="53">
        <f t="shared" si="3"/>
        <v>-8.208955223880599</v>
      </c>
      <c r="N18" s="50">
        <v>44</v>
      </c>
      <c r="O18" s="51">
        <v>43</v>
      </c>
      <c r="P18" s="52">
        <f t="shared" si="4"/>
        <v>0.42718060798728397</v>
      </c>
      <c r="Q18" s="54">
        <f t="shared" si="5"/>
        <v>-2.2727272727272707</v>
      </c>
      <c r="R18" s="17"/>
    </row>
    <row r="19" spans="2:18" ht="18" customHeight="1">
      <c r="B19" s="79" t="s">
        <v>5</v>
      </c>
      <c r="C19" s="10"/>
      <c r="D19" s="11"/>
      <c r="E19" s="12"/>
      <c r="F19" s="80">
        <v>723</v>
      </c>
      <c r="G19" s="81">
        <v>758</v>
      </c>
      <c r="H19" s="82">
        <f t="shared" si="0"/>
        <v>4.2</v>
      </c>
      <c r="I19" s="83">
        <f t="shared" si="1"/>
        <v>4.8</v>
      </c>
      <c r="J19" s="80">
        <v>461</v>
      </c>
      <c r="K19" s="81">
        <f t="shared" si="6"/>
        <v>462</v>
      </c>
      <c r="L19" s="82">
        <f t="shared" si="2"/>
        <v>5.8</v>
      </c>
      <c r="M19" s="83">
        <f t="shared" si="3"/>
        <v>0.2169197396963085</v>
      </c>
      <c r="N19" s="80">
        <v>262</v>
      </c>
      <c r="O19" s="81">
        <f>O20+O21</f>
        <v>296</v>
      </c>
      <c r="P19" s="82">
        <f t="shared" si="4"/>
        <v>2.940592092191536</v>
      </c>
      <c r="Q19" s="84">
        <f t="shared" si="5"/>
        <v>12.977099236641232</v>
      </c>
      <c r="R19" s="17"/>
    </row>
    <row r="20" spans="2:18" ht="13.5">
      <c r="B20" s="25"/>
      <c r="C20" s="10" t="s">
        <v>6</v>
      </c>
      <c r="D20" s="11"/>
      <c r="E20" s="12"/>
      <c r="F20" s="50">
        <v>307</v>
      </c>
      <c r="G20" s="51">
        <v>336</v>
      </c>
      <c r="H20" s="52">
        <f t="shared" si="0"/>
        <v>1.9</v>
      </c>
      <c r="I20" s="53">
        <f t="shared" si="1"/>
        <v>9.4</v>
      </c>
      <c r="J20" s="50">
        <v>193</v>
      </c>
      <c r="K20" s="51">
        <f t="shared" si="6"/>
        <v>189</v>
      </c>
      <c r="L20" s="52">
        <f t="shared" si="2"/>
        <v>2.4</v>
      </c>
      <c r="M20" s="53">
        <f t="shared" si="3"/>
        <v>-2.072538860103623</v>
      </c>
      <c r="N20" s="50">
        <v>114</v>
      </c>
      <c r="O20" s="51">
        <v>147</v>
      </c>
      <c r="P20" s="52">
        <f t="shared" si="4"/>
        <v>1.4603616133518775</v>
      </c>
      <c r="Q20" s="54">
        <f t="shared" si="5"/>
        <v>28.947368421052634</v>
      </c>
      <c r="R20" s="17"/>
    </row>
    <row r="21" spans="2:18" ht="13.5">
      <c r="B21" s="24"/>
      <c r="C21" s="10" t="s">
        <v>7</v>
      </c>
      <c r="D21" s="11"/>
      <c r="E21" s="12"/>
      <c r="F21" s="50">
        <v>416</v>
      </c>
      <c r="G21" s="51">
        <v>422</v>
      </c>
      <c r="H21" s="52">
        <f t="shared" si="0"/>
        <v>2.3</v>
      </c>
      <c r="I21" s="53">
        <f t="shared" si="1"/>
        <v>1.4</v>
      </c>
      <c r="J21" s="50">
        <v>268</v>
      </c>
      <c r="K21" s="51">
        <f t="shared" si="6"/>
        <v>273</v>
      </c>
      <c r="L21" s="52">
        <f t="shared" si="2"/>
        <v>3.4</v>
      </c>
      <c r="M21" s="53">
        <f t="shared" si="3"/>
        <v>1.8656716417910557</v>
      </c>
      <c r="N21" s="50">
        <v>148</v>
      </c>
      <c r="O21" s="51">
        <v>149</v>
      </c>
      <c r="P21" s="52">
        <f t="shared" si="4"/>
        <v>1.4802304788396583</v>
      </c>
      <c r="Q21" s="54">
        <f t="shared" si="5"/>
        <v>0.6756756756756799</v>
      </c>
      <c r="R21" s="17"/>
    </row>
    <row r="22" spans="2:18" ht="18" customHeight="1">
      <c r="B22" s="79" t="s">
        <v>8</v>
      </c>
      <c r="C22" s="10"/>
      <c r="D22" s="11"/>
      <c r="E22" s="12"/>
      <c r="F22" s="80">
        <v>858</v>
      </c>
      <c r="G22" s="81">
        <v>849</v>
      </c>
      <c r="H22" s="82">
        <f t="shared" si="0"/>
        <v>4.7</v>
      </c>
      <c r="I22" s="83">
        <f t="shared" si="1"/>
        <v>-1</v>
      </c>
      <c r="J22" s="80">
        <v>668</v>
      </c>
      <c r="K22" s="81">
        <f t="shared" si="6"/>
        <v>665</v>
      </c>
      <c r="L22" s="82">
        <f t="shared" si="2"/>
        <v>8.4</v>
      </c>
      <c r="M22" s="83">
        <f t="shared" si="3"/>
        <v>-0.44910179640718084</v>
      </c>
      <c r="N22" s="80">
        <v>190</v>
      </c>
      <c r="O22" s="81">
        <f>O23+O24+O25+O26</f>
        <v>184</v>
      </c>
      <c r="P22" s="82">
        <f t="shared" si="4"/>
        <v>1.8279356248758194</v>
      </c>
      <c r="Q22" s="84">
        <f t="shared" si="5"/>
        <v>-3.157894736842104</v>
      </c>
      <c r="R22" s="17"/>
    </row>
    <row r="23" spans="2:18" ht="13.5">
      <c r="B23" s="25"/>
      <c r="C23" s="10" t="s">
        <v>9</v>
      </c>
      <c r="D23" s="11"/>
      <c r="E23" s="12"/>
      <c r="F23" s="50">
        <v>410</v>
      </c>
      <c r="G23" s="51">
        <v>398</v>
      </c>
      <c r="H23" s="52">
        <f t="shared" si="0"/>
        <v>2.2</v>
      </c>
      <c r="I23" s="53">
        <f t="shared" si="1"/>
        <v>-2.9</v>
      </c>
      <c r="J23" s="50">
        <v>316</v>
      </c>
      <c r="K23" s="51">
        <f t="shared" si="6"/>
        <v>308</v>
      </c>
      <c r="L23" s="52">
        <f t="shared" si="2"/>
        <v>3.9</v>
      </c>
      <c r="M23" s="53">
        <f t="shared" si="3"/>
        <v>-2.5316455696202556</v>
      </c>
      <c r="N23" s="50">
        <v>94</v>
      </c>
      <c r="O23" s="51">
        <v>90</v>
      </c>
      <c r="P23" s="52">
        <f t="shared" si="4"/>
        <v>0.8940989469501291</v>
      </c>
      <c r="Q23" s="54">
        <f t="shared" si="5"/>
        <v>-4.255319148936165</v>
      </c>
      <c r="R23" s="17"/>
    </row>
    <row r="24" spans="2:18" ht="13.5">
      <c r="B24" s="25"/>
      <c r="C24" s="10" t="s">
        <v>10</v>
      </c>
      <c r="D24" s="11"/>
      <c r="E24" s="12"/>
      <c r="F24" s="50">
        <v>153</v>
      </c>
      <c r="G24" s="51">
        <v>148</v>
      </c>
      <c r="H24" s="52">
        <f t="shared" si="0"/>
        <v>0.8</v>
      </c>
      <c r="I24" s="53">
        <f t="shared" si="1"/>
        <v>-3.3</v>
      </c>
      <c r="J24" s="50">
        <v>134</v>
      </c>
      <c r="K24" s="51">
        <f t="shared" si="6"/>
        <v>131</v>
      </c>
      <c r="L24" s="52">
        <f t="shared" si="2"/>
        <v>1.7</v>
      </c>
      <c r="M24" s="53">
        <f t="shared" si="3"/>
        <v>-2.238805970149249</v>
      </c>
      <c r="N24" s="50">
        <v>19</v>
      </c>
      <c r="O24" s="51">
        <v>17</v>
      </c>
      <c r="P24" s="52">
        <f t="shared" si="4"/>
        <v>0.1688853566461355</v>
      </c>
      <c r="Q24" s="54">
        <f t="shared" si="5"/>
        <v>-10.526315789473683</v>
      </c>
      <c r="R24" s="17"/>
    </row>
    <row r="25" spans="2:18" ht="13.5">
      <c r="B25" s="25"/>
      <c r="C25" s="10" t="s">
        <v>11</v>
      </c>
      <c r="D25" s="11"/>
      <c r="E25" s="12"/>
      <c r="F25" s="50">
        <v>196</v>
      </c>
      <c r="G25" s="51">
        <v>199</v>
      </c>
      <c r="H25" s="52">
        <f t="shared" si="0"/>
        <v>1.1</v>
      </c>
      <c r="I25" s="53">
        <f t="shared" si="1"/>
        <v>1.5</v>
      </c>
      <c r="J25" s="50">
        <v>180</v>
      </c>
      <c r="K25" s="51">
        <f t="shared" si="6"/>
        <v>180</v>
      </c>
      <c r="L25" s="52">
        <f t="shared" si="2"/>
        <v>2.3</v>
      </c>
      <c r="M25" s="92">
        <v>0</v>
      </c>
      <c r="N25" s="50">
        <v>16</v>
      </c>
      <c r="O25" s="51">
        <v>19</v>
      </c>
      <c r="P25" s="52">
        <f t="shared" si="4"/>
        <v>0.18875422213391616</v>
      </c>
      <c r="Q25" s="54">
        <f t="shared" si="5"/>
        <v>18.75</v>
      </c>
      <c r="R25" s="17"/>
    </row>
    <row r="26" spans="2:18" ht="13.5">
      <c r="B26" s="24"/>
      <c r="C26" s="10" t="s">
        <v>12</v>
      </c>
      <c r="D26" s="11"/>
      <c r="E26" s="12"/>
      <c r="F26" s="50">
        <v>99</v>
      </c>
      <c r="G26" s="51">
        <v>104</v>
      </c>
      <c r="H26" s="52">
        <f t="shared" si="0"/>
        <v>0.6</v>
      </c>
      <c r="I26" s="53">
        <f t="shared" si="1"/>
        <v>5.1</v>
      </c>
      <c r="J26" s="50">
        <v>38</v>
      </c>
      <c r="K26" s="51">
        <f t="shared" si="6"/>
        <v>46</v>
      </c>
      <c r="L26" s="52">
        <f t="shared" si="2"/>
        <v>0.6</v>
      </c>
      <c r="M26" s="53">
        <f t="shared" si="3"/>
        <v>21.052631578947366</v>
      </c>
      <c r="N26" s="50">
        <v>61</v>
      </c>
      <c r="O26" s="51">
        <v>58</v>
      </c>
      <c r="P26" s="52">
        <f t="shared" si="4"/>
        <v>0.5761970991456388</v>
      </c>
      <c r="Q26" s="54">
        <f t="shared" si="5"/>
        <v>-4.918032786885251</v>
      </c>
      <c r="R26" s="17"/>
    </row>
    <row r="27" spans="2:18" ht="18" customHeight="1">
      <c r="B27" s="79" t="s">
        <v>13</v>
      </c>
      <c r="C27" s="10"/>
      <c r="D27" s="11"/>
      <c r="E27" s="12"/>
      <c r="F27" s="80">
        <v>830</v>
      </c>
      <c r="G27" s="81">
        <v>878</v>
      </c>
      <c r="H27" s="82">
        <f t="shared" si="0"/>
        <v>4.9</v>
      </c>
      <c r="I27" s="83">
        <f t="shared" si="1"/>
        <v>5.8</v>
      </c>
      <c r="J27" s="80">
        <v>735</v>
      </c>
      <c r="K27" s="81">
        <f t="shared" si="6"/>
        <v>776</v>
      </c>
      <c r="L27" s="82">
        <f t="shared" si="2"/>
        <v>9.8</v>
      </c>
      <c r="M27" s="83">
        <f t="shared" si="3"/>
        <v>5.578231292517</v>
      </c>
      <c r="N27" s="80">
        <v>95</v>
      </c>
      <c r="O27" s="81">
        <f>O28+O29+O30+O31</f>
        <v>102</v>
      </c>
      <c r="P27" s="82">
        <f t="shared" si="4"/>
        <v>1.013312139876813</v>
      </c>
      <c r="Q27" s="84">
        <f t="shared" si="5"/>
        <v>7.36842105263158</v>
      </c>
      <c r="R27" s="17"/>
    </row>
    <row r="28" spans="2:18" ht="13.5">
      <c r="B28" s="25"/>
      <c r="C28" s="10" t="s">
        <v>14</v>
      </c>
      <c r="D28" s="11"/>
      <c r="E28" s="12"/>
      <c r="F28" s="50">
        <v>366</v>
      </c>
      <c r="G28" s="51">
        <v>370</v>
      </c>
      <c r="H28" s="52">
        <f t="shared" si="0"/>
        <v>2.1</v>
      </c>
      <c r="I28" s="53">
        <f t="shared" si="1"/>
        <v>1.1</v>
      </c>
      <c r="J28" s="50">
        <v>318</v>
      </c>
      <c r="K28" s="51">
        <f t="shared" si="6"/>
        <v>321</v>
      </c>
      <c r="L28" s="52">
        <f t="shared" si="2"/>
        <v>4</v>
      </c>
      <c r="M28" s="53">
        <f t="shared" si="3"/>
        <v>0.9433962264151052</v>
      </c>
      <c r="N28" s="50">
        <v>48</v>
      </c>
      <c r="O28" s="51">
        <v>49</v>
      </c>
      <c r="P28" s="52">
        <f t="shared" si="4"/>
        <v>0.48678720445062584</v>
      </c>
      <c r="Q28" s="54">
        <f t="shared" si="5"/>
        <v>2.083333333333326</v>
      </c>
      <c r="R28" s="17"/>
    </row>
    <row r="29" spans="2:18" ht="13.5">
      <c r="B29" s="25"/>
      <c r="C29" s="10" t="s">
        <v>15</v>
      </c>
      <c r="D29" s="11"/>
      <c r="E29" s="12"/>
      <c r="F29" s="50">
        <v>163</v>
      </c>
      <c r="G29" s="51">
        <v>187</v>
      </c>
      <c r="H29" s="52">
        <f t="shared" si="0"/>
        <v>1</v>
      </c>
      <c r="I29" s="53">
        <f t="shared" si="1"/>
        <v>14.7</v>
      </c>
      <c r="J29" s="50">
        <v>140</v>
      </c>
      <c r="K29" s="51">
        <f t="shared" si="6"/>
        <v>162</v>
      </c>
      <c r="L29" s="52">
        <f t="shared" si="2"/>
        <v>2</v>
      </c>
      <c r="M29" s="53">
        <f t="shared" si="3"/>
        <v>15.714285714285726</v>
      </c>
      <c r="N29" s="50">
        <v>23</v>
      </c>
      <c r="O29" s="51">
        <v>25</v>
      </c>
      <c r="P29" s="52">
        <f t="shared" si="4"/>
        <v>0.24836081859725812</v>
      </c>
      <c r="Q29" s="54">
        <f t="shared" si="5"/>
        <v>8.695652173913038</v>
      </c>
      <c r="R29" s="17"/>
    </row>
    <row r="30" spans="2:18" ht="13.5">
      <c r="B30" s="25"/>
      <c r="C30" s="10" t="s">
        <v>16</v>
      </c>
      <c r="D30" s="11"/>
      <c r="E30" s="12"/>
      <c r="F30" s="50">
        <v>205</v>
      </c>
      <c r="G30" s="51">
        <v>212</v>
      </c>
      <c r="H30" s="52">
        <f t="shared" si="0"/>
        <v>1.2</v>
      </c>
      <c r="I30" s="53">
        <f t="shared" si="1"/>
        <v>3.4</v>
      </c>
      <c r="J30" s="50">
        <v>192</v>
      </c>
      <c r="K30" s="51">
        <f t="shared" si="6"/>
        <v>198</v>
      </c>
      <c r="L30" s="52">
        <f t="shared" si="2"/>
        <v>2.5</v>
      </c>
      <c r="M30" s="53">
        <f t="shared" si="3"/>
        <v>3.125</v>
      </c>
      <c r="N30" s="50">
        <v>13</v>
      </c>
      <c r="O30" s="51">
        <v>14</v>
      </c>
      <c r="P30" s="52">
        <f t="shared" si="4"/>
        <v>0.13908205841446453</v>
      </c>
      <c r="Q30" s="54">
        <f t="shared" si="5"/>
        <v>7.692307692307687</v>
      </c>
      <c r="R30" s="17"/>
    </row>
    <row r="31" spans="2:18" ht="13.5">
      <c r="B31" s="24"/>
      <c r="C31" s="10" t="s">
        <v>17</v>
      </c>
      <c r="D31" s="11"/>
      <c r="E31" s="12"/>
      <c r="F31" s="50">
        <v>96</v>
      </c>
      <c r="G31" s="51">
        <v>109</v>
      </c>
      <c r="H31" s="52">
        <f t="shared" si="0"/>
        <v>0.6</v>
      </c>
      <c r="I31" s="53">
        <f t="shared" si="1"/>
        <v>13.5</v>
      </c>
      <c r="J31" s="50">
        <v>85</v>
      </c>
      <c r="K31" s="51">
        <f t="shared" si="6"/>
        <v>95</v>
      </c>
      <c r="L31" s="52">
        <f t="shared" si="2"/>
        <v>1.2</v>
      </c>
      <c r="M31" s="53">
        <f t="shared" si="3"/>
        <v>11.764705882352944</v>
      </c>
      <c r="N31" s="50">
        <v>11</v>
      </c>
      <c r="O31" s="51">
        <v>14</v>
      </c>
      <c r="P31" s="52">
        <f t="shared" si="4"/>
        <v>0.13908205841446453</v>
      </c>
      <c r="Q31" s="54">
        <f t="shared" si="5"/>
        <v>27.27272727272727</v>
      </c>
      <c r="R31" s="17"/>
    </row>
    <row r="32" spans="2:18" ht="18" customHeight="1">
      <c r="B32" s="79" t="s">
        <v>18</v>
      </c>
      <c r="C32" s="10"/>
      <c r="D32" s="11"/>
      <c r="E32" s="12"/>
      <c r="F32" s="80">
        <v>886</v>
      </c>
      <c r="G32" s="81">
        <v>897</v>
      </c>
      <c r="H32" s="82">
        <f t="shared" si="0"/>
        <v>5</v>
      </c>
      <c r="I32" s="83">
        <f t="shared" si="1"/>
        <v>1.2</v>
      </c>
      <c r="J32" s="80">
        <v>571</v>
      </c>
      <c r="K32" s="81">
        <f t="shared" si="6"/>
        <v>586</v>
      </c>
      <c r="L32" s="82">
        <f t="shared" si="2"/>
        <v>7.4</v>
      </c>
      <c r="M32" s="83">
        <f t="shared" si="3"/>
        <v>2.626970227670755</v>
      </c>
      <c r="N32" s="80">
        <v>315</v>
      </c>
      <c r="O32" s="81">
        <f>O33+O34+O35</f>
        <v>311</v>
      </c>
      <c r="P32" s="82">
        <f t="shared" si="4"/>
        <v>3.0896085833498907</v>
      </c>
      <c r="Q32" s="84">
        <f t="shared" si="5"/>
        <v>-1.2698412698412653</v>
      </c>
      <c r="R32" s="17"/>
    </row>
    <row r="33" spans="2:18" ht="13.5">
      <c r="B33" s="25"/>
      <c r="C33" s="10" t="s">
        <v>19</v>
      </c>
      <c r="D33" s="11"/>
      <c r="E33" s="12"/>
      <c r="F33" s="50">
        <v>248</v>
      </c>
      <c r="G33" s="51">
        <v>238</v>
      </c>
      <c r="H33" s="52">
        <f t="shared" si="0"/>
        <v>1.3</v>
      </c>
      <c r="I33" s="53">
        <f t="shared" si="1"/>
        <v>-4</v>
      </c>
      <c r="J33" s="50">
        <v>137</v>
      </c>
      <c r="K33" s="51">
        <f t="shared" si="6"/>
        <v>141</v>
      </c>
      <c r="L33" s="52">
        <f t="shared" si="2"/>
        <v>1.8</v>
      </c>
      <c r="M33" s="53">
        <f t="shared" si="3"/>
        <v>2.9197080291970767</v>
      </c>
      <c r="N33" s="50">
        <v>111</v>
      </c>
      <c r="O33" s="51">
        <v>97</v>
      </c>
      <c r="P33" s="52">
        <f t="shared" si="4"/>
        <v>0.9636399761573613</v>
      </c>
      <c r="Q33" s="54">
        <f t="shared" si="5"/>
        <v>-12.612612612612617</v>
      </c>
      <c r="R33" s="17"/>
    </row>
    <row r="34" spans="2:18" ht="13.5">
      <c r="B34" s="25"/>
      <c r="C34" s="10" t="s">
        <v>20</v>
      </c>
      <c r="D34" s="11"/>
      <c r="E34" s="12"/>
      <c r="F34" s="50">
        <v>226</v>
      </c>
      <c r="G34" s="51">
        <v>237</v>
      </c>
      <c r="H34" s="52">
        <f t="shared" si="0"/>
        <v>1.3</v>
      </c>
      <c r="I34" s="53">
        <f t="shared" si="1"/>
        <v>4.9</v>
      </c>
      <c r="J34" s="50">
        <v>156</v>
      </c>
      <c r="K34" s="51">
        <f t="shared" si="6"/>
        <v>160</v>
      </c>
      <c r="L34" s="52">
        <f t="shared" si="2"/>
        <v>2</v>
      </c>
      <c r="M34" s="53">
        <f t="shared" si="3"/>
        <v>2.564102564102555</v>
      </c>
      <c r="N34" s="50">
        <v>70</v>
      </c>
      <c r="O34" s="51">
        <v>77</v>
      </c>
      <c r="P34" s="52">
        <f t="shared" si="4"/>
        <v>0.764951321279555</v>
      </c>
      <c r="Q34" s="54">
        <f t="shared" si="5"/>
        <v>10.000000000000009</v>
      </c>
      <c r="R34" s="17"/>
    </row>
    <row r="35" spans="2:18" ht="14.25" thickBot="1">
      <c r="B35" s="26"/>
      <c r="C35" s="10" t="s">
        <v>21</v>
      </c>
      <c r="D35" s="11"/>
      <c r="E35" s="12"/>
      <c r="F35" s="55">
        <v>412</v>
      </c>
      <c r="G35" s="56">
        <v>422</v>
      </c>
      <c r="H35" s="57">
        <f t="shared" si="0"/>
        <v>2.3</v>
      </c>
      <c r="I35" s="58">
        <f t="shared" si="1"/>
        <v>2.4</v>
      </c>
      <c r="J35" s="55">
        <v>278</v>
      </c>
      <c r="K35" s="56">
        <f t="shared" si="6"/>
        <v>285</v>
      </c>
      <c r="L35" s="57">
        <f t="shared" si="2"/>
        <v>3.6</v>
      </c>
      <c r="M35" s="58">
        <f t="shared" si="3"/>
        <v>2.517985611510798</v>
      </c>
      <c r="N35" s="55">
        <v>134</v>
      </c>
      <c r="O35" s="56">
        <v>137</v>
      </c>
      <c r="P35" s="57">
        <f t="shared" si="4"/>
        <v>1.3610172859129743</v>
      </c>
      <c r="Q35" s="59">
        <f t="shared" si="5"/>
        <v>2.238805970149249</v>
      </c>
      <c r="R35" s="17"/>
    </row>
    <row r="36" spans="2:18" ht="21" customHeight="1" thickTop="1">
      <c r="B36" s="121" t="s">
        <v>55</v>
      </c>
      <c r="C36" s="122"/>
      <c r="D36" s="122"/>
      <c r="E36" s="123"/>
      <c r="F36" s="65">
        <v>15455</v>
      </c>
      <c r="G36" s="66">
        <v>14404</v>
      </c>
      <c r="H36" s="67">
        <f t="shared" si="0"/>
        <v>80</v>
      </c>
      <c r="I36" s="68">
        <f t="shared" si="1"/>
        <v>-6.8</v>
      </c>
      <c r="J36" s="85">
        <v>5347</v>
      </c>
      <c r="K36" s="86">
        <f t="shared" si="6"/>
        <v>5286</v>
      </c>
      <c r="L36" s="87">
        <f t="shared" si="2"/>
        <v>66.7</v>
      </c>
      <c r="M36" s="88">
        <f t="shared" si="3"/>
        <v>-1.14082663175612</v>
      </c>
      <c r="N36" s="89">
        <v>10108</v>
      </c>
      <c r="O36" s="66">
        <v>9118</v>
      </c>
      <c r="P36" s="67">
        <f t="shared" si="4"/>
        <v>90.58215775879196</v>
      </c>
      <c r="Q36" s="68">
        <f t="shared" si="5"/>
        <v>-9.794222398100516</v>
      </c>
      <c r="R36" s="17"/>
    </row>
    <row r="37" spans="2:18" ht="18" customHeight="1">
      <c r="B37" s="90" t="s">
        <v>22</v>
      </c>
      <c r="C37" s="15"/>
      <c r="D37" s="16"/>
      <c r="E37" s="18"/>
      <c r="F37" s="73">
        <v>57</v>
      </c>
      <c r="G37" s="74">
        <v>66</v>
      </c>
      <c r="H37" s="75">
        <f t="shared" si="0"/>
        <v>0.4</v>
      </c>
      <c r="I37" s="76">
        <f t="shared" si="1"/>
        <v>15.8</v>
      </c>
      <c r="J37" s="73">
        <v>45</v>
      </c>
      <c r="K37" s="74">
        <v>48</v>
      </c>
      <c r="L37" s="75">
        <f t="shared" si="2"/>
        <v>0.6</v>
      </c>
      <c r="M37" s="76">
        <f t="shared" si="3"/>
        <v>6.666666666666665</v>
      </c>
      <c r="N37" s="73">
        <v>12</v>
      </c>
      <c r="O37" s="74">
        <v>19</v>
      </c>
      <c r="P37" s="75">
        <f t="shared" si="4"/>
        <v>0.18875422213391616</v>
      </c>
      <c r="Q37" s="77">
        <f t="shared" si="5"/>
        <v>58.33333333333333</v>
      </c>
      <c r="R37" s="17"/>
    </row>
    <row r="38" spans="2:18" ht="13.5">
      <c r="B38" s="25"/>
      <c r="C38" s="10" t="s">
        <v>23</v>
      </c>
      <c r="D38" s="11"/>
      <c r="E38" s="12"/>
      <c r="F38" s="50">
        <v>18</v>
      </c>
      <c r="G38" s="51">
        <v>19</v>
      </c>
      <c r="H38" s="52">
        <f t="shared" si="0"/>
        <v>0.1</v>
      </c>
      <c r="I38" s="53">
        <f t="shared" si="1"/>
        <v>5.6</v>
      </c>
      <c r="J38" s="50">
        <v>18</v>
      </c>
      <c r="K38" s="51">
        <v>19</v>
      </c>
      <c r="L38" s="52">
        <f t="shared" si="2"/>
        <v>0.2</v>
      </c>
      <c r="M38" s="53">
        <f t="shared" si="3"/>
        <v>5.555555555555558</v>
      </c>
      <c r="N38" s="95" t="s">
        <v>69</v>
      </c>
      <c r="O38" s="96" t="s">
        <v>71</v>
      </c>
      <c r="P38" s="98" t="s">
        <v>72</v>
      </c>
      <c r="Q38" s="97" t="s">
        <v>70</v>
      </c>
      <c r="R38" s="17"/>
    </row>
    <row r="39" spans="2:18" ht="13.5">
      <c r="B39" s="24"/>
      <c r="C39" s="116" t="s">
        <v>24</v>
      </c>
      <c r="D39" s="116"/>
      <c r="E39" s="117"/>
      <c r="F39" s="50">
        <v>39</v>
      </c>
      <c r="G39" s="51">
        <v>47</v>
      </c>
      <c r="H39" s="52">
        <f t="shared" si="0"/>
        <v>0.3</v>
      </c>
      <c r="I39" s="53">
        <f t="shared" si="1"/>
        <v>20.5</v>
      </c>
      <c r="J39" s="50">
        <v>27</v>
      </c>
      <c r="K39" s="51">
        <f t="shared" si="6"/>
        <v>28</v>
      </c>
      <c r="L39" s="52">
        <f t="shared" si="2"/>
        <v>0.4</v>
      </c>
      <c r="M39" s="53">
        <f t="shared" si="3"/>
        <v>3.703703703703698</v>
      </c>
      <c r="N39" s="50">
        <v>12</v>
      </c>
      <c r="O39" s="51">
        <v>19</v>
      </c>
      <c r="P39" s="52">
        <f t="shared" si="4"/>
        <v>0.18875422213391616</v>
      </c>
      <c r="Q39" s="54">
        <f t="shared" si="5"/>
        <v>58.33333333333333</v>
      </c>
      <c r="R39" s="17"/>
    </row>
    <row r="40" spans="2:18" ht="18" customHeight="1">
      <c r="B40" s="79" t="s">
        <v>25</v>
      </c>
      <c r="C40" s="10"/>
      <c r="D40" s="11"/>
      <c r="E40" s="12"/>
      <c r="F40" s="80">
        <v>2360</v>
      </c>
      <c r="G40" s="81">
        <v>2209</v>
      </c>
      <c r="H40" s="82">
        <f t="shared" si="0"/>
        <v>12.3</v>
      </c>
      <c r="I40" s="83">
        <f t="shared" si="1"/>
        <v>-6.4</v>
      </c>
      <c r="J40" s="80">
        <v>889</v>
      </c>
      <c r="K40" s="81">
        <f t="shared" si="6"/>
        <v>873</v>
      </c>
      <c r="L40" s="82">
        <f t="shared" si="2"/>
        <v>11</v>
      </c>
      <c r="M40" s="83">
        <f t="shared" si="3"/>
        <v>-1.7997750281214864</v>
      </c>
      <c r="N40" s="80">
        <v>1471</v>
      </c>
      <c r="O40" s="81">
        <v>1336</v>
      </c>
      <c r="P40" s="82">
        <f t="shared" si="4"/>
        <v>13.272402145837473</v>
      </c>
      <c r="Q40" s="84">
        <f t="shared" si="5"/>
        <v>-9.177430319510538</v>
      </c>
      <c r="R40" s="17"/>
    </row>
    <row r="41" spans="2:18" ht="13.5">
      <c r="B41" s="25"/>
      <c r="C41" s="10" t="s">
        <v>26</v>
      </c>
      <c r="D41" s="11"/>
      <c r="E41" s="12"/>
      <c r="F41" s="50">
        <v>492</v>
      </c>
      <c r="G41" s="51">
        <v>441</v>
      </c>
      <c r="H41" s="52">
        <f t="shared" si="0"/>
        <v>2.5</v>
      </c>
      <c r="I41" s="53">
        <f t="shared" si="1"/>
        <v>-10.4</v>
      </c>
      <c r="J41" s="50">
        <v>138</v>
      </c>
      <c r="K41" s="51">
        <f t="shared" si="6"/>
        <v>139</v>
      </c>
      <c r="L41" s="52">
        <f t="shared" si="2"/>
        <v>1.8</v>
      </c>
      <c r="M41" s="53">
        <f t="shared" si="3"/>
        <v>0.7246376811594235</v>
      </c>
      <c r="N41" s="50">
        <v>354</v>
      </c>
      <c r="O41" s="51">
        <v>302</v>
      </c>
      <c r="P41" s="52">
        <f t="shared" si="4"/>
        <v>3.0001986886548777</v>
      </c>
      <c r="Q41" s="54">
        <f t="shared" si="5"/>
        <v>-14.689265536723163</v>
      </c>
      <c r="R41" s="17"/>
    </row>
    <row r="42" spans="2:18" ht="13.5">
      <c r="B42" s="25"/>
      <c r="C42" s="10" t="s">
        <v>27</v>
      </c>
      <c r="D42" s="11"/>
      <c r="E42" s="12"/>
      <c r="F42" s="50">
        <v>268</v>
      </c>
      <c r="G42" s="51">
        <v>230</v>
      </c>
      <c r="H42" s="52">
        <f t="shared" si="0"/>
        <v>1.3</v>
      </c>
      <c r="I42" s="53">
        <f t="shared" si="1"/>
        <v>-14.2</v>
      </c>
      <c r="J42" s="50">
        <v>103</v>
      </c>
      <c r="K42" s="51">
        <f t="shared" si="6"/>
        <v>88</v>
      </c>
      <c r="L42" s="52">
        <f t="shared" si="2"/>
        <v>1.1</v>
      </c>
      <c r="M42" s="53">
        <f t="shared" si="3"/>
        <v>-14.563106796116509</v>
      </c>
      <c r="N42" s="50">
        <v>165</v>
      </c>
      <c r="O42" s="51">
        <v>142</v>
      </c>
      <c r="P42" s="52">
        <f t="shared" si="4"/>
        <v>1.410689449632426</v>
      </c>
      <c r="Q42" s="54">
        <f t="shared" si="5"/>
        <v>-13.939393939393941</v>
      </c>
      <c r="R42" s="17"/>
    </row>
    <row r="43" spans="2:18" ht="13.5">
      <c r="B43" s="25"/>
      <c r="C43" s="10" t="s">
        <v>28</v>
      </c>
      <c r="D43" s="11"/>
      <c r="E43" s="12"/>
      <c r="F43" s="50">
        <v>1102</v>
      </c>
      <c r="G43" s="51">
        <v>1031</v>
      </c>
      <c r="H43" s="52">
        <f t="shared" si="0"/>
        <v>5.7</v>
      </c>
      <c r="I43" s="53">
        <f t="shared" si="1"/>
        <v>-6.4</v>
      </c>
      <c r="J43" s="50">
        <v>433</v>
      </c>
      <c r="K43" s="51">
        <f t="shared" si="6"/>
        <v>424</v>
      </c>
      <c r="L43" s="52">
        <f t="shared" si="2"/>
        <v>5.3</v>
      </c>
      <c r="M43" s="53">
        <f t="shared" si="3"/>
        <v>-2.0785219399538146</v>
      </c>
      <c r="N43" s="50">
        <v>669</v>
      </c>
      <c r="O43" s="51">
        <v>607</v>
      </c>
      <c r="P43" s="52">
        <f t="shared" si="4"/>
        <v>6.030200675541426</v>
      </c>
      <c r="Q43" s="54">
        <f t="shared" si="5"/>
        <v>-9.267563527653211</v>
      </c>
      <c r="R43" s="17"/>
    </row>
    <row r="44" spans="2:18" ht="13.5">
      <c r="B44" s="25"/>
      <c r="C44" s="10" t="s">
        <v>29</v>
      </c>
      <c r="D44" s="11"/>
      <c r="E44" s="12"/>
      <c r="F44" s="50">
        <v>183</v>
      </c>
      <c r="G44" s="51">
        <v>165</v>
      </c>
      <c r="H44" s="52">
        <f t="shared" si="0"/>
        <v>0.9</v>
      </c>
      <c r="I44" s="53">
        <f t="shared" si="1"/>
        <v>-9.8</v>
      </c>
      <c r="J44" s="50">
        <v>80</v>
      </c>
      <c r="K44" s="51">
        <f t="shared" si="6"/>
        <v>73</v>
      </c>
      <c r="L44" s="52">
        <f t="shared" si="2"/>
        <v>0.9</v>
      </c>
      <c r="M44" s="53">
        <f t="shared" si="3"/>
        <v>-8.750000000000002</v>
      </c>
      <c r="N44" s="50">
        <v>103</v>
      </c>
      <c r="O44" s="51">
        <v>92</v>
      </c>
      <c r="P44" s="52">
        <f t="shared" si="4"/>
        <v>0.9139678124379097</v>
      </c>
      <c r="Q44" s="54">
        <f t="shared" si="5"/>
        <v>-10.679611650485432</v>
      </c>
      <c r="R44" s="17"/>
    </row>
    <row r="45" spans="2:18" ht="13.5">
      <c r="B45" s="24"/>
      <c r="C45" s="10" t="s">
        <v>30</v>
      </c>
      <c r="D45" s="11"/>
      <c r="E45" s="12"/>
      <c r="F45" s="50">
        <v>315</v>
      </c>
      <c r="G45" s="51">
        <v>342</v>
      </c>
      <c r="H45" s="52">
        <f t="shared" si="0"/>
        <v>1.9</v>
      </c>
      <c r="I45" s="53">
        <f t="shared" si="1"/>
        <v>8.6</v>
      </c>
      <c r="J45" s="50">
        <v>135</v>
      </c>
      <c r="K45" s="51">
        <f t="shared" si="6"/>
        <v>149</v>
      </c>
      <c r="L45" s="52">
        <f t="shared" si="2"/>
        <v>1.9</v>
      </c>
      <c r="M45" s="53">
        <f t="shared" si="3"/>
        <v>10.370370370370363</v>
      </c>
      <c r="N45" s="50">
        <v>180</v>
      </c>
      <c r="O45" s="51">
        <v>193</v>
      </c>
      <c r="P45" s="52">
        <f aca="true" t="shared" si="7" ref="P45:P70">O45/$O$9*100</f>
        <v>1.9173455195708324</v>
      </c>
      <c r="Q45" s="54">
        <f t="shared" si="5"/>
        <v>7.222222222222219</v>
      </c>
      <c r="R45" s="17"/>
    </row>
    <row r="46" spans="2:18" ht="18" customHeight="1">
      <c r="B46" s="79" t="s">
        <v>31</v>
      </c>
      <c r="C46" s="19"/>
      <c r="D46" s="20"/>
      <c r="E46" s="12"/>
      <c r="F46" s="80">
        <v>4961</v>
      </c>
      <c r="G46" s="81">
        <v>4662</v>
      </c>
      <c r="H46" s="82">
        <f t="shared" si="0"/>
        <v>25.9</v>
      </c>
      <c r="I46" s="83">
        <f t="shared" si="1"/>
        <v>-6</v>
      </c>
      <c r="J46" s="80">
        <v>1393</v>
      </c>
      <c r="K46" s="81">
        <f t="shared" si="6"/>
        <v>1362</v>
      </c>
      <c r="L46" s="82">
        <f t="shared" si="2"/>
        <v>17.2</v>
      </c>
      <c r="M46" s="83">
        <f t="shared" si="3"/>
        <v>-2.225412778176594</v>
      </c>
      <c r="N46" s="80">
        <v>3568</v>
      </c>
      <c r="O46" s="81">
        <f>O47+O48+O49+O50+O51+O52+O53+O54</f>
        <v>3300</v>
      </c>
      <c r="P46" s="82">
        <f t="shared" si="7"/>
        <v>32.78362805483807</v>
      </c>
      <c r="Q46" s="84">
        <f t="shared" si="5"/>
        <v>-7.511210762331844</v>
      </c>
      <c r="R46" s="17"/>
    </row>
    <row r="47" spans="2:18" ht="13.5">
      <c r="B47" s="25"/>
      <c r="C47" s="10" t="s">
        <v>32</v>
      </c>
      <c r="D47" s="11"/>
      <c r="E47" s="12"/>
      <c r="F47" s="50">
        <v>320</v>
      </c>
      <c r="G47" s="51">
        <v>360</v>
      </c>
      <c r="H47" s="52">
        <f t="shared" si="0"/>
        <v>2</v>
      </c>
      <c r="I47" s="53">
        <f t="shared" si="1"/>
        <v>12.5</v>
      </c>
      <c r="J47" s="50">
        <v>179</v>
      </c>
      <c r="K47" s="51">
        <f t="shared" si="6"/>
        <v>189</v>
      </c>
      <c r="L47" s="52">
        <f t="shared" si="2"/>
        <v>2.4</v>
      </c>
      <c r="M47" s="53">
        <f t="shared" si="3"/>
        <v>5.586592178770955</v>
      </c>
      <c r="N47" s="50">
        <v>141</v>
      </c>
      <c r="O47" s="51">
        <v>171</v>
      </c>
      <c r="P47" s="52">
        <f t="shared" si="7"/>
        <v>1.6987879992052455</v>
      </c>
      <c r="Q47" s="54">
        <f t="shared" si="5"/>
        <v>21.27659574468086</v>
      </c>
      <c r="R47" s="17"/>
    </row>
    <row r="48" spans="2:18" ht="13.5">
      <c r="B48" s="25"/>
      <c r="C48" s="10" t="s">
        <v>33</v>
      </c>
      <c r="D48" s="11"/>
      <c r="E48" s="12"/>
      <c r="F48" s="50">
        <v>845</v>
      </c>
      <c r="G48" s="51">
        <v>764</v>
      </c>
      <c r="H48" s="52">
        <f t="shared" si="0"/>
        <v>4.2</v>
      </c>
      <c r="I48" s="53">
        <f t="shared" si="1"/>
        <v>-9.6</v>
      </c>
      <c r="J48" s="50">
        <v>126</v>
      </c>
      <c r="K48" s="51">
        <f t="shared" si="6"/>
        <v>125</v>
      </c>
      <c r="L48" s="52">
        <f t="shared" si="2"/>
        <v>1.6</v>
      </c>
      <c r="M48" s="53">
        <f t="shared" si="3"/>
        <v>-0.7936507936507908</v>
      </c>
      <c r="N48" s="50">
        <v>719</v>
      </c>
      <c r="O48" s="51">
        <v>639</v>
      </c>
      <c r="P48" s="52">
        <f t="shared" si="7"/>
        <v>6.348102523345917</v>
      </c>
      <c r="Q48" s="54">
        <f t="shared" si="5"/>
        <v>-11.126564673157159</v>
      </c>
      <c r="R48" s="17"/>
    </row>
    <row r="49" spans="2:18" ht="13.5">
      <c r="B49" s="25"/>
      <c r="C49" s="10" t="s">
        <v>34</v>
      </c>
      <c r="D49" s="11"/>
      <c r="E49" s="12"/>
      <c r="F49" s="50">
        <v>138</v>
      </c>
      <c r="G49" s="51">
        <v>117</v>
      </c>
      <c r="H49" s="52">
        <f t="shared" si="0"/>
        <v>0.7</v>
      </c>
      <c r="I49" s="53">
        <f t="shared" si="1"/>
        <v>-15.2</v>
      </c>
      <c r="J49" s="50">
        <v>38</v>
      </c>
      <c r="K49" s="51">
        <f t="shared" si="6"/>
        <v>32</v>
      </c>
      <c r="L49" s="52">
        <f t="shared" si="2"/>
        <v>0.4</v>
      </c>
      <c r="M49" s="53">
        <f t="shared" si="3"/>
        <v>-15.789473684210531</v>
      </c>
      <c r="N49" s="50">
        <v>100</v>
      </c>
      <c r="O49" s="51">
        <v>85</v>
      </c>
      <c r="P49" s="52">
        <f t="shared" si="7"/>
        <v>0.8444267832306775</v>
      </c>
      <c r="Q49" s="54">
        <f t="shared" si="5"/>
        <v>-15.000000000000002</v>
      </c>
      <c r="R49" s="17"/>
    </row>
    <row r="50" spans="2:18" ht="13.5">
      <c r="B50" s="25"/>
      <c r="C50" s="10" t="s">
        <v>35</v>
      </c>
      <c r="D50" s="11"/>
      <c r="E50" s="12"/>
      <c r="F50" s="50">
        <v>493</v>
      </c>
      <c r="G50" s="51">
        <v>447</v>
      </c>
      <c r="H50" s="52">
        <f t="shared" si="0"/>
        <v>2.5</v>
      </c>
      <c r="I50" s="53">
        <f t="shared" si="1"/>
        <v>-9.3</v>
      </c>
      <c r="J50" s="50">
        <v>59</v>
      </c>
      <c r="K50" s="51">
        <f t="shared" si="6"/>
        <v>59</v>
      </c>
      <c r="L50" s="52">
        <f t="shared" si="2"/>
        <v>0.7</v>
      </c>
      <c r="M50" s="92">
        <f t="shared" si="3"/>
        <v>0</v>
      </c>
      <c r="N50" s="50">
        <v>434</v>
      </c>
      <c r="O50" s="51">
        <v>388</v>
      </c>
      <c r="P50" s="52">
        <f t="shared" si="7"/>
        <v>3.854559904629445</v>
      </c>
      <c r="Q50" s="54">
        <f t="shared" si="5"/>
        <v>-10.599078341013824</v>
      </c>
      <c r="R50" s="17"/>
    </row>
    <row r="51" spans="2:18" ht="13.5">
      <c r="B51" s="25"/>
      <c r="C51" s="10" t="s">
        <v>36</v>
      </c>
      <c r="D51" s="11"/>
      <c r="E51" s="12"/>
      <c r="F51" s="50">
        <v>259</v>
      </c>
      <c r="G51" s="51">
        <v>229</v>
      </c>
      <c r="H51" s="52">
        <f t="shared" si="0"/>
        <v>1.3</v>
      </c>
      <c r="I51" s="53">
        <f t="shared" si="1"/>
        <v>-11.6</v>
      </c>
      <c r="J51" s="50">
        <v>25</v>
      </c>
      <c r="K51" s="51">
        <f t="shared" si="6"/>
        <v>25</v>
      </c>
      <c r="L51" s="52">
        <f t="shared" si="2"/>
        <v>0.3</v>
      </c>
      <c r="M51" s="92">
        <f t="shared" si="3"/>
        <v>0</v>
      </c>
      <c r="N51" s="50">
        <v>234</v>
      </c>
      <c r="O51" s="51">
        <v>204</v>
      </c>
      <c r="P51" s="52">
        <f t="shared" si="7"/>
        <v>2.026624279753626</v>
      </c>
      <c r="Q51" s="54">
        <f t="shared" si="5"/>
        <v>-12.82051282051282</v>
      </c>
      <c r="R51" s="17"/>
    </row>
    <row r="52" spans="2:18" ht="13.5">
      <c r="B52" s="25"/>
      <c r="C52" s="10" t="s">
        <v>37</v>
      </c>
      <c r="D52" s="11"/>
      <c r="E52" s="12"/>
      <c r="F52" s="50">
        <v>863</v>
      </c>
      <c r="G52" s="51">
        <v>882</v>
      </c>
      <c r="H52" s="52">
        <f t="shared" si="0"/>
        <v>4.9</v>
      </c>
      <c r="I52" s="53">
        <f t="shared" si="1"/>
        <v>2.2</v>
      </c>
      <c r="J52" s="50">
        <v>285</v>
      </c>
      <c r="K52" s="51">
        <f t="shared" si="6"/>
        <v>278</v>
      </c>
      <c r="L52" s="52">
        <f t="shared" si="2"/>
        <v>3.5</v>
      </c>
      <c r="M52" s="53">
        <f t="shared" si="3"/>
        <v>-2.4561403508771895</v>
      </c>
      <c r="N52" s="50">
        <v>578</v>
      </c>
      <c r="O52" s="51">
        <v>604</v>
      </c>
      <c r="P52" s="52">
        <f t="shared" si="7"/>
        <v>6.000397377309755</v>
      </c>
      <c r="Q52" s="54">
        <f t="shared" si="5"/>
        <v>4.498269896193774</v>
      </c>
      <c r="R52" s="17"/>
    </row>
    <row r="53" spans="2:18" ht="13.5">
      <c r="B53" s="25"/>
      <c r="C53" s="10" t="s">
        <v>38</v>
      </c>
      <c r="D53" s="11"/>
      <c r="E53" s="12"/>
      <c r="F53" s="50">
        <v>190</v>
      </c>
      <c r="G53" s="51">
        <v>179</v>
      </c>
      <c r="H53" s="52">
        <f t="shared" si="0"/>
        <v>1</v>
      </c>
      <c r="I53" s="53">
        <f t="shared" si="1"/>
        <v>-5.8</v>
      </c>
      <c r="J53" s="50">
        <v>53</v>
      </c>
      <c r="K53" s="51">
        <f t="shared" si="6"/>
        <v>57</v>
      </c>
      <c r="L53" s="52">
        <f t="shared" si="2"/>
        <v>0.7</v>
      </c>
      <c r="M53" s="53">
        <f t="shared" si="3"/>
        <v>7.547169811320753</v>
      </c>
      <c r="N53" s="50">
        <v>137</v>
      </c>
      <c r="O53" s="51">
        <v>122</v>
      </c>
      <c r="P53" s="52">
        <f t="shared" si="7"/>
        <v>1.2120007947546194</v>
      </c>
      <c r="Q53" s="54">
        <f t="shared" si="5"/>
        <v>-10.948905109489049</v>
      </c>
      <c r="R53" s="17"/>
    </row>
    <row r="54" spans="2:18" ht="13.5">
      <c r="B54" s="24"/>
      <c r="C54" s="10" t="s">
        <v>39</v>
      </c>
      <c r="D54" s="11"/>
      <c r="E54" s="12"/>
      <c r="F54" s="50">
        <v>1853</v>
      </c>
      <c r="G54" s="51">
        <v>1684</v>
      </c>
      <c r="H54" s="52">
        <f t="shared" si="0"/>
        <v>9.4</v>
      </c>
      <c r="I54" s="53">
        <f t="shared" si="1"/>
        <v>-9.1</v>
      </c>
      <c r="J54" s="50">
        <v>628</v>
      </c>
      <c r="K54" s="51">
        <f t="shared" si="6"/>
        <v>597</v>
      </c>
      <c r="L54" s="52">
        <f t="shared" si="2"/>
        <v>7.5</v>
      </c>
      <c r="M54" s="53">
        <f t="shared" si="3"/>
        <v>-4.936305732484081</v>
      </c>
      <c r="N54" s="50">
        <v>1225</v>
      </c>
      <c r="O54" s="51">
        <v>1087</v>
      </c>
      <c r="P54" s="52">
        <f t="shared" si="7"/>
        <v>10.798728392608782</v>
      </c>
      <c r="Q54" s="54">
        <f t="shared" si="5"/>
        <v>-11.265306122448981</v>
      </c>
      <c r="R54" s="17"/>
    </row>
    <row r="55" spans="2:18" ht="18" customHeight="1">
      <c r="B55" s="79" t="s">
        <v>40</v>
      </c>
      <c r="C55" s="19"/>
      <c r="D55" s="20"/>
      <c r="E55" s="12"/>
      <c r="F55" s="80">
        <v>987</v>
      </c>
      <c r="G55" s="81">
        <v>943</v>
      </c>
      <c r="H55" s="82">
        <f t="shared" si="0"/>
        <v>5.2</v>
      </c>
      <c r="I55" s="83">
        <f t="shared" si="1"/>
        <v>-4.5</v>
      </c>
      <c r="J55" s="80">
        <v>548</v>
      </c>
      <c r="K55" s="81">
        <f t="shared" si="6"/>
        <v>543</v>
      </c>
      <c r="L55" s="82">
        <f t="shared" si="2"/>
        <v>6.8</v>
      </c>
      <c r="M55" s="83">
        <f t="shared" si="3"/>
        <v>-0.9124087591240837</v>
      </c>
      <c r="N55" s="80">
        <v>439</v>
      </c>
      <c r="O55" s="81">
        <f>O56+O57</f>
        <v>400</v>
      </c>
      <c r="P55" s="82">
        <f t="shared" si="7"/>
        <v>3.97377309755613</v>
      </c>
      <c r="Q55" s="84">
        <f t="shared" si="5"/>
        <v>-8.883826879271073</v>
      </c>
      <c r="R55" s="17"/>
    </row>
    <row r="56" spans="2:18" ht="13.5">
      <c r="B56" s="25"/>
      <c r="C56" s="10" t="s">
        <v>41</v>
      </c>
      <c r="D56" s="11"/>
      <c r="E56" s="12"/>
      <c r="F56" s="50">
        <v>796</v>
      </c>
      <c r="G56" s="51">
        <v>763</v>
      </c>
      <c r="H56" s="52">
        <f t="shared" si="0"/>
        <v>4.2</v>
      </c>
      <c r="I56" s="53">
        <f t="shared" si="1"/>
        <v>-4.1</v>
      </c>
      <c r="J56" s="50">
        <v>537</v>
      </c>
      <c r="K56" s="51">
        <f t="shared" si="6"/>
        <v>535</v>
      </c>
      <c r="L56" s="52">
        <f t="shared" si="2"/>
        <v>6.7</v>
      </c>
      <c r="M56" s="53">
        <f t="shared" si="3"/>
        <v>-0.3724394785847296</v>
      </c>
      <c r="N56" s="50">
        <v>259</v>
      </c>
      <c r="O56" s="51">
        <v>228</v>
      </c>
      <c r="P56" s="52">
        <f t="shared" si="7"/>
        <v>2.265050665606994</v>
      </c>
      <c r="Q56" s="54">
        <f t="shared" si="5"/>
        <v>-11.969111969111967</v>
      </c>
      <c r="R56" s="17"/>
    </row>
    <row r="57" spans="2:18" ht="13.5">
      <c r="B57" s="24"/>
      <c r="C57" s="10" t="s">
        <v>42</v>
      </c>
      <c r="D57" s="11"/>
      <c r="E57" s="12"/>
      <c r="F57" s="50">
        <v>191</v>
      </c>
      <c r="G57" s="51">
        <v>180</v>
      </c>
      <c r="H57" s="52">
        <f t="shared" si="0"/>
        <v>1</v>
      </c>
      <c r="I57" s="53">
        <f t="shared" si="1"/>
        <v>-5.8</v>
      </c>
      <c r="J57" s="50">
        <v>11</v>
      </c>
      <c r="K57" s="51">
        <f t="shared" si="6"/>
        <v>8</v>
      </c>
      <c r="L57" s="52">
        <f t="shared" si="2"/>
        <v>0.1</v>
      </c>
      <c r="M57" s="53">
        <f t="shared" si="3"/>
        <v>-27.27272727272727</v>
      </c>
      <c r="N57" s="50">
        <v>180</v>
      </c>
      <c r="O57" s="51">
        <v>172</v>
      </c>
      <c r="P57" s="52">
        <f t="shared" si="7"/>
        <v>1.7087224319491359</v>
      </c>
      <c r="Q57" s="54">
        <f t="shared" si="5"/>
        <v>-4.444444444444439</v>
      </c>
      <c r="R57" s="17"/>
    </row>
    <row r="58" spans="2:18" ht="18" customHeight="1">
      <c r="B58" s="79" t="s">
        <v>43</v>
      </c>
      <c r="C58" s="19"/>
      <c r="D58" s="20"/>
      <c r="E58" s="12"/>
      <c r="F58" s="80">
        <v>1673</v>
      </c>
      <c r="G58" s="81">
        <v>1589</v>
      </c>
      <c r="H58" s="82">
        <f t="shared" si="0"/>
        <v>8.8</v>
      </c>
      <c r="I58" s="83">
        <f t="shared" si="1"/>
        <v>-5</v>
      </c>
      <c r="J58" s="80">
        <v>444</v>
      </c>
      <c r="K58" s="81">
        <f t="shared" si="6"/>
        <v>478</v>
      </c>
      <c r="L58" s="82">
        <f t="shared" si="2"/>
        <v>6</v>
      </c>
      <c r="M58" s="83">
        <f t="shared" si="3"/>
        <v>7.657657657657668</v>
      </c>
      <c r="N58" s="80">
        <v>1229</v>
      </c>
      <c r="O58" s="81">
        <f>O59+O60+O61</f>
        <v>1111</v>
      </c>
      <c r="P58" s="82">
        <f t="shared" si="7"/>
        <v>11.037154778462149</v>
      </c>
      <c r="Q58" s="84">
        <f t="shared" si="5"/>
        <v>-9.601301871440192</v>
      </c>
      <c r="R58" s="17"/>
    </row>
    <row r="59" spans="2:18" ht="13.5">
      <c r="B59" s="25"/>
      <c r="C59" s="10" t="s">
        <v>44</v>
      </c>
      <c r="D59" s="11"/>
      <c r="E59" s="12"/>
      <c r="F59" s="50">
        <v>727</v>
      </c>
      <c r="G59" s="51">
        <v>664</v>
      </c>
      <c r="H59" s="52">
        <f t="shared" si="0"/>
        <v>3.7</v>
      </c>
      <c r="I59" s="53">
        <f t="shared" si="1"/>
        <v>-8.7</v>
      </c>
      <c r="J59" s="50">
        <v>121</v>
      </c>
      <c r="K59" s="51">
        <f t="shared" si="6"/>
        <v>122</v>
      </c>
      <c r="L59" s="52">
        <f t="shared" si="2"/>
        <v>1.5</v>
      </c>
      <c r="M59" s="53">
        <f t="shared" si="3"/>
        <v>0.8264462809917328</v>
      </c>
      <c r="N59" s="50">
        <v>606</v>
      </c>
      <c r="O59" s="51">
        <v>542</v>
      </c>
      <c r="P59" s="52">
        <f t="shared" si="7"/>
        <v>5.384462547188556</v>
      </c>
      <c r="Q59" s="54">
        <f t="shared" si="5"/>
        <v>-10.561056105610556</v>
      </c>
      <c r="R59" s="17"/>
    </row>
    <row r="60" spans="2:18" ht="13.5">
      <c r="B60" s="25"/>
      <c r="C60" s="10" t="s">
        <v>45</v>
      </c>
      <c r="D60" s="11"/>
      <c r="E60" s="12"/>
      <c r="F60" s="50">
        <v>638</v>
      </c>
      <c r="G60" s="51">
        <v>618</v>
      </c>
      <c r="H60" s="52">
        <f t="shared" si="0"/>
        <v>3.4</v>
      </c>
      <c r="I60" s="53">
        <f t="shared" si="1"/>
        <v>-3.1</v>
      </c>
      <c r="J60" s="50">
        <v>251</v>
      </c>
      <c r="K60" s="51">
        <f t="shared" si="6"/>
        <v>262</v>
      </c>
      <c r="L60" s="52">
        <f t="shared" si="2"/>
        <v>3.3</v>
      </c>
      <c r="M60" s="53">
        <f t="shared" si="3"/>
        <v>4.3824701195219085</v>
      </c>
      <c r="N60" s="50">
        <v>387</v>
      </c>
      <c r="O60" s="51">
        <v>356</v>
      </c>
      <c r="P60" s="52">
        <f t="shared" si="7"/>
        <v>3.5366580568249555</v>
      </c>
      <c r="Q60" s="54">
        <f t="shared" si="5"/>
        <v>-8.010335917312661</v>
      </c>
      <c r="R60" s="17"/>
    </row>
    <row r="61" spans="2:18" ht="13.5">
      <c r="B61" s="24"/>
      <c r="C61" s="10" t="s">
        <v>46</v>
      </c>
      <c r="D61" s="11"/>
      <c r="E61" s="12"/>
      <c r="F61" s="50">
        <v>308</v>
      </c>
      <c r="G61" s="51">
        <v>307</v>
      </c>
      <c r="H61" s="52">
        <f t="shared" si="0"/>
        <v>1.7</v>
      </c>
      <c r="I61" s="53">
        <f t="shared" si="1"/>
        <v>-0.3</v>
      </c>
      <c r="J61" s="50">
        <v>72</v>
      </c>
      <c r="K61" s="51">
        <f t="shared" si="6"/>
        <v>94</v>
      </c>
      <c r="L61" s="52">
        <f t="shared" si="2"/>
        <v>1.2</v>
      </c>
      <c r="M61" s="53">
        <f t="shared" si="3"/>
        <v>30.555555555555557</v>
      </c>
      <c r="N61" s="50">
        <v>236</v>
      </c>
      <c r="O61" s="51">
        <v>213</v>
      </c>
      <c r="P61" s="52">
        <f t="shared" si="7"/>
        <v>2.1160341744486386</v>
      </c>
      <c r="Q61" s="54">
        <f t="shared" si="5"/>
        <v>-9.745762711864403</v>
      </c>
      <c r="R61" s="17"/>
    </row>
    <row r="62" spans="2:18" ht="18" customHeight="1">
      <c r="B62" s="79" t="s">
        <v>47</v>
      </c>
      <c r="C62" s="10"/>
      <c r="D62" s="11"/>
      <c r="E62" s="12"/>
      <c r="F62" s="80">
        <v>5417</v>
      </c>
      <c r="G62" s="81">
        <v>4935</v>
      </c>
      <c r="H62" s="82">
        <f t="shared" si="0"/>
        <v>27.4</v>
      </c>
      <c r="I62" s="83">
        <f t="shared" si="1"/>
        <v>-8.9</v>
      </c>
      <c r="J62" s="80">
        <v>2028</v>
      </c>
      <c r="K62" s="81">
        <f t="shared" si="6"/>
        <v>1983</v>
      </c>
      <c r="L62" s="82">
        <f t="shared" si="2"/>
        <v>25</v>
      </c>
      <c r="M62" s="83">
        <f t="shared" si="3"/>
        <v>-2.2189349112425982</v>
      </c>
      <c r="N62" s="80">
        <v>3389</v>
      </c>
      <c r="O62" s="81">
        <f>O63+O64+O65+O66+O67+O68+O69+O70</f>
        <v>2952</v>
      </c>
      <c r="P62" s="82">
        <f t="shared" si="7"/>
        <v>29.326445459964233</v>
      </c>
      <c r="Q62" s="84">
        <f t="shared" si="5"/>
        <v>-12.894659191501923</v>
      </c>
      <c r="R62" s="17"/>
    </row>
    <row r="63" spans="2:18" ht="13.5">
      <c r="B63" s="27"/>
      <c r="C63" s="41" t="s">
        <v>48</v>
      </c>
      <c r="D63" s="11"/>
      <c r="E63" s="12"/>
      <c r="F63" s="50">
        <v>1657</v>
      </c>
      <c r="G63" s="51">
        <v>1535</v>
      </c>
      <c r="H63" s="52">
        <f t="shared" si="0"/>
        <v>8.5</v>
      </c>
      <c r="I63" s="53">
        <f t="shared" si="1"/>
        <v>-7.4</v>
      </c>
      <c r="J63" s="50">
        <v>320</v>
      </c>
      <c r="K63" s="51">
        <f t="shared" si="6"/>
        <v>412</v>
      </c>
      <c r="L63" s="52">
        <f t="shared" si="2"/>
        <v>5.2</v>
      </c>
      <c r="M63" s="53">
        <f t="shared" si="3"/>
        <v>28.750000000000007</v>
      </c>
      <c r="N63" s="50">
        <v>1337</v>
      </c>
      <c r="O63" s="51">
        <v>1123</v>
      </c>
      <c r="P63" s="52">
        <f t="shared" si="7"/>
        <v>11.156367971388834</v>
      </c>
      <c r="Q63" s="54">
        <f t="shared" si="5"/>
        <v>-16.005983545250558</v>
      </c>
      <c r="R63" s="17"/>
    </row>
    <row r="64" spans="2:18" ht="13.5">
      <c r="B64" s="27"/>
      <c r="C64" s="41" t="s">
        <v>49</v>
      </c>
      <c r="D64" s="11"/>
      <c r="E64" s="12"/>
      <c r="F64" s="50">
        <v>195</v>
      </c>
      <c r="G64" s="51">
        <v>174</v>
      </c>
      <c r="H64" s="52">
        <f t="shared" si="0"/>
        <v>1</v>
      </c>
      <c r="I64" s="53">
        <f t="shared" si="1"/>
        <v>-10.8</v>
      </c>
      <c r="J64" s="50">
        <v>108</v>
      </c>
      <c r="K64" s="51">
        <f t="shared" si="6"/>
        <v>98</v>
      </c>
      <c r="L64" s="52">
        <f t="shared" si="2"/>
        <v>1.2</v>
      </c>
      <c r="M64" s="53">
        <f t="shared" si="3"/>
        <v>-9.259259259259256</v>
      </c>
      <c r="N64" s="50">
        <v>87</v>
      </c>
      <c r="O64" s="51">
        <v>76</v>
      </c>
      <c r="P64" s="52">
        <f t="shared" si="7"/>
        <v>0.7550168885356646</v>
      </c>
      <c r="Q64" s="54">
        <f t="shared" si="5"/>
        <v>-12.643678160919535</v>
      </c>
      <c r="R64" s="17"/>
    </row>
    <row r="65" spans="2:18" ht="13.5">
      <c r="B65" s="27"/>
      <c r="C65" s="41" t="s">
        <v>57</v>
      </c>
      <c r="D65" s="11"/>
      <c r="E65" s="12"/>
      <c r="F65" s="50">
        <v>771</v>
      </c>
      <c r="G65" s="51">
        <v>742</v>
      </c>
      <c r="H65" s="52">
        <f t="shared" si="0"/>
        <v>4.1</v>
      </c>
      <c r="I65" s="53">
        <f t="shared" si="1"/>
        <v>-3.8</v>
      </c>
      <c r="J65" s="50">
        <v>593</v>
      </c>
      <c r="K65" s="51">
        <f t="shared" si="6"/>
        <v>575</v>
      </c>
      <c r="L65" s="52">
        <f t="shared" si="2"/>
        <v>7.3</v>
      </c>
      <c r="M65" s="53">
        <f t="shared" si="3"/>
        <v>-3.0354131534570006</v>
      </c>
      <c r="N65" s="50">
        <v>178</v>
      </c>
      <c r="O65" s="51">
        <v>167</v>
      </c>
      <c r="P65" s="52">
        <f t="shared" si="7"/>
        <v>1.6590502682296842</v>
      </c>
      <c r="Q65" s="54">
        <f t="shared" si="5"/>
        <v>-6.17977528089888</v>
      </c>
      <c r="R65" s="17"/>
    </row>
    <row r="66" spans="2:18" ht="13.5">
      <c r="B66" s="27"/>
      <c r="C66" s="41" t="s">
        <v>50</v>
      </c>
      <c r="D66" s="11"/>
      <c r="E66" s="12"/>
      <c r="F66" s="50">
        <v>642</v>
      </c>
      <c r="G66" s="51">
        <v>537</v>
      </c>
      <c r="H66" s="52">
        <f t="shared" si="0"/>
        <v>3</v>
      </c>
      <c r="I66" s="53">
        <f t="shared" si="1"/>
        <v>-16.4</v>
      </c>
      <c r="J66" s="50">
        <v>263</v>
      </c>
      <c r="K66" s="51">
        <f t="shared" si="6"/>
        <v>212</v>
      </c>
      <c r="L66" s="52">
        <f t="shared" si="2"/>
        <v>2.7</v>
      </c>
      <c r="M66" s="53">
        <f t="shared" si="3"/>
        <v>-19.39163498098859</v>
      </c>
      <c r="N66" s="50">
        <v>379</v>
      </c>
      <c r="O66" s="51">
        <v>325</v>
      </c>
      <c r="P66" s="52">
        <f t="shared" si="7"/>
        <v>3.2286906417643557</v>
      </c>
      <c r="Q66" s="54">
        <f t="shared" si="5"/>
        <v>-14.24802110817942</v>
      </c>
      <c r="R66" s="17"/>
    </row>
    <row r="67" spans="2:18" ht="13.5">
      <c r="B67" s="27"/>
      <c r="C67" s="41" t="s">
        <v>51</v>
      </c>
      <c r="D67" s="11"/>
      <c r="E67" s="12"/>
      <c r="F67" s="50">
        <v>334</v>
      </c>
      <c r="G67" s="51">
        <v>307</v>
      </c>
      <c r="H67" s="52">
        <f t="shared" si="0"/>
        <v>1.7</v>
      </c>
      <c r="I67" s="53">
        <f t="shared" si="1"/>
        <v>-8.1</v>
      </c>
      <c r="J67" s="50">
        <v>163</v>
      </c>
      <c r="K67" s="51">
        <f t="shared" si="6"/>
        <v>155</v>
      </c>
      <c r="L67" s="52">
        <f t="shared" si="2"/>
        <v>2</v>
      </c>
      <c r="M67" s="53">
        <f t="shared" si="3"/>
        <v>-4.907975460122705</v>
      </c>
      <c r="N67" s="50">
        <v>171</v>
      </c>
      <c r="O67" s="51">
        <v>152</v>
      </c>
      <c r="P67" s="52">
        <f t="shared" si="7"/>
        <v>1.5100337770713292</v>
      </c>
      <c r="Q67" s="54">
        <f t="shared" si="5"/>
        <v>-11.111111111111116</v>
      </c>
      <c r="R67" s="17"/>
    </row>
    <row r="68" spans="2:18" ht="13.5">
      <c r="B68" s="27"/>
      <c r="C68" s="41" t="s">
        <v>52</v>
      </c>
      <c r="D68" s="11"/>
      <c r="E68" s="12"/>
      <c r="F68" s="50">
        <v>73</v>
      </c>
      <c r="G68" s="51">
        <v>56</v>
      </c>
      <c r="H68" s="52">
        <f t="shared" si="0"/>
        <v>0.3</v>
      </c>
      <c r="I68" s="53">
        <f t="shared" si="1"/>
        <v>-23.3</v>
      </c>
      <c r="J68" s="50">
        <v>33</v>
      </c>
      <c r="K68" s="51">
        <f t="shared" si="6"/>
        <v>30</v>
      </c>
      <c r="L68" s="52">
        <f t="shared" si="2"/>
        <v>0.4</v>
      </c>
      <c r="M68" s="53">
        <f t="shared" si="3"/>
        <v>-9.090909090909093</v>
      </c>
      <c r="N68" s="50">
        <v>40</v>
      </c>
      <c r="O68" s="51">
        <v>26</v>
      </c>
      <c r="P68" s="52">
        <f t="shared" si="7"/>
        <v>0.25829525134114845</v>
      </c>
      <c r="Q68" s="54">
        <f t="shared" si="5"/>
        <v>-35</v>
      </c>
      <c r="R68" s="17"/>
    </row>
    <row r="69" spans="2:18" ht="13.5">
      <c r="B69" s="27"/>
      <c r="C69" s="41" t="s">
        <v>73</v>
      </c>
      <c r="D69" s="11"/>
      <c r="E69" s="12"/>
      <c r="F69" s="50">
        <v>198</v>
      </c>
      <c r="G69" s="51">
        <v>217</v>
      </c>
      <c r="H69" s="52">
        <f t="shared" si="0"/>
        <v>1.2</v>
      </c>
      <c r="I69" s="53">
        <f t="shared" si="1"/>
        <v>9.6</v>
      </c>
      <c r="J69" s="50">
        <v>100</v>
      </c>
      <c r="K69" s="51">
        <f t="shared" si="6"/>
        <v>116</v>
      </c>
      <c r="L69" s="52">
        <f t="shared" si="2"/>
        <v>1.5</v>
      </c>
      <c r="M69" s="53">
        <f t="shared" si="3"/>
        <v>15.999999999999993</v>
      </c>
      <c r="N69" s="50">
        <v>98</v>
      </c>
      <c r="O69" s="51">
        <v>101</v>
      </c>
      <c r="P69" s="52">
        <f t="shared" si="7"/>
        <v>1.0033777071329228</v>
      </c>
      <c r="Q69" s="54">
        <f t="shared" si="5"/>
        <v>3.0612244897959107</v>
      </c>
      <c r="R69" s="17"/>
    </row>
    <row r="70" spans="2:18" ht="13.5">
      <c r="B70" s="28"/>
      <c r="C70" s="42" t="s">
        <v>53</v>
      </c>
      <c r="D70" s="13"/>
      <c r="E70" s="14"/>
      <c r="F70" s="60">
        <v>1547</v>
      </c>
      <c r="G70" s="61">
        <v>1367</v>
      </c>
      <c r="H70" s="62">
        <f t="shared" si="0"/>
        <v>7.6</v>
      </c>
      <c r="I70" s="63">
        <f t="shared" si="1"/>
        <v>-11.6</v>
      </c>
      <c r="J70" s="60">
        <v>448</v>
      </c>
      <c r="K70" s="61">
        <f t="shared" si="6"/>
        <v>385</v>
      </c>
      <c r="L70" s="62">
        <f t="shared" si="2"/>
        <v>4.9</v>
      </c>
      <c r="M70" s="63">
        <f t="shared" si="3"/>
        <v>-14.0625</v>
      </c>
      <c r="N70" s="60">
        <v>1099</v>
      </c>
      <c r="O70" s="61">
        <v>982</v>
      </c>
      <c r="P70" s="62">
        <f t="shared" si="7"/>
        <v>9.755612954500299</v>
      </c>
      <c r="Q70" s="64">
        <f t="shared" si="5"/>
        <v>-10.646041856232936</v>
      </c>
      <c r="R70" s="17"/>
    </row>
    <row r="71" spans="4:11" ht="13.5">
      <c r="D71" s="21"/>
      <c r="K71"/>
    </row>
  </sheetData>
  <sheetProtection/>
  <mergeCells count="18">
    <mergeCell ref="B13:E13"/>
    <mergeCell ref="B4:E7"/>
    <mergeCell ref="C39:E39"/>
    <mergeCell ref="C17:E17"/>
    <mergeCell ref="B36:E36"/>
    <mergeCell ref="C10:E10"/>
    <mergeCell ref="C11:E11"/>
    <mergeCell ref="B9:E9"/>
    <mergeCell ref="F4:Q4"/>
    <mergeCell ref="F5:I5"/>
    <mergeCell ref="F6:F7"/>
    <mergeCell ref="G6:G7"/>
    <mergeCell ref="J5:M5"/>
    <mergeCell ref="J6:J7"/>
    <mergeCell ref="K6:K7"/>
    <mergeCell ref="N5:Q5"/>
    <mergeCell ref="N6:N7"/>
    <mergeCell ref="O6:O7"/>
  </mergeCells>
  <printOptions/>
  <pageMargins left="0.3937007874015748" right="0.3937007874015748" top="0.7874015748031497" bottom="0.7874015748031497" header="0" footer="0"/>
  <pageSetup fitToHeight="2" fitToWidth="1" horizontalDpi="2400" verticalDpi="2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2006-05-11T07:48:06Z</cp:lastPrinted>
  <dcterms:created xsi:type="dcterms:W3CDTF">2005-11-25T07:22:06Z</dcterms:created>
  <dcterms:modified xsi:type="dcterms:W3CDTF">2006-05-12T00:10:55Z</dcterms:modified>
  <cp:category/>
  <cp:version/>
  <cp:contentType/>
  <cp:contentStatus/>
</cp:coreProperties>
</file>