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Honsv242\統計調査課c$\経済動態係\007_産業連関表\R2年表\☆2年表作成作業用H27ベース\07ホームページ\_dat002\"/>
    </mc:Choice>
  </mc:AlternateContent>
  <xr:revisionPtr revIDLastSave="0" documentId="14_{535BA5C3-9AF3-4F6D-828D-CAFF1F6690E0}" xr6:coauthVersionLast="47" xr6:coauthVersionMax="47" xr10:uidLastSave="{00000000-0000-0000-0000-000000000000}"/>
  <bookViews>
    <workbookView xWindow="-108" yWindow="-108" windowWidth="23256" windowHeight="12456" tabRatio="852" xr2:uid="{00000000-000D-0000-FFFF-FFFF00000000}"/>
  </bookViews>
  <sheets>
    <sheet name="はじめに・注意事項" sheetId="62" r:id="rId1"/>
    <sheet name="入力の説明" sheetId="55" r:id="rId2"/>
    <sheet name="購入者価格と生産者価格" sheetId="63" r:id="rId3"/>
    <sheet name="最終需要額入力" sheetId="20" r:id="rId4"/>
    <sheet name="その他の設定入力" sheetId="19" r:id="rId5"/>
    <sheet name="分析結果部門別集計表" sheetId="18" r:id="rId6"/>
    <sheet name="波及効果グラフ" sheetId="17" r:id="rId7"/>
    <sheet name="分析結果総括表" sheetId="64" r:id="rId8"/>
    <sheet name="計算シート" sheetId="53" r:id="rId9"/>
    <sheet name="計算シート（雇用誘発数）" sheetId="65" r:id="rId10"/>
    <sheet name="県内自給率" sheetId="4" r:id="rId11"/>
    <sheet name="雇用者所得率" sheetId="61" r:id="rId12"/>
    <sheet name="民間消費支出構成比" sheetId="60" r:id="rId13"/>
    <sheet name="粗付加価値率" sheetId="59" r:id="rId14"/>
    <sheet name="取引基本表" sheetId="58" r:id="rId15"/>
    <sheet name="投入係数表" sheetId="57" r:id="rId16"/>
    <sheet name="逆行列係数表(開放型）" sheetId="56" r:id="rId17"/>
  </sheets>
  <externalReferences>
    <externalReference r:id="rId18"/>
  </externalReferences>
  <definedNames>
    <definedName name="_xlnm._FilterDatabase" localSheetId="3" hidden="1">最終需要額入力!$A$7:$AJ$7</definedName>
    <definedName name="_xlnm.Print_Area" localSheetId="4">その他の設定入力!$A$1:$P$113</definedName>
    <definedName name="_xlnm.Print_Area" localSheetId="0">はじめに・注意事項!$A$1:$Q$25</definedName>
    <definedName name="_xlnm.Print_Area" localSheetId="16">'逆行列係数表(開放型）'!$A$1:$DH$112</definedName>
    <definedName name="_xlnm.Print_Area" localSheetId="8">計算シート!$A$1:$AA$114</definedName>
    <definedName name="_xlnm.Print_Area" localSheetId="9">'計算シート（雇用誘発数）'!$A$1:$S$116</definedName>
    <definedName name="_xlnm.Print_Area" localSheetId="10">県内自給率!$A$1:$F$113</definedName>
    <definedName name="_xlnm.Print_Area" localSheetId="11">雇用者所得率!$A$1:$E$110</definedName>
    <definedName name="_xlnm.Print_Area" localSheetId="2">購入者価格と生産者価格!$A$1:$Y$33</definedName>
    <definedName name="_xlnm.Print_Area" localSheetId="3">最終需要額入力!$A$1:$AB$118</definedName>
    <definedName name="_xlnm.Print_Area" localSheetId="14">取引基本表!$A$1:$DV$120</definedName>
    <definedName name="_xlnm.Print_Area" localSheetId="13">粗付加価値率!$A$1:$E$110</definedName>
    <definedName name="_xlnm.Print_Area" localSheetId="15">投入係数表!$A$1:$DG$120</definedName>
    <definedName name="_xlnm.Print_Area" localSheetId="1">入力の説明!$A$1:$V$37</definedName>
    <definedName name="_xlnm.Print_Area" localSheetId="6">波及効果グラフ!$A$1:$AL$181</definedName>
    <definedName name="_xlnm.Print_Area" localSheetId="5">分析結果部門別集計表!$A$1:$U$113</definedName>
    <definedName name="_xlnm.Print_Area" localSheetId="12">民間消費支出構成比!$A$1:$E$111</definedName>
    <definedName name="_xlnm.Print_Titles" localSheetId="16">'逆行列係数表(開放型）'!$A:$C</definedName>
    <definedName name="_xlnm.Print_Titles" localSheetId="14">取引基本表!$A:$C</definedName>
    <definedName name="_xlnm.Print_Titles" localSheetId="15">投入係数表!$A:$C</definedName>
    <definedName name="逆行列">'逆行列係数表(開放型）'!$D$4:$DE$109</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2" i="18" l="1"/>
  <c r="J111" i="18"/>
  <c r="E111" i="53" l="1"/>
  <c r="D46" i="64" l="1"/>
  <c r="J6" i="19" l="1"/>
  <c r="N8" i="20"/>
  <c r="N9" i="20"/>
  <c r="N10" i="20"/>
  <c r="N11" i="20"/>
  <c r="N12" i="20"/>
  <c r="N13" i="20"/>
  <c r="N14" i="20"/>
  <c r="N15" i="20"/>
  <c r="N16" i="20"/>
  <c r="N17" i="20"/>
  <c r="N18" i="20"/>
  <c r="N19" i="20"/>
  <c r="N20" i="20"/>
  <c r="N21" i="20"/>
  <c r="N22" i="20"/>
  <c r="N23" i="20"/>
  <c r="N24" i="20"/>
  <c r="N25" i="20"/>
  <c r="N26" i="20"/>
  <c r="N27" i="20"/>
  <c r="N28" i="20"/>
  <c r="N29" i="20"/>
  <c r="N30" i="20"/>
  <c r="N31" i="20"/>
  <c r="N32" i="20"/>
  <c r="N33" i="20"/>
  <c r="N34" i="20"/>
  <c r="N35" i="20"/>
  <c r="N36" i="20"/>
  <c r="N37" i="20"/>
  <c r="N38" i="20"/>
  <c r="N39" i="20"/>
  <c r="N40" i="20"/>
  <c r="N41" i="20"/>
  <c r="N42" i="20"/>
  <c r="N43" i="20"/>
  <c r="N44" i="20"/>
  <c r="N45" i="20"/>
  <c r="N46" i="20"/>
  <c r="N47" i="20"/>
  <c r="N48" i="20"/>
  <c r="N49" i="20"/>
  <c r="N50" i="20"/>
  <c r="N51" i="20"/>
  <c r="N52" i="20"/>
  <c r="N53" i="20"/>
  <c r="N54" i="20"/>
  <c r="N55" i="20"/>
  <c r="N56" i="20"/>
  <c r="N57" i="20"/>
  <c r="N58" i="20"/>
  <c r="N59" i="20"/>
  <c r="N60" i="20"/>
  <c r="N61" i="20"/>
  <c r="N62" i="20"/>
  <c r="N63" i="20"/>
  <c r="N64" i="20"/>
  <c r="N65" i="20"/>
  <c r="N66" i="20"/>
  <c r="N67" i="20"/>
  <c r="N68" i="20"/>
  <c r="N69" i="20"/>
  <c r="N70" i="20"/>
  <c r="N71" i="20"/>
  <c r="N72" i="20"/>
  <c r="N73" i="20"/>
  <c r="N74" i="20"/>
  <c r="N75" i="20"/>
  <c r="N76" i="20"/>
  <c r="N77" i="20"/>
  <c r="N78" i="20"/>
  <c r="N79" i="20"/>
  <c r="N80" i="20"/>
  <c r="N81" i="20"/>
  <c r="N82" i="20"/>
  <c r="N83" i="20"/>
  <c r="N84" i="20"/>
  <c r="N85" i="20"/>
  <c r="N86" i="20"/>
  <c r="N87" i="20"/>
  <c r="N88" i="20"/>
  <c r="N89" i="20"/>
  <c r="N90" i="20"/>
  <c r="N91" i="20"/>
  <c r="N92" i="20"/>
  <c r="N93" i="20"/>
  <c r="N94" i="20"/>
  <c r="N95" i="20"/>
  <c r="N96" i="20"/>
  <c r="N97" i="20"/>
  <c r="N98" i="20"/>
  <c r="N99" i="20"/>
  <c r="N100" i="20"/>
  <c r="N101" i="20"/>
  <c r="N102" i="20"/>
  <c r="N103" i="20"/>
  <c r="N104" i="20"/>
  <c r="N105" i="20"/>
  <c r="N106" i="20"/>
  <c r="N107" i="20"/>
  <c r="N108" i="20"/>
  <c r="N109" i="20"/>
  <c r="N110" i="20"/>
  <c r="N111" i="20"/>
  <c r="N112" i="20" l="1"/>
  <c r="D109" i="61"/>
  <c r="D57" i="61" l="1"/>
  <c r="D53" i="61"/>
  <c r="D52" i="61"/>
  <c r="D49" i="61"/>
  <c r="D4" i="61"/>
  <c r="D6" i="61"/>
  <c r="D5" i="61"/>
  <c r="D108" i="61"/>
  <c r="D107" i="61"/>
  <c r="D106" i="61"/>
  <c r="D105" i="61"/>
  <c r="D104" i="61"/>
  <c r="D103" i="61"/>
  <c r="D102" i="61"/>
  <c r="D101" i="61"/>
  <c r="D100" i="61"/>
  <c r="D99" i="61"/>
  <c r="D98" i="61"/>
  <c r="D97" i="61"/>
  <c r="D96" i="61"/>
  <c r="D95" i="61"/>
  <c r="D94" i="61"/>
  <c r="D93" i="61"/>
  <c r="D92" i="61"/>
  <c r="D91" i="61"/>
  <c r="D90" i="61"/>
  <c r="D89" i="61"/>
  <c r="D88" i="61"/>
  <c r="D87" i="61"/>
  <c r="D86" i="61"/>
  <c r="D85" i="61"/>
  <c r="D84" i="61"/>
  <c r="D83" i="61"/>
  <c r="D82" i="61"/>
  <c r="D81" i="61"/>
  <c r="D80" i="61"/>
  <c r="D79" i="61"/>
  <c r="D78" i="61"/>
  <c r="D77" i="61"/>
  <c r="D76" i="61"/>
  <c r="D75" i="61"/>
  <c r="D74" i="61"/>
  <c r="D73" i="61"/>
  <c r="D72" i="61"/>
  <c r="D71" i="61"/>
  <c r="D70" i="61"/>
  <c r="D69" i="61"/>
  <c r="D68" i="61"/>
  <c r="D67" i="61"/>
  <c r="D66" i="61"/>
  <c r="D65" i="61"/>
  <c r="D64" i="61"/>
  <c r="D63" i="61"/>
  <c r="D62" i="61"/>
  <c r="D61" i="61"/>
  <c r="D60" i="61"/>
  <c r="D59" i="61"/>
  <c r="D58" i="61"/>
  <c r="D56" i="61"/>
  <c r="D55" i="61"/>
  <c r="D54" i="61"/>
  <c r="D51" i="61"/>
  <c r="D50" i="61"/>
  <c r="D48" i="61"/>
  <c r="D47" i="61"/>
  <c r="D46" i="61"/>
  <c r="D45" i="61"/>
  <c r="D44" i="61"/>
  <c r="D43" i="61"/>
  <c r="D42" i="61"/>
  <c r="D41" i="61"/>
  <c r="D40" i="61"/>
  <c r="D39" i="61"/>
  <c r="D38" i="61"/>
  <c r="D37" i="61"/>
  <c r="D36" i="61"/>
  <c r="D35" i="61"/>
  <c r="D34" i="61"/>
  <c r="D33" i="61"/>
  <c r="D32" i="61"/>
  <c r="D31" i="61"/>
  <c r="D30" i="61"/>
  <c r="D29" i="61"/>
  <c r="D28" i="61"/>
  <c r="D27" i="61"/>
  <c r="D26" i="61"/>
  <c r="D25" i="61"/>
  <c r="D24" i="61"/>
  <c r="D23" i="61"/>
  <c r="D22" i="61"/>
  <c r="D21" i="61"/>
  <c r="D20" i="61"/>
  <c r="D19" i="61"/>
  <c r="D18" i="61"/>
  <c r="D17" i="61"/>
  <c r="D16" i="61"/>
  <c r="D15" i="61"/>
  <c r="D14" i="61"/>
  <c r="D13" i="61"/>
  <c r="D12" i="61"/>
  <c r="D11" i="61"/>
  <c r="D10" i="61"/>
  <c r="D9" i="61"/>
  <c r="D8" i="61"/>
  <c r="D7" i="61"/>
  <c r="D81" i="59"/>
  <c r="D48" i="59"/>
  <c r="D5" i="59"/>
  <c r="D4" i="59"/>
  <c r="D109" i="59"/>
  <c r="D108" i="59"/>
  <c r="D107" i="59"/>
  <c r="D106" i="59"/>
  <c r="D105" i="59"/>
  <c r="D104" i="59"/>
  <c r="D103" i="59"/>
  <c r="D102" i="59"/>
  <c r="D101" i="59"/>
  <c r="D100" i="59"/>
  <c r="D99" i="59"/>
  <c r="D98" i="59"/>
  <c r="D97" i="59"/>
  <c r="D96" i="59"/>
  <c r="D95" i="59"/>
  <c r="D94" i="59"/>
  <c r="D93" i="59"/>
  <c r="D92" i="59"/>
  <c r="D91" i="59"/>
  <c r="D90" i="59"/>
  <c r="D89" i="59"/>
  <c r="D88" i="59"/>
  <c r="D87" i="59"/>
  <c r="D86" i="59"/>
  <c r="D85" i="59"/>
  <c r="D84" i="59"/>
  <c r="D83" i="59"/>
  <c r="D82" i="59"/>
  <c r="D80" i="59"/>
  <c r="D79" i="59"/>
  <c r="D78" i="59"/>
  <c r="D77" i="59"/>
  <c r="D76" i="59"/>
  <c r="D75" i="59"/>
  <c r="D74" i="59"/>
  <c r="D73" i="59"/>
  <c r="D72" i="59"/>
  <c r="D71" i="59"/>
  <c r="D70" i="59"/>
  <c r="D69" i="59"/>
  <c r="D68" i="59"/>
  <c r="D67" i="59"/>
  <c r="D66" i="59"/>
  <c r="D65" i="59"/>
  <c r="D64" i="59"/>
  <c r="D63" i="59"/>
  <c r="D62" i="59"/>
  <c r="D61" i="59"/>
  <c r="D60" i="59"/>
  <c r="D59" i="59"/>
  <c r="D58" i="59"/>
  <c r="D57" i="59"/>
  <c r="D56" i="59"/>
  <c r="D55" i="59"/>
  <c r="D54" i="59"/>
  <c r="D53" i="59"/>
  <c r="D52" i="59"/>
  <c r="D51" i="59"/>
  <c r="D50" i="59"/>
  <c r="D49" i="59"/>
  <c r="D47" i="59"/>
  <c r="D46" i="59"/>
  <c r="D45" i="59"/>
  <c r="D44" i="59"/>
  <c r="D43" i="59"/>
  <c r="D42" i="59"/>
  <c r="D41" i="59"/>
  <c r="D40" i="59"/>
  <c r="D39" i="59"/>
  <c r="D38" i="59"/>
  <c r="D37" i="59"/>
  <c r="D36" i="59"/>
  <c r="D35" i="59"/>
  <c r="D34" i="59"/>
  <c r="D33" i="59"/>
  <c r="D32" i="59"/>
  <c r="D31" i="59"/>
  <c r="D30" i="59"/>
  <c r="D29" i="59"/>
  <c r="D28" i="59"/>
  <c r="D27" i="59"/>
  <c r="D26" i="59"/>
  <c r="D25" i="59"/>
  <c r="D24" i="59"/>
  <c r="D23" i="59"/>
  <c r="D22" i="59"/>
  <c r="D21" i="59"/>
  <c r="D20" i="59"/>
  <c r="D19" i="59"/>
  <c r="D18" i="59"/>
  <c r="D17" i="59"/>
  <c r="D16" i="59"/>
  <c r="D15" i="59"/>
  <c r="D14" i="59"/>
  <c r="D13" i="59"/>
  <c r="D12" i="59"/>
  <c r="D11" i="59"/>
  <c r="D10" i="59"/>
  <c r="D9" i="59"/>
  <c r="D8" i="59"/>
  <c r="D7" i="59"/>
  <c r="D6" i="59"/>
  <c r="I1" i="59"/>
  <c r="J1" i="59"/>
  <c r="F2" i="59"/>
  <c r="I2" i="59" s="1"/>
  <c r="F27" i="59"/>
  <c r="L1" i="59" l="1"/>
  <c r="F3" i="59"/>
  <c r="I3" i="59" s="1"/>
  <c r="J2" i="59"/>
  <c r="L2" i="59" s="1"/>
  <c r="F28" i="59"/>
  <c r="J27" i="59"/>
  <c r="I27" i="59"/>
  <c r="F54" i="59"/>
  <c r="F80" i="59"/>
  <c r="F53" i="59"/>
  <c r="F4" i="59"/>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6" i="4"/>
  <c r="D5" i="4"/>
  <c r="D4" i="4"/>
  <c r="F79" i="59" l="1"/>
  <c r="J79" i="59" s="1"/>
  <c r="J3" i="59"/>
  <c r="L3" i="59" s="1"/>
  <c r="L27" i="59"/>
  <c r="J4" i="59"/>
  <c r="I4" i="59"/>
  <c r="I80" i="59"/>
  <c r="J80" i="59"/>
  <c r="I79" i="59"/>
  <c r="J54" i="59"/>
  <c r="I54" i="59"/>
  <c r="J53" i="59"/>
  <c r="I53" i="59"/>
  <c r="F29" i="59"/>
  <c r="F81" i="59"/>
  <c r="F55" i="59"/>
  <c r="J28" i="59"/>
  <c r="I28" i="59"/>
  <c r="F106" i="59"/>
  <c r="F108" i="59"/>
  <c r="F105" i="59"/>
  <c r="F107" i="59"/>
  <c r="F56" i="59"/>
  <c r="F30" i="59"/>
  <c r="F82" i="59"/>
  <c r="F5" i="59"/>
  <c r="U79" i="20"/>
  <c r="T79" i="20"/>
  <c r="S78" i="20"/>
  <c r="R78" i="20"/>
  <c r="Q78" i="20"/>
  <c r="P78" i="20"/>
  <c r="O78" i="20"/>
  <c r="S45" i="64"/>
  <c r="U42" i="64"/>
  <c r="U41" i="64"/>
  <c r="S36" i="64"/>
  <c r="U23" i="64"/>
  <c r="U22" i="64"/>
  <c r="S18" i="64"/>
  <c r="S19" i="20"/>
  <c r="U111" i="20"/>
  <c r="T111" i="20"/>
  <c r="S111" i="20"/>
  <c r="R111" i="20"/>
  <c r="Q111" i="20"/>
  <c r="P111" i="20"/>
  <c r="U110" i="20"/>
  <c r="T110" i="20"/>
  <c r="S110" i="20"/>
  <c r="R110" i="20"/>
  <c r="Q110" i="20"/>
  <c r="P110" i="20"/>
  <c r="U109" i="20"/>
  <c r="T109" i="20"/>
  <c r="S109" i="20"/>
  <c r="R109" i="20"/>
  <c r="Q109" i="20"/>
  <c r="P109" i="20"/>
  <c r="U108" i="20"/>
  <c r="T108" i="20"/>
  <c r="S108" i="20"/>
  <c r="R108" i="20"/>
  <c r="Q108" i="20"/>
  <c r="P108" i="20"/>
  <c r="U107" i="20"/>
  <c r="T107" i="20"/>
  <c r="S107" i="20"/>
  <c r="R107" i="20"/>
  <c r="Q107" i="20"/>
  <c r="P107" i="20"/>
  <c r="U106" i="20"/>
  <c r="T106" i="20"/>
  <c r="S106" i="20"/>
  <c r="R106" i="20"/>
  <c r="Q106" i="20"/>
  <c r="P106" i="20"/>
  <c r="U105" i="20"/>
  <c r="T105" i="20"/>
  <c r="S105" i="20"/>
  <c r="R105" i="20"/>
  <c r="Q105" i="20"/>
  <c r="P105" i="20"/>
  <c r="U104" i="20"/>
  <c r="T104" i="20"/>
  <c r="S104" i="20"/>
  <c r="R104" i="20"/>
  <c r="Q104" i="20"/>
  <c r="P104" i="20"/>
  <c r="U103" i="20"/>
  <c r="T103" i="20"/>
  <c r="S103" i="20"/>
  <c r="R103" i="20"/>
  <c r="Q103" i="20"/>
  <c r="P103" i="20"/>
  <c r="U102" i="20"/>
  <c r="T102" i="20"/>
  <c r="S102" i="20"/>
  <c r="R102" i="20"/>
  <c r="Q102" i="20"/>
  <c r="P102" i="20"/>
  <c r="U101" i="20"/>
  <c r="T101" i="20"/>
  <c r="S101" i="20"/>
  <c r="R101" i="20"/>
  <c r="Q101" i="20"/>
  <c r="P101" i="20"/>
  <c r="U100" i="20"/>
  <c r="T100" i="20"/>
  <c r="S100" i="20"/>
  <c r="R100" i="20"/>
  <c r="Q100" i="20"/>
  <c r="P100" i="20"/>
  <c r="U99" i="20"/>
  <c r="T99" i="20"/>
  <c r="S99" i="20"/>
  <c r="R99" i="20"/>
  <c r="Q99" i="20"/>
  <c r="P99" i="20"/>
  <c r="U98" i="20"/>
  <c r="T98" i="20"/>
  <c r="S98" i="20"/>
  <c r="R98" i="20"/>
  <c r="Q98" i="20"/>
  <c r="P98" i="20"/>
  <c r="U97" i="20"/>
  <c r="T97" i="20"/>
  <c r="S97" i="20"/>
  <c r="R97" i="20"/>
  <c r="Q97" i="20"/>
  <c r="P97" i="20"/>
  <c r="U96" i="20"/>
  <c r="T96" i="20"/>
  <c r="S96" i="20"/>
  <c r="R96" i="20"/>
  <c r="Q96" i="20"/>
  <c r="P96" i="20"/>
  <c r="U95" i="20"/>
  <c r="T95" i="20"/>
  <c r="S95" i="20"/>
  <c r="R95" i="20"/>
  <c r="Q95" i="20"/>
  <c r="P95" i="20"/>
  <c r="U94" i="20"/>
  <c r="T94" i="20"/>
  <c r="S94" i="20"/>
  <c r="R94" i="20"/>
  <c r="Q94" i="20"/>
  <c r="P94" i="20"/>
  <c r="U93" i="20"/>
  <c r="T93" i="20"/>
  <c r="S93" i="20"/>
  <c r="R93" i="20"/>
  <c r="Q93" i="20"/>
  <c r="P93" i="20"/>
  <c r="U92" i="20"/>
  <c r="T92" i="20"/>
  <c r="S92" i="20"/>
  <c r="R92" i="20"/>
  <c r="Q92" i="20"/>
  <c r="P92" i="20"/>
  <c r="U91" i="20"/>
  <c r="T91" i="20"/>
  <c r="S91" i="20"/>
  <c r="R91" i="20"/>
  <c r="Q91" i="20"/>
  <c r="P91" i="20"/>
  <c r="U90" i="20"/>
  <c r="T90" i="20"/>
  <c r="S90" i="20"/>
  <c r="R90" i="20"/>
  <c r="Q90" i="20"/>
  <c r="P90" i="20"/>
  <c r="U89" i="20"/>
  <c r="T89" i="20"/>
  <c r="S89" i="20"/>
  <c r="R89" i="20"/>
  <c r="Q89" i="20"/>
  <c r="P89" i="20"/>
  <c r="U88" i="20"/>
  <c r="T88" i="20"/>
  <c r="S88" i="20"/>
  <c r="R88" i="20"/>
  <c r="Q88" i="20"/>
  <c r="P88" i="20"/>
  <c r="U87" i="20"/>
  <c r="T87" i="20"/>
  <c r="S87" i="20"/>
  <c r="R87" i="20"/>
  <c r="Q87" i="20"/>
  <c r="P87" i="20"/>
  <c r="U86" i="20"/>
  <c r="T86" i="20"/>
  <c r="S86" i="20"/>
  <c r="R86" i="20"/>
  <c r="Q86" i="20"/>
  <c r="P86" i="20"/>
  <c r="U85" i="20"/>
  <c r="T85" i="20"/>
  <c r="S85" i="20"/>
  <c r="R85" i="20"/>
  <c r="Q85" i="20"/>
  <c r="P85" i="20"/>
  <c r="U84" i="20"/>
  <c r="T84" i="20"/>
  <c r="S84" i="20"/>
  <c r="R84" i="20"/>
  <c r="Q84" i="20"/>
  <c r="P84" i="20"/>
  <c r="U83" i="20"/>
  <c r="T83" i="20"/>
  <c r="S83" i="20"/>
  <c r="R83" i="20"/>
  <c r="Q83" i="20"/>
  <c r="P83" i="20"/>
  <c r="U82" i="20"/>
  <c r="T82" i="20"/>
  <c r="S82" i="20"/>
  <c r="R82" i="20"/>
  <c r="Q82" i="20"/>
  <c r="P82" i="20"/>
  <c r="U81" i="20"/>
  <c r="T81" i="20"/>
  <c r="S81" i="20"/>
  <c r="R81" i="20"/>
  <c r="Q81" i="20"/>
  <c r="P81" i="20"/>
  <c r="U80" i="20"/>
  <c r="T80" i="20"/>
  <c r="S80" i="20"/>
  <c r="R80" i="20"/>
  <c r="Q80" i="20"/>
  <c r="P80" i="20"/>
  <c r="S79" i="20"/>
  <c r="R79" i="20"/>
  <c r="Q79" i="20"/>
  <c r="P79" i="20"/>
  <c r="U78" i="20"/>
  <c r="T78" i="20"/>
  <c r="U77" i="20"/>
  <c r="T77" i="20"/>
  <c r="S77" i="20"/>
  <c r="R77" i="20"/>
  <c r="Q77" i="20"/>
  <c r="P77" i="20"/>
  <c r="U76" i="20"/>
  <c r="T76" i="20"/>
  <c r="S76" i="20"/>
  <c r="R76" i="20"/>
  <c r="Q76" i="20"/>
  <c r="P76" i="20"/>
  <c r="U75" i="20"/>
  <c r="T75" i="20"/>
  <c r="S75" i="20"/>
  <c r="R75" i="20"/>
  <c r="Q75" i="20"/>
  <c r="P75" i="20"/>
  <c r="U74" i="20"/>
  <c r="T74" i="20"/>
  <c r="S74" i="20"/>
  <c r="R74" i="20"/>
  <c r="Q74" i="20"/>
  <c r="P74" i="20"/>
  <c r="U73" i="20"/>
  <c r="T73" i="20"/>
  <c r="S73" i="20"/>
  <c r="R73" i="20"/>
  <c r="Q73" i="20"/>
  <c r="P73" i="20"/>
  <c r="U72" i="20"/>
  <c r="T72" i="20"/>
  <c r="S72" i="20"/>
  <c r="R72" i="20"/>
  <c r="Q72" i="20"/>
  <c r="P72" i="20"/>
  <c r="U71" i="20"/>
  <c r="T71" i="20"/>
  <c r="S71" i="20"/>
  <c r="R71" i="20"/>
  <c r="Q71" i="20"/>
  <c r="P71" i="20"/>
  <c r="U70" i="20"/>
  <c r="T70" i="20"/>
  <c r="S70" i="20"/>
  <c r="R70" i="20"/>
  <c r="Q70" i="20"/>
  <c r="P70" i="20"/>
  <c r="U69" i="20"/>
  <c r="T69" i="20"/>
  <c r="S69" i="20"/>
  <c r="R69" i="20"/>
  <c r="Q69" i="20"/>
  <c r="P69" i="20"/>
  <c r="U68" i="20"/>
  <c r="T68" i="20"/>
  <c r="S68" i="20"/>
  <c r="R68" i="20"/>
  <c r="Q68" i="20"/>
  <c r="P68" i="20"/>
  <c r="U67" i="20"/>
  <c r="T67" i="20"/>
  <c r="S67" i="20"/>
  <c r="R67" i="20"/>
  <c r="Q67" i="20"/>
  <c r="P67" i="20"/>
  <c r="U66" i="20"/>
  <c r="T66" i="20"/>
  <c r="S66" i="20"/>
  <c r="R66" i="20"/>
  <c r="Q66" i="20"/>
  <c r="P66" i="20"/>
  <c r="U65" i="20"/>
  <c r="T65" i="20"/>
  <c r="S65" i="20"/>
  <c r="R65" i="20"/>
  <c r="Q65" i="20"/>
  <c r="P65" i="20"/>
  <c r="U64" i="20"/>
  <c r="T64" i="20"/>
  <c r="S64" i="20"/>
  <c r="R64" i="20"/>
  <c r="Q64" i="20"/>
  <c r="P64" i="20"/>
  <c r="U63" i="20"/>
  <c r="T63" i="20"/>
  <c r="S63" i="20"/>
  <c r="R63" i="20"/>
  <c r="Q63" i="20"/>
  <c r="P63" i="20"/>
  <c r="U62" i="20"/>
  <c r="T62" i="20"/>
  <c r="S62" i="20"/>
  <c r="R62" i="20"/>
  <c r="Q62" i="20"/>
  <c r="P62" i="20"/>
  <c r="U61" i="20"/>
  <c r="T61" i="20"/>
  <c r="S61" i="20"/>
  <c r="R61" i="20"/>
  <c r="Q61" i="20"/>
  <c r="P61" i="20"/>
  <c r="U60" i="20"/>
  <c r="T60" i="20"/>
  <c r="S60" i="20"/>
  <c r="R60" i="20"/>
  <c r="Q60" i="20"/>
  <c r="P60" i="20"/>
  <c r="U59" i="20"/>
  <c r="T59" i="20"/>
  <c r="S59" i="20"/>
  <c r="R59" i="20"/>
  <c r="Q59" i="20"/>
  <c r="P59" i="20"/>
  <c r="U58" i="20"/>
  <c r="T58" i="20"/>
  <c r="S58" i="20"/>
  <c r="R58" i="20"/>
  <c r="Q58" i="20"/>
  <c r="P58" i="20"/>
  <c r="U57" i="20"/>
  <c r="T57" i="20"/>
  <c r="S57" i="20"/>
  <c r="R57" i="20"/>
  <c r="Q57" i="20"/>
  <c r="P57" i="20"/>
  <c r="U56" i="20"/>
  <c r="T56" i="20"/>
  <c r="S56" i="20"/>
  <c r="R56" i="20"/>
  <c r="Q56" i="20"/>
  <c r="P56" i="20"/>
  <c r="U55" i="20"/>
  <c r="T55" i="20"/>
  <c r="S55" i="20"/>
  <c r="R55" i="20"/>
  <c r="Q55" i="20"/>
  <c r="P55" i="20"/>
  <c r="U54" i="20"/>
  <c r="T54" i="20"/>
  <c r="S54" i="20"/>
  <c r="R54" i="20"/>
  <c r="Q54" i="20"/>
  <c r="P54" i="20"/>
  <c r="U53" i="20"/>
  <c r="T53" i="20"/>
  <c r="S53" i="20"/>
  <c r="R53" i="20"/>
  <c r="Q53" i="20"/>
  <c r="P53" i="20"/>
  <c r="U52" i="20"/>
  <c r="T52" i="20"/>
  <c r="S52" i="20"/>
  <c r="R52" i="20"/>
  <c r="Q52" i="20"/>
  <c r="P52" i="20"/>
  <c r="U51" i="20"/>
  <c r="T51" i="20"/>
  <c r="S51" i="20"/>
  <c r="R51" i="20"/>
  <c r="Q51" i="20"/>
  <c r="P51" i="20"/>
  <c r="U50" i="20"/>
  <c r="T50" i="20"/>
  <c r="S50" i="20"/>
  <c r="R50" i="20"/>
  <c r="Q50" i="20"/>
  <c r="P50" i="20"/>
  <c r="U49" i="20"/>
  <c r="T49" i="20"/>
  <c r="S49" i="20"/>
  <c r="R49" i="20"/>
  <c r="Q49" i="20"/>
  <c r="P49" i="20"/>
  <c r="U48" i="20"/>
  <c r="T48" i="20"/>
  <c r="S48" i="20"/>
  <c r="R48" i="20"/>
  <c r="Q48" i="20"/>
  <c r="P48" i="20"/>
  <c r="U47" i="20"/>
  <c r="T47" i="20"/>
  <c r="S47" i="20"/>
  <c r="R47" i="20"/>
  <c r="Q47" i="20"/>
  <c r="P47" i="20"/>
  <c r="U46" i="20"/>
  <c r="T46" i="20"/>
  <c r="S46" i="20"/>
  <c r="R46" i="20"/>
  <c r="Q46" i="20"/>
  <c r="P46" i="20"/>
  <c r="U45" i="20"/>
  <c r="T45" i="20"/>
  <c r="S45" i="20"/>
  <c r="R45" i="20"/>
  <c r="Q45" i="20"/>
  <c r="P45" i="20"/>
  <c r="U44" i="20"/>
  <c r="T44" i="20"/>
  <c r="S44" i="20"/>
  <c r="R44" i="20"/>
  <c r="Q44" i="20"/>
  <c r="P44" i="20"/>
  <c r="U43" i="20"/>
  <c r="T43" i="20"/>
  <c r="S43" i="20"/>
  <c r="R43" i="20"/>
  <c r="Q43" i="20"/>
  <c r="P43" i="20"/>
  <c r="U42" i="20"/>
  <c r="T42" i="20"/>
  <c r="S42" i="20"/>
  <c r="R42" i="20"/>
  <c r="Q42" i="20"/>
  <c r="P42" i="20"/>
  <c r="U41" i="20"/>
  <c r="T41" i="20"/>
  <c r="S41" i="20"/>
  <c r="R41" i="20"/>
  <c r="Q41" i="20"/>
  <c r="P41" i="20"/>
  <c r="U40" i="20"/>
  <c r="T40" i="20"/>
  <c r="S40" i="20"/>
  <c r="R40" i="20"/>
  <c r="Q40" i="20"/>
  <c r="P40" i="20"/>
  <c r="U39" i="20"/>
  <c r="T39" i="20"/>
  <c r="S39" i="20"/>
  <c r="R39" i="20"/>
  <c r="Q39" i="20"/>
  <c r="P39" i="20"/>
  <c r="U38" i="20"/>
  <c r="T38" i="20"/>
  <c r="S38" i="20"/>
  <c r="R38" i="20"/>
  <c r="Q38" i="20"/>
  <c r="P38" i="20"/>
  <c r="U37" i="20"/>
  <c r="T37" i="20"/>
  <c r="S37" i="20"/>
  <c r="R37" i="20"/>
  <c r="Q37" i="20"/>
  <c r="P37" i="20"/>
  <c r="U36" i="20"/>
  <c r="T36" i="20"/>
  <c r="S36" i="20"/>
  <c r="R36" i="20"/>
  <c r="Q36" i="20"/>
  <c r="P36" i="20"/>
  <c r="U35" i="20"/>
  <c r="T35" i="20"/>
  <c r="S35" i="20"/>
  <c r="R35" i="20"/>
  <c r="Q35" i="20"/>
  <c r="P35" i="20"/>
  <c r="U34" i="20"/>
  <c r="T34" i="20"/>
  <c r="S34" i="20"/>
  <c r="R34" i="20"/>
  <c r="Q34" i="20"/>
  <c r="P34" i="20"/>
  <c r="U33" i="20"/>
  <c r="T33" i="20"/>
  <c r="S33" i="20"/>
  <c r="R33" i="20"/>
  <c r="Q33" i="20"/>
  <c r="P33" i="20"/>
  <c r="U32" i="20"/>
  <c r="T32" i="20"/>
  <c r="S32" i="20"/>
  <c r="R32" i="20"/>
  <c r="Q32" i="20"/>
  <c r="P32" i="20"/>
  <c r="U31" i="20"/>
  <c r="T31" i="20"/>
  <c r="S31" i="20"/>
  <c r="R31" i="20"/>
  <c r="Q31" i="20"/>
  <c r="P31" i="20"/>
  <c r="U30" i="20"/>
  <c r="T30" i="20"/>
  <c r="S30" i="20"/>
  <c r="R30" i="20"/>
  <c r="Q30" i="20"/>
  <c r="P30" i="20"/>
  <c r="U29" i="20"/>
  <c r="T29" i="20"/>
  <c r="S29" i="20"/>
  <c r="R29" i="20"/>
  <c r="Q29" i="20"/>
  <c r="P29" i="20"/>
  <c r="U28" i="20"/>
  <c r="T28" i="20"/>
  <c r="S28" i="20"/>
  <c r="R28" i="20"/>
  <c r="Q28" i="20"/>
  <c r="P28" i="20"/>
  <c r="U27" i="20"/>
  <c r="T27" i="20"/>
  <c r="S27" i="20"/>
  <c r="R27" i="20"/>
  <c r="Q27" i="20"/>
  <c r="P27" i="20"/>
  <c r="U26" i="20"/>
  <c r="T26" i="20"/>
  <c r="S26" i="20"/>
  <c r="R26" i="20"/>
  <c r="Q26" i="20"/>
  <c r="P26" i="20"/>
  <c r="U25" i="20"/>
  <c r="T25" i="20"/>
  <c r="S25" i="20"/>
  <c r="R25" i="20"/>
  <c r="Q25" i="20"/>
  <c r="P25" i="20"/>
  <c r="U24" i="20"/>
  <c r="T24" i="20"/>
  <c r="S24" i="20"/>
  <c r="R24" i="20"/>
  <c r="Q24" i="20"/>
  <c r="P24" i="20"/>
  <c r="U23" i="20"/>
  <c r="T23" i="20"/>
  <c r="S23" i="20"/>
  <c r="R23" i="20"/>
  <c r="Q23" i="20"/>
  <c r="P23" i="20"/>
  <c r="U22" i="20"/>
  <c r="T22" i="20"/>
  <c r="S22" i="20"/>
  <c r="R22" i="20"/>
  <c r="Q22" i="20"/>
  <c r="P22" i="20"/>
  <c r="U21" i="20"/>
  <c r="T21" i="20"/>
  <c r="S21" i="20"/>
  <c r="R21" i="20"/>
  <c r="Q21" i="20"/>
  <c r="P21" i="20"/>
  <c r="U20" i="20"/>
  <c r="T20" i="20"/>
  <c r="S20" i="20"/>
  <c r="R20" i="20"/>
  <c r="Q20" i="20"/>
  <c r="P20" i="20"/>
  <c r="U19" i="20"/>
  <c r="T19" i="20"/>
  <c r="R19" i="20"/>
  <c r="Q19" i="20"/>
  <c r="P19" i="20"/>
  <c r="U18" i="20"/>
  <c r="T18" i="20"/>
  <c r="S18" i="20"/>
  <c r="R18" i="20"/>
  <c r="Q18" i="20"/>
  <c r="P18" i="20"/>
  <c r="U17" i="20"/>
  <c r="T17" i="20"/>
  <c r="S17" i="20"/>
  <c r="R17" i="20"/>
  <c r="Q17" i="20"/>
  <c r="P17" i="20"/>
  <c r="U16" i="20"/>
  <c r="T16" i="20"/>
  <c r="S16" i="20"/>
  <c r="R16" i="20"/>
  <c r="Q16" i="20"/>
  <c r="P16" i="20"/>
  <c r="U15" i="20"/>
  <c r="T15" i="20"/>
  <c r="S15" i="20"/>
  <c r="R15" i="20"/>
  <c r="Q15" i="20"/>
  <c r="P15" i="20"/>
  <c r="U14" i="20"/>
  <c r="T14" i="20"/>
  <c r="S14" i="20"/>
  <c r="R14" i="20"/>
  <c r="Q14" i="20"/>
  <c r="P14" i="20"/>
  <c r="U13" i="20"/>
  <c r="T13" i="20"/>
  <c r="S13" i="20"/>
  <c r="R13" i="20"/>
  <c r="Q13" i="20"/>
  <c r="P13" i="20"/>
  <c r="U12" i="20"/>
  <c r="T12" i="20"/>
  <c r="S12" i="20"/>
  <c r="R12" i="20"/>
  <c r="Q12" i="20"/>
  <c r="P12" i="20"/>
  <c r="U11" i="20"/>
  <c r="T11" i="20"/>
  <c r="S11" i="20"/>
  <c r="R11" i="20"/>
  <c r="Q11" i="20"/>
  <c r="P11" i="20"/>
  <c r="U10" i="20"/>
  <c r="T10" i="20"/>
  <c r="S10" i="20"/>
  <c r="R10" i="20"/>
  <c r="Q10" i="20"/>
  <c r="P10" i="20"/>
  <c r="U9" i="20"/>
  <c r="T9" i="20"/>
  <c r="S9" i="20"/>
  <c r="R9" i="20"/>
  <c r="Q9" i="20"/>
  <c r="P9" i="20"/>
  <c r="U8" i="20"/>
  <c r="T8" i="20"/>
  <c r="S8" i="20"/>
  <c r="R8" i="20"/>
  <c r="Q8" i="20"/>
  <c r="P8" i="20"/>
  <c r="O8" i="20"/>
  <c r="O12" i="20"/>
  <c r="O11" i="20"/>
  <c r="O10" i="20"/>
  <c r="O9" i="20"/>
  <c r="E112" i="20"/>
  <c r="W112" i="20"/>
  <c r="O111" i="20"/>
  <c r="O110" i="20"/>
  <c r="O109" i="20"/>
  <c r="O108" i="20"/>
  <c r="O107" i="20"/>
  <c r="O106" i="20"/>
  <c r="O105" i="20"/>
  <c r="O104" i="20"/>
  <c r="O103" i="20"/>
  <c r="O102" i="20"/>
  <c r="O101" i="20"/>
  <c r="O100" i="20"/>
  <c r="O99" i="20"/>
  <c r="O98" i="20"/>
  <c r="O97" i="20"/>
  <c r="O96" i="20"/>
  <c r="O95" i="20"/>
  <c r="O94" i="20"/>
  <c r="O93" i="20"/>
  <c r="O92" i="20"/>
  <c r="O91" i="20"/>
  <c r="O90" i="20"/>
  <c r="O89" i="20"/>
  <c r="O88" i="20"/>
  <c r="V88" i="20" s="1"/>
  <c r="O87" i="20"/>
  <c r="O86" i="20"/>
  <c r="O85" i="20"/>
  <c r="O84" i="20"/>
  <c r="O83" i="20"/>
  <c r="O82" i="20"/>
  <c r="V82" i="20" s="1"/>
  <c r="O81" i="20"/>
  <c r="O80" i="20"/>
  <c r="O79" i="20"/>
  <c r="O77" i="20"/>
  <c r="V77" i="20" s="1"/>
  <c r="O76" i="20"/>
  <c r="O75" i="20"/>
  <c r="V75" i="20" s="1"/>
  <c r="O74" i="20"/>
  <c r="O73" i="20"/>
  <c r="O72" i="20"/>
  <c r="O71" i="20"/>
  <c r="O70" i="20"/>
  <c r="O69" i="20"/>
  <c r="O68" i="20"/>
  <c r="O67" i="20"/>
  <c r="O66" i="20"/>
  <c r="O65" i="20"/>
  <c r="O64" i="20"/>
  <c r="O63" i="20"/>
  <c r="O62" i="20"/>
  <c r="O61" i="20"/>
  <c r="O60" i="20"/>
  <c r="O59" i="20"/>
  <c r="O58" i="20"/>
  <c r="O57" i="20"/>
  <c r="O56" i="20"/>
  <c r="O55" i="20"/>
  <c r="O54" i="20"/>
  <c r="O53" i="20"/>
  <c r="O52" i="20"/>
  <c r="O51" i="20"/>
  <c r="O50" i="20"/>
  <c r="O49" i="20"/>
  <c r="O48" i="20"/>
  <c r="O47" i="20"/>
  <c r="O46" i="20"/>
  <c r="O45" i="20"/>
  <c r="O44" i="20"/>
  <c r="O43" i="20"/>
  <c r="O42" i="20"/>
  <c r="J112" i="53"/>
  <c r="J111" i="53"/>
  <c r="J110" i="53"/>
  <c r="J109" i="53"/>
  <c r="J108" i="53"/>
  <c r="J107" i="53"/>
  <c r="J106" i="53"/>
  <c r="J105" i="53"/>
  <c r="J104" i="53"/>
  <c r="J103" i="53"/>
  <c r="J102" i="53"/>
  <c r="J101" i="53"/>
  <c r="J100" i="53"/>
  <c r="J99" i="53"/>
  <c r="J98" i="53"/>
  <c r="J97" i="53"/>
  <c r="J96" i="53"/>
  <c r="J95" i="53"/>
  <c r="J94" i="53"/>
  <c r="J93" i="53"/>
  <c r="J92" i="53"/>
  <c r="J91" i="53"/>
  <c r="J90" i="53"/>
  <c r="J89" i="53"/>
  <c r="J88" i="53"/>
  <c r="J87" i="53"/>
  <c r="J86" i="53"/>
  <c r="J85" i="53"/>
  <c r="J84" i="53"/>
  <c r="J83" i="53"/>
  <c r="J82" i="53"/>
  <c r="J81" i="53"/>
  <c r="J80" i="53"/>
  <c r="J79" i="53"/>
  <c r="J78" i="53"/>
  <c r="J77" i="53"/>
  <c r="J76" i="53"/>
  <c r="J75" i="53"/>
  <c r="J74" i="53"/>
  <c r="J73" i="53"/>
  <c r="J72" i="53"/>
  <c r="J71" i="53"/>
  <c r="J70" i="53"/>
  <c r="J69" i="53"/>
  <c r="J68" i="53"/>
  <c r="J67" i="53"/>
  <c r="J66" i="53"/>
  <c r="J65" i="53"/>
  <c r="J64" i="53"/>
  <c r="J63" i="53"/>
  <c r="J62" i="53"/>
  <c r="J61" i="53"/>
  <c r="J60" i="53"/>
  <c r="J59" i="53"/>
  <c r="J58" i="53"/>
  <c r="J57" i="53"/>
  <c r="J56" i="53"/>
  <c r="J55" i="53"/>
  <c r="J54" i="53"/>
  <c r="J53" i="53"/>
  <c r="J52" i="53"/>
  <c r="J51" i="53"/>
  <c r="J50" i="53"/>
  <c r="J49" i="53"/>
  <c r="J48" i="53"/>
  <c r="J47" i="53"/>
  <c r="J46" i="53"/>
  <c r="J45" i="53"/>
  <c r="J44" i="53"/>
  <c r="J43" i="53"/>
  <c r="J42" i="53"/>
  <c r="E51" i="4"/>
  <c r="E60" i="4"/>
  <c r="D63" i="19" s="1"/>
  <c r="E109" i="4"/>
  <c r="E112" i="53" s="1"/>
  <c r="E108" i="4"/>
  <c r="E107" i="4"/>
  <c r="E106" i="4"/>
  <c r="D109" i="19" s="1"/>
  <c r="E105" i="4"/>
  <c r="D108" i="19" s="1"/>
  <c r="E104" i="4"/>
  <c r="D107" i="19" s="1"/>
  <c r="E103" i="4"/>
  <c r="E102" i="4"/>
  <c r="E101" i="4"/>
  <c r="D104" i="19" s="1"/>
  <c r="E100" i="4"/>
  <c r="D103" i="19" s="1"/>
  <c r="E99" i="4"/>
  <c r="E98" i="4"/>
  <c r="E97" i="4"/>
  <c r="E100" i="53" s="1"/>
  <c r="E96" i="4"/>
  <c r="D99" i="19" s="1"/>
  <c r="E95" i="4"/>
  <c r="E94" i="4"/>
  <c r="D97" i="19" s="1"/>
  <c r="E93" i="4"/>
  <c r="E92" i="4"/>
  <c r="D95" i="19" s="1"/>
  <c r="E91" i="4"/>
  <c r="E90" i="4"/>
  <c r="E89" i="4"/>
  <c r="D92" i="19" s="1"/>
  <c r="E88" i="4"/>
  <c r="E87" i="4"/>
  <c r="E86" i="4"/>
  <c r="T89" i="53" s="1"/>
  <c r="E85" i="4"/>
  <c r="E84" i="4"/>
  <c r="E87" i="53" s="1"/>
  <c r="E83" i="4"/>
  <c r="E82" i="4"/>
  <c r="T85" i="53" s="1"/>
  <c r="E81" i="4"/>
  <c r="D84" i="19" s="1"/>
  <c r="E80" i="4"/>
  <c r="T83" i="53" s="1"/>
  <c r="E79" i="4"/>
  <c r="E78" i="4"/>
  <c r="D81" i="19" s="1"/>
  <c r="E77" i="4"/>
  <c r="D80" i="19" s="1"/>
  <c r="E76" i="4"/>
  <c r="E75" i="4"/>
  <c r="E74" i="4"/>
  <c r="D77" i="19" s="1"/>
  <c r="E73" i="4"/>
  <c r="D76" i="19" s="1"/>
  <c r="E72" i="4"/>
  <c r="E71" i="4"/>
  <c r="E70" i="4"/>
  <c r="E69" i="4"/>
  <c r="E68" i="4"/>
  <c r="D71" i="19" s="1"/>
  <c r="E67" i="4"/>
  <c r="E66" i="4"/>
  <c r="E65" i="4"/>
  <c r="E64" i="4"/>
  <c r="D67" i="19" s="1"/>
  <c r="E63" i="4"/>
  <c r="E62" i="4"/>
  <c r="D65" i="19" s="1"/>
  <c r="E61" i="4"/>
  <c r="E59" i="4"/>
  <c r="D62" i="19" s="1"/>
  <c r="E58" i="4"/>
  <c r="E57" i="4"/>
  <c r="D60" i="19" s="1"/>
  <c r="E56" i="4"/>
  <c r="E55" i="4"/>
  <c r="D58" i="19" s="1"/>
  <c r="E54" i="4"/>
  <c r="E53" i="4"/>
  <c r="E52" i="4"/>
  <c r="E50" i="4"/>
  <c r="E49" i="4"/>
  <c r="E48" i="4"/>
  <c r="E47" i="4"/>
  <c r="D50" i="19" s="1"/>
  <c r="E46" i="4"/>
  <c r="D49" i="19" s="1"/>
  <c r="E45" i="4"/>
  <c r="E44" i="4"/>
  <c r="E43" i="4"/>
  <c r="E42" i="4"/>
  <c r="E41" i="4"/>
  <c r="D44" i="19" s="1"/>
  <c r="E40" i="4"/>
  <c r="T43" i="53" s="1"/>
  <c r="E39" i="4"/>
  <c r="D42" i="19" s="1"/>
  <c r="E38" i="4"/>
  <c r="D41" i="19" s="1"/>
  <c r="E37" i="4"/>
  <c r="E36" i="4"/>
  <c r="D39" i="19" s="1"/>
  <c r="E35" i="4"/>
  <c r="D38" i="19" s="1"/>
  <c r="E34" i="4"/>
  <c r="D37" i="19" s="1"/>
  <c r="E33" i="4"/>
  <c r="E32" i="4"/>
  <c r="D35" i="19" s="1"/>
  <c r="E31" i="4"/>
  <c r="E30" i="4"/>
  <c r="D33" i="19" s="1"/>
  <c r="E29" i="4"/>
  <c r="E28" i="4"/>
  <c r="D31" i="19" s="1"/>
  <c r="E27" i="4"/>
  <c r="E26" i="4"/>
  <c r="E25" i="4"/>
  <c r="D109" i="60"/>
  <c r="R112" i="53" s="1"/>
  <c r="D108" i="60"/>
  <c r="R111" i="53" s="1"/>
  <c r="D107" i="60"/>
  <c r="R110" i="53" s="1"/>
  <c r="D106" i="60"/>
  <c r="R109" i="53" s="1"/>
  <c r="D105" i="60"/>
  <c r="R108" i="53" s="1"/>
  <c r="D104" i="60"/>
  <c r="R107" i="53" s="1"/>
  <c r="D103" i="60"/>
  <c r="R106" i="53" s="1"/>
  <c r="D102" i="60"/>
  <c r="R105" i="53" s="1"/>
  <c r="D101" i="60"/>
  <c r="R104" i="53" s="1"/>
  <c r="D100" i="60"/>
  <c r="R103" i="53" s="1"/>
  <c r="D99" i="60"/>
  <c r="R102" i="53" s="1"/>
  <c r="D98" i="60"/>
  <c r="R101" i="53" s="1"/>
  <c r="D97" i="60"/>
  <c r="R100" i="53" s="1"/>
  <c r="D96" i="60"/>
  <c r="R99" i="53" s="1"/>
  <c r="D95" i="60"/>
  <c r="R98" i="53" s="1"/>
  <c r="D94" i="60"/>
  <c r="R97" i="53" s="1"/>
  <c r="D93" i="60"/>
  <c r="R96" i="53" s="1"/>
  <c r="D92" i="60"/>
  <c r="R95" i="53" s="1"/>
  <c r="D91" i="60"/>
  <c r="R94" i="53" s="1"/>
  <c r="D90" i="60"/>
  <c r="R93" i="53" s="1"/>
  <c r="D89" i="60"/>
  <c r="R92" i="53" s="1"/>
  <c r="D88" i="60"/>
  <c r="R91" i="53" s="1"/>
  <c r="D87" i="60"/>
  <c r="R90" i="53" s="1"/>
  <c r="D86" i="60"/>
  <c r="R89" i="53" s="1"/>
  <c r="D85" i="60"/>
  <c r="R88" i="53" s="1"/>
  <c r="D84" i="60"/>
  <c r="R87" i="53" s="1"/>
  <c r="D83" i="60"/>
  <c r="R86" i="53" s="1"/>
  <c r="D82" i="60"/>
  <c r="R85" i="53" s="1"/>
  <c r="D81" i="60"/>
  <c r="R84" i="53" s="1"/>
  <c r="D80" i="60"/>
  <c r="R83" i="53" s="1"/>
  <c r="D79" i="60"/>
  <c r="R82" i="53" s="1"/>
  <c r="D78" i="60"/>
  <c r="R81" i="53" s="1"/>
  <c r="D77" i="60"/>
  <c r="R80" i="53" s="1"/>
  <c r="D76" i="60"/>
  <c r="R79" i="53" s="1"/>
  <c r="D75" i="60"/>
  <c r="R78" i="53" s="1"/>
  <c r="D74" i="60"/>
  <c r="R77" i="53" s="1"/>
  <c r="D73" i="60"/>
  <c r="R76" i="53" s="1"/>
  <c r="D72" i="60"/>
  <c r="R75" i="53" s="1"/>
  <c r="D71" i="60"/>
  <c r="R74" i="53" s="1"/>
  <c r="D70" i="60"/>
  <c r="R73" i="53" s="1"/>
  <c r="D69" i="60"/>
  <c r="R72" i="53" s="1"/>
  <c r="D68" i="60"/>
  <c r="R71" i="53" s="1"/>
  <c r="D67" i="60"/>
  <c r="R70" i="53" s="1"/>
  <c r="D66" i="60"/>
  <c r="R69" i="53" s="1"/>
  <c r="D65" i="60"/>
  <c r="R68" i="53" s="1"/>
  <c r="D64" i="60"/>
  <c r="R67" i="53" s="1"/>
  <c r="D63" i="60"/>
  <c r="R66" i="53" s="1"/>
  <c r="D62" i="60"/>
  <c r="R65" i="53" s="1"/>
  <c r="D61" i="60"/>
  <c r="R64" i="53" s="1"/>
  <c r="D60" i="60"/>
  <c r="R63" i="53" s="1"/>
  <c r="D59" i="60"/>
  <c r="R62" i="53" s="1"/>
  <c r="D58" i="60"/>
  <c r="R61" i="53" s="1"/>
  <c r="D57" i="60"/>
  <c r="R60" i="53" s="1"/>
  <c r="D56" i="60"/>
  <c r="R59" i="53" s="1"/>
  <c r="D55" i="60"/>
  <c r="R58" i="53" s="1"/>
  <c r="D54" i="60"/>
  <c r="R57" i="53" s="1"/>
  <c r="D53" i="60"/>
  <c r="R56" i="53" s="1"/>
  <c r="D52" i="60"/>
  <c r="R55" i="53" s="1"/>
  <c r="D51" i="60"/>
  <c r="R54" i="53" s="1"/>
  <c r="D50" i="60"/>
  <c r="R53" i="53" s="1"/>
  <c r="D49" i="60"/>
  <c r="R52" i="53" s="1"/>
  <c r="D48" i="60"/>
  <c r="R51" i="53" s="1"/>
  <c r="D47" i="60"/>
  <c r="R50" i="53" s="1"/>
  <c r="D46" i="60"/>
  <c r="R49" i="53" s="1"/>
  <c r="D45" i="60"/>
  <c r="R48" i="53" s="1"/>
  <c r="D44" i="60"/>
  <c r="R47" i="53" s="1"/>
  <c r="D43" i="60"/>
  <c r="R46" i="53" s="1"/>
  <c r="D42" i="60"/>
  <c r="R45" i="53" s="1"/>
  <c r="D41" i="60"/>
  <c r="R44" i="53" s="1"/>
  <c r="D40" i="60"/>
  <c r="R43" i="53" s="1"/>
  <c r="D39" i="60"/>
  <c r="R42" i="53" s="1"/>
  <c r="D38" i="60"/>
  <c r="R41" i="53" s="1"/>
  <c r="D37" i="60"/>
  <c r="R40" i="53" s="1"/>
  <c r="D36" i="60"/>
  <c r="R39" i="53" s="1"/>
  <c r="D35" i="60"/>
  <c r="R38" i="53" s="1"/>
  <c r="I112" i="53"/>
  <c r="I111" i="53"/>
  <c r="I110" i="53"/>
  <c r="I109" i="53"/>
  <c r="I108" i="53"/>
  <c r="I107" i="53"/>
  <c r="I106" i="53"/>
  <c r="I105" i="53"/>
  <c r="I104" i="53"/>
  <c r="I103" i="53"/>
  <c r="I102" i="53"/>
  <c r="I101" i="53"/>
  <c r="I100" i="53"/>
  <c r="I99" i="53"/>
  <c r="I98" i="53"/>
  <c r="I97" i="53"/>
  <c r="I96" i="53"/>
  <c r="I95" i="53"/>
  <c r="I94" i="53"/>
  <c r="I93" i="53"/>
  <c r="I92" i="53"/>
  <c r="I91" i="53"/>
  <c r="I90" i="53"/>
  <c r="I89" i="53"/>
  <c r="I88" i="53"/>
  <c r="I87" i="53"/>
  <c r="I86" i="53"/>
  <c r="I85" i="53"/>
  <c r="I84" i="53"/>
  <c r="I83" i="53"/>
  <c r="I82" i="53"/>
  <c r="I81" i="53"/>
  <c r="I80" i="53"/>
  <c r="I79" i="53"/>
  <c r="I78" i="53"/>
  <c r="I77" i="53"/>
  <c r="I76" i="53"/>
  <c r="I75" i="53"/>
  <c r="I74" i="53"/>
  <c r="I73" i="53"/>
  <c r="I72" i="53"/>
  <c r="I71" i="53"/>
  <c r="I70" i="53"/>
  <c r="I69" i="53"/>
  <c r="I68" i="53"/>
  <c r="I67" i="53"/>
  <c r="I66" i="53"/>
  <c r="I65" i="53"/>
  <c r="I64" i="53"/>
  <c r="I63" i="53"/>
  <c r="I62" i="53"/>
  <c r="I61" i="53"/>
  <c r="I60" i="53"/>
  <c r="I59" i="53"/>
  <c r="I58" i="53"/>
  <c r="I57" i="53"/>
  <c r="I56" i="53"/>
  <c r="I55" i="53"/>
  <c r="I54" i="53"/>
  <c r="I53" i="53"/>
  <c r="I52" i="53"/>
  <c r="I51" i="53"/>
  <c r="I50" i="53"/>
  <c r="I49" i="53"/>
  <c r="I48" i="53"/>
  <c r="I47" i="53"/>
  <c r="I46" i="53"/>
  <c r="I45" i="53"/>
  <c r="I44" i="53"/>
  <c r="I43" i="53"/>
  <c r="I42" i="53"/>
  <c r="I9" i="53"/>
  <c r="I10" i="53"/>
  <c r="I14" i="53"/>
  <c r="I15" i="53"/>
  <c r="I16" i="53"/>
  <c r="I17" i="53"/>
  <c r="I19" i="53"/>
  <c r="I21" i="53"/>
  <c r="I22" i="53"/>
  <c r="I23" i="53"/>
  <c r="I24" i="53"/>
  <c r="I26" i="53"/>
  <c r="I27" i="53"/>
  <c r="I29" i="53"/>
  <c r="I30" i="53"/>
  <c r="I31" i="53"/>
  <c r="I32" i="53"/>
  <c r="I33" i="53"/>
  <c r="I34" i="53"/>
  <c r="I35" i="53"/>
  <c r="I36" i="53"/>
  <c r="I38" i="53"/>
  <c r="I39" i="53"/>
  <c r="I40" i="53"/>
  <c r="I41" i="53"/>
  <c r="E23" i="4"/>
  <c r="D26" i="19" s="1"/>
  <c r="E22" i="4"/>
  <c r="D25" i="19" s="1"/>
  <c r="E21" i="4"/>
  <c r="D24" i="19" s="1"/>
  <c r="E20" i="4"/>
  <c r="E19" i="4"/>
  <c r="D22" i="19" s="1"/>
  <c r="E18" i="4"/>
  <c r="E17" i="4"/>
  <c r="D20" i="19" s="1"/>
  <c r="E16" i="4"/>
  <c r="D19" i="19" s="1"/>
  <c r="E15" i="4"/>
  <c r="D18" i="19" s="1"/>
  <c r="E14" i="4"/>
  <c r="D17" i="19" s="1"/>
  <c r="E13" i="4"/>
  <c r="D16" i="19" s="1"/>
  <c r="E11" i="4"/>
  <c r="D14" i="19" s="1"/>
  <c r="E10" i="4"/>
  <c r="D13" i="19" s="1"/>
  <c r="E9" i="4"/>
  <c r="D12" i="19" s="1"/>
  <c r="E8" i="4"/>
  <c r="E6" i="4"/>
  <c r="E5" i="4"/>
  <c r="D8" i="19" s="1"/>
  <c r="E4" i="4"/>
  <c r="G46" i="64"/>
  <c r="O40" i="20"/>
  <c r="O41" i="20"/>
  <c r="O39" i="20"/>
  <c r="O38" i="20"/>
  <c r="J7" i="53"/>
  <c r="J8" i="53"/>
  <c r="J9" i="53"/>
  <c r="J11" i="53"/>
  <c r="J14" i="53"/>
  <c r="J15" i="53"/>
  <c r="J16" i="53"/>
  <c r="J17" i="53"/>
  <c r="J19" i="53"/>
  <c r="J21" i="53"/>
  <c r="J22" i="53"/>
  <c r="J23" i="53"/>
  <c r="J24" i="53"/>
  <c r="J26" i="53"/>
  <c r="J27" i="53"/>
  <c r="J29" i="53"/>
  <c r="J30" i="53"/>
  <c r="J31" i="53"/>
  <c r="J32" i="53"/>
  <c r="J34" i="53"/>
  <c r="J35" i="53"/>
  <c r="J36" i="53"/>
  <c r="J37" i="53"/>
  <c r="J38" i="53"/>
  <c r="J39" i="53"/>
  <c r="J40" i="53"/>
  <c r="J41" i="53"/>
  <c r="D110" i="60"/>
  <c r="R113" i="53" s="1"/>
  <c r="I12" i="53"/>
  <c r="I18" i="53"/>
  <c r="I20" i="53"/>
  <c r="I28" i="53"/>
  <c r="U14" i="64"/>
  <c r="O13" i="20"/>
  <c r="O14" i="20"/>
  <c r="O15" i="20"/>
  <c r="O16" i="20"/>
  <c r="O17" i="20"/>
  <c r="O18" i="20"/>
  <c r="O19" i="20"/>
  <c r="O20" i="20"/>
  <c r="O21" i="20"/>
  <c r="O22" i="20"/>
  <c r="O23" i="20"/>
  <c r="O24" i="20"/>
  <c r="O25" i="20"/>
  <c r="O26" i="20"/>
  <c r="O27" i="20"/>
  <c r="O28" i="20"/>
  <c r="O29" i="20"/>
  <c r="O30" i="20"/>
  <c r="O31" i="20"/>
  <c r="O32" i="20"/>
  <c r="O33" i="20"/>
  <c r="O34" i="20"/>
  <c r="O35" i="20"/>
  <c r="O36" i="20"/>
  <c r="O37" i="20"/>
  <c r="I7" i="53"/>
  <c r="I8" i="53"/>
  <c r="I11" i="53"/>
  <c r="J12" i="53"/>
  <c r="J13" i="53"/>
  <c r="I13" i="53"/>
  <c r="J25" i="53"/>
  <c r="J33" i="53"/>
  <c r="D6" i="60"/>
  <c r="R9" i="53" s="1"/>
  <c r="D4" i="60"/>
  <c r="R7" i="53" s="1"/>
  <c r="D31" i="60"/>
  <c r="R34" i="53" s="1"/>
  <c r="D28" i="60"/>
  <c r="R31" i="53" s="1"/>
  <c r="D21" i="60"/>
  <c r="R24" i="53" s="1"/>
  <c r="D16" i="60"/>
  <c r="R19" i="53" s="1"/>
  <c r="D12" i="60"/>
  <c r="R15" i="53" s="1"/>
  <c r="D8" i="60"/>
  <c r="R11" i="53" s="1"/>
  <c r="D5" i="60"/>
  <c r="R8" i="53" s="1"/>
  <c r="D32" i="60"/>
  <c r="R35" i="53" s="1"/>
  <c r="D27" i="60"/>
  <c r="R30" i="53" s="1"/>
  <c r="D24" i="60"/>
  <c r="R27" i="53" s="1"/>
  <c r="D20" i="60"/>
  <c r="R23" i="53" s="1"/>
  <c r="D15" i="60"/>
  <c r="R18" i="53" s="1"/>
  <c r="D11" i="60"/>
  <c r="R14" i="53" s="1"/>
  <c r="D7" i="60"/>
  <c r="R10" i="53" s="1"/>
  <c r="D23" i="60"/>
  <c r="R26" i="53" s="1"/>
  <c r="D19" i="60"/>
  <c r="R22" i="53" s="1"/>
  <c r="I37" i="53"/>
  <c r="I25" i="53"/>
  <c r="J10" i="53"/>
  <c r="J28" i="53"/>
  <c r="J20" i="53"/>
  <c r="J18" i="53"/>
  <c r="D34" i="60"/>
  <c r="R37" i="53" s="1"/>
  <c r="D33" i="60"/>
  <c r="R36" i="53" s="1"/>
  <c r="D30" i="60"/>
  <c r="R33" i="53" s="1"/>
  <c r="D29" i="60"/>
  <c r="R32" i="53" s="1"/>
  <c r="D26" i="60"/>
  <c r="R29" i="53" s="1"/>
  <c r="D25" i="60"/>
  <c r="R28" i="53" s="1"/>
  <c r="D22" i="60"/>
  <c r="R25" i="53" s="1"/>
  <c r="D18" i="60"/>
  <c r="R21" i="53" s="1"/>
  <c r="D17" i="60"/>
  <c r="R20" i="53" s="1"/>
  <c r="D14" i="60"/>
  <c r="R17" i="53" s="1"/>
  <c r="D13" i="60"/>
  <c r="R16" i="53" s="1"/>
  <c r="D10" i="60"/>
  <c r="R13" i="53" s="1"/>
  <c r="D9" i="60"/>
  <c r="R12" i="53" s="1"/>
  <c r="E12" i="4"/>
  <c r="D15" i="19" s="1"/>
  <c r="E24" i="4"/>
  <c r="D27" i="19" s="1"/>
  <c r="E7" i="4"/>
  <c r="Z7" i="64"/>
  <c r="E31" i="53"/>
  <c r="P14" i="64"/>
  <c r="P113" i="53"/>
  <c r="S27" i="64"/>
  <c r="S8" i="64"/>
  <c r="U13" i="64"/>
  <c r="E75" i="53"/>
  <c r="E45" i="53"/>
  <c r="V85" i="20" l="1"/>
  <c r="V87" i="20"/>
  <c r="T112" i="53"/>
  <c r="T104" i="53"/>
  <c r="T95" i="53"/>
  <c r="E95" i="53"/>
  <c r="E71" i="53"/>
  <c r="T35" i="53"/>
  <c r="V89" i="20"/>
  <c r="V78" i="20"/>
  <c r="X78" i="20" s="1"/>
  <c r="E77" i="18" s="1"/>
  <c r="V46" i="20"/>
  <c r="X46" i="20" s="1"/>
  <c r="D45" i="53" s="1"/>
  <c r="F45" i="53" s="1"/>
  <c r="T108" i="53"/>
  <c r="T9" i="53"/>
  <c r="D9" i="19"/>
  <c r="E21" i="53"/>
  <c r="D21" i="19"/>
  <c r="T23" i="53"/>
  <c r="D23" i="19"/>
  <c r="T28" i="53"/>
  <c r="D28" i="19"/>
  <c r="E30" i="53"/>
  <c r="D30" i="19"/>
  <c r="E32" i="53"/>
  <c r="D32" i="19"/>
  <c r="E34" i="53"/>
  <c r="D34" i="19"/>
  <c r="T36" i="53"/>
  <c r="D36" i="19"/>
  <c r="E40" i="53"/>
  <c r="D40" i="19"/>
  <c r="T46" i="53"/>
  <c r="D46" i="19"/>
  <c r="T48" i="53"/>
  <c r="D48" i="19"/>
  <c r="E52" i="53"/>
  <c r="D52" i="19"/>
  <c r="T55" i="53"/>
  <c r="D55" i="19"/>
  <c r="E57" i="53"/>
  <c r="D57" i="19"/>
  <c r="T59" i="53"/>
  <c r="D59" i="19"/>
  <c r="E61" i="53"/>
  <c r="D61" i="19"/>
  <c r="T64" i="53"/>
  <c r="D64" i="19"/>
  <c r="T66" i="53"/>
  <c r="D66" i="19"/>
  <c r="E68" i="53"/>
  <c r="D68" i="19"/>
  <c r="T70" i="53"/>
  <c r="D70" i="19"/>
  <c r="T72" i="53"/>
  <c r="D72" i="19"/>
  <c r="T74" i="53"/>
  <c r="D74" i="19"/>
  <c r="T78" i="53"/>
  <c r="D78" i="19"/>
  <c r="T82" i="53"/>
  <c r="D82" i="19"/>
  <c r="T86" i="53"/>
  <c r="D86" i="19"/>
  <c r="T88" i="53"/>
  <c r="D88" i="19"/>
  <c r="E90" i="53"/>
  <c r="D90" i="19"/>
  <c r="T94" i="53"/>
  <c r="D94" i="19"/>
  <c r="E96" i="53"/>
  <c r="D96" i="19"/>
  <c r="T98" i="53"/>
  <c r="D98" i="19"/>
  <c r="T100" i="53"/>
  <c r="D100" i="19"/>
  <c r="E102" i="53"/>
  <c r="D102" i="19"/>
  <c r="E106" i="53"/>
  <c r="D106" i="19"/>
  <c r="E110" i="53"/>
  <c r="D110" i="19"/>
  <c r="T10" i="53"/>
  <c r="D10" i="19"/>
  <c r="E11" i="53"/>
  <c r="D11" i="19"/>
  <c r="E29" i="53"/>
  <c r="D29" i="19"/>
  <c r="E43" i="53"/>
  <c r="D43" i="19"/>
  <c r="T45" i="53"/>
  <c r="D45" i="19"/>
  <c r="T47" i="53"/>
  <c r="D47" i="19"/>
  <c r="E51" i="53"/>
  <c r="D51" i="19"/>
  <c r="E53" i="53"/>
  <c r="D53" i="19"/>
  <c r="E56" i="53"/>
  <c r="D56" i="19"/>
  <c r="E69" i="53"/>
  <c r="D69" i="19"/>
  <c r="E73" i="53"/>
  <c r="D73" i="19"/>
  <c r="T75" i="53"/>
  <c r="D75" i="19"/>
  <c r="T79" i="53"/>
  <c r="D79" i="19"/>
  <c r="E83" i="53"/>
  <c r="D83" i="19"/>
  <c r="E85" i="53"/>
  <c r="D85" i="19"/>
  <c r="T87" i="53"/>
  <c r="D87" i="19"/>
  <c r="E89" i="53"/>
  <c r="D89" i="19"/>
  <c r="E91" i="53"/>
  <c r="D91" i="19"/>
  <c r="E93" i="53"/>
  <c r="D93" i="19"/>
  <c r="E101" i="53"/>
  <c r="D101" i="19"/>
  <c r="E105" i="53"/>
  <c r="D105" i="19"/>
  <c r="T54" i="53"/>
  <c r="D54" i="19"/>
  <c r="V47" i="20"/>
  <c r="X47" i="20" s="1"/>
  <c r="E46" i="18" s="1"/>
  <c r="V12" i="20"/>
  <c r="X12" i="20" s="1"/>
  <c r="E11" i="18" s="1"/>
  <c r="V11" i="20"/>
  <c r="X11" i="20" s="1"/>
  <c r="E10" i="18" s="1"/>
  <c r="V34" i="20"/>
  <c r="X34" i="20" s="1"/>
  <c r="D33" i="53" s="1"/>
  <c r="V30" i="20"/>
  <c r="X30" i="20" s="1"/>
  <c r="D29" i="53" s="1"/>
  <c r="V26" i="20"/>
  <c r="X26" i="20" s="1"/>
  <c r="D25" i="53" s="1"/>
  <c r="V22" i="20"/>
  <c r="X22" i="20" s="1"/>
  <c r="D21" i="53" s="1"/>
  <c r="V18" i="20"/>
  <c r="X18" i="20" s="1"/>
  <c r="D17" i="53" s="1"/>
  <c r="V14" i="20"/>
  <c r="X14" i="20" s="1"/>
  <c r="D13" i="53" s="1"/>
  <c r="V38" i="20"/>
  <c r="X38" i="20" s="1"/>
  <c r="D37" i="53" s="1"/>
  <c r="V44" i="20"/>
  <c r="X44" i="20" s="1"/>
  <c r="E43" i="18" s="1"/>
  <c r="V48" i="20"/>
  <c r="X48" i="20" s="1"/>
  <c r="E47" i="18" s="1"/>
  <c r="V50" i="20"/>
  <c r="X50" i="20" s="1"/>
  <c r="E49" i="18" s="1"/>
  <c r="V62" i="20"/>
  <c r="X62" i="20" s="1"/>
  <c r="E61" i="18" s="1"/>
  <c r="V70" i="20"/>
  <c r="X70" i="20" s="1"/>
  <c r="D69" i="53" s="1"/>
  <c r="V79" i="20"/>
  <c r="X79" i="20" s="1"/>
  <c r="E78" i="18" s="1"/>
  <c r="V91" i="20"/>
  <c r="X91" i="20" s="1"/>
  <c r="E90" i="18" s="1"/>
  <c r="V101" i="20"/>
  <c r="X101" i="20" s="1"/>
  <c r="D100" i="53" s="1"/>
  <c r="F100" i="53" s="1"/>
  <c r="H100" i="53" s="1"/>
  <c r="N100" i="18" s="1"/>
  <c r="V96" i="20"/>
  <c r="X96" i="20" s="1"/>
  <c r="E95" i="18" s="1"/>
  <c r="V106" i="20"/>
  <c r="X106" i="20" s="1"/>
  <c r="E105" i="18" s="1"/>
  <c r="V8" i="20"/>
  <c r="X8" i="20" s="1"/>
  <c r="D7" i="53" s="1"/>
  <c r="V9" i="20"/>
  <c r="X9" i="20" s="1"/>
  <c r="D8" i="53" s="1"/>
  <c r="V39" i="20"/>
  <c r="X39" i="20" s="1"/>
  <c r="E38" i="18" s="1"/>
  <c r="V42" i="20"/>
  <c r="X42" i="20" s="1"/>
  <c r="D41" i="53" s="1"/>
  <c r="P112" i="20"/>
  <c r="V90" i="20"/>
  <c r="X90" i="20" s="1"/>
  <c r="E89" i="18" s="1"/>
  <c r="V92" i="20"/>
  <c r="X92" i="20" s="1"/>
  <c r="D91" i="53" s="1"/>
  <c r="V35" i="20"/>
  <c r="X35" i="20" s="1"/>
  <c r="D34" i="53" s="1"/>
  <c r="V31" i="20"/>
  <c r="X31" i="20" s="1"/>
  <c r="D30" i="53" s="1"/>
  <c r="F30" i="53" s="1"/>
  <c r="V27" i="20"/>
  <c r="X27" i="20" s="1"/>
  <c r="D26" i="53" s="1"/>
  <c r="V23" i="20"/>
  <c r="X23" i="20" s="1"/>
  <c r="D22" i="53" s="1"/>
  <c r="V19" i="20"/>
  <c r="X19" i="20" s="1"/>
  <c r="D18" i="53" s="1"/>
  <c r="V15" i="20"/>
  <c r="X15" i="20" s="1"/>
  <c r="D14" i="53" s="1"/>
  <c r="O112" i="20"/>
  <c r="V80" i="20" s="1"/>
  <c r="X80" i="20" s="1"/>
  <c r="S112" i="20"/>
  <c r="V84" i="20" s="1"/>
  <c r="T112" i="20"/>
  <c r="R112" i="20"/>
  <c r="L53" i="59"/>
  <c r="L54" i="59"/>
  <c r="L79" i="59"/>
  <c r="L4" i="59"/>
  <c r="V52" i="20"/>
  <c r="X52" i="20" s="1"/>
  <c r="D51" i="53" s="1"/>
  <c r="V54" i="20"/>
  <c r="X54" i="20" s="1"/>
  <c r="D53" i="53" s="1"/>
  <c r="V55" i="20"/>
  <c r="X55" i="20" s="1"/>
  <c r="E54" i="18" s="1"/>
  <c r="V56" i="20"/>
  <c r="X56" i="20" s="1"/>
  <c r="D55" i="53" s="1"/>
  <c r="V64" i="20"/>
  <c r="X64" i="20" s="1"/>
  <c r="E63" i="18" s="1"/>
  <c r="V66" i="20"/>
  <c r="X66" i="20" s="1"/>
  <c r="D65" i="53" s="1"/>
  <c r="V72" i="20"/>
  <c r="X72" i="20" s="1"/>
  <c r="E71" i="18" s="1"/>
  <c r="V74" i="20"/>
  <c r="X74" i="20" s="1"/>
  <c r="E73" i="18" s="1"/>
  <c r="V94" i="20"/>
  <c r="X94" i="20" s="1"/>
  <c r="D93" i="53" s="1"/>
  <c r="V95" i="20"/>
  <c r="X95" i="20" s="1"/>
  <c r="D94" i="53" s="1"/>
  <c r="V98" i="20"/>
  <c r="X98" i="20" s="1"/>
  <c r="D97" i="53" s="1"/>
  <c r="V99" i="20"/>
  <c r="X99" i="20" s="1"/>
  <c r="D98" i="53" s="1"/>
  <c r="V103" i="20"/>
  <c r="X103" i="20" s="1"/>
  <c r="V111" i="20"/>
  <c r="X111" i="20" s="1"/>
  <c r="D110" i="53" s="1"/>
  <c r="V59" i="20"/>
  <c r="X59" i="20" s="1"/>
  <c r="D58" i="53" s="1"/>
  <c r="V60" i="20"/>
  <c r="X60" i="20" s="1"/>
  <c r="D59" i="53" s="1"/>
  <c r="V61" i="20"/>
  <c r="X61" i="20" s="1"/>
  <c r="D60" i="53" s="1"/>
  <c r="V67" i="20"/>
  <c r="X67" i="20" s="1"/>
  <c r="D66" i="53" s="1"/>
  <c r="V68" i="20"/>
  <c r="X68" i="20" s="1"/>
  <c r="V69" i="20"/>
  <c r="X69" i="20" s="1"/>
  <c r="E68" i="18" s="1"/>
  <c r="X75" i="20"/>
  <c r="E74" i="18" s="1"/>
  <c r="V76" i="20"/>
  <c r="X76" i="20" s="1"/>
  <c r="E75" i="18" s="1"/>
  <c r="X77" i="20"/>
  <c r="E76" i="18" s="1"/>
  <c r="V105" i="20"/>
  <c r="X105" i="20" s="1"/>
  <c r="E104" i="18" s="1"/>
  <c r="V107" i="20"/>
  <c r="X107" i="20" s="1"/>
  <c r="T110" i="53"/>
  <c r="T106" i="53"/>
  <c r="T102" i="53"/>
  <c r="L28" i="59"/>
  <c r="L80" i="59"/>
  <c r="E108" i="53"/>
  <c r="E104" i="53"/>
  <c r="T53" i="53"/>
  <c r="E98" i="53"/>
  <c r="T91" i="53"/>
  <c r="E79" i="53"/>
  <c r="T69" i="53"/>
  <c r="F109" i="59"/>
  <c r="J5" i="59"/>
  <c r="I5" i="59"/>
  <c r="I30" i="59"/>
  <c r="J30" i="59"/>
  <c r="J107" i="59"/>
  <c r="I107" i="59"/>
  <c r="I108" i="59"/>
  <c r="J108" i="59"/>
  <c r="J55" i="59"/>
  <c r="I55" i="59"/>
  <c r="J29" i="59"/>
  <c r="I29" i="59"/>
  <c r="J82" i="59"/>
  <c r="I82" i="59"/>
  <c r="I56" i="59"/>
  <c r="J56" i="59"/>
  <c r="J105" i="59"/>
  <c r="I105" i="59"/>
  <c r="J106" i="59"/>
  <c r="I106" i="59"/>
  <c r="J81" i="59"/>
  <c r="I81" i="59"/>
  <c r="F31" i="59"/>
  <c r="F57" i="59"/>
  <c r="F83" i="59"/>
  <c r="F6" i="59"/>
  <c r="E59" i="53"/>
  <c r="E55" i="53"/>
  <c r="E82" i="53"/>
  <c r="T50" i="53"/>
  <c r="E50" i="53"/>
  <c r="T61" i="53"/>
  <c r="E70" i="53"/>
  <c r="T101" i="53"/>
  <c r="T20" i="53"/>
  <c r="E20" i="53"/>
  <c r="T52" i="53"/>
  <c r="T68" i="53"/>
  <c r="T96" i="53"/>
  <c r="T109" i="53"/>
  <c r="E109" i="53"/>
  <c r="E72" i="53"/>
  <c r="E64" i="53"/>
  <c r="E48" i="53"/>
  <c r="E74" i="53"/>
  <c r="E66" i="53"/>
  <c r="T31" i="53"/>
  <c r="E35" i="53"/>
  <c r="T62" i="53"/>
  <c r="E62" i="53"/>
  <c r="T76" i="53"/>
  <c r="E76" i="53"/>
  <c r="T80" i="53"/>
  <c r="E80" i="53"/>
  <c r="T63" i="53"/>
  <c r="E63" i="53"/>
  <c r="E17" i="53"/>
  <c r="T17" i="53"/>
  <c r="E77" i="53"/>
  <c r="T77" i="53"/>
  <c r="T81" i="53"/>
  <c r="E81" i="53"/>
  <c r="E88" i="53"/>
  <c r="T57" i="53"/>
  <c r="E47" i="53"/>
  <c r="E86" i="53"/>
  <c r="T105" i="53"/>
  <c r="T73" i="53"/>
  <c r="D90" i="53"/>
  <c r="F90" i="53" s="1"/>
  <c r="F90" i="18" s="1"/>
  <c r="E27" i="53"/>
  <c r="E15" i="53"/>
  <c r="T15" i="53"/>
  <c r="V10" i="20"/>
  <c r="X10" i="20" s="1"/>
  <c r="T11" i="53"/>
  <c r="T27" i="53"/>
  <c r="T7" i="53"/>
  <c r="E7" i="53"/>
  <c r="D7" i="19"/>
  <c r="E25" i="53"/>
  <c r="T25" i="53"/>
  <c r="E13" i="53"/>
  <c r="T13" i="53"/>
  <c r="E23" i="53"/>
  <c r="T34" i="53"/>
  <c r="T38" i="53"/>
  <c r="E38" i="53"/>
  <c r="T40" i="53"/>
  <c r="T42" i="53"/>
  <c r="E42" i="53"/>
  <c r="T44" i="53"/>
  <c r="E44" i="53"/>
  <c r="E49" i="53"/>
  <c r="T49" i="53"/>
  <c r="T51" i="53"/>
  <c r="T56" i="53"/>
  <c r="T58" i="53"/>
  <c r="E58" i="53"/>
  <c r="T60" i="53"/>
  <c r="E60" i="53"/>
  <c r="E65" i="53"/>
  <c r="T65" i="53"/>
  <c r="T67" i="53"/>
  <c r="E67" i="53"/>
  <c r="T71" i="53"/>
  <c r="T84" i="53"/>
  <c r="E84" i="53"/>
  <c r="T90" i="53"/>
  <c r="T92" i="53"/>
  <c r="E92" i="53"/>
  <c r="T93" i="53"/>
  <c r="E97" i="53"/>
  <c r="T97" i="53"/>
  <c r="E99" i="53"/>
  <c r="E103" i="53"/>
  <c r="T103" i="53"/>
  <c r="E107" i="53"/>
  <c r="T107" i="53"/>
  <c r="T111" i="53"/>
  <c r="D46" i="53"/>
  <c r="D54" i="53"/>
  <c r="V41" i="20"/>
  <c r="X41" i="20" s="1"/>
  <c r="D40" i="53" s="1"/>
  <c r="F40" i="53" s="1"/>
  <c r="G40" i="53" s="1"/>
  <c r="J40" i="18" s="1"/>
  <c r="V40" i="20"/>
  <c r="X40" i="20" s="1"/>
  <c r="D39" i="53" s="1"/>
  <c r="V63" i="20"/>
  <c r="X63" i="20" s="1"/>
  <c r="V71" i="20"/>
  <c r="X71" i="20" s="1"/>
  <c r="V97" i="20"/>
  <c r="X97" i="20" s="1"/>
  <c r="E96" i="18" s="1"/>
  <c r="V102" i="20"/>
  <c r="X102" i="20" s="1"/>
  <c r="E101" i="18" s="1"/>
  <c r="V109" i="20"/>
  <c r="X109" i="20" s="1"/>
  <c r="V49" i="20"/>
  <c r="X49" i="20" s="1"/>
  <c r="V57" i="20"/>
  <c r="X57" i="20" s="1"/>
  <c r="V58" i="20"/>
  <c r="X58" i="20" s="1"/>
  <c r="V65" i="20"/>
  <c r="X65" i="20" s="1"/>
  <c r="V73" i="20"/>
  <c r="X73" i="20" s="1"/>
  <c r="V93" i="20"/>
  <c r="X93" i="20" s="1"/>
  <c r="V100" i="20"/>
  <c r="X100" i="20" s="1"/>
  <c r="E99" i="18" s="1"/>
  <c r="V104" i="20"/>
  <c r="X104" i="20" s="1"/>
  <c r="V108" i="20"/>
  <c r="X108" i="20" s="1"/>
  <c r="E107" i="18" s="1"/>
  <c r="V110" i="20"/>
  <c r="X110" i="20" s="1"/>
  <c r="U112" i="20"/>
  <c r="X89" i="20" s="1"/>
  <c r="V24" i="20"/>
  <c r="X24" i="20" s="1"/>
  <c r="D23" i="53" s="1"/>
  <c r="V28" i="20"/>
  <c r="X28" i="20" s="1"/>
  <c r="V32" i="20"/>
  <c r="X32" i="20" s="1"/>
  <c r="D31" i="53" s="1"/>
  <c r="F31" i="53" s="1"/>
  <c r="G31" i="53" s="1"/>
  <c r="J31" i="18" s="1"/>
  <c r="V36" i="20"/>
  <c r="X36" i="20" s="1"/>
  <c r="V43" i="20"/>
  <c r="X43" i="20" s="1"/>
  <c r="V51" i="20"/>
  <c r="X51" i="20" s="1"/>
  <c r="E45" i="18"/>
  <c r="T16" i="53"/>
  <c r="E16" i="53"/>
  <c r="T26" i="53"/>
  <c r="E26" i="53"/>
  <c r="D49" i="53"/>
  <c r="E29" i="18"/>
  <c r="E10" i="53"/>
  <c r="V33" i="20"/>
  <c r="X33" i="20" s="1"/>
  <c r="V25" i="20"/>
  <c r="X25" i="20" s="1"/>
  <c r="V17" i="20"/>
  <c r="X17" i="20" s="1"/>
  <c r="T8" i="53"/>
  <c r="E8" i="53"/>
  <c r="E12" i="53"/>
  <c r="T12" i="53"/>
  <c r="T14" i="53"/>
  <c r="E14" i="53"/>
  <c r="T18" i="53"/>
  <c r="E22" i="53"/>
  <c r="E24" i="53"/>
  <c r="T24" i="53"/>
  <c r="E94" i="53"/>
  <c r="E78" i="53"/>
  <c r="E54" i="53"/>
  <c r="E46" i="53"/>
  <c r="T99" i="53"/>
  <c r="F112" i="53"/>
  <c r="E18" i="53"/>
  <c r="T22" i="53"/>
  <c r="T21" i="53"/>
  <c r="V37" i="20"/>
  <c r="X37" i="20" s="1"/>
  <c r="V29" i="20"/>
  <c r="X29" i="20" s="1"/>
  <c r="V21" i="20"/>
  <c r="X21" i="20" s="1"/>
  <c r="V13" i="20"/>
  <c r="X13" i="20" s="1"/>
  <c r="E41" i="53"/>
  <c r="T41" i="53"/>
  <c r="E19" i="53"/>
  <c r="T19" i="53"/>
  <c r="E9" i="53"/>
  <c r="E28" i="53"/>
  <c r="T29" i="53"/>
  <c r="T30" i="53"/>
  <c r="T32" i="53"/>
  <c r="T33" i="53"/>
  <c r="E33" i="53"/>
  <c r="E36" i="53"/>
  <c r="T37" i="53"/>
  <c r="E37" i="53"/>
  <c r="T39" i="53"/>
  <c r="E39" i="53"/>
  <c r="D107" i="53"/>
  <c r="Q112" i="20"/>
  <c r="V20" i="20"/>
  <c r="X20" i="20" s="1"/>
  <c r="V16" i="20"/>
  <c r="X16" i="20" s="1"/>
  <c r="V45" i="20"/>
  <c r="X45" i="20" s="1"/>
  <c r="V53" i="20"/>
  <c r="X53" i="20" s="1"/>
  <c r="X84" i="20" l="1"/>
  <c r="V81" i="20"/>
  <c r="X81" i="20" s="1"/>
  <c r="D80" i="53" s="1"/>
  <c r="F80" i="53" s="1"/>
  <c r="F80" i="18" s="1"/>
  <c r="X85" i="20"/>
  <c r="E22" i="18"/>
  <c r="E7" i="18"/>
  <c r="V83" i="20"/>
  <c r="V86" i="20"/>
  <c r="F93" i="53"/>
  <c r="H93" i="53" s="1"/>
  <c r="N93" i="18" s="1"/>
  <c r="F51" i="53"/>
  <c r="H51" i="53" s="1"/>
  <c r="N51" i="18" s="1"/>
  <c r="F69" i="53"/>
  <c r="H69" i="53" s="1"/>
  <c r="F21" i="53"/>
  <c r="H21" i="53" s="1"/>
  <c r="F29" i="53"/>
  <c r="F29" i="18" s="1"/>
  <c r="F98" i="53"/>
  <c r="H98" i="53" s="1"/>
  <c r="N98" i="18" s="1"/>
  <c r="E25" i="18"/>
  <c r="E17" i="18"/>
  <c r="D105" i="53"/>
  <c r="E37" i="18"/>
  <c r="D61" i="53"/>
  <c r="F61" i="53" s="1"/>
  <c r="D73" i="53"/>
  <c r="F55" i="53"/>
  <c r="H55" i="53" s="1"/>
  <c r="N55" i="18" s="1"/>
  <c r="F46" i="53"/>
  <c r="F46" i="18" s="1"/>
  <c r="X83" i="20"/>
  <c r="E58" i="18"/>
  <c r="F33" i="53"/>
  <c r="H33" i="53" s="1"/>
  <c r="E55" i="18"/>
  <c r="D78" i="53"/>
  <c r="F78" i="53" s="1"/>
  <c r="E53" i="18"/>
  <c r="E98" i="18"/>
  <c r="X87" i="20"/>
  <c r="E86" i="18" s="1"/>
  <c r="D11" i="53"/>
  <c r="F11" i="53" s="1"/>
  <c r="X88" i="20"/>
  <c r="X82" i="20"/>
  <c r="E81" i="18" s="1"/>
  <c r="D76" i="53"/>
  <c r="F76" i="53" s="1"/>
  <c r="E60" i="18"/>
  <c r="D74" i="53"/>
  <c r="E34" i="18"/>
  <c r="E65" i="18"/>
  <c r="F25" i="53"/>
  <c r="F25" i="18" s="1"/>
  <c r="E110" i="18"/>
  <c r="D47" i="53"/>
  <c r="F47" i="53" s="1"/>
  <c r="F47" i="18" s="1"/>
  <c r="E100" i="18"/>
  <c r="E33" i="18"/>
  <c r="D10" i="53"/>
  <c r="F10" i="53" s="1"/>
  <c r="F10" i="18" s="1"/>
  <c r="F73" i="53"/>
  <c r="G73" i="53" s="1"/>
  <c r="J73" i="18" s="1"/>
  <c r="F110" i="53"/>
  <c r="G110" i="53" s="1"/>
  <c r="J110" i="18" s="1"/>
  <c r="F34" i="53"/>
  <c r="H34" i="53" s="1"/>
  <c r="F53" i="53"/>
  <c r="G53" i="53" s="1"/>
  <c r="J53" i="18" s="1"/>
  <c r="F105" i="53"/>
  <c r="H105" i="53" s="1"/>
  <c r="F91" i="53"/>
  <c r="F91" i="18" s="1"/>
  <c r="F17" i="53"/>
  <c r="G17" i="53" s="1"/>
  <c r="J17" i="18" s="1"/>
  <c r="X86" i="20"/>
  <c r="E85" i="18" s="1"/>
  <c r="E66" i="18"/>
  <c r="F8" i="53"/>
  <c r="H8" i="53" s="1"/>
  <c r="E21" i="18"/>
  <c r="E14" i="18"/>
  <c r="E30" i="18"/>
  <c r="E41" i="18"/>
  <c r="E69" i="18"/>
  <c r="E13" i="18"/>
  <c r="D89" i="53"/>
  <c r="F89" i="53" s="1"/>
  <c r="G89" i="53" s="1"/>
  <c r="J89" i="18" s="1"/>
  <c r="E8" i="18"/>
  <c r="E59" i="18"/>
  <c r="D95" i="53"/>
  <c r="F95" i="53" s="1"/>
  <c r="H95" i="53" s="1"/>
  <c r="D43" i="53"/>
  <c r="F43" i="53" s="1"/>
  <c r="G43" i="53" s="1"/>
  <c r="J43" i="18" s="1"/>
  <c r="D68" i="53"/>
  <c r="F68" i="53" s="1"/>
  <c r="H68" i="53" s="1"/>
  <c r="H31" i="53"/>
  <c r="N31" i="18" s="1"/>
  <c r="E39" i="18"/>
  <c r="D75" i="53"/>
  <c r="F75" i="53" s="1"/>
  <c r="F75" i="18" s="1"/>
  <c r="E91" i="18"/>
  <c r="D99" i="53"/>
  <c r="F99" i="53" s="1"/>
  <c r="F99" i="18" s="1"/>
  <c r="E18" i="18"/>
  <c r="E93" i="18"/>
  <c r="D71" i="53"/>
  <c r="F71" i="53" s="1"/>
  <c r="H71" i="53" s="1"/>
  <c r="N71" i="18" s="1"/>
  <c r="D38" i="53"/>
  <c r="F38" i="53" s="1"/>
  <c r="D83" i="53"/>
  <c r="F83" i="53" s="1"/>
  <c r="G83" i="53" s="1"/>
  <c r="J83" i="18" s="1"/>
  <c r="E83" i="18"/>
  <c r="D104" i="53"/>
  <c r="F104" i="53" s="1"/>
  <c r="F104" i="18" s="1"/>
  <c r="D96" i="53"/>
  <c r="F96" i="53" s="1"/>
  <c r="H96" i="53" s="1"/>
  <c r="E51" i="18"/>
  <c r="E26" i="18"/>
  <c r="E97" i="18"/>
  <c r="D63" i="53"/>
  <c r="F63" i="53" s="1"/>
  <c r="G63" i="53" s="1"/>
  <c r="J63" i="18" s="1"/>
  <c r="G100" i="53"/>
  <c r="J100" i="18" s="1"/>
  <c r="D101" i="53"/>
  <c r="F101" i="53" s="1"/>
  <c r="G101" i="53" s="1"/>
  <c r="J101" i="18" s="1"/>
  <c r="E23" i="18"/>
  <c r="D77" i="53"/>
  <c r="F77" i="53" s="1"/>
  <c r="F100" i="18"/>
  <c r="L81" i="59"/>
  <c r="L106" i="59"/>
  <c r="L105" i="59"/>
  <c r="L82" i="59"/>
  <c r="L29" i="59"/>
  <c r="L55" i="59"/>
  <c r="L107" i="59"/>
  <c r="L5" i="59"/>
  <c r="E106" i="18"/>
  <c r="D106" i="53"/>
  <c r="F106" i="53" s="1"/>
  <c r="F106" i="18" s="1"/>
  <c r="E80" i="18"/>
  <c r="E84" i="18"/>
  <c r="D84" i="53"/>
  <c r="F84" i="53" s="1"/>
  <c r="G84" i="53" s="1"/>
  <c r="J84" i="18" s="1"/>
  <c r="F94" i="53"/>
  <c r="G94" i="53" s="1"/>
  <c r="J94" i="18" s="1"/>
  <c r="E94" i="18"/>
  <c r="E31" i="18"/>
  <c r="D67" i="53"/>
  <c r="F67" i="53" s="1"/>
  <c r="E67" i="18"/>
  <c r="D102" i="53"/>
  <c r="F102" i="53" s="1"/>
  <c r="G102" i="53" s="1"/>
  <c r="J102" i="18" s="1"/>
  <c r="E102" i="18"/>
  <c r="F98" i="18"/>
  <c r="L56" i="59"/>
  <c r="L108" i="59"/>
  <c r="L30" i="59"/>
  <c r="G98" i="53"/>
  <c r="J98" i="18" s="1"/>
  <c r="F55" i="18"/>
  <c r="F74" i="53"/>
  <c r="F74" i="18" s="1"/>
  <c r="F59" i="53"/>
  <c r="H59" i="53" s="1"/>
  <c r="N59" i="18" s="1"/>
  <c r="J83" i="59"/>
  <c r="I83" i="59"/>
  <c r="J31" i="59"/>
  <c r="I31" i="59"/>
  <c r="I6" i="59"/>
  <c r="J6" i="59"/>
  <c r="J57" i="59"/>
  <c r="I57" i="59"/>
  <c r="J109" i="59"/>
  <c r="I109" i="59"/>
  <c r="F58" i="59"/>
  <c r="F32" i="59"/>
  <c r="F84" i="59"/>
  <c r="F7" i="59"/>
  <c r="F110" i="59" s="1"/>
  <c r="G51" i="53"/>
  <c r="J51" i="18" s="1"/>
  <c r="F107" i="53"/>
  <c r="F107" i="18" s="1"/>
  <c r="F51" i="18"/>
  <c r="F111" i="53"/>
  <c r="G111" i="53" s="1"/>
  <c r="F66" i="53"/>
  <c r="G66" i="53" s="1"/>
  <c r="J66" i="18" s="1"/>
  <c r="F58" i="53"/>
  <c r="G58" i="53" s="1"/>
  <c r="J58" i="18" s="1"/>
  <c r="H40" i="53"/>
  <c r="N40" i="18" s="1"/>
  <c r="F65" i="53"/>
  <c r="H65" i="53" s="1"/>
  <c r="F31" i="18"/>
  <c r="F49" i="53"/>
  <c r="H49" i="53" s="1"/>
  <c r="E88" i="18"/>
  <c r="D88" i="53"/>
  <c r="F88" i="53" s="1"/>
  <c r="D50" i="53"/>
  <c r="F50" i="53" s="1"/>
  <c r="E50" i="18"/>
  <c r="E35" i="18"/>
  <c r="D35" i="53"/>
  <c r="F35" i="53" s="1"/>
  <c r="D27" i="53"/>
  <c r="F27" i="53" s="1"/>
  <c r="E27" i="18"/>
  <c r="E79" i="18"/>
  <c r="D79" i="53"/>
  <c r="F79" i="53" s="1"/>
  <c r="E64" i="18"/>
  <c r="D64" i="53"/>
  <c r="F64" i="53" s="1"/>
  <c r="E56" i="18"/>
  <c r="D56" i="53"/>
  <c r="F56" i="53" s="1"/>
  <c r="D108" i="53"/>
  <c r="F108" i="53" s="1"/>
  <c r="E108" i="18"/>
  <c r="D62" i="53"/>
  <c r="F62" i="53" s="1"/>
  <c r="G62" i="53" s="1"/>
  <c r="J62" i="18" s="1"/>
  <c r="E62" i="18"/>
  <c r="F93" i="18"/>
  <c r="H90" i="53"/>
  <c r="N90" i="18" s="1"/>
  <c r="G90" i="53"/>
  <c r="J90" i="18" s="1"/>
  <c r="F60" i="53"/>
  <c r="F60" i="18" s="1"/>
  <c r="F54" i="53"/>
  <c r="F54" i="18" s="1"/>
  <c r="E40" i="18"/>
  <c r="F26" i="53"/>
  <c r="H26" i="53" s="1"/>
  <c r="F40" i="18"/>
  <c r="F13" i="53"/>
  <c r="H13" i="53" s="1"/>
  <c r="D42" i="53"/>
  <c r="F42" i="53" s="1"/>
  <c r="E42" i="18"/>
  <c r="F23" i="53"/>
  <c r="D109" i="53"/>
  <c r="F109" i="53" s="1"/>
  <c r="G109" i="53" s="1"/>
  <c r="J109" i="18" s="1"/>
  <c r="E109" i="18"/>
  <c r="D103" i="53"/>
  <c r="F103" i="53" s="1"/>
  <c r="H103" i="53" s="1"/>
  <c r="E103" i="18"/>
  <c r="D92" i="53"/>
  <c r="F92" i="53" s="1"/>
  <c r="E92" i="18"/>
  <c r="E72" i="18"/>
  <c r="D72" i="53"/>
  <c r="F72" i="53" s="1"/>
  <c r="E57" i="18"/>
  <c r="D57" i="53"/>
  <c r="F57" i="53" s="1"/>
  <c r="E48" i="18"/>
  <c r="D48" i="53"/>
  <c r="F48" i="53" s="1"/>
  <c r="D70" i="53"/>
  <c r="F70" i="53" s="1"/>
  <c r="H70" i="53" s="1"/>
  <c r="E70" i="18"/>
  <c r="F97" i="53"/>
  <c r="H110" i="53"/>
  <c r="N110" i="18" s="1"/>
  <c r="D9" i="53"/>
  <c r="F9" i="53" s="1"/>
  <c r="G9" i="53" s="1"/>
  <c r="J9" i="18" s="1"/>
  <c r="E9" i="18"/>
  <c r="E44" i="18"/>
  <c r="D44" i="53"/>
  <c r="F44" i="53" s="1"/>
  <c r="G91" i="53"/>
  <c r="J91" i="18" s="1"/>
  <c r="D86" i="53"/>
  <c r="F86" i="53" s="1"/>
  <c r="E52" i="18"/>
  <c r="D52" i="53"/>
  <c r="F52" i="53" s="1"/>
  <c r="E15" i="18"/>
  <c r="D15" i="53"/>
  <c r="F15" i="53" s="1"/>
  <c r="D19" i="53"/>
  <c r="F19" i="53" s="1"/>
  <c r="E19" i="18"/>
  <c r="E12" i="18"/>
  <c r="D12" i="53"/>
  <c r="F12" i="53" s="1"/>
  <c r="E28" i="18"/>
  <c r="D28" i="53"/>
  <c r="F28" i="53" s="1"/>
  <c r="G8" i="53"/>
  <c r="J8" i="18" s="1"/>
  <c r="E24" i="18"/>
  <c r="D24" i="53"/>
  <c r="F24" i="53" s="1"/>
  <c r="F21" i="18"/>
  <c r="H29" i="53"/>
  <c r="G29" i="53"/>
  <c r="J29" i="18" s="1"/>
  <c r="F14" i="53"/>
  <c r="F18" i="53"/>
  <c r="F22" i="53"/>
  <c r="F30" i="18"/>
  <c r="H30" i="53"/>
  <c r="G30" i="53"/>
  <c r="J30" i="18" s="1"/>
  <c r="F37" i="53"/>
  <c r="F41" i="53"/>
  <c r="F69" i="18"/>
  <c r="H45" i="53"/>
  <c r="G45" i="53"/>
  <c r="J45" i="18" s="1"/>
  <c r="F45" i="18"/>
  <c r="E20" i="18"/>
  <c r="D20" i="53"/>
  <c r="F20" i="53" s="1"/>
  <c r="D36" i="53"/>
  <c r="F36" i="53" s="1"/>
  <c r="E36" i="18"/>
  <c r="H112" i="53"/>
  <c r="N112" i="18" s="1"/>
  <c r="G112" i="53"/>
  <c r="E16" i="18"/>
  <c r="D16" i="53"/>
  <c r="F16" i="53" s="1"/>
  <c r="E32" i="18"/>
  <c r="D32" i="53"/>
  <c r="F32" i="53" s="1"/>
  <c r="F7" i="53"/>
  <c r="F39" i="53"/>
  <c r="G69" i="53" l="1"/>
  <c r="J69" i="18" s="1"/>
  <c r="G93" i="53"/>
  <c r="J93" i="18" s="1"/>
  <c r="G46" i="53"/>
  <c r="J46" i="18" s="1"/>
  <c r="F73" i="18"/>
  <c r="G21" i="53"/>
  <c r="J21" i="18" s="1"/>
  <c r="G105" i="53"/>
  <c r="J105" i="18" s="1"/>
  <c r="H89" i="53"/>
  <c r="N89" i="18" s="1"/>
  <c r="H53" i="53"/>
  <c r="N53" i="18" s="1"/>
  <c r="F95" i="18"/>
  <c r="H91" i="53"/>
  <c r="N91" i="18" s="1"/>
  <c r="G75" i="53"/>
  <c r="J75" i="18" s="1"/>
  <c r="H46" i="53"/>
  <c r="N46" i="18" s="1"/>
  <c r="G33" i="53"/>
  <c r="J33" i="18" s="1"/>
  <c r="G61" i="53"/>
  <c r="J61" i="18" s="1"/>
  <c r="H61" i="53"/>
  <c r="N61" i="18" s="1"/>
  <c r="F61" i="18"/>
  <c r="G55" i="53"/>
  <c r="J55" i="18" s="1"/>
  <c r="F43" i="18"/>
  <c r="G25" i="53"/>
  <c r="J25" i="18" s="1"/>
  <c r="D81" i="53"/>
  <c r="F81" i="53" s="1"/>
  <c r="H81" i="53" s="1"/>
  <c r="N81" i="18" s="1"/>
  <c r="H11" i="53"/>
  <c r="N11" i="18" s="1"/>
  <c r="G11" i="53"/>
  <c r="J11" i="18" s="1"/>
  <c r="F11" i="18"/>
  <c r="D82" i="53"/>
  <c r="F82" i="53" s="1"/>
  <c r="G82" i="53" s="1"/>
  <c r="J82" i="18" s="1"/>
  <c r="E82" i="18"/>
  <c r="E87" i="18"/>
  <c r="D87" i="53"/>
  <c r="F87" i="53" s="1"/>
  <c r="H87" i="53" s="1"/>
  <c r="N87" i="18" s="1"/>
  <c r="F101" i="18"/>
  <c r="F34" i="18"/>
  <c r="F33" i="18"/>
  <c r="F105" i="18"/>
  <c r="G104" i="53"/>
  <c r="J104" i="18" s="1"/>
  <c r="H25" i="53"/>
  <c r="N25" i="18" s="1"/>
  <c r="G71" i="53"/>
  <c r="J71" i="18" s="1"/>
  <c r="F17" i="18"/>
  <c r="H63" i="53"/>
  <c r="N63" i="18" s="1"/>
  <c r="G106" i="53"/>
  <c r="J106" i="18" s="1"/>
  <c r="H43" i="53"/>
  <c r="N43" i="18" s="1"/>
  <c r="G87" i="53"/>
  <c r="J87" i="18" s="1"/>
  <c r="H76" i="53"/>
  <c r="N76" i="18" s="1"/>
  <c r="G76" i="53"/>
  <c r="J76" i="18" s="1"/>
  <c r="F53" i="18"/>
  <c r="G26" i="53"/>
  <c r="J26" i="18" s="1"/>
  <c r="G95" i="53"/>
  <c r="J95" i="18" s="1"/>
  <c r="F68" i="18"/>
  <c r="H54" i="53"/>
  <c r="N54" i="18" s="1"/>
  <c r="F110" i="18"/>
  <c r="H75" i="53"/>
  <c r="N75" i="18" s="1"/>
  <c r="G10" i="53"/>
  <c r="J10" i="18" s="1"/>
  <c r="H83" i="53"/>
  <c r="N83" i="18" s="1"/>
  <c r="D85" i="53"/>
  <c r="F85" i="53" s="1"/>
  <c r="X112" i="20"/>
  <c r="D6" i="64" s="1"/>
  <c r="F8" i="18"/>
  <c r="H73" i="53"/>
  <c r="N73" i="18" s="1"/>
  <c r="H101" i="53"/>
  <c r="N101" i="18" s="1"/>
  <c r="F83" i="18"/>
  <c r="G34" i="53"/>
  <c r="J34" i="18" s="1"/>
  <c r="H104" i="53"/>
  <c r="N104" i="18" s="1"/>
  <c r="F89" i="18"/>
  <c r="F102" i="18"/>
  <c r="H17" i="53"/>
  <c r="N17" i="18" s="1"/>
  <c r="H10" i="53"/>
  <c r="N10" i="18" s="1"/>
  <c r="V112" i="20"/>
  <c r="F58" i="18"/>
  <c r="G68" i="53"/>
  <c r="J68" i="18" s="1"/>
  <c r="F76" i="18"/>
  <c r="H106" i="53"/>
  <c r="N106" i="18" s="1"/>
  <c r="G59" i="53"/>
  <c r="J59" i="18" s="1"/>
  <c r="F59" i="18"/>
  <c r="H102" i="53"/>
  <c r="N102" i="18" s="1"/>
  <c r="H77" i="53"/>
  <c r="N77" i="18" s="1"/>
  <c r="G77" i="53"/>
  <c r="J77" i="18" s="1"/>
  <c r="F87" i="18"/>
  <c r="F71" i="18"/>
  <c r="F63" i="18"/>
  <c r="H38" i="53"/>
  <c r="N38" i="18" s="1"/>
  <c r="F38" i="18"/>
  <c r="G38" i="53"/>
  <c r="J38" i="18" s="1"/>
  <c r="F96" i="18"/>
  <c r="G96" i="53"/>
  <c r="J96" i="18" s="1"/>
  <c r="H62" i="53"/>
  <c r="N62" i="18" s="1"/>
  <c r="H94" i="53"/>
  <c r="N94" i="18" s="1"/>
  <c r="H99" i="53"/>
  <c r="N99" i="18" s="1"/>
  <c r="G13" i="53"/>
  <c r="J13" i="18" s="1"/>
  <c r="H74" i="53"/>
  <c r="N74" i="18" s="1"/>
  <c r="F103" i="18"/>
  <c r="F84" i="18"/>
  <c r="F81" i="18"/>
  <c r="L109" i="59"/>
  <c r="L57" i="59"/>
  <c r="L31" i="59"/>
  <c r="L83" i="59"/>
  <c r="F67" i="18"/>
  <c r="G67" i="53"/>
  <c r="J67" i="18" s="1"/>
  <c r="H67" i="53"/>
  <c r="N67" i="18" s="1"/>
  <c r="F94" i="18"/>
  <c r="H84" i="53"/>
  <c r="N84" i="18" s="1"/>
  <c r="H80" i="53"/>
  <c r="N80" i="18" s="1"/>
  <c r="G80" i="53"/>
  <c r="J80" i="18" s="1"/>
  <c r="L6" i="59"/>
  <c r="F77" i="18"/>
  <c r="F49" i="18"/>
  <c r="G99" i="53"/>
  <c r="J99" i="18" s="1"/>
  <c r="G65" i="53"/>
  <c r="J65" i="18" s="1"/>
  <c r="F62" i="18"/>
  <c r="G74" i="53"/>
  <c r="J74" i="18" s="1"/>
  <c r="F109" i="18"/>
  <c r="H66" i="53"/>
  <c r="N66" i="18" s="1"/>
  <c r="J7" i="59"/>
  <c r="I7" i="59"/>
  <c r="I84" i="59"/>
  <c r="J84" i="59"/>
  <c r="J58" i="59"/>
  <c r="I58" i="59"/>
  <c r="J32" i="59"/>
  <c r="I32" i="59"/>
  <c r="F33" i="59"/>
  <c r="F85" i="59"/>
  <c r="F59" i="59"/>
  <c r="F8" i="59"/>
  <c r="F111" i="59" s="1"/>
  <c r="G107" i="53"/>
  <c r="J107" i="18" s="1"/>
  <c r="H111" i="53"/>
  <c r="N111" i="18" s="1"/>
  <c r="F66" i="18"/>
  <c r="H107" i="53"/>
  <c r="N107" i="18" s="1"/>
  <c r="G60" i="53"/>
  <c r="J60" i="18" s="1"/>
  <c r="G54" i="53"/>
  <c r="J54" i="18" s="1"/>
  <c r="G49" i="53"/>
  <c r="J49" i="18" s="1"/>
  <c r="F65" i="18"/>
  <c r="F26" i="18"/>
  <c r="G70" i="53"/>
  <c r="J70" i="18" s="1"/>
  <c r="H9" i="53"/>
  <c r="N9" i="18" s="1"/>
  <c r="H58" i="53"/>
  <c r="N58" i="18" s="1"/>
  <c r="G103" i="53"/>
  <c r="J103" i="18" s="1"/>
  <c r="G47" i="53"/>
  <c r="J47" i="18" s="1"/>
  <c r="H47" i="53"/>
  <c r="N47" i="18" s="1"/>
  <c r="H60" i="53"/>
  <c r="N60" i="18" s="1"/>
  <c r="H92" i="53"/>
  <c r="N92" i="18" s="1"/>
  <c r="F92" i="18"/>
  <c r="G92" i="53"/>
  <c r="J92" i="18" s="1"/>
  <c r="H97" i="53"/>
  <c r="N97" i="18" s="1"/>
  <c r="F97" i="18"/>
  <c r="G97" i="53"/>
  <c r="J97" i="18" s="1"/>
  <c r="H42" i="53"/>
  <c r="N42" i="18" s="1"/>
  <c r="G42" i="53"/>
  <c r="J42" i="18" s="1"/>
  <c r="F42" i="18"/>
  <c r="H56" i="53"/>
  <c r="N56" i="18" s="1"/>
  <c r="G56" i="53"/>
  <c r="J56" i="18" s="1"/>
  <c r="F56" i="18"/>
  <c r="H64" i="53"/>
  <c r="N64" i="18" s="1"/>
  <c r="F64" i="18"/>
  <c r="G64" i="53"/>
  <c r="J64" i="18" s="1"/>
  <c r="G79" i="53"/>
  <c r="J79" i="18" s="1"/>
  <c r="F79" i="18"/>
  <c r="H79" i="53"/>
  <c r="N79" i="18" s="1"/>
  <c r="G35" i="53"/>
  <c r="J35" i="18" s="1"/>
  <c r="F35" i="18"/>
  <c r="H35" i="53"/>
  <c r="N35" i="18" s="1"/>
  <c r="F88" i="18"/>
  <c r="G88" i="53"/>
  <c r="J88" i="18" s="1"/>
  <c r="H88" i="53"/>
  <c r="N88" i="18" s="1"/>
  <c r="F13" i="18"/>
  <c r="F70" i="18"/>
  <c r="F9" i="18"/>
  <c r="H109" i="53"/>
  <c r="N109" i="18" s="1"/>
  <c r="F48" i="18"/>
  <c r="G48" i="53"/>
  <c r="J48" i="18" s="1"/>
  <c r="H48" i="53"/>
  <c r="N48" i="18" s="1"/>
  <c r="H57" i="53"/>
  <c r="N57" i="18" s="1"/>
  <c r="G57" i="53"/>
  <c r="J57" i="18" s="1"/>
  <c r="F57" i="18"/>
  <c r="H72" i="53"/>
  <c r="N72" i="18" s="1"/>
  <c r="F72" i="18"/>
  <c r="G72" i="53"/>
  <c r="J72" i="18" s="1"/>
  <c r="G23" i="53"/>
  <c r="J23" i="18" s="1"/>
  <c r="F23" i="18"/>
  <c r="H23" i="53"/>
  <c r="N23" i="18" s="1"/>
  <c r="G108" i="53"/>
  <c r="J108" i="18" s="1"/>
  <c r="F108" i="18"/>
  <c r="H108" i="53"/>
  <c r="N108" i="18" s="1"/>
  <c r="F27" i="18"/>
  <c r="G27" i="53"/>
  <c r="J27" i="18" s="1"/>
  <c r="H27" i="53"/>
  <c r="N27" i="18" s="1"/>
  <c r="F50" i="18"/>
  <c r="G50" i="53"/>
  <c r="J50" i="18" s="1"/>
  <c r="H50" i="53"/>
  <c r="N50" i="18" s="1"/>
  <c r="N49" i="18"/>
  <c r="F32" i="18"/>
  <c r="G32" i="53"/>
  <c r="J32" i="18" s="1"/>
  <c r="H32" i="53"/>
  <c r="F16" i="18"/>
  <c r="G16" i="53"/>
  <c r="J16" i="18" s="1"/>
  <c r="H16" i="53"/>
  <c r="H20" i="53"/>
  <c r="G20" i="53"/>
  <c r="J20" i="18" s="1"/>
  <c r="F20" i="18"/>
  <c r="H41" i="53"/>
  <c r="F41" i="18"/>
  <c r="G41" i="53"/>
  <c r="J41" i="18" s="1"/>
  <c r="N34" i="18"/>
  <c r="G18" i="53"/>
  <c r="J18" i="18" s="1"/>
  <c r="F18" i="18"/>
  <c r="H18" i="53"/>
  <c r="G24" i="53"/>
  <c r="J24" i="18" s="1"/>
  <c r="H24" i="53"/>
  <c r="F24" i="18"/>
  <c r="N8" i="18"/>
  <c r="H28" i="53"/>
  <c r="F28" i="18"/>
  <c r="G28" i="53"/>
  <c r="J28" i="18" s="1"/>
  <c r="H12" i="53"/>
  <c r="G12" i="53"/>
  <c r="J12" i="18" s="1"/>
  <c r="F12" i="18"/>
  <c r="N95" i="18"/>
  <c r="N105" i="18"/>
  <c r="G15" i="53"/>
  <c r="J15" i="18" s="1"/>
  <c r="F15" i="18"/>
  <c r="H15" i="53"/>
  <c r="H52" i="53"/>
  <c r="F52" i="18"/>
  <c r="G52" i="53"/>
  <c r="J52" i="18" s="1"/>
  <c r="N103" i="18"/>
  <c r="H44" i="53"/>
  <c r="F44" i="18"/>
  <c r="G44" i="53"/>
  <c r="J44" i="18" s="1"/>
  <c r="G39" i="53"/>
  <c r="J39" i="18" s="1"/>
  <c r="H39" i="53"/>
  <c r="F39" i="18"/>
  <c r="F7" i="18"/>
  <c r="H7" i="53"/>
  <c r="G7" i="53"/>
  <c r="F36" i="18"/>
  <c r="H36" i="53"/>
  <c r="G36" i="53"/>
  <c r="J36" i="18" s="1"/>
  <c r="N96" i="18"/>
  <c r="N65" i="18"/>
  <c r="N45" i="18"/>
  <c r="N13" i="18"/>
  <c r="G78" i="53"/>
  <c r="J78" i="18" s="1"/>
  <c r="F78" i="18"/>
  <c r="H78" i="53"/>
  <c r="N69" i="18"/>
  <c r="H37" i="53"/>
  <c r="F37" i="18"/>
  <c r="G37" i="53"/>
  <c r="J37" i="18" s="1"/>
  <c r="N30" i="18"/>
  <c r="N26" i="18"/>
  <c r="G22" i="53"/>
  <c r="J22" i="18" s="1"/>
  <c r="H22" i="53"/>
  <c r="F22" i="18"/>
  <c r="H14" i="53"/>
  <c r="F14" i="18"/>
  <c r="G14" i="53"/>
  <c r="J14" i="18" s="1"/>
  <c r="N29" i="18"/>
  <c r="N21" i="18"/>
  <c r="N70" i="18"/>
  <c r="N33" i="18"/>
  <c r="H19" i="53"/>
  <c r="G19" i="53"/>
  <c r="J19" i="18" s="1"/>
  <c r="F19" i="18"/>
  <c r="N68" i="18"/>
  <c r="G86" i="53"/>
  <c r="J86" i="18" s="1"/>
  <c r="F86" i="18"/>
  <c r="H86" i="53"/>
  <c r="K7" i="53" l="1" a="1"/>
  <c r="K7" i="53" s="1"/>
  <c r="E113" i="18"/>
  <c r="Q4" i="64" s="1"/>
  <c r="G81" i="53"/>
  <c r="J81" i="18" s="1"/>
  <c r="D113" i="53"/>
  <c r="H82" i="53"/>
  <c r="N82" i="18" s="1"/>
  <c r="F82" i="18"/>
  <c r="F113" i="53"/>
  <c r="H85" i="53"/>
  <c r="G85" i="53"/>
  <c r="J85" i="18" s="1"/>
  <c r="F85" i="18"/>
  <c r="L32" i="59"/>
  <c r="L58" i="59"/>
  <c r="L7" i="59"/>
  <c r="L84" i="59"/>
  <c r="J85" i="59"/>
  <c r="I85" i="59"/>
  <c r="J8" i="59"/>
  <c r="I8" i="59"/>
  <c r="J59" i="59"/>
  <c r="I59" i="59"/>
  <c r="J33" i="59"/>
  <c r="I33" i="59"/>
  <c r="F60" i="59"/>
  <c r="F34" i="59"/>
  <c r="F86" i="59"/>
  <c r="F9" i="59"/>
  <c r="F112" i="59" s="1"/>
  <c r="N86" i="18"/>
  <c r="N19" i="18"/>
  <c r="N22" i="18"/>
  <c r="N37" i="18"/>
  <c r="N36" i="18"/>
  <c r="N14" i="18"/>
  <c r="N78" i="18"/>
  <c r="J7" i="18"/>
  <c r="N7" i="18"/>
  <c r="N39" i="18"/>
  <c r="N20" i="18"/>
  <c r="N44" i="18"/>
  <c r="N52" i="18"/>
  <c r="N15" i="18"/>
  <c r="N12" i="18"/>
  <c r="N28" i="18"/>
  <c r="N24" i="18"/>
  <c r="N18" i="18"/>
  <c r="N41" i="18"/>
  <c r="N16" i="18"/>
  <c r="N32" i="18"/>
  <c r="H113" i="53" l="1"/>
  <c r="L82" i="53"/>
  <c r="M82" i="53" s="1"/>
  <c r="L55" i="53"/>
  <c r="N55" i="53" s="1"/>
  <c r="L14" i="53"/>
  <c r="M14" i="53" s="1"/>
  <c r="N85" i="18"/>
  <c r="N113" i="18" s="1"/>
  <c r="L12" i="53"/>
  <c r="G12" i="18" s="1"/>
  <c r="L57" i="53"/>
  <c r="N57" i="53" s="1"/>
  <c r="L86" i="53"/>
  <c r="N86" i="53" s="1"/>
  <c r="L35" i="53"/>
  <c r="M35" i="53" s="1"/>
  <c r="L87" i="53"/>
  <c r="N87" i="53" s="1"/>
  <c r="L44" i="53"/>
  <c r="N44" i="53" s="1"/>
  <c r="L25" i="53"/>
  <c r="G25" i="18" s="1"/>
  <c r="L89" i="53"/>
  <c r="M89" i="53" s="1"/>
  <c r="L46" i="53"/>
  <c r="G46" i="18" s="1"/>
  <c r="L76" i="53"/>
  <c r="N76" i="53" s="1"/>
  <c r="L31" i="53"/>
  <c r="G31" i="18" s="1"/>
  <c r="L71" i="53"/>
  <c r="M71" i="53" s="1"/>
  <c r="L103" i="53"/>
  <c r="M103" i="53" s="1"/>
  <c r="L28" i="53"/>
  <c r="N28" i="53" s="1"/>
  <c r="L60" i="53"/>
  <c r="G60" i="18" s="1"/>
  <c r="L9" i="53"/>
  <c r="M9" i="53" s="1"/>
  <c r="L41" i="53"/>
  <c r="N41" i="53" s="1"/>
  <c r="L73" i="53"/>
  <c r="N73" i="53" s="1"/>
  <c r="L105" i="53"/>
  <c r="N105" i="53" s="1"/>
  <c r="L30" i="53"/>
  <c r="G30" i="18" s="1"/>
  <c r="L62" i="53"/>
  <c r="M62" i="53" s="1"/>
  <c r="L108" i="53"/>
  <c r="G108" i="18" s="1"/>
  <c r="L88" i="53"/>
  <c r="G88" i="18" s="1"/>
  <c r="G113" i="53"/>
  <c r="L19" i="53"/>
  <c r="G19" i="18" s="1"/>
  <c r="L15" i="53"/>
  <c r="N15" i="53" s="1"/>
  <c r="L47" i="53"/>
  <c r="G47" i="18" s="1"/>
  <c r="L63" i="53"/>
  <c r="G63" i="18" s="1"/>
  <c r="L79" i="53"/>
  <c r="M79" i="53" s="1"/>
  <c r="L95" i="53"/>
  <c r="M95" i="53" s="1"/>
  <c r="L111" i="53"/>
  <c r="N111" i="53" s="1"/>
  <c r="L20" i="53"/>
  <c r="N20" i="53" s="1"/>
  <c r="L36" i="53"/>
  <c r="G36" i="18" s="1"/>
  <c r="L52" i="53"/>
  <c r="N52" i="53" s="1"/>
  <c r="L68" i="53"/>
  <c r="N68" i="53" s="1"/>
  <c r="L98" i="53"/>
  <c r="G98" i="18" s="1"/>
  <c r="L17" i="53"/>
  <c r="M17" i="53" s="1"/>
  <c r="L33" i="53"/>
  <c r="M33" i="53" s="1"/>
  <c r="L49" i="53"/>
  <c r="N49" i="53" s="1"/>
  <c r="L65" i="53"/>
  <c r="M65" i="53" s="1"/>
  <c r="L81" i="53"/>
  <c r="G81" i="18" s="1"/>
  <c r="L97" i="53"/>
  <c r="G97" i="18" s="1"/>
  <c r="L22" i="53"/>
  <c r="M22" i="53" s="1"/>
  <c r="L38" i="53"/>
  <c r="N38" i="53" s="1"/>
  <c r="L54" i="53"/>
  <c r="M54" i="53" s="1"/>
  <c r="L70" i="53"/>
  <c r="G70" i="18" s="1"/>
  <c r="L102" i="53"/>
  <c r="G102" i="18" s="1"/>
  <c r="L92" i="53"/>
  <c r="N92" i="53" s="1"/>
  <c r="L104" i="53"/>
  <c r="N104" i="53" s="1"/>
  <c r="L72" i="53"/>
  <c r="N72" i="53" s="1"/>
  <c r="F113" i="18"/>
  <c r="D13" i="64" s="1"/>
  <c r="L11" i="53"/>
  <c r="N11" i="53" s="1"/>
  <c r="L27" i="53"/>
  <c r="N27" i="53" s="1"/>
  <c r="L43" i="53"/>
  <c r="M43" i="53" s="1"/>
  <c r="L23" i="53"/>
  <c r="M23" i="53" s="1"/>
  <c r="L39" i="53"/>
  <c r="N39" i="53" s="1"/>
  <c r="L51" i="53"/>
  <c r="M51" i="53" s="1"/>
  <c r="L59" i="53"/>
  <c r="N59" i="53" s="1"/>
  <c r="L67" i="53"/>
  <c r="M67" i="53" s="1"/>
  <c r="L75" i="53"/>
  <c r="G75" i="18" s="1"/>
  <c r="L83" i="53"/>
  <c r="N83" i="53" s="1"/>
  <c r="L91" i="53"/>
  <c r="M91" i="53" s="1"/>
  <c r="L99" i="53"/>
  <c r="G99" i="18" s="1"/>
  <c r="L107" i="53"/>
  <c r="N107" i="53" s="1"/>
  <c r="L8" i="53"/>
  <c r="M8" i="53" s="1"/>
  <c r="L16" i="53"/>
  <c r="M16" i="53" s="1"/>
  <c r="L24" i="53"/>
  <c r="G24" i="18" s="1"/>
  <c r="L32" i="53"/>
  <c r="N32" i="53" s="1"/>
  <c r="L40" i="53"/>
  <c r="G40" i="18" s="1"/>
  <c r="L48" i="53"/>
  <c r="G48" i="18" s="1"/>
  <c r="L56" i="53"/>
  <c r="N56" i="53" s="1"/>
  <c r="L64" i="53"/>
  <c r="M64" i="53" s="1"/>
  <c r="L74" i="53"/>
  <c r="M74" i="53" s="1"/>
  <c r="L90" i="53"/>
  <c r="G90" i="18" s="1"/>
  <c r="L106" i="53"/>
  <c r="N106" i="53" s="1"/>
  <c r="L13" i="53"/>
  <c r="M13" i="53" s="1"/>
  <c r="L21" i="53"/>
  <c r="M21" i="53" s="1"/>
  <c r="L29" i="53"/>
  <c r="M29" i="53" s="1"/>
  <c r="L37" i="53"/>
  <c r="M37" i="53" s="1"/>
  <c r="L45" i="53"/>
  <c r="G45" i="18" s="1"/>
  <c r="L53" i="53"/>
  <c r="G53" i="18" s="1"/>
  <c r="L61" i="53"/>
  <c r="N61" i="53" s="1"/>
  <c r="L69" i="53"/>
  <c r="M69" i="53" s="1"/>
  <c r="L77" i="53"/>
  <c r="G77" i="18" s="1"/>
  <c r="L85" i="53"/>
  <c r="N85" i="53" s="1"/>
  <c r="L93" i="53"/>
  <c r="G93" i="18" s="1"/>
  <c r="L101" i="53"/>
  <c r="M101" i="53" s="1"/>
  <c r="L109" i="53"/>
  <c r="G109" i="18" s="1"/>
  <c r="L10" i="53"/>
  <c r="G10" i="18" s="1"/>
  <c r="L18" i="53"/>
  <c r="M18" i="53" s="1"/>
  <c r="L26" i="53"/>
  <c r="M26" i="53" s="1"/>
  <c r="L34" i="53"/>
  <c r="N34" i="53" s="1"/>
  <c r="L42" i="53"/>
  <c r="N42" i="53" s="1"/>
  <c r="L50" i="53"/>
  <c r="N50" i="53" s="1"/>
  <c r="L58" i="53"/>
  <c r="M58" i="53" s="1"/>
  <c r="L66" i="53"/>
  <c r="M66" i="53" s="1"/>
  <c r="L78" i="53"/>
  <c r="N78" i="53" s="1"/>
  <c r="L94" i="53"/>
  <c r="N94" i="53" s="1"/>
  <c r="L110" i="53"/>
  <c r="M110" i="53" s="1"/>
  <c r="L100" i="53"/>
  <c r="N100" i="53" s="1"/>
  <c r="L84" i="53"/>
  <c r="N84" i="53" s="1"/>
  <c r="L112" i="53"/>
  <c r="G112" i="18" s="1"/>
  <c r="L96" i="53"/>
  <c r="G96" i="18" s="1"/>
  <c r="L80" i="53"/>
  <c r="G80" i="18" s="1"/>
  <c r="L33" i="59"/>
  <c r="L59" i="59"/>
  <c r="L8" i="59"/>
  <c r="L85" i="59"/>
  <c r="I110" i="59"/>
  <c r="J110" i="59"/>
  <c r="J34" i="59"/>
  <c r="I34" i="59"/>
  <c r="J9" i="59"/>
  <c r="I9" i="59"/>
  <c r="J86" i="59"/>
  <c r="I86" i="59"/>
  <c r="I60" i="59"/>
  <c r="J60" i="59"/>
  <c r="F35" i="59"/>
  <c r="F61" i="59"/>
  <c r="F87" i="59"/>
  <c r="F10" i="59"/>
  <c r="L7" i="53"/>
  <c r="M59" i="53"/>
  <c r="M49" i="53"/>
  <c r="N12" i="53" l="1"/>
  <c r="O12" i="53" s="1"/>
  <c r="N89" i="53"/>
  <c r="O89" i="18" s="1"/>
  <c r="M76" i="53"/>
  <c r="K76" i="18" s="1"/>
  <c r="N95" i="53"/>
  <c r="O95" i="18" s="1"/>
  <c r="G51" i="18"/>
  <c r="N65" i="53"/>
  <c r="O65" i="18" s="1"/>
  <c r="M53" i="53"/>
  <c r="K53" i="18" s="1"/>
  <c r="G55" i="18"/>
  <c r="M20" i="53"/>
  <c r="K20" i="18" s="1"/>
  <c r="N19" i="53"/>
  <c r="O19" i="18" s="1"/>
  <c r="M86" i="53"/>
  <c r="K86" i="18" s="1"/>
  <c r="M25" i="53"/>
  <c r="K25" i="18" s="1"/>
  <c r="G14" i="18"/>
  <c r="N82" i="53"/>
  <c r="O82" i="53" s="1"/>
  <c r="M55" i="53"/>
  <c r="K55" i="18" s="1"/>
  <c r="G57" i="18"/>
  <c r="N14" i="53"/>
  <c r="O14" i="18" s="1"/>
  <c r="N31" i="53"/>
  <c r="O31" i="53" s="1"/>
  <c r="G82" i="18"/>
  <c r="N40" i="53"/>
  <c r="O40" i="53" s="1"/>
  <c r="M44" i="53"/>
  <c r="K44" i="18" s="1"/>
  <c r="N102" i="53"/>
  <c r="O102" i="18" s="1"/>
  <c r="M52" i="53"/>
  <c r="K52" i="18" s="1"/>
  <c r="M57" i="53"/>
  <c r="K57" i="18" s="1"/>
  <c r="G15" i="18"/>
  <c r="N9" i="53"/>
  <c r="O9" i="18" s="1"/>
  <c r="M28" i="53"/>
  <c r="K28" i="18" s="1"/>
  <c r="G62" i="18"/>
  <c r="G86" i="18"/>
  <c r="G16" i="18"/>
  <c r="M112" i="53"/>
  <c r="K112" i="18" s="1"/>
  <c r="M11" i="53"/>
  <c r="K11" i="18" s="1"/>
  <c r="N79" i="53"/>
  <c r="O79" i="18" s="1"/>
  <c r="N46" i="53"/>
  <c r="O46" i="18" s="1"/>
  <c r="M50" i="53"/>
  <c r="K50" i="18" s="1"/>
  <c r="G87" i="18"/>
  <c r="M12" i="53"/>
  <c r="K12" i="18" s="1"/>
  <c r="N17" i="53"/>
  <c r="O17" i="53" s="1"/>
  <c r="G92" i="18"/>
  <c r="M104" i="53"/>
  <c r="K104" i="18" s="1"/>
  <c r="G44" i="18"/>
  <c r="G35" i="18"/>
  <c r="G71" i="18"/>
  <c r="N33" i="53"/>
  <c r="O33" i="53" s="1"/>
  <c r="M73" i="53"/>
  <c r="K73" i="18" s="1"/>
  <c r="M106" i="53"/>
  <c r="K106" i="18" s="1"/>
  <c r="G54" i="18"/>
  <c r="G67" i="18"/>
  <c r="N22" i="53"/>
  <c r="O22" i="53" s="1"/>
  <c r="G76" i="18"/>
  <c r="M27" i="53"/>
  <c r="K27" i="18" s="1"/>
  <c r="N97" i="53"/>
  <c r="O97" i="53" s="1"/>
  <c r="G72" i="18"/>
  <c r="N77" i="53"/>
  <c r="O77" i="53" s="1"/>
  <c r="M70" i="53"/>
  <c r="K70" i="18" s="1"/>
  <c r="N25" i="53"/>
  <c r="O25" i="53" s="1"/>
  <c r="G64" i="18"/>
  <c r="G18" i="18"/>
  <c r="N103" i="53"/>
  <c r="O103" i="53" s="1"/>
  <c r="M36" i="53"/>
  <c r="K36" i="18" s="1"/>
  <c r="G41" i="18"/>
  <c r="M105" i="53"/>
  <c r="K105" i="18" s="1"/>
  <c r="M47" i="53"/>
  <c r="K47" i="18" s="1"/>
  <c r="G111" i="18"/>
  <c r="M46" i="53"/>
  <c r="K46" i="18" s="1"/>
  <c r="N88" i="53"/>
  <c r="O88" i="53" s="1"/>
  <c r="M93" i="53"/>
  <c r="K93" i="18" s="1"/>
  <c r="M87" i="53"/>
  <c r="K87" i="18" s="1"/>
  <c r="M107" i="53"/>
  <c r="K107" i="18" s="1"/>
  <c r="N60" i="53"/>
  <c r="O60" i="53" s="1"/>
  <c r="M81" i="53"/>
  <c r="K81" i="18" s="1"/>
  <c r="G104" i="18"/>
  <c r="N108" i="53"/>
  <c r="O108" i="53" s="1"/>
  <c r="G65" i="18"/>
  <c r="N35" i="53"/>
  <c r="O35" i="53" s="1"/>
  <c r="N101" i="53"/>
  <c r="O101" i="53" s="1"/>
  <c r="M98" i="53"/>
  <c r="K98" i="18" s="1"/>
  <c r="G33" i="18"/>
  <c r="G89" i="18"/>
  <c r="G42" i="18"/>
  <c r="N54" i="53"/>
  <c r="O54" i="53" s="1"/>
  <c r="R8" i="64"/>
  <c r="Y7" i="64" s="1"/>
  <c r="G22" i="18"/>
  <c r="G28" i="18"/>
  <c r="M97" i="53"/>
  <c r="K97" i="18" s="1"/>
  <c r="M63" i="53"/>
  <c r="K63" i="18" s="1"/>
  <c r="G95" i="18"/>
  <c r="M30" i="53"/>
  <c r="K30" i="18" s="1"/>
  <c r="M72" i="53"/>
  <c r="K72" i="18" s="1"/>
  <c r="M45" i="53"/>
  <c r="K45" i="18" s="1"/>
  <c r="M34" i="53"/>
  <c r="K34" i="18" s="1"/>
  <c r="N70" i="53"/>
  <c r="O70" i="53" s="1"/>
  <c r="N62" i="53"/>
  <c r="O62" i="53" s="1"/>
  <c r="M32" i="53"/>
  <c r="K32" i="18" s="1"/>
  <c r="N48" i="53"/>
  <c r="O48" i="53" s="1"/>
  <c r="M80" i="53"/>
  <c r="K80" i="18" s="1"/>
  <c r="N66" i="53"/>
  <c r="O66" i="53" s="1"/>
  <c r="G39" i="18"/>
  <c r="G103" i="18"/>
  <c r="N75" i="53"/>
  <c r="O75" i="18" s="1"/>
  <c r="N36" i="53"/>
  <c r="O36" i="53" s="1"/>
  <c r="M68" i="53"/>
  <c r="K68" i="18" s="1"/>
  <c r="M41" i="53"/>
  <c r="K41" i="18" s="1"/>
  <c r="G105" i="18"/>
  <c r="N47" i="53"/>
  <c r="O47" i="18" s="1"/>
  <c r="M111" i="53"/>
  <c r="K111" i="18" s="1"/>
  <c r="M31" i="53"/>
  <c r="K31" i="18" s="1"/>
  <c r="M88" i="53"/>
  <c r="K88" i="18" s="1"/>
  <c r="M19" i="53"/>
  <c r="K19" i="18" s="1"/>
  <c r="N109" i="53"/>
  <c r="O109" i="18" s="1"/>
  <c r="G43" i="18"/>
  <c r="M60" i="53"/>
  <c r="K60" i="18" s="1"/>
  <c r="M92" i="53"/>
  <c r="K92" i="18" s="1"/>
  <c r="G49" i="18"/>
  <c r="M90" i="53"/>
  <c r="K90" i="18" s="1"/>
  <c r="M38" i="53"/>
  <c r="K38" i="18" s="1"/>
  <c r="M24" i="53"/>
  <c r="K24" i="18" s="1"/>
  <c r="G56" i="18"/>
  <c r="M108" i="53"/>
  <c r="K108" i="18" s="1"/>
  <c r="M96" i="53"/>
  <c r="K96" i="18" s="1"/>
  <c r="G85" i="18"/>
  <c r="N98" i="53"/>
  <c r="O98" i="18" s="1"/>
  <c r="N71" i="53"/>
  <c r="O71" i="53" s="1"/>
  <c r="M102" i="53"/>
  <c r="K102" i="18" s="1"/>
  <c r="N21" i="53"/>
  <c r="O21" i="18" s="1"/>
  <c r="G20" i="18"/>
  <c r="G52" i="18"/>
  <c r="M84" i="53"/>
  <c r="K84" i="18" s="1"/>
  <c r="G73" i="18"/>
  <c r="N74" i="53"/>
  <c r="O74" i="53" s="1"/>
  <c r="M15" i="53"/>
  <c r="K15" i="18" s="1"/>
  <c r="M99" i="53"/>
  <c r="K99" i="18" s="1"/>
  <c r="G9" i="18"/>
  <c r="G58" i="18"/>
  <c r="N63" i="53"/>
  <c r="O63" i="18" s="1"/>
  <c r="N30" i="53"/>
  <c r="O30" i="53" s="1"/>
  <c r="M83" i="53"/>
  <c r="K83" i="18" s="1"/>
  <c r="N45" i="53"/>
  <c r="O45" i="18" s="1"/>
  <c r="G34" i="18"/>
  <c r="N13" i="53"/>
  <c r="O13" i="18" s="1"/>
  <c r="G32" i="18"/>
  <c r="M48" i="53"/>
  <c r="K48" i="18" s="1"/>
  <c r="N80" i="53"/>
  <c r="O80" i="18" s="1"/>
  <c r="N18" i="53"/>
  <c r="O18" i="18" s="1"/>
  <c r="G29" i="18"/>
  <c r="G66" i="18"/>
  <c r="M39" i="53"/>
  <c r="K39" i="18" s="1"/>
  <c r="G68" i="18"/>
  <c r="M100" i="53"/>
  <c r="K100" i="18" s="1"/>
  <c r="G11" i="18"/>
  <c r="G79" i="18"/>
  <c r="N91" i="53"/>
  <c r="O91" i="18" s="1"/>
  <c r="M94" i="53"/>
  <c r="K94" i="18" s="1"/>
  <c r="G61" i="18"/>
  <c r="N93" i="53"/>
  <c r="O93" i="18" s="1"/>
  <c r="G50" i="18"/>
  <c r="N43" i="53"/>
  <c r="O43" i="18" s="1"/>
  <c r="G17" i="18"/>
  <c r="N81" i="53"/>
  <c r="O81" i="53" s="1"/>
  <c r="G38" i="18"/>
  <c r="G8" i="18"/>
  <c r="N24" i="53"/>
  <c r="O24" i="18" s="1"/>
  <c r="M56" i="53"/>
  <c r="K56" i="18" s="1"/>
  <c r="N23" i="53"/>
  <c r="O23" i="53" s="1"/>
  <c r="G110" i="18"/>
  <c r="N10" i="53"/>
  <c r="O10" i="53" s="1"/>
  <c r="N96" i="53"/>
  <c r="O96" i="18" s="1"/>
  <c r="N53" i="53"/>
  <c r="O53" i="18" s="1"/>
  <c r="G69" i="18"/>
  <c r="M85" i="53"/>
  <c r="K85" i="18" s="1"/>
  <c r="G37" i="18"/>
  <c r="G21" i="18"/>
  <c r="N26" i="53"/>
  <c r="O26" i="53" s="1"/>
  <c r="M42" i="53"/>
  <c r="K42" i="18" s="1"/>
  <c r="G106" i="18"/>
  <c r="N67" i="53"/>
  <c r="O67" i="53" s="1"/>
  <c r="G27" i="18"/>
  <c r="N58" i="53"/>
  <c r="O58" i="53" s="1"/>
  <c r="M78" i="53"/>
  <c r="K78" i="18" s="1"/>
  <c r="N51" i="53"/>
  <c r="O51" i="18" s="1"/>
  <c r="M77" i="53"/>
  <c r="K77" i="18" s="1"/>
  <c r="G13" i="18"/>
  <c r="N16" i="53"/>
  <c r="O16" i="53" s="1"/>
  <c r="N64" i="53"/>
  <c r="O64" i="18" s="1"/>
  <c r="N112" i="53"/>
  <c r="O112" i="18" s="1"/>
  <c r="N29" i="53"/>
  <c r="O29" i="53" s="1"/>
  <c r="M75" i="53"/>
  <c r="K75" i="18" s="1"/>
  <c r="G100" i="18"/>
  <c r="G91" i="18"/>
  <c r="G94" i="18"/>
  <c r="M61" i="53"/>
  <c r="K61" i="18" s="1"/>
  <c r="M109" i="53"/>
  <c r="K109" i="18" s="1"/>
  <c r="G107" i="18"/>
  <c r="N90" i="53"/>
  <c r="O90" i="53" s="1"/>
  <c r="G59" i="18"/>
  <c r="K113" i="53"/>
  <c r="N8" i="53"/>
  <c r="O8" i="18" s="1"/>
  <c r="M40" i="53"/>
  <c r="K40" i="18" s="1"/>
  <c r="G23" i="18"/>
  <c r="N110" i="53"/>
  <c r="O110" i="53" s="1"/>
  <c r="M10" i="53"/>
  <c r="K10" i="18" s="1"/>
  <c r="N69" i="53"/>
  <c r="O69" i="18" s="1"/>
  <c r="G101" i="18"/>
  <c r="N37" i="53"/>
  <c r="O37" i="53" s="1"/>
  <c r="G84" i="18"/>
  <c r="G26" i="18"/>
  <c r="G74" i="18"/>
  <c r="N99" i="53"/>
  <c r="O99" i="18" s="1"/>
  <c r="G78" i="18"/>
  <c r="G83" i="18"/>
  <c r="L86" i="59"/>
  <c r="L9" i="59"/>
  <c r="L34" i="59"/>
  <c r="L60" i="59"/>
  <c r="L110" i="59"/>
  <c r="J10" i="59"/>
  <c r="I10" i="59"/>
  <c r="J87" i="59"/>
  <c r="I87" i="59"/>
  <c r="J35" i="59"/>
  <c r="I35" i="59"/>
  <c r="J111" i="59"/>
  <c r="I111" i="59"/>
  <c r="J61" i="59"/>
  <c r="I61" i="59"/>
  <c r="F62" i="59"/>
  <c r="F36" i="59"/>
  <c r="F88" i="59"/>
  <c r="F11" i="59"/>
  <c r="O56" i="53"/>
  <c r="O56" i="18"/>
  <c r="O72" i="53"/>
  <c r="O72" i="18"/>
  <c r="O104" i="18"/>
  <c r="O104" i="53"/>
  <c r="O34" i="18"/>
  <c r="O34" i="53"/>
  <c r="O44" i="18"/>
  <c r="O44" i="53"/>
  <c r="D17" i="64"/>
  <c r="T14" i="64"/>
  <c r="O32" i="18"/>
  <c r="O32" i="53"/>
  <c r="K8" i="18"/>
  <c r="K62" i="18"/>
  <c r="K13" i="18"/>
  <c r="K23" i="18"/>
  <c r="K110" i="18"/>
  <c r="K16" i="18"/>
  <c r="K64" i="18"/>
  <c r="K35" i="18"/>
  <c r="K69" i="18"/>
  <c r="K101" i="18"/>
  <c r="K29" i="18"/>
  <c r="K71" i="18"/>
  <c r="K103" i="18"/>
  <c r="K37" i="18"/>
  <c r="O20" i="18"/>
  <c r="O20" i="53"/>
  <c r="O52" i="18"/>
  <c r="O52" i="53"/>
  <c r="O68" i="18"/>
  <c r="O68" i="53"/>
  <c r="O84" i="18"/>
  <c r="O84" i="53"/>
  <c r="O100" i="53"/>
  <c r="O100" i="18"/>
  <c r="O41" i="18"/>
  <c r="O41" i="53"/>
  <c r="O73" i="18"/>
  <c r="O73" i="53"/>
  <c r="K89" i="18"/>
  <c r="O105" i="18"/>
  <c r="O105" i="53"/>
  <c r="K26" i="18"/>
  <c r="K74" i="18"/>
  <c r="K79" i="18"/>
  <c r="O15" i="18"/>
  <c r="O15" i="53"/>
  <c r="K91" i="18"/>
  <c r="O94" i="18"/>
  <c r="O94" i="53"/>
  <c r="K9" i="18"/>
  <c r="O61" i="18"/>
  <c r="O61" i="53"/>
  <c r="K82" i="18"/>
  <c r="O107" i="18"/>
  <c r="O107" i="53"/>
  <c r="O12" i="18"/>
  <c r="K17" i="18"/>
  <c r="K49" i="18"/>
  <c r="O38" i="53"/>
  <c r="O38" i="18"/>
  <c r="O59" i="18"/>
  <c r="O59" i="53"/>
  <c r="O78" i="18"/>
  <c r="O78" i="53"/>
  <c r="O83" i="18"/>
  <c r="O83" i="53"/>
  <c r="L113" i="53"/>
  <c r="N7" i="53"/>
  <c r="G7" i="18"/>
  <c r="M7" i="53"/>
  <c r="O55" i="18"/>
  <c r="O55" i="53"/>
  <c r="K65" i="18"/>
  <c r="O86" i="18"/>
  <c r="O86" i="53"/>
  <c r="O85" i="18"/>
  <c r="O85" i="53"/>
  <c r="K18" i="18"/>
  <c r="K66" i="18"/>
  <c r="O39" i="18"/>
  <c r="O39" i="53"/>
  <c r="K21" i="18"/>
  <c r="K14" i="18"/>
  <c r="K33" i="18"/>
  <c r="O11" i="53"/>
  <c r="O11" i="18"/>
  <c r="O57" i="53"/>
  <c r="O57" i="18"/>
  <c r="O42" i="53"/>
  <c r="O42" i="18"/>
  <c r="O106" i="18"/>
  <c r="O106" i="53"/>
  <c r="O111" i="18"/>
  <c r="O111" i="53"/>
  <c r="K54" i="18"/>
  <c r="K67" i="18"/>
  <c r="O50" i="18"/>
  <c r="O50" i="53"/>
  <c r="O87" i="18"/>
  <c r="O87" i="53"/>
  <c r="K22" i="18"/>
  <c r="K43" i="18"/>
  <c r="O28" i="18"/>
  <c r="O28" i="53"/>
  <c r="O76" i="18"/>
  <c r="O76" i="53"/>
  <c r="O92" i="18"/>
  <c r="O92" i="53"/>
  <c r="O27" i="18"/>
  <c r="O27" i="53"/>
  <c r="O49" i="18"/>
  <c r="O49" i="53"/>
  <c r="K58" i="18"/>
  <c r="K95" i="18"/>
  <c r="K59" i="18"/>
  <c r="K51" i="18"/>
  <c r="O89" i="53" l="1"/>
  <c r="O95" i="53"/>
  <c r="O17" i="18"/>
  <c r="O19" i="53"/>
  <c r="O46" i="53"/>
  <c r="O33" i="18"/>
  <c r="O65" i="53"/>
  <c r="O82" i="18"/>
  <c r="O93" i="53"/>
  <c r="O103" i="18"/>
  <c r="O108" i="18"/>
  <c r="O22" i="18"/>
  <c r="O14" i="53"/>
  <c r="O60" i="18"/>
  <c r="O9" i="53"/>
  <c r="O31" i="18"/>
  <c r="O102" i="53"/>
  <c r="O40" i="18"/>
  <c r="O109" i="53"/>
  <c r="O97" i="18"/>
  <c r="O77" i="18"/>
  <c r="O74" i="18"/>
  <c r="O66" i="18"/>
  <c r="O18" i="53"/>
  <c r="O16" i="18"/>
  <c r="O91" i="53"/>
  <c r="O79" i="53"/>
  <c r="O54" i="18"/>
  <c r="O47" i="53"/>
  <c r="O36" i="18"/>
  <c r="O98" i="53"/>
  <c r="O35" i="18"/>
  <c r="O48" i="18"/>
  <c r="O62" i="18"/>
  <c r="O45" i="53"/>
  <c r="O13" i="53"/>
  <c r="O30" i="18"/>
  <c r="O88" i="18"/>
  <c r="O75" i="53"/>
  <c r="O90" i="18"/>
  <c r="O43" i="53"/>
  <c r="O21" i="53"/>
  <c r="O71" i="18"/>
  <c r="O25" i="18"/>
  <c r="O70" i="18"/>
  <c r="O101" i="18"/>
  <c r="O51" i="53"/>
  <c r="O63" i="53"/>
  <c r="O99" i="53"/>
  <c r="O29" i="18"/>
  <c r="O10" i="18"/>
  <c r="O58" i="18"/>
  <c r="O81" i="18"/>
  <c r="O67" i="18"/>
  <c r="O69" i="53"/>
  <c r="O53" i="53"/>
  <c r="O80" i="53"/>
  <c r="O64" i="53"/>
  <c r="O24" i="53"/>
  <c r="O23" i="18"/>
  <c r="O26" i="18"/>
  <c r="O112" i="53"/>
  <c r="O96" i="53"/>
  <c r="O8" i="53"/>
  <c r="O37" i="18"/>
  <c r="O110" i="18"/>
  <c r="L61" i="59"/>
  <c r="L111" i="59"/>
  <c r="L35" i="59"/>
  <c r="L87" i="59"/>
  <c r="L10" i="59"/>
  <c r="J11" i="59"/>
  <c r="I11" i="59"/>
  <c r="I88" i="59"/>
  <c r="J88" i="59"/>
  <c r="J62" i="59"/>
  <c r="I62" i="59"/>
  <c r="J112" i="59"/>
  <c r="I112" i="59"/>
  <c r="J36" i="59"/>
  <c r="I36" i="59"/>
  <c r="F37" i="59"/>
  <c r="F89" i="59"/>
  <c r="F63" i="59"/>
  <c r="F12" i="59"/>
  <c r="G113" i="18"/>
  <c r="M113" i="53"/>
  <c r="K7" i="18"/>
  <c r="N113" i="53"/>
  <c r="O7" i="18"/>
  <c r="O7" i="53"/>
  <c r="L88" i="59" l="1"/>
  <c r="O113" i="53"/>
  <c r="L36" i="59"/>
  <c r="L112" i="59"/>
  <c r="L62" i="59"/>
  <c r="L11" i="59"/>
  <c r="J12" i="59"/>
  <c r="I12" i="59"/>
  <c r="J63" i="59"/>
  <c r="I63" i="59"/>
  <c r="J37" i="59"/>
  <c r="I37" i="59"/>
  <c r="J89" i="59"/>
  <c r="I89" i="59"/>
  <c r="F64" i="59"/>
  <c r="F38" i="59"/>
  <c r="F90" i="59"/>
  <c r="F13" i="59"/>
  <c r="O113" i="18"/>
  <c r="K113" i="18"/>
  <c r="R18" i="64"/>
  <c r="F13" i="64"/>
  <c r="Q113" i="53" l="1"/>
  <c r="S45" i="53" s="1"/>
  <c r="U45" i="53" s="1"/>
  <c r="S96" i="53"/>
  <c r="U96" i="53" s="1"/>
  <c r="S62" i="53"/>
  <c r="U62" i="53" s="1"/>
  <c r="S19" i="53"/>
  <c r="U19" i="53" s="1"/>
  <c r="S103" i="53"/>
  <c r="U103" i="53" s="1"/>
  <c r="S73" i="53"/>
  <c r="U73" i="53" s="1"/>
  <c r="S82" i="53"/>
  <c r="U82" i="53" s="1"/>
  <c r="S92" i="53"/>
  <c r="U92" i="53" s="1"/>
  <c r="S71" i="53"/>
  <c r="U71" i="53" s="1"/>
  <c r="S41" i="53"/>
  <c r="U41" i="53" s="1"/>
  <c r="S28" i="53"/>
  <c r="U28" i="53" s="1"/>
  <c r="S107" i="53"/>
  <c r="U107" i="53" s="1"/>
  <c r="S93" i="53"/>
  <c r="U93" i="53" s="1"/>
  <c r="S81" i="53"/>
  <c r="U81" i="53" s="1"/>
  <c r="S108" i="53"/>
  <c r="U108" i="53" s="1"/>
  <c r="S44" i="53"/>
  <c r="U44" i="53" s="1"/>
  <c r="S87" i="53"/>
  <c r="U87" i="53" s="1"/>
  <c r="S110" i="53"/>
  <c r="U110" i="53" s="1"/>
  <c r="S13" i="53"/>
  <c r="U13" i="53" s="1"/>
  <c r="S22" i="53"/>
  <c r="U22" i="53" s="1"/>
  <c r="S53" i="53"/>
  <c r="U53" i="53" s="1"/>
  <c r="S80" i="53"/>
  <c r="U80" i="53" s="1"/>
  <c r="S27" i="53"/>
  <c r="U27" i="53" s="1"/>
  <c r="S59" i="53"/>
  <c r="U59" i="53" s="1"/>
  <c r="S16" i="53"/>
  <c r="U16" i="53" s="1"/>
  <c r="S94" i="53"/>
  <c r="U94" i="53" s="1"/>
  <c r="S101" i="53"/>
  <c r="U101" i="53" s="1"/>
  <c r="S7" i="53"/>
  <c r="S34" i="53"/>
  <c r="U34" i="53" s="1"/>
  <c r="S84" i="53"/>
  <c r="U84" i="53" s="1"/>
  <c r="S52" i="53"/>
  <c r="U52" i="53" s="1"/>
  <c r="S26" i="53"/>
  <c r="U26" i="53" s="1"/>
  <c r="S95" i="53"/>
  <c r="U95" i="53" s="1"/>
  <c r="S63" i="53"/>
  <c r="U63" i="53" s="1"/>
  <c r="S10" i="53"/>
  <c r="U10" i="53" s="1"/>
  <c r="S46" i="53"/>
  <c r="U46" i="53" s="1"/>
  <c r="S49" i="53"/>
  <c r="U49" i="53" s="1"/>
  <c r="S98" i="53"/>
  <c r="U98" i="53" s="1"/>
  <c r="S50" i="53"/>
  <c r="U50" i="53" s="1"/>
  <c r="S109" i="53"/>
  <c r="U109" i="53" s="1"/>
  <c r="S61" i="53"/>
  <c r="U61" i="53" s="1"/>
  <c r="S18" i="53"/>
  <c r="U18" i="53" s="1"/>
  <c r="S88" i="53"/>
  <c r="U88" i="53" s="1"/>
  <c r="S56" i="53"/>
  <c r="U56" i="53" s="1"/>
  <c r="S37" i="53"/>
  <c r="U37" i="53" s="1"/>
  <c r="S99" i="53"/>
  <c r="U99" i="53" s="1"/>
  <c r="S67" i="53"/>
  <c r="U67" i="53" s="1"/>
  <c r="S21" i="53"/>
  <c r="U21" i="53" s="1"/>
  <c r="S58" i="53"/>
  <c r="U58" i="53" s="1"/>
  <c r="S65" i="53"/>
  <c r="U65" i="53" s="1"/>
  <c r="S106" i="53"/>
  <c r="U106" i="53" s="1"/>
  <c r="S54" i="53"/>
  <c r="U54" i="53" s="1"/>
  <c r="S89" i="53"/>
  <c r="U89" i="53" s="1"/>
  <c r="L89" i="59"/>
  <c r="L37" i="59"/>
  <c r="L63" i="59"/>
  <c r="L12" i="59"/>
  <c r="I38" i="59"/>
  <c r="J38" i="59"/>
  <c r="J13" i="59"/>
  <c r="I13" i="59"/>
  <c r="J90" i="59"/>
  <c r="I90" i="59"/>
  <c r="I64" i="59"/>
  <c r="J64" i="59"/>
  <c r="F39" i="59"/>
  <c r="F65" i="59"/>
  <c r="F91" i="59"/>
  <c r="F14" i="59"/>
  <c r="F15" i="64"/>
  <c r="T22" i="64"/>
  <c r="F17" i="64"/>
  <c r="T23" i="64"/>
  <c r="R27" i="64" s="1"/>
  <c r="S69" i="53" l="1"/>
  <c r="U69" i="53" s="1"/>
  <c r="S25" i="53"/>
  <c r="U25" i="53" s="1"/>
  <c r="S78" i="53"/>
  <c r="U78" i="53" s="1"/>
  <c r="S32" i="53"/>
  <c r="U32" i="53" s="1"/>
  <c r="S15" i="53"/>
  <c r="U15" i="53" s="1"/>
  <c r="S102" i="53"/>
  <c r="U102" i="53" s="1"/>
  <c r="S51" i="53"/>
  <c r="U51" i="53" s="1"/>
  <c r="S83" i="53"/>
  <c r="U83" i="53" s="1"/>
  <c r="S40" i="53"/>
  <c r="U40" i="53" s="1"/>
  <c r="S23" i="53"/>
  <c r="U23" i="53" s="1"/>
  <c r="S72" i="53"/>
  <c r="U72" i="53" s="1"/>
  <c r="S104" i="53"/>
  <c r="U104" i="53" s="1"/>
  <c r="S9" i="53"/>
  <c r="U9" i="53" s="1"/>
  <c r="S85" i="53"/>
  <c r="U85" i="53" s="1"/>
  <c r="S33" i="53"/>
  <c r="U33" i="53" s="1"/>
  <c r="S70" i="53"/>
  <c r="U70" i="53" s="1"/>
  <c r="S39" i="53"/>
  <c r="U39" i="53" s="1"/>
  <c r="S105" i="53"/>
  <c r="U105" i="53" s="1"/>
  <c r="S90" i="53"/>
  <c r="U90" i="53" s="1"/>
  <c r="S47" i="53"/>
  <c r="U47" i="53" s="1"/>
  <c r="S79" i="53"/>
  <c r="U79" i="53" s="1"/>
  <c r="S112" i="53"/>
  <c r="U112" i="53" s="1"/>
  <c r="S12" i="53"/>
  <c r="U12" i="53" s="1"/>
  <c r="S68" i="53"/>
  <c r="U68" i="53" s="1"/>
  <c r="S100" i="53"/>
  <c r="U100" i="53" s="1"/>
  <c r="S36" i="53"/>
  <c r="U36" i="53" s="1"/>
  <c r="S57" i="53"/>
  <c r="U57" i="53" s="1"/>
  <c r="S42" i="53"/>
  <c r="U42" i="53" s="1"/>
  <c r="S111" i="53"/>
  <c r="U111" i="53" s="1"/>
  <c r="S35" i="53"/>
  <c r="U35" i="53" s="1"/>
  <c r="S91" i="53"/>
  <c r="U91" i="53" s="1"/>
  <c r="S48" i="53"/>
  <c r="U48" i="53" s="1"/>
  <c r="S30" i="53"/>
  <c r="U30" i="53" s="1"/>
  <c r="S97" i="53"/>
  <c r="U97" i="53" s="1"/>
  <c r="S86" i="53"/>
  <c r="U86" i="53" s="1"/>
  <c r="S11" i="53"/>
  <c r="U11" i="53" s="1"/>
  <c r="S55" i="53"/>
  <c r="U55" i="53" s="1"/>
  <c r="S24" i="53"/>
  <c r="U24" i="53" s="1"/>
  <c r="S76" i="53"/>
  <c r="U76" i="53" s="1"/>
  <c r="S17" i="53"/>
  <c r="U17" i="53" s="1"/>
  <c r="S66" i="53"/>
  <c r="U66" i="53" s="1"/>
  <c r="S43" i="53"/>
  <c r="U43" i="53" s="1"/>
  <c r="S64" i="53"/>
  <c r="U64" i="53" s="1"/>
  <c r="S8" i="53"/>
  <c r="U8" i="53" s="1"/>
  <c r="S74" i="53"/>
  <c r="U74" i="53" s="1"/>
  <c r="S29" i="53"/>
  <c r="U29" i="53" s="1"/>
  <c r="S38" i="53"/>
  <c r="U38" i="53" s="1"/>
  <c r="S20" i="53"/>
  <c r="U20" i="53" s="1"/>
  <c r="S77" i="53"/>
  <c r="U77" i="53" s="1"/>
  <c r="S31" i="53"/>
  <c r="U31" i="53" s="1"/>
  <c r="S75" i="53"/>
  <c r="U75" i="53" s="1"/>
  <c r="S60" i="53"/>
  <c r="U60" i="53" s="1"/>
  <c r="S14" i="53"/>
  <c r="U14" i="53" s="1"/>
  <c r="S113" i="53"/>
  <c r="U7" i="53"/>
  <c r="L64" i="59"/>
  <c r="L38" i="59"/>
  <c r="L90" i="59"/>
  <c r="L13" i="59"/>
  <c r="I14" i="59"/>
  <c r="J14" i="59"/>
  <c r="J91" i="59"/>
  <c r="I91" i="59"/>
  <c r="J39" i="59"/>
  <c r="I39" i="59"/>
  <c r="J65" i="59"/>
  <c r="I65" i="59"/>
  <c r="F66" i="59"/>
  <c r="F40" i="59"/>
  <c r="F92" i="59"/>
  <c r="F15" i="59"/>
  <c r="V7" i="53" l="1" a="1"/>
  <c r="V7" i="53" s="1"/>
  <c r="L14" i="59"/>
  <c r="U113" i="53"/>
  <c r="H112" i="18"/>
  <c r="I112" i="18" s="1"/>
  <c r="L65" i="59"/>
  <c r="L39" i="59"/>
  <c r="L91" i="59"/>
  <c r="J40" i="59"/>
  <c r="I40" i="59"/>
  <c r="J15" i="59"/>
  <c r="I15" i="59"/>
  <c r="I92" i="59"/>
  <c r="J92" i="59"/>
  <c r="J66" i="59"/>
  <c r="I66" i="59"/>
  <c r="F41" i="59"/>
  <c r="F93" i="59"/>
  <c r="F67" i="59"/>
  <c r="F16" i="59"/>
  <c r="Y7" i="53"/>
  <c r="E9" i="65" s="1"/>
  <c r="L66" i="59" l="1"/>
  <c r="L15" i="59"/>
  <c r="L40" i="59"/>
  <c r="L92" i="59"/>
  <c r="J93" i="59"/>
  <c r="I93" i="59"/>
  <c r="J16" i="59"/>
  <c r="I16" i="59"/>
  <c r="J67" i="59"/>
  <c r="I67" i="59"/>
  <c r="J41" i="59"/>
  <c r="I41" i="59"/>
  <c r="F68" i="59"/>
  <c r="F42" i="59"/>
  <c r="F94" i="59"/>
  <c r="F17" i="59"/>
  <c r="H10" i="18"/>
  <c r="I10" i="18" s="1"/>
  <c r="X10" i="53"/>
  <c r="W10" i="53"/>
  <c r="Y10" i="53"/>
  <c r="X44" i="53"/>
  <c r="H44" i="18"/>
  <c r="I44" i="18" s="1"/>
  <c r="W44" i="53"/>
  <c r="Y44" i="53"/>
  <c r="X73" i="53"/>
  <c r="H73" i="18"/>
  <c r="I73" i="18" s="1"/>
  <c r="W73" i="53"/>
  <c r="Y73" i="53"/>
  <c r="X56" i="53"/>
  <c r="H56" i="18"/>
  <c r="I56" i="18" s="1"/>
  <c r="W56" i="53"/>
  <c r="Y56" i="53"/>
  <c r="X25" i="53"/>
  <c r="H25" i="18"/>
  <c r="I25" i="18" s="1"/>
  <c r="W25" i="53"/>
  <c r="Y25" i="53"/>
  <c r="H62" i="18"/>
  <c r="I62" i="18" s="1"/>
  <c r="X62" i="53"/>
  <c r="W62" i="53"/>
  <c r="Y62" i="53"/>
  <c r="H92" i="18"/>
  <c r="I92" i="18" s="1"/>
  <c r="W92" i="53"/>
  <c r="X92" i="53"/>
  <c r="Y92" i="53"/>
  <c r="H39" i="18"/>
  <c r="I39" i="18" s="1"/>
  <c r="X39" i="53"/>
  <c r="W39" i="53"/>
  <c r="Y39" i="53"/>
  <c r="H101" i="18"/>
  <c r="I101" i="18" s="1"/>
  <c r="W101" i="53"/>
  <c r="X101" i="53"/>
  <c r="Y101" i="53"/>
  <c r="X70" i="53"/>
  <c r="H70" i="18"/>
  <c r="I70" i="18" s="1"/>
  <c r="W70" i="53"/>
  <c r="Y70" i="53"/>
  <c r="W91" i="53"/>
  <c r="H91" i="18"/>
  <c r="I91" i="18" s="1"/>
  <c r="X91" i="53"/>
  <c r="Y91" i="53"/>
  <c r="H38" i="18"/>
  <c r="I38" i="18" s="1"/>
  <c r="X38" i="53"/>
  <c r="W38" i="53"/>
  <c r="Y38" i="53"/>
  <c r="X104" i="53"/>
  <c r="H104" i="18"/>
  <c r="I104" i="18" s="1"/>
  <c r="W104" i="53"/>
  <c r="Y104" i="53"/>
  <c r="H28" i="18"/>
  <c r="I28" i="18" s="1"/>
  <c r="W28" i="53"/>
  <c r="X28" i="53"/>
  <c r="Y28" i="53"/>
  <c r="W100" i="53"/>
  <c r="H100" i="18"/>
  <c r="I100" i="18" s="1"/>
  <c r="X100" i="53"/>
  <c r="Y100" i="53"/>
  <c r="W98" i="53"/>
  <c r="H98" i="18"/>
  <c r="I98" i="18" s="1"/>
  <c r="X98" i="53"/>
  <c r="Y98" i="53"/>
  <c r="H85" i="18"/>
  <c r="I85" i="18" s="1"/>
  <c r="W85" i="53"/>
  <c r="X85" i="53"/>
  <c r="Y85" i="53"/>
  <c r="X79" i="53"/>
  <c r="H79" i="18"/>
  <c r="I79" i="18" s="1"/>
  <c r="W79" i="53"/>
  <c r="Y79" i="53"/>
  <c r="W112" i="53"/>
  <c r="L112" i="18" s="1"/>
  <c r="W112" i="18" s="1"/>
  <c r="X112" i="53"/>
  <c r="Y112" i="53"/>
  <c r="M114" i="65" s="1"/>
  <c r="H65" i="18"/>
  <c r="I65" i="18" s="1"/>
  <c r="W65" i="53"/>
  <c r="X65" i="53"/>
  <c r="Y65" i="53"/>
  <c r="W43" i="53"/>
  <c r="H43" i="18"/>
  <c r="I43" i="18" s="1"/>
  <c r="X43" i="53"/>
  <c r="Y43" i="53"/>
  <c r="X42" i="53"/>
  <c r="H42" i="18"/>
  <c r="I42" i="18" s="1"/>
  <c r="W42" i="53"/>
  <c r="Y42" i="53"/>
  <c r="X80" i="53"/>
  <c r="H80" i="18"/>
  <c r="I80" i="18" s="1"/>
  <c r="W80" i="53"/>
  <c r="Y80" i="53"/>
  <c r="X72" i="53"/>
  <c r="H72" i="18"/>
  <c r="I72" i="18" s="1"/>
  <c r="W72" i="53"/>
  <c r="Y72" i="53"/>
  <c r="X19" i="53"/>
  <c r="H19" i="18"/>
  <c r="I19" i="18" s="1"/>
  <c r="W19" i="53"/>
  <c r="Y19" i="53"/>
  <c r="X109" i="53"/>
  <c r="H109" i="18"/>
  <c r="I109" i="18" s="1"/>
  <c r="W109" i="53"/>
  <c r="Y109" i="53"/>
  <c r="X110" i="53"/>
  <c r="H110" i="18"/>
  <c r="I110" i="18" s="1"/>
  <c r="W110" i="53"/>
  <c r="Y110" i="53"/>
  <c r="H69" i="18"/>
  <c r="I69" i="18" s="1"/>
  <c r="X69" i="53"/>
  <c r="W69" i="53"/>
  <c r="Y69" i="53"/>
  <c r="H48" i="18"/>
  <c r="I48" i="18" s="1"/>
  <c r="X48" i="53"/>
  <c r="W48" i="53"/>
  <c r="Y48" i="53"/>
  <c r="W54" i="53"/>
  <c r="H54" i="18"/>
  <c r="I54" i="18" s="1"/>
  <c r="X54" i="53"/>
  <c r="Y54" i="53"/>
  <c r="H16" i="18"/>
  <c r="I16" i="18" s="1"/>
  <c r="X16" i="53"/>
  <c r="W16" i="53"/>
  <c r="Y16" i="53"/>
  <c r="H40" i="18"/>
  <c r="I40" i="18" s="1"/>
  <c r="W40" i="53"/>
  <c r="X40" i="53"/>
  <c r="Y40" i="53"/>
  <c r="H93" i="18"/>
  <c r="I93" i="18" s="1"/>
  <c r="W93" i="53"/>
  <c r="X93" i="53"/>
  <c r="Y93" i="53"/>
  <c r="W24" i="53"/>
  <c r="H24" i="18"/>
  <c r="I24" i="18" s="1"/>
  <c r="X24" i="53"/>
  <c r="Y24" i="53"/>
  <c r="H37" i="18"/>
  <c r="I37" i="18" s="1"/>
  <c r="W37" i="53"/>
  <c r="X37" i="53"/>
  <c r="Y37" i="53"/>
  <c r="H71" i="18"/>
  <c r="I71" i="18" s="1"/>
  <c r="W71" i="53"/>
  <c r="X71" i="53"/>
  <c r="Y71" i="53"/>
  <c r="H32" i="18"/>
  <c r="I32" i="18" s="1"/>
  <c r="X32" i="53"/>
  <c r="W32" i="53"/>
  <c r="Y32" i="53"/>
  <c r="X55" i="53"/>
  <c r="H55" i="18"/>
  <c r="I55" i="18" s="1"/>
  <c r="W55" i="53"/>
  <c r="Y55" i="53"/>
  <c r="H99" i="18"/>
  <c r="I99" i="18" s="1"/>
  <c r="W99" i="53"/>
  <c r="X99" i="53"/>
  <c r="Y99" i="53"/>
  <c r="X61" i="53"/>
  <c r="H61" i="18"/>
  <c r="I61" i="18" s="1"/>
  <c r="W61" i="53"/>
  <c r="Y61" i="53"/>
  <c r="X14" i="53"/>
  <c r="H14" i="18"/>
  <c r="I14" i="18" s="1"/>
  <c r="W14" i="53"/>
  <c r="Y14" i="53"/>
  <c r="H34" i="18"/>
  <c r="I34" i="18" s="1"/>
  <c r="X34" i="53"/>
  <c r="W34" i="53"/>
  <c r="Y34" i="53"/>
  <c r="H53" i="18"/>
  <c r="I53" i="18" s="1"/>
  <c r="W53" i="53"/>
  <c r="X53" i="53"/>
  <c r="Y53" i="53"/>
  <c r="H74" i="18"/>
  <c r="I74" i="18" s="1"/>
  <c r="W74" i="53"/>
  <c r="X74" i="53"/>
  <c r="Y74" i="53"/>
  <c r="X103" i="53"/>
  <c r="H103" i="18"/>
  <c r="I103" i="18" s="1"/>
  <c r="W103" i="53"/>
  <c r="Y103" i="53"/>
  <c r="X78" i="53"/>
  <c r="H78" i="18"/>
  <c r="I78" i="18" s="1"/>
  <c r="W78" i="53"/>
  <c r="Y78" i="53"/>
  <c r="X96" i="53"/>
  <c r="H96" i="18"/>
  <c r="I96" i="18" s="1"/>
  <c r="W96" i="53"/>
  <c r="Y96" i="53"/>
  <c r="H20" i="18"/>
  <c r="I20" i="18" s="1"/>
  <c r="W20" i="53"/>
  <c r="X20" i="53"/>
  <c r="Y20" i="53"/>
  <c r="X87" i="53"/>
  <c r="H87" i="18"/>
  <c r="I87" i="18" s="1"/>
  <c r="W87" i="53"/>
  <c r="Y87" i="53"/>
  <c r="X49" i="53"/>
  <c r="H49" i="18"/>
  <c r="I49" i="18" s="1"/>
  <c r="W49" i="53"/>
  <c r="Y49" i="53"/>
  <c r="H8" i="18"/>
  <c r="I8" i="18" s="1"/>
  <c r="X8" i="53"/>
  <c r="W8" i="53"/>
  <c r="Y8" i="53"/>
  <c r="H82" i="18"/>
  <c r="I82" i="18" s="1"/>
  <c r="W82" i="53"/>
  <c r="X82" i="53"/>
  <c r="Y82" i="53"/>
  <c r="H77" i="18"/>
  <c r="I77" i="18" s="1"/>
  <c r="X77" i="53"/>
  <c r="W77" i="53"/>
  <c r="Y77" i="53"/>
  <c r="W59" i="53"/>
  <c r="H59" i="18"/>
  <c r="I59" i="18" s="1"/>
  <c r="X59" i="53"/>
  <c r="Y59" i="53"/>
  <c r="X22" i="53"/>
  <c r="H22" i="18"/>
  <c r="I22" i="18" s="1"/>
  <c r="W22" i="53"/>
  <c r="Y22" i="53"/>
  <c r="H58" i="18"/>
  <c r="I58" i="18" s="1"/>
  <c r="W58" i="53"/>
  <c r="X58" i="53"/>
  <c r="Y58" i="53"/>
  <c r="X63" i="53"/>
  <c r="H63" i="18"/>
  <c r="I63" i="18" s="1"/>
  <c r="W63" i="53"/>
  <c r="Y63" i="53"/>
  <c r="H90" i="18"/>
  <c r="I90" i="18" s="1"/>
  <c r="W90" i="53"/>
  <c r="X90" i="53"/>
  <c r="Y90" i="53"/>
  <c r="X67" i="53"/>
  <c r="H67" i="18"/>
  <c r="I67" i="18" s="1"/>
  <c r="W67" i="53"/>
  <c r="Y67" i="53"/>
  <c r="H29" i="18"/>
  <c r="I29" i="18" s="1"/>
  <c r="X29" i="53"/>
  <c r="W29" i="53"/>
  <c r="Y29" i="53"/>
  <c r="X11" i="53"/>
  <c r="H11" i="18"/>
  <c r="I11" i="18" s="1"/>
  <c r="W11" i="53"/>
  <c r="Y11" i="53"/>
  <c r="X111" i="53"/>
  <c r="H111" i="18"/>
  <c r="I111" i="18" s="1"/>
  <c r="W111" i="53"/>
  <c r="Y111" i="53"/>
  <c r="X97" i="53"/>
  <c r="H97" i="18"/>
  <c r="I97" i="18" s="1"/>
  <c r="W97" i="53"/>
  <c r="Y97" i="53"/>
  <c r="W106" i="53"/>
  <c r="X106" i="53"/>
  <c r="H106" i="18"/>
  <c r="I106" i="18" s="1"/>
  <c r="Y106" i="53"/>
  <c r="X68" i="53"/>
  <c r="H68" i="18"/>
  <c r="I68" i="18" s="1"/>
  <c r="W68" i="53"/>
  <c r="Y68" i="53"/>
  <c r="X35" i="53"/>
  <c r="H35" i="18"/>
  <c r="I35" i="18" s="1"/>
  <c r="W35" i="53"/>
  <c r="Y35" i="53"/>
  <c r="W47" i="53"/>
  <c r="X47" i="53"/>
  <c r="H47" i="18"/>
  <c r="I47" i="18" s="1"/>
  <c r="Y47" i="53"/>
  <c r="H75" i="18"/>
  <c r="I75" i="18" s="1"/>
  <c r="X75" i="53"/>
  <c r="W75" i="53"/>
  <c r="Y75" i="53"/>
  <c r="H76" i="18"/>
  <c r="I76" i="18" s="1"/>
  <c r="X76" i="53"/>
  <c r="W76" i="53"/>
  <c r="Y76" i="53"/>
  <c r="X21" i="53"/>
  <c r="H21" i="18"/>
  <c r="I21" i="18" s="1"/>
  <c r="W21" i="53"/>
  <c r="Y21" i="53"/>
  <c r="X105" i="53"/>
  <c r="H105" i="18"/>
  <c r="I105" i="18" s="1"/>
  <c r="W105" i="53"/>
  <c r="Y105" i="53"/>
  <c r="V113" i="53"/>
  <c r="W7" i="53"/>
  <c r="X7" i="53"/>
  <c r="H7" i="18"/>
  <c r="X88" i="53"/>
  <c r="H88" i="18"/>
  <c r="I88" i="18" s="1"/>
  <c r="W88" i="53"/>
  <c r="Y88" i="53"/>
  <c r="X95" i="53"/>
  <c r="H95" i="18"/>
  <c r="I95" i="18" s="1"/>
  <c r="W95" i="53"/>
  <c r="Y95" i="53"/>
  <c r="W57" i="53"/>
  <c r="X57" i="53"/>
  <c r="H57" i="18"/>
  <c r="I57" i="18" s="1"/>
  <c r="Y57" i="53"/>
  <c r="W23" i="53"/>
  <c r="X23" i="53"/>
  <c r="H23" i="18"/>
  <c r="I23" i="18" s="1"/>
  <c r="Y23" i="53"/>
  <c r="H94" i="18"/>
  <c r="I94" i="18" s="1"/>
  <c r="W94" i="53"/>
  <c r="X94" i="53"/>
  <c r="Y94" i="53"/>
  <c r="W83" i="53"/>
  <c r="X83" i="53"/>
  <c r="H83" i="18"/>
  <c r="I83" i="18" s="1"/>
  <c r="Y83" i="53"/>
  <c r="H18" i="18"/>
  <c r="I18" i="18" s="1"/>
  <c r="W18" i="53"/>
  <c r="X18" i="53"/>
  <c r="Y18" i="53"/>
  <c r="W45" i="53"/>
  <c r="H45" i="18"/>
  <c r="I45" i="18" s="1"/>
  <c r="X45" i="53"/>
  <c r="Y45" i="53"/>
  <c r="W66" i="53"/>
  <c r="X66" i="53"/>
  <c r="H66" i="18"/>
  <c r="I66" i="18" s="1"/>
  <c r="Y66" i="53"/>
  <c r="H15" i="18"/>
  <c r="I15" i="18" s="1"/>
  <c r="X15" i="53"/>
  <c r="W15" i="53"/>
  <c r="Y15" i="53"/>
  <c r="H33" i="18"/>
  <c r="I33" i="18" s="1"/>
  <c r="W33" i="53"/>
  <c r="X33" i="53"/>
  <c r="Y33" i="53"/>
  <c r="X84" i="53"/>
  <c r="H84" i="18"/>
  <c r="I84" i="18" s="1"/>
  <c r="W84" i="53"/>
  <c r="Y84" i="53"/>
  <c r="H81" i="18"/>
  <c r="I81" i="18" s="1"/>
  <c r="X81" i="53"/>
  <c r="W81" i="53"/>
  <c r="Y81" i="53"/>
  <c r="H86" i="18"/>
  <c r="I86" i="18" s="1"/>
  <c r="W86" i="53"/>
  <c r="X86" i="53"/>
  <c r="Y86" i="53"/>
  <c r="W108" i="53"/>
  <c r="H108" i="18"/>
  <c r="I108" i="18" s="1"/>
  <c r="X108" i="53"/>
  <c r="Y108" i="53"/>
  <c r="W52" i="53"/>
  <c r="X52" i="53"/>
  <c r="H52" i="18"/>
  <c r="I52" i="18" s="1"/>
  <c r="Y52" i="53"/>
  <c r="X46" i="53"/>
  <c r="W46" i="53"/>
  <c r="H46" i="18"/>
  <c r="I46" i="18" s="1"/>
  <c r="Y46" i="53"/>
  <c r="H89" i="18"/>
  <c r="I89" i="18" s="1"/>
  <c r="W89" i="53"/>
  <c r="X89" i="53"/>
  <c r="Y89" i="53"/>
  <c r="H17" i="18"/>
  <c r="I17" i="18" s="1"/>
  <c r="X17" i="53"/>
  <c r="W17" i="53"/>
  <c r="Y17" i="53"/>
  <c r="X50" i="53"/>
  <c r="H50" i="18"/>
  <c r="I50" i="18" s="1"/>
  <c r="W50" i="53"/>
  <c r="Y50" i="53"/>
  <c r="H9" i="18"/>
  <c r="I9" i="18" s="1"/>
  <c r="X9" i="53"/>
  <c r="W9" i="53"/>
  <c r="Y9" i="53"/>
  <c r="H27" i="18"/>
  <c r="I27" i="18" s="1"/>
  <c r="X27" i="53"/>
  <c r="W27" i="53"/>
  <c r="Y27" i="53"/>
  <c r="X12" i="53"/>
  <c r="H12" i="18"/>
  <c r="I12" i="18" s="1"/>
  <c r="W12" i="53"/>
  <c r="Y12" i="53"/>
  <c r="H64" i="18"/>
  <c r="I64" i="18" s="1"/>
  <c r="W64" i="53"/>
  <c r="X64" i="53"/>
  <c r="Y64" i="53"/>
  <c r="W41" i="53"/>
  <c r="H41" i="18"/>
  <c r="I41" i="18" s="1"/>
  <c r="X41" i="53"/>
  <c r="Y41" i="53"/>
  <c r="W36" i="53"/>
  <c r="X36" i="53"/>
  <c r="H36" i="18"/>
  <c r="I36" i="18" s="1"/>
  <c r="Y36" i="53"/>
  <c r="W107" i="53"/>
  <c r="X107" i="53"/>
  <c r="H107" i="18"/>
  <c r="I107" i="18" s="1"/>
  <c r="Y107" i="53"/>
  <c r="H31" i="18"/>
  <c r="I31" i="18" s="1"/>
  <c r="X31" i="53"/>
  <c r="W31" i="53"/>
  <c r="Y31" i="53"/>
  <c r="W102" i="53"/>
  <c r="H102" i="18"/>
  <c r="I102" i="18" s="1"/>
  <c r="X102" i="53"/>
  <c r="Y102" i="53"/>
  <c r="H26" i="18"/>
  <c r="I26" i="18" s="1"/>
  <c r="X26" i="53"/>
  <c r="W26" i="53"/>
  <c r="Y26" i="53"/>
  <c r="W30" i="53"/>
  <c r="H30" i="18"/>
  <c r="I30" i="18" s="1"/>
  <c r="X30" i="53"/>
  <c r="Y30" i="53"/>
  <c r="W51" i="53"/>
  <c r="H51" i="18"/>
  <c r="I51" i="18" s="1"/>
  <c r="X51" i="53"/>
  <c r="Y51" i="53"/>
  <c r="W60" i="53"/>
  <c r="X60" i="53"/>
  <c r="H60" i="18"/>
  <c r="I60" i="18" s="1"/>
  <c r="Y60" i="53"/>
  <c r="W13" i="53"/>
  <c r="X13" i="53"/>
  <c r="H13" i="18"/>
  <c r="I13" i="18" s="1"/>
  <c r="Y13" i="53"/>
  <c r="M112" i="18" l="1"/>
  <c r="P112" i="18"/>
  <c r="H113" i="18"/>
  <c r="L41" i="59"/>
  <c r="L67" i="59"/>
  <c r="L16" i="59"/>
  <c r="L93" i="59"/>
  <c r="J42" i="59"/>
  <c r="I42" i="59"/>
  <c r="L42" i="59" s="1"/>
  <c r="J17" i="59"/>
  <c r="I17" i="59"/>
  <c r="L17" i="59" s="1"/>
  <c r="J94" i="59"/>
  <c r="I94" i="59"/>
  <c r="L94" i="59" s="1"/>
  <c r="I68" i="59"/>
  <c r="J68" i="59"/>
  <c r="F43" i="59"/>
  <c r="F69" i="59"/>
  <c r="F95" i="59"/>
  <c r="F18" i="59"/>
  <c r="P13" i="18"/>
  <c r="X13" i="18" s="1"/>
  <c r="AA13" i="53"/>
  <c r="P60" i="18"/>
  <c r="X60" i="18" s="1"/>
  <c r="AA60" i="53"/>
  <c r="E28" i="65"/>
  <c r="G28" i="65" s="1"/>
  <c r="T26" i="18" s="1"/>
  <c r="M28" i="65"/>
  <c r="O28" i="65" s="1"/>
  <c r="U26" i="18" s="1"/>
  <c r="P26" i="18"/>
  <c r="X26" i="18" s="1"/>
  <c r="AA26" i="53"/>
  <c r="E104" i="65"/>
  <c r="G104" i="65" s="1"/>
  <c r="T102" i="18" s="1"/>
  <c r="M104" i="65"/>
  <c r="O104" i="65" s="1"/>
  <c r="U102" i="18" s="1"/>
  <c r="E33" i="65"/>
  <c r="G33" i="65" s="1"/>
  <c r="T31" i="18" s="1"/>
  <c r="M33" i="65"/>
  <c r="O33" i="65" s="1"/>
  <c r="U31" i="18" s="1"/>
  <c r="P31" i="18"/>
  <c r="X31" i="18" s="1"/>
  <c r="AA31" i="53"/>
  <c r="E109" i="65"/>
  <c r="G109" i="65" s="1"/>
  <c r="T107" i="18" s="1"/>
  <c r="M109" i="65"/>
  <c r="O109" i="65" s="1"/>
  <c r="U107" i="18" s="1"/>
  <c r="E38" i="65"/>
  <c r="G38" i="65" s="1"/>
  <c r="T36" i="18" s="1"/>
  <c r="M38" i="65"/>
  <c r="O38" i="65" s="1"/>
  <c r="U36" i="18" s="1"/>
  <c r="P36" i="18"/>
  <c r="X36" i="18" s="1"/>
  <c r="AA36" i="53"/>
  <c r="M43" i="65"/>
  <c r="O43" i="65" s="1"/>
  <c r="U41" i="18" s="1"/>
  <c r="E43" i="65"/>
  <c r="G43" i="65" s="1"/>
  <c r="T41" i="18" s="1"/>
  <c r="M66" i="65"/>
  <c r="O66" i="65" s="1"/>
  <c r="U64" i="18" s="1"/>
  <c r="E66" i="65"/>
  <c r="G66" i="65" s="1"/>
  <c r="T64" i="18" s="1"/>
  <c r="L64" i="18"/>
  <c r="W64" i="18" s="1"/>
  <c r="Z64" i="53"/>
  <c r="M14" i="65"/>
  <c r="O14" i="65" s="1"/>
  <c r="U12" i="18" s="1"/>
  <c r="E14" i="65"/>
  <c r="G14" i="65" s="1"/>
  <c r="T12" i="18" s="1"/>
  <c r="M29" i="65"/>
  <c r="O29" i="65" s="1"/>
  <c r="U27" i="18" s="1"/>
  <c r="E29" i="65"/>
  <c r="G29" i="65" s="1"/>
  <c r="T27" i="18" s="1"/>
  <c r="E11" i="65"/>
  <c r="G11" i="65" s="1"/>
  <c r="T9" i="18" s="1"/>
  <c r="M11" i="65"/>
  <c r="O11" i="65" s="1"/>
  <c r="U9" i="18" s="1"/>
  <c r="M19" i="65"/>
  <c r="O19" i="65" s="1"/>
  <c r="U17" i="18" s="1"/>
  <c r="E19" i="65"/>
  <c r="G19" i="65" s="1"/>
  <c r="T17" i="18" s="1"/>
  <c r="E91" i="65"/>
  <c r="G91" i="65" s="1"/>
  <c r="T89" i="18" s="1"/>
  <c r="M91" i="65"/>
  <c r="O91" i="65" s="1"/>
  <c r="U89" i="18" s="1"/>
  <c r="L89" i="18"/>
  <c r="W89" i="18" s="1"/>
  <c r="Z89" i="53"/>
  <c r="L46" i="18"/>
  <c r="W46" i="18" s="1"/>
  <c r="Z46" i="53"/>
  <c r="M54" i="65"/>
  <c r="O54" i="65" s="1"/>
  <c r="U52" i="18" s="1"/>
  <c r="E54" i="65"/>
  <c r="G54" i="65" s="1"/>
  <c r="T52" i="18" s="1"/>
  <c r="M110" i="65"/>
  <c r="O110" i="65" s="1"/>
  <c r="U108" i="18" s="1"/>
  <c r="E110" i="65"/>
  <c r="G110" i="65" s="1"/>
  <c r="T108" i="18" s="1"/>
  <c r="E88" i="65"/>
  <c r="G88" i="65" s="1"/>
  <c r="T86" i="18" s="1"/>
  <c r="M88" i="65"/>
  <c r="O88" i="65" s="1"/>
  <c r="U86" i="18" s="1"/>
  <c r="P81" i="18"/>
  <c r="X81" i="18" s="1"/>
  <c r="AA81" i="53"/>
  <c r="L33" i="18"/>
  <c r="W33" i="18" s="1"/>
  <c r="Z33" i="53"/>
  <c r="E17" i="65"/>
  <c r="G17" i="65" s="1"/>
  <c r="T15" i="18" s="1"/>
  <c r="M17" i="65"/>
  <c r="O17" i="65" s="1"/>
  <c r="U15" i="18" s="1"/>
  <c r="P15" i="18"/>
  <c r="X15" i="18" s="1"/>
  <c r="AA15" i="53"/>
  <c r="P66" i="18"/>
  <c r="X66" i="18" s="1"/>
  <c r="AA66" i="53"/>
  <c r="E47" i="65"/>
  <c r="G47" i="65" s="1"/>
  <c r="T45" i="18" s="1"/>
  <c r="M47" i="65"/>
  <c r="O47" i="65" s="1"/>
  <c r="U45" i="18" s="1"/>
  <c r="E20" i="65"/>
  <c r="G20" i="65" s="1"/>
  <c r="T18" i="18" s="1"/>
  <c r="M20" i="65"/>
  <c r="O20" i="65" s="1"/>
  <c r="U18" i="18" s="1"/>
  <c r="L18" i="18"/>
  <c r="W18" i="18" s="1"/>
  <c r="Z18" i="53"/>
  <c r="E96" i="65"/>
  <c r="G96" i="65" s="1"/>
  <c r="T94" i="18" s="1"/>
  <c r="M96" i="65"/>
  <c r="O96" i="65" s="1"/>
  <c r="U94" i="18" s="1"/>
  <c r="E25" i="65"/>
  <c r="G25" i="65" s="1"/>
  <c r="T23" i="18" s="1"/>
  <c r="M25" i="65"/>
  <c r="O25" i="65" s="1"/>
  <c r="U23" i="18" s="1"/>
  <c r="L13" i="18"/>
  <c r="W13" i="18" s="1"/>
  <c r="Z13" i="53"/>
  <c r="L60" i="18"/>
  <c r="W60" i="18" s="1"/>
  <c r="Z60" i="53"/>
  <c r="P51" i="18"/>
  <c r="X51" i="18" s="1"/>
  <c r="AA51" i="53"/>
  <c r="L51" i="18"/>
  <c r="W51" i="18" s="1"/>
  <c r="Z51" i="53"/>
  <c r="P30" i="18"/>
  <c r="X30" i="18" s="1"/>
  <c r="AA30" i="53"/>
  <c r="L30" i="18"/>
  <c r="W30" i="18" s="1"/>
  <c r="Z30" i="53"/>
  <c r="L26" i="18"/>
  <c r="W26" i="18" s="1"/>
  <c r="Z26" i="53"/>
  <c r="P102" i="18"/>
  <c r="X102" i="18" s="1"/>
  <c r="AA102" i="53"/>
  <c r="L102" i="18"/>
  <c r="W102" i="18" s="1"/>
  <c r="Z102" i="53"/>
  <c r="L31" i="18"/>
  <c r="W31" i="18" s="1"/>
  <c r="Z31" i="53"/>
  <c r="L107" i="18"/>
  <c r="W107" i="18" s="1"/>
  <c r="Z107" i="53"/>
  <c r="L36" i="18"/>
  <c r="W36" i="18" s="1"/>
  <c r="Z36" i="53"/>
  <c r="P41" i="18"/>
  <c r="X41" i="18" s="1"/>
  <c r="AA41" i="53"/>
  <c r="L41" i="18"/>
  <c r="W41" i="18" s="1"/>
  <c r="Z41" i="53"/>
  <c r="P64" i="18"/>
  <c r="X64" i="18" s="1"/>
  <c r="AA64" i="53"/>
  <c r="L12" i="18"/>
  <c r="W12" i="18" s="1"/>
  <c r="Z12" i="53"/>
  <c r="P12" i="18"/>
  <c r="X12" i="18" s="1"/>
  <c r="AA12" i="53"/>
  <c r="L27" i="18"/>
  <c r="W27" i="18" s="1"/>
  <c r="Z27" i="53"/>
  <c r="L9" i="18"/>
  <c r="W9" i="18" s="1"/>
  <c r="Z9" i="53"/>
  <c r="L50" i="18"/>
  <c r="W50" i="18" s="1"/>
  <c r="Z50" i="53"/>
  <c r="P50" i="18"/>
  <c r="X50" i="18" s="1"/>
  <c r="AA50" i="53"/>
  <c r="L17" i="18"/>
  <c r="W17" i="18" s="1"/>
  <c r="Z17" i="53"/>
  <c r="P89" i="18"/>
  <c r="X89" i="18" s="1"/>
  <c r="AA89" i="53"/>
  <c r="P46" i="18"/>
  <c r="X46" i="18" s="1"/>
  <c r="AA46" i="53"/>
  <c r="L52" i="18"/>
  <c r="W52" i="18" s="1"/>
  <c r="Z52" i="53"/>
  <c r="P108" i="18"/>
  <c r="X108" i="18" s="1"/>
  <c r="AA108" i="53"/>
  <c r="L108" i="18"/>
  <c r="W108" i="18" s="1"/>
  <c r="Z108" i="53"/>
  <c r="P86" i="18"/>
  <c r="X86" i="18" s="1"/>
  <c r="AA86" i="53"/>
  <c r="L81" i="18"/>
  <c r="W81" i="18" s="1"/>
  <c r="Z81" i="53"/>
  <c r="L84" i="18"/>
  <c r="W84" i="18" s="1"/>
  <c r="Z84" i="53"/>
  <c r="P84" i="18"/>
  <c r="X84" i="18" s="1"/>
  <c r="AA84" i="53"/>
  <c r="P33" i="18"/>
  <c r="X33" i="18" s="1"/>
  <c r="AA33" i="53"/>
  <c r="L15" i="18"/>
  <c r="W15" i="18" s="1"/>
  <c r="Z15" i="53"/>
  <c r="L66" i="18"/>
  <c r="W66" i="18" s="1"/>
  <c r="Z66" i="53"/>
  <c r="P45" i="18"/>
  <c r="X45" i="18" s="1"/>
  <c r="AA45" i="53"/>
  <c r="L45" i="18"/>
  <c r="W45" i="18" s="1"/>
  <c r="Z45" i="53"/>
  <c r="P18" i="18"/>
  <c r="X18" i="18" s="1"/>
  <c r="AA18" i="53"/>
  <c r="L83" i="18"/>
  <c r="W83" i="18" s="1"/>
  <c r="Z83" i="53"/>
  <c r="P94" i="18"/>
  <c r="X94" i="18" s="1"/>
  <c r="AA94" i="53"/>
  <c r="L23" i="18"/>
  <c r="W23" i="18" s="1"/>
  <c r="Z23" i="53"/>
  <c r="L57" i="18"/>
  <c r="W57" i="18" s="1"/>
  <c r="Z57" i="53"/>
  <c r="L95" i="18"/>
  <c r="W95" i="18" s="1"/>
  <c r="Z95" i="53"/>
  <c r="P95" i="18"/>
  <c r="X95" i="18" s="1"/>
  <c r="AA95" i="53"/>
  <c r="L88" i="18"/>
  <c r="W88" i="18" s="1"/>
  <c r="Z88" i="53"/>
  <c r="P88" i="18"/>
  <c r="X88" i="18" s="1"/>
  <c r="AA88" i="53"/>
  <c r="I7" i="18"/>
  <c r="I113" i="18" s="1"/>
  <c r="W113" i="53"/>
  <c r="L7" i="18"/>
  <c r="W7" i="18" s="1"/>
  <c r="Z7" i="53"/>
  <c r="E107" i="65"/>
  <c r="G107" i="65" s="1"/>
  <c r="T105" i="18" s="1"/>
  <c r="M107" i="65"/>
  <c r="O107" i="65" s="1"/>
  <c r="U105" i="18" s="1"/>
  <c r="M23" i="65"/>
  <c r="O23" i="65" s="1"/>
  <c r="U21" i="18" s="1"/>
  <c r="E23" i="65"/>
  <c r="G23" i="65" s="1"/>
  <c r="T21" i="18" s="1"/>
  <c r="M78" i="65"/>
  <c r="O78" i="65" s="1"/>
  <c r="U76" i="18" s="1"/>
  <c r="E78" i="65"/>
  <c r="G78" i="65" s="1"/>
  <c r="T76" i="18" s="1"/>
  <c r="P76" i="18"/>
  <c r="X76" i="18" s="1"/>
  <c r="AA76" i="53"/>
  <c r="E77" i="65"/>
  <c r="G77" i="65" s="1"/>
  <c r="T75" i="18" s="1"/>
  <c r="M77" i="65"/>
  <c r="O77" i="65" s="1"/>
  <c r="U75" i="18" s="1"/>
  <c r="P75" i="18"/>
  <c r="X75" i="18" s="1"/>
  <c r="AA75" i="53"/>
  <c r="M49" i="65"/>
  <c r="O49" i="65" s="1"/>
  <c r="U47" i="18" s="1"/>
  <c r="E49" i="65"/>
  <c r="G49" i="65" s="1"/>
  <c r="T47" i="18" s="1"/>
  <c r="P47" i="18"/>
  <c r="X47" i="18" s="1"/>
  <c r="AA47" i="53"/>
  <c r="M37" i="65"/>
  <c r="O37" i="65" s="1"/>
  <c r="U35" i="18" s="1"/>
  <c r="E37" i="65"/>
  <c r="G37" i="65" s="1"/>
  <c r="T35" i="18" s="1"/>
  <c r="E70" i="65"/>
  <c r="G70" i="65" s="1"/>
  <c r="T68" i="18" s="1"/>
  <c r="M70" i="65"/>
  <c r="O70" i="65" s="1"/>
  <c r="U68" i="18" s="1"/>
  <c r="E108" i="65"/>
  <c r="G108" i="65" s="1"/>
  <c r="T106" i="18" s="1"/>
  <c r="M108" i="65"/>
  <c r="O108" i="65" s="1"/>
  <c r="U106" i="18" s="1"/>
  <c r="P106" i="18"/>
  <c r="X106" i="18" s="1"/>
  <c r="AA106" i="53"/>
  <c r="E99" i="65"/>
  <c r="G99" i="65" s="1"/>
  <c r="T97" i="18" s="1"/>
  <c r="M99" i="65"/>
  <c r="O99" i="65" s="1"/>
  <c r="U97" i="18" s="1"/>
  <c r="E113" i="65"/>
  <c r="G113" i="65" s="1"/>
  <c r="T111" i="18" s="1"/>
  <c r="M113" i="65"/>
  <c r="O113" i="65" s="1"/>
  <c r="U111" i="18" s="1"/>
  <c r="M13" i="65"/>
  <c r="O13" i="65" s="1"/>
  <c r="U11" i="18" s="1"/>
  <c r="E13" i="65"/>
  <c r="G13" i="65" s="1"/>
  <c r="T11" i="18" s="1"/>
  <c r="M31" i="65"/>
  <c r="O31" i="65" s="1"/>
  <c r="U29" i="18" s="1"/>
  <c r="E31" i="65"/>
  <c r="G31" i="65" s="1"/>
  <c r="T29" i="18" s="1"/>
  <c r="P29" i="18"/>
  <c r="X29" i="18" s="1"/>
  <c r="AA29" i="53"/>
  <c r="M69" i="65"/>
  <c r="O69" i="65" s="1"/>
  <c r="U67" i="18" s="1"/>
  <c r="E69" i="65"/>
  <c r="G69" i="65" s="1"/>
  <c r="T67" i="18" s="1"/>
  <c r="E92" i="65"/>
  <c r="G92" i="65" s="1"/>
  <c r="T90" i="18" s="1"/>
  <c r="M92" i="65"/>
  <c r="O92" i="65" s="1"/>
  <c r="U90" i="18" s="1"/>
  <c r="L90" i="18"/>
  <c r="W90" i="18" s="1"/>
  <c r="Z90" i="53"/>
  <c r="M65" i="65"/>
  <c r="O65" i="65" s="1"/>
  <c r="U63" i="18" s="1"/>
  <c r="E65" i="65"/>
  <c r="G65" i="65" s="1"/>
  <c r="T63" i="18" s="1"/>
  <c r="E60" i="65"/>
  <c r="G60" i="65" s="1"/>
  <c r="T58" i="18" s="1"/>
  <c r="M60" i="65"/>
  <c r="O60" i="65" s="1"/>
  <c r="U58" i="18" s="1"/>
  <c r="L58" i="18"/>
  <c r="W58" i="18" s="1"/>
  <c r="Z58" i="53"/>
  <c r="E24" i="65"/>
  <c r="G24" i="65" s="1"/>
  <c r="T22" i="18" s="1"/>
  <c r="M24" i="65"/>
  <c r="O24" i="65" s="1"/>
  <c r="U22" i="18" s="1"/>
  <c r="M61" i="65"/>
  <c r="O61" i="65" s="1"/>
  <c r="U59" i="18" s="1"/>
  <c r="E61" i="65"/>
  <c r="G61" i="65" s="1"/>
  <c r="T59" i="18" s="1"/>
  <c r="M79" i="65"/>
  <c r="O79" i="65" s="1"/>
  <c r="U77" i="18" s="1"/>
  <c r="E79" i="65"/>
  <c r="G79" i="65" s="1"/>
  <c r="T77" i="18" s="1"/>
  <c r="P77" i="18"/>
  <c r="X77" i="18" s="1"/>
  <c r="AA77" i="53"/>
  <c r="E84" i="65"/>
  <c r="G84" i="65" s="1"/>
  <c r="T82" i="18" s="1"/>
  <c r="M84" i="65"/>
  <c r="O84" i="65" s="1"/>
  <c r="U82" i="18" s="1"/>
  <c r="L82" i="18"/>
  <c r="W82" i="18" s="1"/>
  <c r="Z82" i="53"/>
  <c r="E10" i="65"/>
  <c r="G10" i="65" s="1"/>
  <c r="T8" i="18" s="1"/>
  <c r="M10" i="65"/>
  <c r="O10" i="65" s="1"/>
  <c r="U8" i="18" s="1"/>
  <c r="P8" i="18"/>
  <c r="X8" i="18" s="1"/>
  <c r="AA8" i="53"/>
  <c r="M51" i="65"/>
  <c r="O51" i="65" s="1"/>
  <c r="U49" i="18" s="1"/>
  <c r="E51" i="65"/>
  <c r="G51" i="65" s="1"/>
  <c r="T49" i="18" s="1"/>
  <c r="E89" i="65"/>
  <c r="G89" i="65" s="1"/>
  <c r="T87" i="18" s="1"/>
  <c r="M89" i="65"/>
  <c r="O89" i="65" s="1"/>
  <c r="U87" i="18" s="1"/>
  <c r="E22" i="65"/>
  <c r="G22" i="65" s="1"/>
  <c r="T20" i="18" s="1"/>
  <c r="M22" i="65"/>
  <c r="O22" i="65" s="1"/>
  <c r="U20" i="18" s="1"/>
  <c r="L20" i="18"/>
  <c r="W20" i="18" s="1"/>
  <c r="Z20" i="53"/>
  <c r="E98" i="65"/>
  <c r="G98" i="65" s="1"/>
  <c r="T96" i="18" s="1"/>
  <c r="M98" i="65"/>
  <c r="O98" i="65" s="1"/>
  <c r="U96" i="18" s="1"/>
  <c r="E80" i="65"/>
  <c r="G80" i="65" s="1"/>
  <c r="T78" i="18" s="1"/>
  <c r="M80" i="65"/>
  <c r="O80" i="65" s="1"/>
  <c r="U78" i="18" s="1"/>
  <c r="E105" i="65"/>
  <c r="G105" i="65" s="1"/>
  <c r="T103" i="18" s="1"/>
  <c r="M105" i="65"/>
  <c r="O105" i="65" s="1"/>
  <c r="U103" i="18" s="1"/>
  <c r="M76" i="65"/>
  <c r="O76" i="65" s="1"/>
  <c r="U74" i="18" s="1"/>
  <c r="E76" i="65"/>
  <c r="G76" i="65" s="1"/>
  <c r="T74" i="18" s="1"/>
  <c r="L74" i="18"/>
  <c r="W74" i="18" s="1"/>
  <c r="Z74" i="53"/>
  <c r="E55" i="65"/>
  <c r="G55" i="65" s="1"/>
  <c r="T53" i="18" s="1"/>
  <c r="M55" i="65"/>
  <c r="O55" i="65" s="1"/>
  <c r="U53" i="18" s="1"/>
  <c r="L53" i="18"/>
  <c r="W53" i="18" s="1"/>
  <c r="Z53" i="53"/>
  <c r="M36" i="65"/>
  <c r="O36" i="65" s="1"/>
  <c r="U34" i="18" s="1"/>
  <c r="E36" i="65"/>
  <c r="G36" i="65" s="1"/>
  <c r="T34" i="18" s="1"/>
  <c r="P34" i="18"/>
  <c r="X34" i="18" s="1"/>
  <c r="AA34" i="53"/>
  <c r="M16" i="65"/>
  <c r="O16" i="65" s="1"/>
  <c r="U14" i="18" s="1"/>
  <c r="E16" i="65"/>
  <c r="G16" i="65" s="1"/>
  <c r="T14" i="18" s="1"/>
  <c r="E63" i="65"/>
  <c r="G63" i="65" s="1"/>
  <c r="T61" i="18" s="1"/>
  <c r="M63" i="65"/>
  <c r="O63" i="65" s="1"/>
  <c r="U61" i="18" s="1"/>
  <c r="E101" i="65"/>
  <c r="G101" i="65" s="1"/>
  <c r="T99" i="18" s="1"/>
  <c r="M101" i="65"/>
  <c r="O101" i="65" s="1"/>
  <c r="U99" i="18" s="1"/>
  <c r="L99" i="18"/>
  <c r="W99" i="18" s="1"/>
  <c r="Z99" i="53"/>
  <c r="E57" i="65"/>
  <c r="G57" i="65" s="1"/>
  <c r="T55" i="18" s="1"/>
  <c r="M57" i="65"/>
  <c r="O57" i="65" s="1"/>
  <c r="U55" i="18" s="1"/>
  <c r="E34" i="65"/>
  <c r="G34" i="65" s="1"/>
  <c r="T32" i="18" s="1"/>
  <c r="M34" i="65"/>
  <c r="O34" i="65" s="1"/>
  <c r="U32" i="18" s="1"/>
  <c r="P32" i="18"/>
  <c r="X32" i="18" s="1"/>
  <c r="AA32" i="53"/>
  <c r="E73" i="65"/>
  <c r="G73" i="65" s="1"/>
  <c r="T71" i="18" s="1"/>
  <c r="M73" i="65"/>
  <c r="O73" i="65" s="1"/>
  <c r="U71" i="18" s="1"/>
  <c r="L71" i="18"/>
  <c r="W71" i="18" s="1"/>
  <c r="Z71" i="53"/>
  <c r="E39" i="65"/>
  <c r="G39" i="65" s="1"/>
  <c r="T37" i="18" s="1"/>
  <c r="M39" i="65"/>
  <c r="O39" i="65" s="1"/>
  <c r="U37" i="18" s="1"/>
  <c r="L37" i="18"/>
  <c r="W37" i="18" s="1"/>
  <c r="Z37" i="53"/>
  <c r="M26" i="65"/>
  <c r="O26" i="65" s="1"/>
  <c r="U24" i="18" s="1"/>
  <c r="E26" i="65"/>
  <c r="G26" i="65" s="1"/>
  <c r="T24" i="18" s="1"/>
  <c r="E95" i="65"/>
  <c r="G95" i="65" s="1"/>
  <c r="T93" i="18" s="1"/>
  <c r="M95" i="65"/>
  <c r="O95" i="65" s="1"/>
  <c r="U93" i="18" s="1"/>
  <c r="L93" i="18"/>
  <c r="W93" i="18" s="1"/>
  <c r="Z93" i="53"/>
  <c r="M42" i="65"/>
  <c r="O42" i="65" s="1"/>
  <c r="U40" i="18" s="1"/>
  <c r="E42" i="65"/>
  <c r="G42" i="65" s="1"/>
  <c r="T40" i="18" s="1"/>
  <c r="L40" i="18"/>
  <c r="W40" i="18" s="1"/>
  <c r="Z40" i="53"/>
  <c r="E18" i="65"/>
  <c r="G18" i="65" s="1"/>
  <c r="T16" i="18" s="1"/>
  <c r="M18" i="65"/>
  <c r="O18" i="65" s="1"/>
  <c r="U16" i="18" s="1"/>
  <c r="P16" i="18"/>
  <c r="X16" i="18" s="1"/>
  <c r="AA16" i="53"/>
  <c r="E56" i="65"/>
  <c r="G56" i="65" s="1"/>
  <c r="T54" i="18" s="1"/>
  <c r="M56" i="65"/>
  <c r="O56" i="65" s="1"/>
  <c r="U54" i="18" s="1"/>
  <c r="M50" i="65"/>
  <c r="O50" i="65" s="1"/>
  <c r="U48" i="18" s="1"/>
  <c r="E50" i="65"/>
  <c r="G50" i="65" s="1"/>
  <c r="T48" i="18" s="1"/>
  <c r="P48" i="18"/>
  <c r="X48" i="18" s="1"/>
  <c r="AA48" i="53"/>
  <c r="E71" i="65"/>
  <c r="G71" i="65" s="1"/>
  <c r="T69" i="18" s="1"/>
  <c r="M71" i="65"/>
  <c r="O71" i="65" s="1"/>
  <c r="U69" i="18" s="1"/>
  <c r="P69" i="18"/>
  <c r="X69" i="18" s="1"/>
  <c r="AA69" i="53"/>
  <c r="E112" i="65"/>
  <c r="G112" i="65" s="1"/>
  <c r="T110" i="18" s="1"/>
  <c r="M112" i="65"/>
  <c r="O112" i="65" s="1"/>
  <c r="U110" i="18" s="1"/>
  <c r="E111" i="65"/>
  <c r="G111" i="65" s="1"/>
  <c r="T109" i="18" s="1"/>
  <c r="M111" i="65"/>
  <c r="O111" i="65" s="1"/>
  <c r="U109" i="18" s="1"/>
  <c r="M21" i="65"/>
  <c r="O21" i="65" s="1"/>
  <c r="U19" i="18" s="1"/>
  <c r="E21" i="65"/>
  <c r="G21" i="65" s="1"/>
  <c r="T19" i="18" s="1"/>
  <c r="E74" i="65"/>
  <c r="G74" i="65" s="1"/>
  <c r="T72" i="18" s="1"/>
  <c r="M74" i="65"/>
  <c r="O74" i="65" s="1"/>
  <c r="U72" i="18" s="1"/>
  <c r="E82" i="65"/>
  <c r="G82" i="65" s="1"/>
  <c r="T80" i="18" s="1"/>
  <c r="M82" i="65"/>
  <c r="O82" i="65" s="1"/>
  <c r="U80" i="18" s="1"/>
  <c r="E44" i="65"/>
  <c r="G44" i="65" s="1"/>
  <c r="T42" i="18" s="1"/>
  <c r="M44" i="65"/>
  <c r="O44" i="65" s="1"/>
  <c r="U42" i="18" s="1"/>
  <c r="M45" i="65"/>
  <c r="O45" i="65" s="1"/>
  <c r="U43" i="18" s="1"/>
  <c r="E45" i="65"/>
  <c r="G45" i="65" s="1"/>
  <c r="T43" i="18" s="1"/>
  <c r="M67" i="65"/>
  <c r="O67" i="65" s="1"/>
  <c r="U65" i="18" s="1"/>
  <c r="E67" i="65"/>
  <c r="G67" i="65" s="1"/>
  <c r="T65" i="18" s="1"/>
  <c r="L65" i="18"/>
  <c r="W65" i="18" s="1"/>
  <c r="Z65" i="53"/>
  <c r="O114" i="65"/>
  <c r="U112" i="18" s="1"/>
  <c r="E114" i="65"/>
  <c r="G114" i="65" s="1"/>
  <c r="T112" i="18" s="1"/>
  <c r="Z112" i="53"/>
  <c r="M81" i="65"/>
  <c r="O81" i="65" s="1"/>
  <c r="U79" i="18" s="1"/>
  <c r="E81" i="65"/>
  <c r="G81" i="65" s="1"/>
  <c r="T79" i="18" s="1"/>
  <c r="M87" i="65"/>
  <c r="O87" i="65" s="1"/>
  <c r="U85" i="18" s="1"/>
  <c r="E87" i="65"/>
  <c r="G87" i="65" s="1"/>
  <c r="T85" i="18" s="1"/>
  <c r="L85" i="18"/>
  <c r="W85" i="18" s="1"/>
  <c r="Z85" i="53"/>
  <c r="M100" i="65"/>
  <c r="O100" i="65" s="1"/>
  <c r="U98" i="18" s="1"/>
  <c r="E100" i="65"/>
  <c r="G100" i="65" s="1"/>
  <c r="T98" i="18" s="1"/>
  <c r="M102" i="65"/>
  <c r="O102" i="65" s="1"/>
  <c r="U100" i="18" s="1"/>
  <c r="E102" i="65"/>
  <c r="G102" i="65" s="1"/>
  <c r="T100" i="18" s="1"/>
  <c r="M30" i="65"/>
  <c r="O30" i="65" s="1"/>
  <c r="U28" i="18" s="1"/>
  <c r="E30" i="65"/>
  <c r="G30" i="65" s="1"/>
  <c r="T28" i="18" s="1"/>
  <c r="L28" i="18"/>
  <c r="W28" i="18" s="1"/>
  <c r="Z28" i="53"/>
  <c r="E106" i="65"/>
  <c r="G106" i="65" s="1"/>
  <c r="T104" i="18" s="1"/>
  <c r="M106" i="65"/>
  <c r="O106" i="65" s="1"/>
  <c r="U104" i="18" s="1"/>
  <c r="E40" i="65"/>
  <c r="G40" i="65" s="1"/>
  <c r="T38" i="18" s="1"/>
  <c r="M40" i="65"/>
  <c r="O40" i="65" s="1"/>
  <c r="U38" i="18" s="1"/>
  <c r="P38" i="18"/>
  <c r="X38" i="18" s="1"/>
  <c r="AA38" i="53"/>
  <c r="E93" i="65"/>
  <c r="G93" i="65" s="1"/>
  <c r="T91" i="18" s="1"/>
  <c r="M93" i="65"/>
  <c r="O93" i="65" s="1"/>
  <c r="U91" i="18" s="1"/>
  <c r="M72" i="65"/>
  <c r="O72" i="65" s="1"/>
  <c r="U70" i="18" s="1"/>
  <c r="E72" i="65"/>
  <c r="G72" i="65" s="1"/>
  <c r="T70" i="18" s="1"/>
  <c r="E103" i="65"/>
  <c r="G103" i="65" s="1"/>
  <c r="T101" i="18" s="1"/>
  <c r="M103" i="65"/>
  <c r="O103" i="65" s="1"/>
  <c r="U101" i="18" s="1"/>
  <c r="L101" i="18"/>
  <c r="W101" i="18" s="1"/>
  <c r="Z101" i="53"/>
  <c r="E41" i="65"/>
  <c r="G41" i="65" s="1"/>
  <c r="T39" i="18" s="1"/>
  <c r="M41" i="65"/>
  <c r="O41" i="65" s="1"/>
  <c r="U39" i="18" s="1"/>
  <c r="P39" i="18"/>
  <c r="X39" i="18" s="1"/>
  <c r="AA39" i="53"/>
  <c r="M94" i="65"/>
  <c r="O94" i="65" s="1"/>
  <c r="U92" i="18" s="1"/>
  <c r="E94" i="65"/>
  <c r="G94" i="65" s="1"/>
  <c r="T92" i="18" s="1"/>
  <c r="L92" i="18"/>
  <c r="W92" i="18" s="1"/>
  <c r="Z92" i="53"/>
  <c r="E64" i="65"/>
  <c r="G64" i="65" s="1"/>
  <c r="T62" i="18" s="1"/>
  <c r="M64" i="65"/>
  <c r="O64" i="65" s="1"/>
  <c r="U62" i="18" s="1"/>
  <c r="P62" i="18"/>
  <c r="X62" i="18" s="1"/>
  <c r="AA62" i="53"/>
  <c r="E27" i="65"/>
  <c r="G27" i="65" s="1"/>
  <c r="T25" i="18" s="1"/>
  <c r="M27" i="65"/>
  <c r="O27" i="65" s="1"/>
  <c r="U25" i="18" s="1"/>
  <c r="E58" i="65"/>
  <c r="G58" i="65" s="1"/>
  <c r="T56" i="18" s="1"/>
  <c r="M58" i="65"/>
  <c r="O58" i="65" s="1"/>
  <c r="U56" i="18" s="1"/>
  <c r="E75" i="65"/>
  <c r="G75" i="65" s="1"/>
  <c r="T73" i="18" s="1"/>
  <c r="M75" i="65"/>
  <c r="O75" i="65" s="1"/>
  <c r="U73" i="18" s="1"/>
  <c r="E46" i="65"/>
  <c r="G46" i="65" s="1"/>
  <c r="T44" i="18" s="1"/>
  <c r="M46" i="65"/>
  <c r="O46" i="65" s="1"/>
  <c r="U44" i="18" s="1"/>
  <c r="E12" i="65"/>
  <c r="G12" i="65" s="1"/>
  <c r="T10" i="18" s="1"/>
  <c r="M12" i="65"/>
  <c r="O12" i="65" s="1"/>
  <c r="U10" i="18" s="1"/>
  <c r="P10" i="18"/>
  <c r="X10" i="18" s="1"/>
  <c r="AA10" i="53"/>
  <c r="M15" i="65"/>
  <c r="O15" i="65" s="1"/>
  <c r="U13" i="18" s="1"/>
  <c r="E15" i="65"/>
  <c r="G15" i="65" s="1"/>
  <c r="T13" i="18" s="1"/>
  <c r="E62" i="65"/>
  <c r="G62" i="65" s="1"/>
  <c r="T60" i="18" s="1"/>
  <c r="M62" i="65"/>
  <c r="O62" i="65" s="1"/>
  <c r="U60" i="18" s="1"/>
  <c r="E53" i="65"/>
  <c r="G53" i="65" s="1"/>
  <c r="T51" i="18" s="1"/>
  <c r="M53" i="65"/>
  <c r="O53" i="65" s="1"/>
  <c r="U51" i="18" s="1"/>
  <c r="E32" i="65"/>
  <c r="G32" i="65" s="1"/>
  <c r="T30" i="18" s="1"/>
  <c r="M32" i="65"/>
  <c r="O32" i="65" s="1"/>
  <c r="U30" i="18" s="1"/>
  <c r="P107" i="18"/>
  <c r="X107" i="18" s="1"/>
  <c r="AA107" i="53"/>
  <c r="P27" i="18"/>
  <c r="X27" i="18" s="1"/>
  <c r="AA27" i="53"/>
  <c r="P9" i="18"/>
  <c r="X9" i="18" s="1"/>
  <c r="AA9" i="53"/>
  <c r="M52" i="65"/>
  <c r="O52" i="65" s="1"/>
  <c r="U50" i="18" s="1"/>
  <c r="E52" i="65"/>
  <c r="G52" i="65" s="1"/>
  <c r="T50" i="18" s="1"/>
  <c r="P17" i="18"/>
  <c r="X17" i="18" s="1"/>
  <c r="AA17" i="53"/>
  <c r="M48" i="65"/>
  <c r="O48" i="65" s="1"/>
  <c r="U46" i="18" s="1"/>
  <c r="E48" i="65"/>
  <c r="G48" i="65" s="1"/>
  <c r="T46" i="18" s="1"/>
  <c r="P52" i="18"/>
  <c r="X52" i="18" s="1"/>
  <c r="AA52" i="53"/>
  <c r="L86" i="18"/>
  <c r="W86" i="18" s="1"/>
  <c r="Z86" i="53"/>
  <c r="M83" i="65"/>
  <c r="O83" i="65" s="1"/>
  <c r="U81" i="18" s="1"/>
  <c r="E83" i="65"/>
  <c r="G83" i="65" s="1"/>
  <c r="T81" i="18" s="1"/>
  <c r="E86" i="65"/>
  <c r="G86" i="65" s="1"/>
  <c r="T84" i="18" s="1"/>
  <c r="M86" i="65"/>
  <c r="O86" i="65" s="1"/>
  <c r="U84" i="18" s="1"/>
  <c r="M35" i="65"/>
  <c r="O35" i="65" s="1"/>
  <c r="U33" i="18" s="1"/>
  <c r="E35" i="65"/>
  <c r="G35" i="65" s="1"/>
  <c r="T33" i="18" s="1"/>
  <c r="M68" i="65"/>
  <c r="O68" i="65" s="1"/>
  <c r="U66" i="18" s="1"/>
  <c r="E68" i="65"/>
  <c r="G68" i="65" s="1"/>
  <c r="T66" i="18" s="1"/>
  <c r="E85" i="65"/>
  <c r="G85" i="65" s="1"/>
  <c r="T83" i="18" s="1"/>
  <c r="M85" i="65"/>
  <c r="O85" i="65" s="1"/>
  <c r="U83" i="18" s="1"/>
  <c r="P83" i="18"/>
  <c r="X83" i="18" s="1"/>
  <c r="AA83" i="53"/>
  <c r="L94" i="18"/>
  <c r="W94" i="18" s="1"/>
  <c r="Z94" i="53"/>
  <c r="P23" i="18"/>
  <c r="X23" i="18" s="1"/>
  <c r="AA23" i="53"/>
  <c r="E59" i="65"/>
  <c r="G59" i="65" s="1"/>
  <c r="T57" i="18" s="1"/>
  <c r="M59" i="65"/>
  <c r="O59" i="65" s="1"/>
  <c r="U57" i="18" s="1"/>
  <c r="P57" i="18"/>
  <c r="X57" i="18" s="1"/>
  <c r="AA57" i="53"/>
  <c r="E97" i="65"/>
  <c r="G97" i="65" s="1"/>
  <c r="T95" i="18" s="1"/>
  <c r="M97" i="65"/>
  <c r="O97" i="65" s="1"/>
  <c r="U95" i="18" s="1"/>
  <c r="E90" i="65"/>
  <c r="G90" i="65" s="1"/>
  <c r="T88" i="18" s="1"/>
  <c r="M90" i="65"/>
  <c r="O90" i="65" s="1"/>
  <c r="U88" i="18" s="1"/>
  <c r="Y113" i="53"/>
  <c r="M9" i="65"/>
  <c r="P7" i="18"/>
  <c r="X7" i="18" s="1"/>
  <c r="X113" i="53"/>
  <c r="AA7" i="53"/>
  <c r="L105" i="18"/>
  <c r="W105" i="18" s="1"/>
  <c r="Z105" i="53"/>
  <c r="P105" i="18"/>
  <c r="X105" i="18" s="1"/>
  <c r="AA105" i="53"/>
  <c r="L21" i="18"/>
  <c r="W21" i="18" s="1"/>
  <c r="Z21" i="53"/>
  <c r="P21" i="18"/>
  <c r="X21" i="18" s="1"/>
  <c r="AA21" i="53"/>
  <c r="L76" i="18"/>
  <c r="W76" i="18" s="1"/>
  <c r="Z76" i="53"/>
  <c r="L75" i="18"/>
  <c r="W75" i="18" s="1"/>
  <c r="Z75" i="53"/>
  <c r="L47" i="18"/>
  <c r="W47" i="18" s="1"/>
  <c r="Z47" i="53"/>
  <c r="L35" i="18"/>
  <c r="W35" i="18" s="1"/>
  <c r="Z35" i="53"/>
  <c r="P35" i="18"/>
  <c r="X35" i="18" s="1"/>
  <c r="AA35" i="53"/>
  <c r="L68" i="18"/>
  <c r="W68" i="18" s="1"/>
  <c r="Z68" i="53"/>
  <c r="P68" i="18"/>
  <c r="X68" i="18" s="1"/>
  <c r="AA68" i="53"/>
  <c r="L106" i="18"/>
  <c r="W106" i="18" s="1"/>
  <c r="Z106" i="53"/>
  <c r="L97" i="18"/>
  <c r="W97" i="18" s="1"/>
  <c r="Z97" i="53"/>
  <c r="P97" i="18"/>
  <c r="X97" i="18" s="1"/>
  <c r="AA97" i="53"/>
  <c r="L111" i="18"/>
  <c r="W111" i="18" s="1"/>
  <c r="Z111" i="53"/>
  <c r="P111" i="18"/>
  <c r="X111" i="18" s="1"/>
  <c r="AA111" i="53"/>
  <c r="L11" i="18"/>
  <c r="W11" i="18" s="1"/>
  <c r="Z11" i="53"/>
  <c r="P11" i="18"/>
  <c r="X11" i="18" s="1"/>
  <c r="AA11" i="53"/>
  <c r="L29" i="18"/>
  <c r="W29" i="18" s="1"/>
  <c r="Z29" i="53"/>
  <c r="L67" i="18"/>
  <c r="W67" i="18" s="1"/>
  <c r="Z67" i="53"/>
  <c r="P67" i="18"/>
  <c r="X67" i="18" s="1"/>
  <c r="AA67" i="53"/>
  <c r="P90" i="18"/>
  <c r="X90" i="18" s="1"/>
  <c r="AA90" i="53"/>
  <c r="L63" i="18"/>
  <c r="W63" i="18" s="1"/>
  <c r="Z63" i="53"/>
  <c r="P63" i="18"/>
  <c r="X63" i="18" s="1"/>
  <c r="AA63" i="53"/>
  <c r="P58" i="18"/>
  <c r="X58" i="18" s="1"/>
  <c r="AA58" i="53"/>
  <c r="L22" i="18"/>
  <c r="W22" i="18" s="1"/>
  <c r="Z22" i="53"/>
  <c r="P22" i="18"/>
  <c r="X22" i="18" s="1"/>
  <c r="AA22" i="53"/>
  <c r="P59" i="18"/>
  <c r="X59" i="18" s="1"/>
  <c r="AA59" i="53"/>
  <c r="L59" i="18"/>
  <c r="W59" i="18" s="1"/>
  <c r="Z59" i="53"/>
  <c r="L77" i="18"/>
  <c r="W77" i="18" s="1"/>
  <c r="Z77" i="53"/>
  <c r="P82" i="18"/>
  <c r="X82" i="18" s="1"/>
  <c r="AA82" i="53"/>
  <c r="L8" i="18"/>
  <c r="W8" i="18" s="1"/>
  <c r="Z8" i="53"/>
  <c r="L49" i="18"/>
  <c r="W49" i="18" s="1"/>
  <c r="Z49" i="53"/>
  <c r="P49" i="18"/>
  <c r="X49" i="18" s="1"/>
  <c r="AA49" i="53"/>
  <c r="L87" i="18"/>
  <c r="W87" i="18" s="1"/>
  <c r="Z87" i="53"/>
  <c r="P87" i="18"/>
  <c r="X87" i="18" s="1"/>
  <c r="AA87" i="53"/>
  <c r="P20" i="18"/>
  <c r="X20" i="18" s="1"/>
  <c r="AA20" i="53"/>
  <c r="L96" i="18"/>
  <c r="W96" i="18" s="1"/>
  <c r="Z96" i="53"/>
  <c r="P96" i="18"/>
  <c r="X96" i="18" s="1"/>
  <c r="AA96" i="53"/>
  <c r="L78" i="18"/>
  <c r="W78" i="18" s="1"/>
  <c r="Z78" i="53"/>
  <c r="P78" i="18"/>
  <c r="X78" i="18" s="1"/>
  <c r="AA78" i="53"/>
  <c r="L103" i="18"/>
  <c r="W103" i="18" s="1"/>
  <c r="Z103" i="53"/>
  <c r="P103" i="18"/>
  <c r="X103" i="18" s="1"/>
  <c r="AA103" i="53"/>
  <c r="P74" i="18"/>
  <c r="X74" i="18" s="1"/>
  <c r="AA74" i="53"/>
  <c r="P53" i="18"/>
  <c r="X53" i="18" s="1"/>
  <c r="AA53" i="53"/>
  <c r="L34" i="18"/>
  <c r="W34" i="18" s="1"/>
  <c r="Z34" i="53"/>
  <c r="L14" i="18"/>
  <c r="W14" i="18" s="1"/>
  <c r="Z14" i="53"/>
  <c r="P14" i="18"/>
  <c r="X14" i="18" s="1"/>
  <c r="AA14" i="53"/>
  <c r="L61" i="18"/>
  <c r="W61" i="18" s="1"/>
  <c r="Z61" i="53"/>
  <c r="P61" i="18"/>
  <c r="X61" i="18" s="1"/>
  <c r="AA61" i="53"/>
  <c r="P99" i="18"/>
  <c r="X99" i="18" s="1"/>
  <c r="AA99" i="53"/>
  <c r="L55" i="18"/>
  <c r="W55" i="18" s="1"/>
  <c r="Z55" i="53"/>
  <c r="P55" i="18"/>
  <c r="X55" i="18" s="1"/>
  <c r="AA55" i="53"/>
  <c r="L32" i="18"/>
  <c r="W32" i="18" s="1"/>
  <c r="Z32" i="53"/>
  <c r="P71" i="18"/>
  <c r="X71" i="18" s="1"/>
  <c r="AA71" i="53"/>
  <c r="P37" i="18"/>
  <c r="X37" i="18" s="1"/>
  <c r="AA37" i="53"/>
  <c r="P24" i="18"/>
  <c r="X24" i="18" s="1"/>
  <c r="AA24" i="53"/>
  <c r="L24" i="18"/>
  <c r="W24" i="18" s="1"/>
  <c r="Z24" i="53"/>
  <c r="P93" i="18"/>
  <c r="X93" i="18" s="1"/>
  <c r="AA93" i="53"/>
  <c r="P40" i="18"/>
  <c r="X40" i="18" s="1"/>
  <c r="AA40" i="53"/>
  <c r="L16" i="18"/>
  <c r="W16" i="18" s="1"/>
  <c r="Z16" i="53"/>
  <c r="P54" i="18"/>
  <c r="X54" i="18" s="1"/>
  <c r="AA54" i="53"/>
  <c r="L54" i="18"/>
  <c r="W54" i="18" s="1"/>
  <c r="Z54" i="53"/>
  <c r="L48" i="18"/>
  <c r="W48" i="18" s="1"/>
  <c r="Z48" i="53"/>
  <c r="L69" i="18"/>
  <c r="W69" i="18" s="1"/>
  <c r="Z69" i="53"/>
  <c r="L110" i="18"/>
  <c r="W110" i="18" s="1"/>
  <c r="Z110" i="53"/>
  <c r="P110" i="18"/>
  <c r="X110" i="18" s="1"/>
  <c r="AA110" i="53"/>
  <c r="L109" i="18"/>
  <c r="W109" i="18" s="1"/>
  <c r="Z109" i="53"/>
  <c r="P109" i="18"/>
  <c r="X109" i="18" s="1"/>
  <c r="AA109" i="53"/>
  <c r="L19" i="18"/>
  <c r="W19" i="18" s="1"/>
  <c r="Z19" i="53"/>
  <c r="P19" i="18"/>
  <c r="X19" i="18" s="1"/>
  <c r="AA19" i="53"/>
  <c r="L72" i="18"/>
  <c r="W72" i="18" s="1"/>
  <c r="Z72" i="53"/>
  <c r="P72" i="18"/>
  <c r="X72" i="18" s="1"/>
  <c r="AA72" i="53"/>
  <c r="L80" i="18"/>
  <c r="W80" i="18" s="1"/>
  <c r="Z80" i="53"/>
  <c r="P80" i="18"/>
  <c r="X80" i="18" s="1"/>
  <c r="AA80" i="53"/>
  <c r="L42" i="18"/>
  <c r="W42" i="18" s="1"/>
  <c r="Z42" i="53"/>
  <c r="P42" i="18"/>
  <c r="X42" i="18" s="1"/>
  <c r="AA42" i="53"/>
  <c r="P43" i="18"/>
  <c r="X43" i="18" s="1"/>
  <c r="AA43" i="53"/>
  <c r="L43" i="18"/>
  <c r="W43" i="18" s="1"/>
  <c r="Z43" i="53"/>
  <c r="P65" i="18"/>
  <c r="X65" i="18" s="1"/>
  <c r="AA65" i="53"/>
  <c r="AA112" i="53"/>
  <c r="L79" i="18"/>
  <c r="W79" i="18" s="1"/>
  <c r="Z79" i="53"/>
  <c r="P79" i="18"/>
  <c r="X79" i="18" s="1"/>
  <c r="AA79" i="53"/>
  <c r="P85" i="18"/>
  <c r="X85" i="18" s="1"/>
  <c r="AA85" i="53"/>
  <c r="P98" i="18"/>
  <c r="X98" i="18" s="1"/>
  <c r="AA98" i="53"/>
  <c r="L98" i="18"/>
  <c r="W98" i="18" s="1"/>
  <c r="Z98" i="53"/>
  <c r="P100" i="18"/>
  <c r="X100" i="18" s="1"/>
  <c r="AA100" i="53"/>
  <c r="L100" i="18"/>
  <c r="W100" i="18" s="1"/>
  <c r="Z100" i="53"/>
  <c r="P28" i="18"/>
  <c r="X28" i="18" s="1"/>
  <c r="AA28" i="53"/>
  <c r="L104" i="18"/>
  <c r="W104" i="18" s="1"/>
  <c r="Z104" i="53"/>
  <c r="P104" i="18"/>
  <c r="X104" i="18" s="1"/>
  <c r="AA104" i="53"/>
  <c r="L38" i="18"/>
  <c r="W38" i="18" s="1"/>
  <c r="Z38" i="53"/>
  <c r="P91" i="18"/>
  <c r="X91" i="18" s="1"/>
  <c r="AA91" i="53"/>
  <c r="L91" i="18"/>
  <c r="W91" i="18" s="1"/>
  <c r="Z91" i="53"/>
  <c r="L70" i="18"/>
  <c r="W70" i="18" s="1"/>
  <c r="Z70" i="53"/>
  <c r="P70" i="18"/>
  <c r="X70" i="18" s="1"/>
  <c r="AA70" i="53"/>
  <c r="P101" i="18"/>
  <c r="X101" i="18" s="1"/>
  <c r="AA101" i="53"/>
  <c r="L39" i="18"/>
  <c r="W39" i="18" s="1"/>
  <c r="Z39" i="53"/>
  <c r="P92" i="18"/>
  <c r="X92" i="18" s="1"/>
  <c r="AA92" i="53"/>
  <c r="L62" i="18"/>
  <c r="W62" i="18" s="1"/>
  <c r="Z62" i="53"/>
  <c r="L25" i="18"/>
  <c r="W25" i="18" s="1"/>
  <c r="Z25" i="53"/>
  <c r="P25" i="18"/>
  <c r="X25" i="18" s="1"/>
  <c r="AA25" i="53"/>
  <c r="L56" i="18"/>
  <c r="W56" i="18" s="1"/>
  <c r="Z56" i="53"/>
  <c r="P56" i="18"/>
  <c r="X56" i="18" s="1"/>
  <c r="AA56" i="53"/>
  <c r="L73" i="18"/>
  <c r="W73" i="18" s="1"/>
  <c r="Z73" i="53"/>
  <c r="P73" i="18"/>
  <c r="X73" i="18" s="1"/>
  <c r="AA73" i="53"/>
  <c r="L44" i="18"/>
  <c r="W44" i="18" s="1"/>
  <c r="Z44" i="53"/>
  <c r="P44" i="18"/>
  <c r="X44" i="18" s="1"/>
  <c r="AA44" i="53"/>
  <c r="L10" i="18"/>
  <c r="W10" i="18" s="1"/>
  <c r="Z10" i="53"/>
  <c r="Q112" i="18" l="1"/>
  <c r="X112" i="18"/>
  <c r="J113" i="18"/>
  <c r="D15" i="64" s="1"/>
  <c r="L68" i="59"/>
  <c r="J18" i="59"/>
  <c r="I18" i="59"/>
  <c r="J95" i="59"/>
  <c r="I95" i="59"/>
  <c r="J43" i="59"/>
  <c r="I43" i="59"/>
  <c r="J69" i="59"/>
  <c r="I69" i="59"/>
  <c r="F44" i="59"/>
  <c r="F70" i="59"/>
  <c r="F96" i="59"/>
  <c r="F19" i="59"/>
  <c r="M10" i="18"/>
  <c r="Q44" i="18"/>
  <c r="M44" i="18"/>
  <c r="Q73" i="18"/>
  <c r="M73" i="18"/>
  <c r="Q56" i="18"/>
  <c r="M56" i="18"/>
  <c r="Q25" i="18"/>
  <c r="M25" i="18"/>
  <c r="M62" i="18"/>
  <c r="Q92" i="18"/>
  <c r="M39" i="18"/>
  <c r="Q101" i="18"/>
  <c r="Q70" i="18"/>
  <c r="M70" i="18"/>
  <c r="M91" i="18"/>
  <c r="Q91" i="18"/>
  <c r="M38" i="18"/>
  <c r="Q104" i="18"/>
  <c r="M104" i="18"/>
  <c r="Q28" i="18"/>
  <c r="M100" i="18"/>
  <c r="Q100" i="18"/>
  <c r="M98" i="18"/>
  <c r="Q98" i="18"/>
  <c r="Q85" i="18"/>
  <c r="Q79" i="18"/>
  <c r="M79" i="18"/>
  <c r="Q65" i="18"/>
  <c r="M43" i="18"/>
  <c r="Q43" i="18"/>
  <c r="Q42" i="18"/>
  <c r="M42" i="18"/>
  <c r="Q80" i="18"/>
  <c r="M80" i="18"/>
  <c r="Q72" i="18"/>
  <c r="M72" i="18"/>
  <c r="Q19" i="18"/>
  <c r="M19" i="18"/>
  <c r="Q109" i="18"/>
  <c r="M109" i="18"/>
  <c r="Q110" i="18"/>
  <c r="M110" i="18"/>
  <c r="M69" i="18"/>
  <c r="M48" i="18"/>
  <c r="M54" i="18"/>
  <c r="Q54" i="18"/>
  <c r="M16" i="18"/>
  <c r="Q40" i="18"/>
  <c r="Q93" i="18"/>
  <c r="M24" i="18"/>
  <c r="Q24" i="18"/>
  <c r="Q37" i="18"/>
  <c r="Q71" i="18"/>
  <c r="M32" i="18"/>
  <c r="Q55" i="18"/>
  <c r="M55" i="18"/>
  <c r="Q99" i="18"/>
  <c r="Q61" i="18"/>
  <c r="M61" i="18"/>
  <c r="Q14" i="18"/>
  <c r="M14" i="18"/>
  <c r="M34" i="18"/>
  <c r="Q53" i="18"/>
  <c r="Q74" i="18"/>
  <c r="Q103" i="18"/>
  <c r="M103" i="18"/>
  <c r="Q78" i="18"/>
  <c r="M78" i="18"/>
  <c r="Q96" i="18"/>
  <c r="M96" i="18"/>
  <c r="Q20" i="18"/>
  <c r="Q87" i="18"/>
  <c r="M87" i="18"/>
  <c r="Q49" i="18"/>
  <c r="M49" i="18"/>
  <c r="M8" i="18"/>
  <c r="Q82" i="18"/>
  <c r="M77" i="18"/>
  <c r="M59" i="18"/>
  <c r="Q59" i="18"/>
  <c r="Q22" i="18"/>
  <c r="M22" i="18"/>
  <c r="Q58" i="18"/>
  <c r="Q63" i="18"/>
  <c r="M63" i="18"/>
  <c r="Q90" i="18"/>
  <c r="Q67" i="18"/>
  <c r="M67" i="18"/>
  <c r="M29" i="18"/>
  <c r="Q11" i="18"/>
  <c r="M11" i="18"/>
  <c r="Q111" i="18"/>
  <c r="M111" i="18"/>
  <c r="Q97" i="18"/>
  <c r="M97" i="18"/>
  <c r="M106" i="18"/>
  <c r="Q68" i="18"/>
  <c r="M68" i="18"/>
  <c r="Q35" i="18"/>
  <c r="M35" i="18"/>
  <c r="M47" i="18"/>
  <c r="M75" i="18"/>
  <c r="M76" i="18"/>
  <c r="Q21" i="18"/>
  <c r="M21" i="18"/>
  <c r="Q105" i="18"/>
  <c r="M105" i="18"/>
  <c r="O9" i="65"/>
  <c r="M115" i="65"/>
  <c r="G9" i="65"/>
  <c r="E115" i="65"/>
  <c r="Q57" i="18"/>
  <c r="Q23" i="18"/>
  <c r="M94" i="18"/>
  <c r="Q83" i="18"/>
  <c r="M86" i="18"/>
  <c r="Q52" i="18"/>
  <c r="Q17" i="18"/>
  <c r="Q9" i="18"/>
  <c r="Q27" i="18"/>
  <c r="Q107" i="18"/>
  <c r="Q10" i="18"/>
  <c r="Q62" i="18"/>
  <c r="M92" i="18"/>
  <c r="Q39" i="18"/>
  <c r="M101" i="18"/>
  <c r="Q38" i="18"/>
  <c r="M28" i="18"/>
  <c r="M85" i="18"/>
  <c r="M65" i="18"/>
  <c r="Q69" i="18"/>
  <c r="Q48" i="18"/>
  <c r="Q16" i="18"/>
  <c r="M40" i="18"/>
  <c r="M93" i="18"/>
  <c r="M37" i="18"/>
  <c r="M71" i="18"/>
  <c r="Q32" i="18"/>
  <c r="M99" i="18"/>
  <c r="Q34" i="18"/>
  <c r="M53" i="18"/>
  <c r="M74" i="18"/>
  <c r="M20" i="18"/>
  <c r="Q8" i="18"/>
  <c r="M82" i="18"/>
  <c r="Q77" i="18"/>
  <c r="M58" i="18"/>
  <c r="M90" i="18"/>
  <c r="Q29" i="18"/>
  <c r="Q106" i="18"/>
  <c r="Q47" i="18"/>
  <c r="Q75" i="18"/>
  <c r="Q76" i="18"/>
  <c r="L113" i="18"/>
  <c r="M7" i="18"/>
  <c r="S113" i="18"/>
  <c r="R113" i="18"/>
  <c r="R45" i="64"/>
  <c r="AA113" i="53"/>
  <c r="P113" i="18"/>
  <c r="Q7" i="18"/>
  <c r="Z113" i="53"/>
  <c r="H13" i="64"/>
  <c r="J13" i="64" s="1"/>
  <c r="G23" i="64" s="1"/>
  <c r="R36" i="64"/>
  <c r="Q88" i="18"/>
  <c r="M88" i="18"/>
  <c r="Q95" i="18"/>
  <c r="M95" i="18"/>
  <c r="M57" i="18"/>
  <c r="M23" i="18"/>
  <c r="Q94" i="18"/>
  <c r="M83" i="18"/>
  <c r="Q18" i="18"/>
  <c r="M45" i="18"/>
  <c r="Q45" i="18"/>
  <c r="M66" i="18"/>
  <c r="M15" i="18"/>
  <c r="Q33" i="18"/>
  <c r="Q84" i="18"/>
  <c r="M84" i="18"/>
  <c r="M81" i="18"/>
  <c r="Q86" i="18"/>
  <c r="M108" i="18"/>
  <c r="Q108" i="18"/>
  <c r="M52" i="18"/>
  <c r="Q46" i="18"/>
  <c r="Q89" i="18"/>
  <c r="M17" i="18"/>
  <c r="Q50" i="18"/>
  <c r="M50" i="18"/>
  <c r="M9" i="18"/>
  <c r="M27" i="18"/>
  <c r="Q12" i="18"/>
  <c r="M12" i="18"/>
  <c r="Q64" i="18"/>
  <c r="M41" i="18"/>
  <c r="Q41" i="18"/>
  <c r="M36" i="18"/>
  <c r="M107" i="18"/>
  <c r="M31" i="18"/>
  <c r="M102" i="18"/>
  <c r="Q102" i="18"/>
  <c r="M26" i="18"/>
  <c r="M30" i="18"/>
  <c r="Q30" i="18"/>
  <c r="M51" i="18"/>
  <c r="Q51" i="18"/>
  <c r="M60" i="18"/>
  <c r="M13" i="18"/>
  <c r="M18" i="18"/>
  <c r="Q66" i="18"/>
  <c r="Q15" i="18"/>
  <c r="M33" i="18"/>
  <c r="Q81" i="18"/>
  <c r="M46" i="18"/>
  <c r="M89" i="18"/>
  <c r="M64" i="18"/>
  <c r="Q36" i="18"/>
  <c r="Q31" i="18"/>
  <c r="Q26" i="18"/>
  <c r="Q60" i="18"/>
  <c r="Q13" i="18"/>
  <c r="T13" i="64" l="1"/>
  <c r="N14" i="64" s="1"/>
  <c r="L69" i="59"/>
  <c r="L43" i="59"/>
  <c r="L95" i="59"/>
  <c r="L18" i="59"/>
  <c r="J19" i="59"/>
  <c r="I19" i="59"/>
  <c r="I96" i="59"/>
  <c r="J96" i="59"/>
  <c r="I44" i="59"/>
  <c r="J44" i="59"/>
  <c r="J70" i="59"/>
  <c r="I70" i="59"/>
  <c r="F45" i="59"/>
  <c r="F97" i="59"/>
  <c r="F71" i="59"/>
  <c r="F20" i="59"/>
  <c r="Q113" i="18"/>
  <c r="H17" i="64"/>
  <c r="J17" i="64" s="1"/>
  <c r="T42" i="64"/>
  <c r="M113" i="18"/>
  <c r="H15" i="64"/>
  <c r="J15" i="64" s="1"/>
  <c r="T41" i="64"/>
  <c r="G115" i="65"/>
  <c r="Q7" i="65" s="1"/>
  <c r="T7" i="18"/>
  <c r="T113" i="18" s="1"/>
  <c r="U7" i="18"/>
  <c r="U113" i="18" s="1"/>
  <c r="O115" i="65"/>
  <c r="R7" i="65" s="1"/>
  <c r="L44" i="59" l="1"/>
  <c r="L96" i="59"/>
  <c r="L70" i="59"/>
  <c r="L19" i="59"/>
  <c r="J20" i="59"/>
  <c r="I20" i="59"/>
  <c r="J71" i="59"/>
  <c r="I71" i="59"/>
  <c r="J45" i="59"/>
  <c r="I45" i="59"/>
  <c r="J97" i="59"/>
  <c r="I97" i="59"/>
  <c r="F72" i="59"/>
  <c r="F46" i="59"/>
  <c r="F98" i="59"/>
  <c r="F21" i="59"/>
  <c r="F27" i="64"/>
  <c r="S49" i="64"/>
  <c r="F28" i="64"/>
  <c r="S50" i="64"/>
  <c r="L97" i="59" l="1"/>
  <c r="L45" i="59"/>
  <c r="L71" i="59"/>
  <c r="L20" i="59"/>
  <c r="J21" i="59"/>
  <c r="I21" i="59"/>
  <c r="J98" i="59"/>
  <c r="I98" i="59"/>
  <c r="I72" i="59"/>
  <c r="J72" i="59"/>
  <c r="J46" i="59"/>
  <c r="I46" i="59"/>
  <c r="F47" i="59"/>
  <c r="F73" i="59"/>
  <c r="F99" i="59"/>
  <c r="F22" i="59"/>
  <c r="L46" i="59" l="1"/>
  <c r="L98" i="59"/>
  <c r="L21" i="59"/>
  <c r="L72" i="59"/>
  <c r="I22" i="59"/>
  <c r="J22" i="59"/>
  <c r="J99" i="59"/>
  <c r="I99" i="59"/>
  <c r="J47" i="59"/>
  <c r="I47" i="59"/>
  <c r="J73" i="59"/>
  <c r="I73" i="59"/>
  <c r="F48" i="59"/>
  <c r="F74" i="59"/>
  <c r="F100" i="59"/>
  <c r="F23" i="59"/>
  <c r="L22" i="59" l="1"/>
  <c r="L73" i="59"/>
  <c r="L47" i="59"/>
  <c r="L99" i="59"/>
  <c r="J23" i="59"/>
  <c r="I23" i="59"/>
  <c r="I100" i="59"/>
  <c r="J100" i="59"/>
  <c r="I48" i="59"/>
  <c r="J48" i="59"/>
  <c r="J74" i="59"/>
  <c r="I74" i="59"/>
  <c r="F49" i="59"/>
  <c r="F101" i="59"/>
  <c r="F75" i="59"/>
  <c r="F24" i="59"/>
  <c r="L74" i="59" l="1"/>
  <c r="L23" i="59"/>
  <c r="L48" i="59"/>
  <c r="L100" i="59"/>
  <c r="J101" i="59"/>
  <c r="I101" i="59"/>
  <c r="J24" i="59"/>
  <c r="I24" i="59"/>
  <c r="J75" i="59"/>
  <c r="I75" i="59"/>
  <c r="J49" i="59"/>
  <c r="I49" i="59"/>
  <c r="F76" i="59"/>
  <c r="F50" i="59"/>
  <c r="F102" i="59"/>
  <c r="F25" i="59"/>
  <c r="L49" i="59" l="1"/>
  <c r="L75" i="59"/>
  <c r="L24" i="59"/>
  <c r="L101" i="59"/>
  <c r="J102" i="59"/>
  <c r="I102" i="59"/>
  <c r="J50" i="59"/>
  <c r="I50" i="59"/>
  <c r="J25" i="59"/>
  <c r="I25" i="59"/>
  <c r="I76" i="59"/>
  <c r="J76" i="59"/>
  <c r="F51" i="59"/>
  <c r="F77" i="59"/>
  <c r="F103" i="59"/>
  <c r="F26" i="59"/>
  <c r="L76" i="59" l="1"/>
  <c r="L25" i="59"/>
  <c r="L50" i="59"/>
  <c r="L102" i="59"/>
  <c r="J26" i="59"/>
  <c r="I26" i="59"/>
  <c r="J103" i="59"/>
  <c r="I103" i="59"/>
  <c r="J51" i="59"/>
  <c r="I51" i="59"/>
  <c r="J77" i="59"/>
  <c r="I77" i="59"/>
  <c r="F52" i="59"/>
  <c r="F78" i="59"/>
  <c r="F104" i="59"/>
  <c r="L77" i="59" l="1"/>
  <c r="L51" i="59"/>
  <c r="L103" i="59"/>
  <c r="L26" i="59"/>
  <c r="J78" i="59"/>
  <c r="I78" i="59"/>
  <c r="I104" i="59"/>
  <c r="J104" i="59"/>
  <c r="I52" i="59"/>
  <c r="J52" i="59"/>
  <c r="L52" i="59" l="1"/>
  <c r="L104" i="59"/>
  <c r="L78" i="5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<sst xmlns="http://schemas.openxmlformats.org/spreadsheetml/2006/main" count="4290" uniqueCount="557">
  <si>
    <t>分類不明</t>
  </si>
  <si>
    <t>内生部門計</t>
  </si>
  <si>
    <t>一般政府消費支出</t>
  </si>
  <si>
    <t>在庫純増</t>
  </si>
  <si>
    <t>最終需要計</t>
  </si>
  <si>
    <t>需要合計</t>
  </si>
  <si>
    <t>雇用者所得</t>
  </si>
  <si>
    <t>営業余剰</t>
  </si>
  <si>
    <t>資本減耗引当</t>
  </si>
  <si>
    <t>（控除）経常補助金</t>
  </si>
  <si>
    <t>粗付加価値部門計</t>
  </si>
  <si>
    <t>取引基本表（生産者価格）</t>
    <rPh sb="0" eb="2">
      <t>トリヒキ</t>
    </rPh>
    <rPh sb="2" eb="4">
      <t>キホン</t>
    </rPh>
    <rPh sb="4" eb="5">
      <t>ヒョウ</t>
    </rPh>
    <rPh sb="6" eb="9">
      <t>セイサンシャ</t>
    </rPh>
    <rPh sb="9" eb="11">
      <t>カカク</t>
    </rPh>
    <phoneticPr fontId="4"/>
  </si>
  <si>
    <t>投入係数表</t>
    <phoneticPr fontId="4"/>
  </si>
  <si>
    <t>行　　和</t>
  </si>
  <si>
    <t>感応度係数</t>
    <rPh sb="0" eb="2">
      <t>カンノウ</t>
    </rPh>
    <rPh sb="2" eb="3">
      <t>ド</t>
    </rPh>
    <rPh sb="3" eb="5">
      <t>ケイスウ</t>
    </rPh>
    <phoneticPr fontId="4"/>
  </si>
  <si>
    <t>列和</t>
  </si>
  <si>
    <t>影響力係数</t>
  </si>
  <si>
    <t>移輸入率</t>
    <rPh sb="0" eb="1">
      <t>ウツリ</t>
    </rPh>
    <rPh sb="1" eb="3">
      <t>ユニュウ</t>
    </rPh>
    <rPh sb="3" eb="4">
      <t>リツ</t>
    </rPh>
    <phoneticPr fontId="3"/>
  </si>
  <si>
    <t>移輸入率・県内自給額（取引基本表より計算）</t>
    <rPh sb="0" eb="1">
      <t>ウツリ</t>
    </rPh>
    <rPh sb="1" eb="3">
      <t>ユニュウ</t>
    </rPh>
    <rPh sb="3" eb="4">
      <t>リツ</t>
    </rPh>
    <rPh sb="5" eb="7">
      <t>ケンナイ</t>
    </rPh>
    <rPh sb="7" eb="9">
      <t>ジキュウ</t>
    </rPh>
    <rPh sb="9" eb="10">
      <t>ガク</t>
    </rPh>
    <rPh sb="11" eb="13">
      <t>トリヒキ</t>
    </rPh>
    <rPh sb="13" eb="15">
      <t>キホン</t>
    </rPh>
    <rPh sb="15" eb="16">
      <t>ヒョウ</t>
    </rPh>
    <rPh sb="18" eb="20">
      <t>ケイサン</t>
    </rPh>
    <phoneticPr fontId="3"/>
  </si>
  <si>
    <t>※県内自給率＝１－移輸入率</t>
    <rPh sb="1" eb="3">
      <t>ケンナイ</t>
    </rPh>
    <rPh sb="3" eb="6">
      <t>ジキュウリツ</t>
    </rPh>
    <rPh sb="9" eb="10">
      <t>ウツリ</t>
    </rPh>
    <rPh sb="10" eb="12">
      <t>ユニュウ</t>
    </rPh>
    <rPh sb="12" eb="13">
      <t>リツ</t>
    </rPh>
    <phoneticPr fontId="3"/>
  </si>
  <si>
    <t>県内自給率</t>
    <rPh sb="0" eb="2">
      <t>ケンナイ</t>
    </rPh>
    <rPh sb="2" eb="4">
      <t>ジキュウ</t>
    </rPh>
    <rPh sb="4" eb="5">
      <t>リツ</t>
    </rPh>
    <phoneticPr fontId="3"/>
  </si>
  <si>
    <t>民間消費支出構成比</t>
    <rPh sb="0" eb="2">
      <t>ミンカン</t>
    </rPh>
    <rPh sb="2" eb="4">
      <t>ショウヒ</t>
    </rPh>
    <rPh sb="4" eb="6">
      <t>シシュツ</t>
    </rPh>
    <rPh sb="6" eb="9">
      <t>コウセイヒ</t>
    </rPh>
    <phoneticPr fontId="3"/>
  </si>
  <si>
    <t>計</t>
    <rPh sb="0" eb="1">
      <t>ケイ</t>
    </rPh>
    <phoneticPr fontId="3"/>
  </si>
  <si>
    <t>民間消費支出構成比（取引基本表より計算）</t>
    <rPh sb="0" eb="2">
      <t>ミンカン</t>
    </rPh>
    <rPh sb="2" eb="4">
      <t>ショウヒ</t>
    </rPh>
    <rPh sb="4" eb="6">
      <t>シシュツ</t>
    </rPh>
    <rPh sb="6" eb="8">
      <t>コウセイ</t>
    </rPh>
    <rPh sb="8" eb="9">
      <t>ヒ</t>
    </rPh>
    <rPh sb="10" eb="12">
      <t>トリヒキ</t>
    </rPh>
    <rPh sb="12" eb="14">
      <t>キホン</t>
    </rPh>
    <rPh sb="14" eb="15">
      <t>ヒョウ</t>
    </rPh>
    <rPh sb="17" eb="19">
      <t>ケイサン</t>
    </rPh>
    <phoneticPr fontId="3"/>
  </si>
  <si>
    <t>県外への波及</t>
    <rPh sb="0" eb="2">
      <t>ケンガイ</t>
    </rPh>
    <rPh sb="4" eb="6">
      <t>ハキュウ</t>
    </rPh>
    <phoneticPr fontId="3"/>
  </si>
  <si>
    <t>移輸入依存額</t>
    <rPh sb="0" eb="1">
      <t>イ</t>
    </rPh>
    <rPh sb="1" eb="3">
      <t>ユニュウ</t>
    </rPh>
    <rPh sb="3" eb="5">
      <t>イゾン</t>
    </rPh>
    <rPh sb="5" eb="6">
      <t>ガク</t>
    </rPh>
    <phoneticPr fontId="3"/>
  </si>
  <si>
    <t>部門別粗付加価値率（取引基本表より計算）</t>
    <rPh sb="0" eb="2">
      <t>ブモン</t>
    </rPh>
    <rPh sb="2" eb="3">
      <t>ベツ</t>
    </rPh>
    <rPh sb="3" eb="4">
      <t>アラ</t>
    </rPh>
    <rPh sb="4" eb="6">
      <t>フカ</t>
    </rPh>
    <rPh sb="6" eb="8">
      <t>カチ</t>
    </rPh>
    <rPh sb="8" eb="9">
      <t>リツ</t>
    </rPh>
    <rPh sb="10" eb="12">
      <t>トリヒキ</t>
    </rPh>
    <rPh sb="12" eb="14">
      <t>キホン</t>
    </rPh>
    <rPh sb="14" eb="15">
      <t>ヒョウ</t>
    </rPh>
    <rPh sb="17" eb="19">
      <t>ケイサン</t>
    </rPh>
    <phoneticPr fontId="3"/>
  </si>
  <si>
    <t>粗付加価値率</t>
    <rPh sb="0" eb="1">
      <t>アラ</t>
    </rPh>
    <rPh sb="1" eb="3">
      <t>フカ</t>
    </rPh>
    <rPh sb="3" eb="5">
      <t>カチ</t>
    </rPh>
    <rPh sb="5" eb="6">
      <t>リツ</t>
    </rPh>
    <phoneticPr fontId="3"/>
  </si>
  <si>
    <t>県内自給率</t>
    <rPh sb="0" eb="2">
      <t>ケンナイ</t>
    </rPh>
    <phoneticPr fontId="3"/>
  </si>
  <si>
    <t>合　　　　　　　計</t>
    <rPh sb="0" eb="1">
      <t>ゴウ</t>
    </rPh>
    <rPh sb="8" eb="9">
      <t>ケイ</t>
    </rPh>
    <phoneticPr fontId="3"/>
  </si>
  <si>
    <t>部門別雇用者所得率（取引基本表より計算）</t>
    <rPh sb="0" eb="2">
      <t>ブモン</t>
    </rPh>
    <rPh sb="2" eb="3">
      <t>ベツ</t>
    </rPh>
    <rPh sb="3" eb="6">
      <t>コヨウシャ</t>
    </rPh>
    <rPh sb="6" eb="8">
      <t>ショトク</t>
    </rPh>
    <rPh sb="8" eb="9">
      <t>リツ</t>
    </rPh>
    <rPh sb="10" eb="12">
      <t>トリヒキ</t>
    </rPh>
    <rPh sb="12" eb="14">
      <t>キホン</t>
    </rPh>
    <rPh sb="14" eb="15">
      <t>ヒョウ</t>
    </rPh>
    <rPh sb="17" eb="19">
      <t>ケイサン</t>
    </rPh>
    <phoneticPr fontId="3"/>
  </si>
  <si>
    <t>雇用者所得率</t>
    <rPh sb="0" eb="3">
      <t>コヨウシャ</t>
    </rPh>
    <rPh sb="3" eb="5">
      <t>ショトク</t>
    </rPh>
    <rPh sb="5" eb="6">
      <t>リツ</t>
    </rPh>
    <phoneticPr fontId="3"/>
  </si>
  <si>
    <t>※　商業と運輸の生産者価格表示の最終需要額は、他部門からのマージン額が加算された金額となる。</t>
    <rPh sb="8" eb="11">
      <t>セイサンシャ</t>
    </rPh>
    <rPh sb="11" eb="13">
      <t>カカク</t>
    </rPh>
    <rPh sb="13" eb="15">
      <t>ヒョウジ</t>
    </rPh>
    <rPh sb="16" eb="18">
      <t>サイシュウ</t>
    </rPh>
    <rPh sb="18" eb="20">
      <t>ジュヨウ</t>
    </rPh>
    <rPh sb="20" eb="21">
      <t>ガク</t>
    </rPh>
    <phoneticPr fontId="3"/>
  </si>
  <si>
    <t>A</t>
    <phoneticPr fontId="3"/>
  </si>
  <si>
    <t>B</t>
    <phoneticPr fontId="3"/>
  </si>
  <si>
    <t>C</t>
    <phoneticPr fontId="3"/>
  </si>
  <si>
    <t>逆行列係数表（開放型）</t>
    <phoneticPr fontId="4"/>
  </si>
  <si>
    <t>操作の説明</t>
    <rPh sb="0" eb="2">
      <t>ソウサ</t>
    </rPh>
    <rPh sb="3" eb="5">
      <t>セツメイ</t>
    </rPh>
    <phoneticPr fontId="3"/>
  </si>
  <si>
    <t>C=A*B</t>
    <phoneticPr fontId="3"/>
  </si>
  <si>
    <t>％単位で入力</t>
    <rPh sb="1" eb="3">
      <t>タンイ</t>
    </rPh>
    <rPh sb="4" eb="6">
      <t>ニュウリョク</t>
    </rPh>
    <phoneticPr fontId="3"/>
  </si>
  <si>
    <t>↑</t>
    <phoneticPr fontId="3"/>
  </si>
  <si>
    <t>その他の設定入力シート</t>
    <rPh sb="2" eb="3">
      <t>タ</t>
    </rPh>
    <rPh sb="4" eb="6">
      <t>セッテイ</t>
    </rPh>
    <rPh sb="6" eb="8">
      <t>ニュウリョク</t>
    </rPh>
    <phoneticPr fontId="3"/>
  </si>
  <si>
    <t>部　　門　　名</t>
    <rPh sb="0" eb="1">
      <t>ブ</t>
    </rPh>
    <rPh sb="3" eb="4">
      <t>モン</t>
    </rPh>
    <rPh sb="6" eb="7">
      <t>メイ</t>
    </rPh>
    <phoneticPr fontId="3"/>
  </si>
  <si>
    <t>粗付加価値誘発額</t>
    <rPh sb="0" eb="1">
      <t>アラ</t>
    </rPh>
    <rPh sb="1" eb="3">
      <t>フカ</t>
    </rPh>
    <rPh sb="3" eb="5">
      <t>カチ</t>
    </rPh>
    <rPh sb="5" eb="7">
      <t>ユウハツ</t>
    </rPh>
    <rPh sb="7" eb="8">
      <t>ガク</t>
    </rPh>
    <phoneticPr fontId="3"/>
  </si>
  <si>
    <t>R=P×Q</t>
    <phoneticPr fontId="3"/>
  </si>
  <si>
    <t>民間消費による需要
増加額</t>
    <phoneticPr fontId="3"/>
  </si>
  <si>
    <t>民間消費による需要増加額のうち県内からの供給分</t>
    <rPh sb="15" eb="17">
      <t>ケンナイ</t>
    </rPh>
    <rPh sb="20" eb="22">
      <t>キョウキュウ</t>
    </rPh>
    <rPh sb="22" eb="23">
      <t>ブン</t>
    </rPh>
    <phoneticPr fontId="3"/>
  </si>
  <si>
    <t>生産波及効果</t>
    <rPh sb="0" eb="2">
      <t>セイサン</t>
    </rPh>
    <rPh sb="2" eb="4">
      <t>ハキュウ</t>
    </rPh>
    <rPh sb="4" eb="6">
      <t>コウカ</t>
    </rPh>
    <phoneticPr fontId="3"/>
  </si>
  <si>
    <t>直接効果</t>
  </si>
  <si>
    <t>計</t>
  </si>
  <si>
    <t>直接効果</t>
    <phoneticPr fontId="3"/>
  </si>
  <si>
    <t>計</t>
    <phoneticPr fontId="3"/>
  </si>
  <si>
    <t>雇用者所得誘発額</t>
    <rPh sb="0" eb="3">
      <t>コヨウシャ</t>
    </rPh>
    <rPh sb="3" eb="5">
      <t>ショトク</t>
    </rPh>
    <rPh sb="5" eb="7">
      <t>ユウハツ</t>
    </rPh>
    <rPh sb="7" eb="8">
      <t>ガク</t>
    </rPh>
    <phoneticPr fontId="3"/>
  </si>
  <si>
    <t>直接効果に対する経済波及効果の倍率(C/B)</t>
    <rPh sb="0" eb="2">
      <t>チョクセツ</t>
    </rPh>
    <rPh sb="2" eb="4">
      <t>コウカ</t>
    </rPh>
    <rPh sb="5" eb="6">
      <t>タイ</t>
    </rPh>
    <rPh sb="8" eb="10">
      <t>ケイザイ</t>
    </rPh>
    <rPh sb="10" eb="12">
      <t>ハキュウ</t>
    </rPh>
    <rPh sb="12" eb="14">
      <t>コウカ</t>
    </rPh>
    <rPh sb="15" eb="17">
      <t>バイリツ</t>
    </rPh>
    <phoneticPr fontId="3"/>
  </si>
  <si>
    <t>工場</t>
    <rPh sb="0" eb="2">
      <t>コウジョウ</t>
    </rPh>
    <phoneticPr fontId="3"/>
  </si>
  <si>
    <t>消費者</t>
    <rPh sb="0" eb="3">
      <t>ショウヒシャ</t>
    </rPh>
    <phoneticPr fontId="3"/>
  </si>
  <si>
    <t>直接効果（Ｂ）</t>
    <rPh sb="0" eb="2">
      <t>チョクセツ</t>
    </rPh>
    <rPh sb="2" eb="4">
      <t>コウカ</t>
    </rPh>
    <phoneticPr fontId="3"/>
  </si>
  <si>
    <t>計（C）</t>
    <rPh sb="0" eb="1">
      <t>ケイ</t>
    </rPh>
    <phoneticPr fontId="3"/>
  </si>
  <si>
    <t>出荷額</t>
    <rPh sb="0" eb="2">
      <t>シュッカ</t>
    </rPh>
    <rPh sb="2" eb="3">
      <t>ガク</t>
    </rPh>
    <phoneticPr fontId="3"/>
  </si>
  <si>
    <t>・消費者・観光客へのアンケートにより把握した商品の購入金額</t>
    <rPh sb="1" eb="4">
      <t>ショウヒシャ</t>
    </rPh>
    <rPh sb="5" eb="8">
      <t>カンコウキャク</t>
    </rPh>
    <rPh sb="18" eb="20">
      <t>ハアク</t>
    </rPh>
    <rPh sb="22" eb="24">
      <t>ショウヒン</t>
    </rPh>
    <rPh sb="25" eb="27">
      <t>コウニュウ</t>
    </rPh>
    <rPh sb="27" eb="29">
      <t>キンガク</t>
    </rPh>
    <phoneticPr fontId="3"/>
  </si>
  <si>
    <t>１　産業・業種別生産波及効果</t>
    <rPh sb="2" eb="4">
      <t>サンギョウ</t>
    </rPh>
    <rPh sb="5" eb="7">
      <t>ギョウシュ</t>
    </rPh>
    <rPh sb="7" eb="8">
      <t>ベツ</t>
    </rPh>
    <rPh sb="8" eb="10">
      <t>セイサン</t>
    </rPh>
    <rPh sb="10" eb="12">
      <t>ハキュウ</t>
    </rPh>
    <rPh sb="12" eb="14">
      <t>コウカ</t>
    </rPh>
    <phoneticPr fontId="3"/>
  </si>
  <si>
    <t>連関表の自給率</t>
    <rPh sb="0" eb="2">
      <t>レンカン</t>
    </rPh>
    <rPh sb="2" eb="3">
      <t>ヒョウ</t>
    </rPh>
    <rPh sb="4" eb="7">
      <t>ジキュウリツ</t>
    </rPh>
    <phoneticPr fontId="3"/>
  </si>
  <si>
    <t>任意設定欄</t>
    <rPh sb="0" eb="2">
      <t>ニンイ</t>
    </rPh>
    <rPh sb="2" eb="4">
      <t>セッテイ</t>
    </rPh>
    <rPh sb="4" eb="5">
      <t>ラン</t>
    </rPh>
    <phoneticPr fontId="3"/>
  </si>
  <si>
    <t>・県の予算書　など</t>
    <rPh sb="1" eb="2">
      <t>ケン</t>
    </rPh>
    <rPh sb="3" eb="6">
      <t>ヨサンショ</t>
    </rPh>
    <phoneticPr fontId="3"/>
  </si>
  <si>
    <t>・新規進出した工場の生産計画　など</t>
    <rPh sb="1" eb="3">
      <t>シンキ</t>
    </rPh>
    <rPh sb="3" eb="5">
      <t>シンシュツ</t>
    </rPh>
    <rPh sb="7" eb="9">
      <t>コウジョウ</t>
    </rPh>
    <rPh sb="10" eb="12">
      <t>セイサン</t>
    </rPh>
    <rPh sb="12" eb="14">
      <t>ケイカク</t>
    </rPh>
    <phoneticPr fontId="3"/>
  </si>
  <si>
    <t>運送業者</t>
    <rPh sb="0" eb="2">
      <t>ウンソウ</t>
    </rPh>
    <rPh sb="2" eb="4">
      <t>ギョウシャ</t>
    </rPh>
    <phoneticPr fontId="3"/>
  </si>
  <si>
    <t>運送費50</t>
    <rPh sb="0" eb="3">
      <t>ウンソウヒ</t>
    </rPh>
    <phoneticPr fontId="3"/>
  </si>
  <si>
    <t>販売マージン50</t>
    <rPh sb="0" eb="2">
      <t>ハンバイ</t>
    </rPh>
    <phoneticPr fontId="3"/>
  </si>
  <si>
    <t>商　　店</t>
    <rPh sb="0" eb="1">
      <t>ショウ</t>
    </rPh>
    <rPh sb="3" eb="4">
      <t>テン</t>
    </rPh>
    <phoneticPr fontId="3"/>
  </si>
  <si>
    <t>購入価格</t>
    <rPh sb="0" eb="2">
      <t>コウニュウ</t>
    </rPh>
    <rPh sb="2" eb="4">
      <t>カカク</t>
    </rPh>
    <phoneticPr fontId="3"/>
  </si>
  <si>
    <t>生産者価格</t>
    <rPh sb="0" eb="3">
      <t>セイサンシャ</t>
    </rPh>
    <rPh sb="3" eb="5">
      <t>カカク</t>
    </rPh>
    <phoneticPr fontId="3"/>
  </si>
  <si>
    <t>製造業</t>
    <rPh sb="0" eb="3">
      <t>セイゾウギョウ</t>
    </rPh>
    <phoneticPr fontId="3"/>
  </si>
  <si>
    <t>商業</t>
    <rPh sb="0" eb="2">
      <t>ショウギョウ</t>
    </rPh>
    <phoneticPr fontId="3"/>
  </si>
  <si>
    <t>運輸</t>
    <rPh sb="0" eb="2">
      <t>ウンユ</t>
    </rPh>
    <phoneticPr fontId="3"/>
  </si>
  <si>
    <t>購入者価格</t>
    <rPh sb="0" eb="2">
      <t>コウニュウ</t>
    </rPh>
    <rPh sb="2" eb="3">
      <t>シャ</t>
    </rPh>
    <rPh sb="3" eb="5">
      <t>カカク</t>
    </rPh>
    <phoneticPr fontId="3"/>
  </si>
  <si>
    <t>１　はじめに</t>
    <phoneticPr fontId="3"/>
  </si>
  <si>
    <t>２　産業・業種別粗付加価値誘発額・雇用者所得誘発額（直接効果を含む）</t>
    <rPh sb="2" eb="4">
      <t>サンギョウ</t>
    </rPh>
    <rPh sb="5" eb="7">
      <t>ギョウシュ</t>
    </rPh>
    <rPh sb="7" eb="8">
      <t>ベツ</t>
    </rPh>
    <rPh sb="8" eb="9">
      <t>アラ</t>
    </rPh>
    <rPh sb="9" eb="11">
      <t>フカ</t>
    </rPh>
    <rPh sb="11" eb="13">
      <t>カチ</t>
    </rPh>
    <rPh sb="13" eb="15">
      <t>ユウハツ</t>
    </rPh>
    <rPh sb="15" eb="16">
      <t>ガク</t>
    </rPh>
    <rPh sb="17" eb="20">
      <t>コヨウシャ</t>
    </rPh>
    <rPh sb="20" eb="22">
      <t>ショトク</t>
    </rPh>
    <rPh sb="22" eb="24">
      <t>ユウハツ</t>
    </rPh>
    <rPh sb="24" eb="25">
      <t>ガク</t>
    </rPh>
    <rPh sb="26" eb="28">
      <t>チョクセツ</t>
    </rPh>
    <rPh sb="28" eb="30">
      <t>コウカ</t>
    </rPh>
    <rPh sb="31" eb="32">
      <t>フク</t>
    </rPh>
    <phoneticPr fontId="3"/>
  </si>
  <si>
    <t>３　産業・業種別粗付加価値誘発額・雇用者所得誘発額（直接効果を除く）</t>
    <rPh sb="2" eb="4">
      <t>サンギョウ</t>
    </rPh>
    <rPh sb="5" eb="7">
      <t>ギョウシュ</t>
    </rPh>
    <rPh sb="7" eb="8">
      <t>ベツ</t>
    </rPh>
    <rPh sb="8" eb="9">
      <t>アラ</t>
    </rPh>
    <rPh sb="9" eb="11">
      <t>フカ</t>
    </rPh>
    <rPh sb="11" eb="13">
      <t>カチ</t>
    </rPh>
    <rPh sb="13" eb="15">
      <t>ユウハツ</t>
    </rPh>
    <rPh sb="15" eb="16">
      <t>ガク</t>
    </rPh>
    <rPh sb="17" eb="20">
      <t>コヨウシャ</t>
    </rPh>
    <rPh sb="20" eb="22">
      <t>ショトク</t>
    </rPh>
    <rPh sb="22" eb="24">
      <t>ユウハツ</t>
    </rPh>
    <rPh sb="24" eb="25">
      <t>ガク</t>
    </rPh>
    <rPh sb="26" eb="28">
      <t>チョクセツ</t>
    </rPh>
    <rPh sb="28" eb="30">
      <t>コウカ</t>
    </rPh>
    <rPh sb="31" eb="32">
      <t>ノゾ</t>
    </rPh>
    <phoneticPr fontId="3"/>
  </si>
  <si>
    <t>その他の製造工業製品</t>
  </si>
  <si>
    <t>直接・1次
波及効果</t>
    <rPh sb="0" eb="2">
      <t>チョクセツ</t>
    </rPh>
    <phoneticPr fontId="3"/>
  </si>
  <si>
    <t>波及効果計算過程</t>
    <rPh sb="0" eb="2">
      <t>ハキュウ</t>
    </rPh>
    <rPh sb="2" eb="4">
      <t>コウカ</t>
    </rPh>
    <rPh sb="4" eb="6">
      <t>ケイサン</t>
    </rPh>
    <rPh sb="6" eb="8">
      <t>カテイ</t>
    </rPh>
    <phoneticPr fontId="3"/>
  </si>
  <si>
    <t>M</t>
    <phoneticPr fontId="3"/>
  </si>
  <si>
    <t>O</t>
    <phoneticPr fontId="3"/>
  </si>
  <si>
    <t>S=逆行列係数×R</t>
    <rPh sb="2" eb="5">
      <t>ギャクギョウレツ</t>
    </rPh>
    <rPh sb="5" eb="7">
      <t>ケイスウ</t>
    </rPh>
    <phoneticPr fontId="3"/>
  </si>
  <si>
    <t>（１）経済波及効果分析は、次のような仮定を前提条件としています。</t>
    <rPh sb="3" eb="5">
      <t>ケイザイ</t>
    </rPh>
    <rPh sb="5" eb="7">
      <t>ハキュウ</t>
    </rPh>
    <rPh sb="7" eb="9">
      <t>コウカ</t>
    </rPh>
    <rPh sb="9" eb="11">
      <t>ブンセキ</t>
    </rPh>
    <rPh sb="13" eb="14">
      <t>ツギ</t>
    </rPh>
    <rPh sb="18" eb="20">
      <t>カテイ</t>
    </rPh>
    <rPh sb="21" eb="23">
      <t>ゼンテイ</t>
    </rPh>
    <rPh sb="23" eb="25">
      <t>ジョウケン</t>
    </rPh>
    <phoneticPr fontId="3"/>
  </si>
  <si>
    <t>県内調達率の入力欄へ</t>
    <rPh sb="0" eb="2">
      <t>ケンナイ</t>
    </rPh>
    <rPh sb="2" eb="4">
      <t>チョウタツ</t>
    </rPh>
    <rPh sb="4" eb="5">
      <t>リツ</t>
    </rPh>
    <rPh sb="6" eb="8">
      <t>ニュウリョク</t>
    </rPh>
    <rPh sb="8" eb="9">
      <t>ラン</t>
    </rPh>
    <phoneticPr fontId="3"/>
  </si>
  <si>
    <t>消費性向の入力欄へ</t>
    <rPh sb="0" eb="2">
      <t>ショウヒ</t>
    </rPh>
    <rPh sb="2" eb="4">
      <t>セイコウ</t>
    </rPh>
    <rPh sb="5" eb="7">
      <t>ニュウリョク</t>
    </rPh>
    <rPh sb="7" eb="8">
      <t>ラン</t>
    </rPh>
    <phoneticPr fontId="3"/>
  </si>
  <si>
    <t>入力しない</t>
    <rPh sb="0" eb="2">
      <t>ニュウリョク</t>
    </rPh>
    <phoneticPr fontId="3"/>
  </si>
  <si>
    <t>波及効果の計算の入力例</t>
    <rPh sb="0" eb="2">
      <t>ハキュウ</t>
    </rPh>
    <rPh sb="2" eb="4">
      <t>コウカ</t>
    </rPh>
    <rPh sb="5" eb="7">
      <t>ケイサン</t>
    </rPh>
    <rPh sb="8" eb="10">
      <t>ニュウリョク</t>
    </rPh>
    <rPh sb="10" eb="11">
      <t>レイ</t>
    </rPh>
    <phoneticPr fontId="3"/>
  </si>
  <si>
    <t>（県内に宿泊した場合という設定なので）</t>
    <rPh sb="1" eb="3">
      <t>ケンナイ</t>
    </rPh>
    <rPh sb="4" eb="6">
      <t>シュクハク</t>
    </rPh>
    <rPh sb="8" eb="10">
      <t>バアイ</t>
    </rPh>
    <rPh sb="13" eb="15">
      <t>セッテイ</t>
    </rPh>
    <phoneticPr fontId="3"/>
  </si>
  <si>
    <t>１　次の項目の入力をします。</t>
    <rPh sb="2" eb="3">
      <t>ツギ</t>
    </rPh>
    <rPh sb="4" eb="6">
      <t>コウモク</t>
    </rPh>
    <rPh sb="7" eb="9">
      <t>ニュウリョク</t>
    </rPh>
    <phoneticPr fontId="3"/>
  </si>
  <si>
    <t>②　県内調達率の入力</t>
    <rPh sb="2" eb="4">
      <t>ケンナイ</t>
    </rPh>
    <rPh sb="4" eb="6">
      <t>チョウタツ</t>
    </rPh>
    <rPh sb="6" eb="7">
      <t>リツ</t>
    </rPh>
    <rPh sb="8" eb="10">
      <t>ニュウリョク</t>
    </rPh>
    <phoneticPr fontId="3"/>
  </si>
  <si>
    <t>（県内で生産した場合という設定なので）</t>
    <rPh sb="1" eb="3">
      <t>ケンナイ</t>
    </rPh>
    <rPh sb="4" eb="6">
      <t>セイサン</t>
    </rPh>
    <rPh sb="8" eb="10">
      <t>バアイ</t>
    </rPh>
    <rPh sb="13" eb="15">
      <t>セッテイ</t>
    </rPh>
    <phoneticPr fontId="3"/>
  </si>
  <si>
    <t>　　</t>
    <phoneticPr fontId="3"/>
  </si>
  <si>
    <t>最終需要額</t>
    <rPh sb="0" eb="2">
      <t>サイシュウ</t>
    </rPh>
    <rPh sb="2" eb="4">
      <t>ジュヨウ</t>
    </rPh>
    <rPh sb="4" eb="5">
      <t>ガク</t>
    </rPh>
    <phoneticPr fontId="3"/>
  </si>
  <si>
    <t>＝</t>
    <phoneticPr fontId="3"/>
  </si>
  <si>
    <t>①最終需要額の入力</t>
    <rPh sb="1" eb="3">
      <t>サイシュウ</t>
    </rPh>
    <rPh sb="3" eb="5">
      <t>ジュヨウ</t>
    </rPh>
    <rPh sb="5" eb="6">
      <t>ガク</t>
    </rPh>
    <rPh sb="7" eb="9">
      <t>ニュウリョク</t>
    </rPh>
    <phoneticPr fontId="3"/>
  </si>
  <si>
    <t>①　最終需要の入力</t>
    <rPh sb="2" eb="4">
      <t>サイシュウ</t>
    </rPh>
    <rPh sb="4" eb="6">
      <t>ジュヨウ</t>
    </rPh>
    <rPh sb="7" eb="9">
      <t>ニュウリョク</t>
    </rPh>
    <phoneticPr fontId="3"/>
  </si>
  <si>
    <t>　①で入力した最終需要のうち県内生産で調達される率を入力します。</t>
    <rPh sb="3" eb="5">
      <t>ニュウリョク</t>
    </rPh>
    <rPh sb="19" eb="21">
      <t>チョウタツ</t>
    </rPh>
    <rPh sb="24" eb="25">
      <t>リツ</t>
    </rPh>
    <phoneticPr fontId="3"/>
  </si>
  <si>
    <t>生産者価格に転換した最終需要額</t>
    <rPh sb="0" eb="3">
      <t>セイサンシャ</t>
    </rPh>
    <rPh sb="3" eb="5">
      <t>カカク</t>
    </rPh>
    <rPh sb="6" eb="8">
      <t>テンカン</t>
    </rPh>
    <rPh sb="10" eb="12">
      <t>サイシュウ</t>
    </rPh>
    <rPh sb="12" eb="14">
      <t>ジュヨウ</t>
    </rPh>
    <rPh sb="14" eb="15">
      <t>ガク</t>
    </rPh>
    <phoneticPr fontId="3"/>
  </si>
  <si>
    <t>最終需要計</t>
    <rPh sb="0" eb="2">
      <t>サイシュウ</t>
    </rPh>
    <rPh sb="2" eb="4">
      <t>ジュヨウ</t>
    </rPh>
    <rPh sb="4" eb="5">
      <t>ケイ</t>
    </rPh>
    <phoneticPr fontId="3"/>
  </si>
  <si>
    <t>②最終需要の県内調達率の入力（部門毎）</t>
    <rPh sb="1" eb="3">
      <t>サイシュウ</t>
    </rPh>
    <rPh sb="3" eb="5">
      <t>ジュヨウ</t>
    </rPh>
    <rPh sb="6" eb="8">
      <t>ケンナイ</t>
    </rPh>
    <rPh sb="8" eb="10">
      <t>チョウタツ</t>
    </rPh>
    <rPh sb="10" eb="11">
      <t>リツ</t>
    </rPh>
    <rPh sb="12" eb="14">
      <t>ニュウリョク</t>
    </rPh>
    <rPh sb="15" eb="17">
      <t>ブモン</t>
    </rPh>
    <rPh sb="17" eb="18">
      <t>ゴト</t>
    </rPh>
    <phoneticPr fontId="3"/>
  </si>
  <si>
    <t>　最終需要額　　（Ａ）　　　　</t>
    <rPh sb="1" eb="3">
      <t>サイシュウ</t>
    </rPh>
    <rPh sb="5" eb="6">
      <t>ガク</t>
    </rPh>
    <phoneticPr fontId="3"/>
  </si>
  <si>
    <t>最終需要に対する経済波及効果の倍率(C/A)</t>
    <rPh sb="0" eb="2">
      <t>サイシュウ</t>
    </rPh>
    <rPh sb="2" eb="4">
      <t>ジュヨウ</t>
    </rPh>
    <rPh sb="5" eb="6">
      <t>タイ</t>
    </rPh>
    <rPh sb="8" eb="10">
      <t>ケイザイ</t>
    </rPh>
    <rPh sb="10" eb="12">
      <t>ハキュウ</t>
    </rPh>
    <rPh sb="12" eb="14">
      <t>コウカ</t>
    </rPh>
    <rPh sb="15" eb="17">
      <t>バイリツ</t>
    </rPh>
    <phoneticPr fontId="3"/>
  </si>
  <si>
    <t>最終需要額</t>
    <phoneticPr fontId="3"/>
  </si>
  <si>
    <t>直接効果</t>
    <rPh sb="0" eb="2">
      <t>チョクセツ</t>
    </rPh>
    <rPh sb="2" eb="4">
      <t>コウカ</t>
    </rPh>
    <phoneticPr fontId="3"/>
  </si>
  <si>
    <t>県内で調達される需要増加額</t>
    <rPh sb="0" eb="2">
      <t>ケンナイ</t>
    </rPh>
    <rPh sb="3" eb="5">
      <t>チョウタツ</t>
    </rPh>
    <rPh sb="8" eb="10">
      <t>ジュヨウ</t>
    </rPh>
    <rPh sb="10" eb="12">
      <t>ゾウカ</t>
    </rPh>
    <rPh sb="12" eb="13">
      <t>ガク</t>
    </rPh>
    <phoneticPr fontId="3"/>
  </si>
  <si>
    <t>×県内調達率</t>
    <rPh sb="1" eb="3">
      <t>ケンナイ</t>
    </rPh>
    <rPh sb="3" eb="5">
      <t>チョウタツ</t>
    </rPh>
    <rPh sb="5" eb="6">
      <t>リツ</t>
    </rPh>
    <phoneticPr fontId="3"/>
  </si>
  <si>
    <t>×投入計数</t>
    <rPh sb="1" eb="3">
      <t>トウニュウ</t>
    </rPh>
    <rPh sb="3" eb="5">
      <t>ケイスウ</t>
    </rPh>
    <phoneticPr fontId="3"/>
  </si>
  <si>
    <t>原材料投入額</t>
    <rPh sb="0" eb="3">
      <t>ゲンザイリョウ</t>
    </rPh>
    <rPh sb="3" eb="5">
      <t>トウニュウ</t>
    </rPh>
    <rPh sb="5" eb="6">
      <t>ガク</t>
    </rPh>
    <phoneticPr fontId="3"/>
  </si>
  <si>
    <t>粗付加価値誘発額</t>
    <rPh sb="0" eb="1">
      <t>ソ</t>
    </rPh>
    <rPh sb="1" eb="3">
      <t>フカ</t>
    </rPh>
    <rPh sb="3" eb="5">
      <t>カチ</t>
    </rPh>
    <rPh sb="5" eb="7">
      <t>ユウハツ</t>
    </rPh>
    <rPh sb="7" eb="8">
      <t>ガク</t>
    </rPh>
    <phoneticPr fontId="3"/>
  </si>
  <si>
    <t>×粗付加価値率</t>
    <rPh sb="1" eb="2">
      <t>ソ</t>
    </rPh>
    <rPh sb="2" eb="4">
      <t>フカ</t>
    </rPh>
    <rPh sb="4" eb="6">
      <t>カチ</t>
    </rPh>
    <rPh sb="6" eb="7">
      <t>リツ</t>
    </rPh>
    <phoneticPr fontId="3"/>
  </si>
  <si>
    <t>×雇用者所得率</t>
    <rPh sb="1" eb="4">
      <t>コヨウシャ</t>
    </rPh>
    <rPh sb="4" eb="6">
      <t>ショトク</t>
    </rPh>
    <rPh sb="6" eb="7">
      <t>リツ</t>
    </rPh>
    <phoneticPr fontId="3"/>
  </si>
  <si>
    <t>生産誘発額</t>
    <rPh sb="0" eb="2">
      <t>セイサン</t>
    </rPh>
    <rPh sb="2" eb="4">
      <t>ユウハツ</t>
    </rPh>
    <rPh sb="4" eb="5">
      <t>ガク</t>
    </rPh>
    <phoneticPr fontId="3"/>
  </si>
  <si>
    <t>消費支出額</t>
    <rPh sb="0" eb="2">
      <t>ショウヒ</t>
    </rPh>
    <rPh sb="2" eb="4">
      <t>シシュツ</t>
    </rPh>
    <rPh sb="4" eb="5">
      <t>ガク</t>
    </rPh>
    <phoneticPr fontId="3"/>
  </si>
  <si>
    <t>第一次波及効果</t>
    <rPh sb="0" eb="1">
      <t>ダイ</t>
    </rPh>
    <rPh sb="1" eb="3">
      <t>イチジ</t>
    </rPh>
    <rPh sb="3" eb="5">
      <t>ハキュウ</t>
    </rPh>
    <rPh sb="5" eb="7">
      <t>コウカ</t>
    </rPh>
    <phoneticPr fontId="3"/>
  </si>
  <si>
    <t>第二次波及効果</t>
    <rPh sb="0" eb="1">
      <t>ダイ</t>
    </rPh>
    <rPh sb="1" eb="3">
      <t>ニジ</t>
    </rPh>
    <rPh sb="3" eb="5">
      <t>ハキュウ</t>
    </rPh>
    <rPh sb="5" eb="7">
      <t>コウカ</t>
    </rPh>
    <phoneticPr fontId="3"/>
  </si>
  <si>
    <t>×県内自給率、逆行列係数</t>
    <rPh sb="1" eb="3">
      <t>ケンナイ</t>
    </rPh>
    <rPh sb="3" eb="5">
      <t>ジキュウ</t>
    </rPh>
    <rPh sb="5" eb="6">
      <t>リツ</t>
    </rPh>
    <rPh sb="7" eb="8">
      <t>ギャク</t>
    </rPh>
    <rPh sb="8" eb="10">
      <t>ギョウレツ</t>
    </rPh>
    <rPh sb="10" eb="12">
      <t>ケイスウ</t>
    </rPh>
    <phoneticPr fontId="3"/>
  </si>
  <si>
    <t>×県内自給率、逆行列係数（開放型）</t>
    <rPh sb="1" eb="3">
      <t>ケンナイ</t>
    </rPh>
    <rPh sb="3" eb="5">
      <t>ジキュウ</t>
    </rPh>
    <rPh sb="5" eb="6">
      <t>リツ</t>
    </rPh>
    <rPh sb="7" eb="8">
      <t>ギャク</t>
    </rPh>
    <rPh sb="8" eb="10">
      <t>ギョウレツ</t>
    </rPh>
    <rPh sb="10" eb="12">
      <t>ケイスウ</t>
    </rPh>
    <rPh sb="13" eb="16">
      <t>カイホウガタ</t>
    </rPh>
    <phoneticPr fontId="3"/>
  </si>
  <si>
    <t>　　②　商品生産の投入構造は不変である</t>
    <rPh sb="4" eb="6">
      <t>ショウヒン</t>
    </rPh>
    <rPh sb="6" eb="8">
      <t>セイサン</t>
    </rPh>
    <phoneticPr fontId="3"/>
  </si>
  <si>
    <t>　　①　生産能力の限界は考慮しない</t>
    <rPh sb="4" eb="6">
      <t>セイサン</t>
    </rPh>
    <rPh sb="6" eb="8">
      <t>ノウリョク</t>
    </rPh>
    <rPh sb="9" eb="11">
      <t>ゲンカイ</t>
    </rPh>
    <rPh sb="12" eb="14">
      <t>コウリョ</t>
    </rPh>
    <phoneticPr fontId="3"/>
  </si>
  <si>
    <t>需要の増加に対し、各産業が対応できない場合も想定されますが、各部門はあらゆる需要に応えられると仮定しています。</t>
    <rPh sb="0" eb="2">
      <t>ジュヨウ</t>
    </rPh>
    <rPh sb="3" eb="5">
      <t>ゾウカ</t>
    </rPh>
    <rPh sb="6" eb="7">
      <t>タイ</t>
    </rPh>
    <rPh sb="9" eb="12">
      <t>カクサンギョウ</t>
    </rPh>
    <rPh sb="13" eb="15">
      <t>タイオウ</t>
    </rPh>
    <rPh sb="19" eb="21">
      <t>バアイ</t>
    </rPh>
    <rPh sb="22" eb="24">
      <t>ソウテイ</t>
    </rPh>
    <rPh sb="30" eb="33">
      <t>カクブモン</t>
    </rPh>
    <rPh sb="38" eb="40">
      <t>ジュヨウ</t>
    </rPh>
    <rPh sb="41" eb="42">
      <t>コタ</t>
    </rPh>
    <rPh sb="47" eb="49">
      <t>カテイ</t>
    </rPh>
    <phoneticPr fontId="3"/>
  </si>
  <si>
    <t>１年以内に生じるとは限らず、実際にいつ頃及ぶかは不明です。</t>
    <rPh sb="14" eb="16">
      <t>ジッサイ</t>
    </rPh>
    <rPh sb="19" eb="20">
      <t>ゴロ</t>
    </rPh>
    <rPh sb="20" eb="21">
      <t>オヨ</t>
    </rPh>
    <rPh sb="24" eb="26">
      <t>フメイ</t>
    </rPh>
    <phoneticPr fontId="3"/>
  </si>
  <si>
    <t>　　⑤　在庫の取り崩し等の対応は考慮しない</t>
    <rPh sb="4" eb="6">
      <t>ザイコ</t>
    </rPh>
    <rPh sb="7" eb="8">
      <t>ト</t>
    </rPh>
    <rPh sb="9" eb="10">
      <t>クズ</t>
    </rPh>
    <rPh sb="11" eb="12">
      <t>トウ</t>
    </rPh>
    <rPh sb="13" eb="15">
      <t>タイオウ</t>
    </rPh>
    <rPh sb="16" eb="18">
      <t>コウリョ</t>
    </rPh>
    <phoneticPr fontId="3"/>
  </si>
  <si>
    <t>需要の増加にはまずは在庫の取り崩しが考えられますが、すべて生産の増加で対応すると仮定しています。</t>
    <rPh sb="0" eb="2">
      <t>ジュヨウ</t>
    </rPh>
    <rPh sb="3" eb="5">
      <t>ゾウカ</t>
    </rPh>
    <rPh sb="10" eb="12">
      <t>ザイコ</t>
    </rPh>
    <rPh sb="13" eb="14">
      <t>ト</t>
    </rPh>
    <rPh sb="15" eb="16">
      <t>クズ</t>
    </rPh>
    <rPh sb="18" eb="19">
      <t>カンガ</t>
    </rPh>
    <rPh sb="29" eb="31">
      <t>セイサン</t>
    </rPh>
    <rPh sb="32" eb="34">
      <t>ゾウカ</t>
    </rPh>
    <rPh sb="35" eb="37">
      <t>タイオウ</t>
    </rPh>
    <rPh sb="40" eb="42">
      <t>カテイ</t>
    </rPh>
    <phoneticPr fontId="3"/>
  </si>
  <si>
    <t>雇用者所得だけを対象としています。</t>
  </si>
  <si>
    <t>年</t>
    <rPh sb="0" eb="1">
      <t>ネン</t>
    </rPh>
    <phoneticPr fontId="3"/>
  </si>
  <si>
    <t>　　⑥　第２次波及効果の対象は雇用者所得に限定している</t>
    <rPh sb="4" eb="5">
      <t>ダイ</t>
    </rPh>
    <rPh sb="6" eb="7">
      <t>ジ</t>
    </rPh>
    <rPh sb="7" eb="9">
      <t>ハキュウ</t>
    </rPh>
    <rPh sb="9" eb="11">
      <t>コウカ</t>
    </rPh>
    <rPh sb="12" eb="14">
      <t>タイショウ</t>
    </rPh>
    <rPh sb="15" eb="18">
      <t>コヨウシャ</t>
    </rPh>
    <rPh sb="18" eb="20">
      <t>ショトク</t>
    </rPh>
    <rPh sb="21" eb="23">
      <t>ゲンテイ</t>
    </rPh>
    <phoneticPr fontId="3"/>
  </si>
  <si>
    <t>　　④　経済波及効果の達成される時期は不明である</t>
    <rPh sb="4" eb="6">
      <t>ケイザイ</t>
    </rPh>
    <rPh sb="6" eb="8">
      <t>ハキュウ</t>
    </rPh>
    <rPh sb="8" eb="10">
      <t>コウカ</t>
    </rPh>
    <rPh sb="11" eb="13">
      <t>タッセイ</t>
    </rPh>
    <rPh sb="16" eb="18">
      <t>ジキ</t>
    </rPh>
    <rPh sb="19" eb="21">
      <t>フメイ</t>
    </rPh>
    <phoneticPr fontId="3"/>
  </si>
  <si>
    <t>購入者価格と生産者価格について</t>
    <rPh sb="0" eb="3">
      <t>コウニュウシャ</t>
    </rPh>
    <rPh sb="3" eb="5">
      <t>カカク</t>
    </rPh>
    <rPh sb="6" eb="9">
      <t>セイサンシャ</t>
    </rPh>
    <rPh sb="9" eb="11">
      <t>カカク</t>
    </rPh>
    <phoneticPr fontId="3"/>
  </si>
  <si>
    <t>２　結果が計算されます。</t>
    <rPh sb="2" eb="4">
      <t>ケッカ</t>
    </rPh>
    <rPh sb="5" eb="7">
      <t>ケイサン</t>
    </rPh>
    <phoneticPr fontId="3"/>
  </si>
  <si>
    <t>　</t>
    <phoneticPr fontId="3"/>
  </si>
  <si>
    <t>粗付加価値誘発額</t>
  </si>
  <si>
    <t>　　</t>
    <phoneticPr fontId="3"/>
  </si>
  <si>
    <t>雇用者所得誘発額</t>
  </si>
  <si>
    <t>最終需要増加額</t>
    <rPh sb="0" eb="2">
      <t>サイシュウ</t>
    </rPh>
    <rPh sb="2" eb="4">
      <t>ジュヨウ</t>
    </rPh>
    <rPh sb="4" eb="6">
      <t>ゾウカ</t>
    </rPh>
    <rPh sb="6" eb="7">
      <t>ガク</t>
    </rPh>
    <phoneticPr fontId="3"/>
  </si>
  <si>
    <t>１　前提条件</t>
    <rPh sb="2" eb="4">
      <t>ゼンテイ</t>
    </rPh>
    <rPh sb="4" eb="6">
      <t>ジョウケン</t>
    </rPh>
    <phoneticPr fontId="3"/>
  </si>
  <si>
    <t>２　分析結果</t>
    <rPh sb="2" eb="4">
      <t>ブンセキ</t>
    </rPh>
    <rPh sb="4" eb="6">
      <t>ケッカ</t>
    </rPh>
    <phoneticPr fontId="3"/>
  </si>
  <si>
    <t>３　波及効果倍率</t>
    <rPh sb="2" eb="4">
      <t>ハキュウ</t>
    </rPh>
    <rPh sb="4" eb="6">
      <t>コウカ</t>
    </rPh>
    <rPh sb="6" eb="8">
      <t>バイリツ</t>
    </rPh>
    <phoneticPr fontId="3"/>
  </si>
  <si>
    <t>①　生産能力の限界は考慮しない</t>
    <phoneticPr fontId="3"/>
  </si>
  <si>
    <t>②　商品生産の投入構造は不変である</t>
    <phoneticPr fontId="3"/>
  </si>
  <si>
    <t>④　経済波及効果の達成される時期は不明である</t>
    <phoneticPr fontId="3"/>
  </si>
  <si>
    <t>⑤　在庫の取り崩し等の対応は考慮しない</t>
    <phoneticPr fontId="3"/>
  </si>
  <si>
    <t>⑥　第２次波及効果の対象は雇用者所得に限定している</t>
    <phoneticPr fontId="3"/>
  </si>
  <si>
    <t>）</t>
    <phoneticPr fontId="3"/>
  </si>
  <si>
    <t>（２）この分析ワークシートの使用と分析結果については各利用者の責任においてご利用ください。</t>
    <phoneticPr fontId="3"/>
  </si>
  <si>
    <t>生産拡大による費用の減少はないと仮定しています。</t>
    <rPh sb="0" eb="2">
      <t>セイサン</t>
    </rPh>
    <rPh sb="2" eb="4">
      <t>カクダイ</t>
    </rPh>
    <rPh sb="7" eb="9">
      <t>ヒヨウ</t>
    </rPh>
    <rPh sb="10" eb="12">
      <t>ゲンショウ</t>
    </rPh>
    <rPh sb="16" eb="18">
      <t>カテイ</t>
    </rPh>
    <phoneticPr fontId="3"/>
  </si>
  <si>
    <t>波及効果分析結果部門別集計表</t>
    <rPh sb="0" eb="2">
      <t>ハキュウ</t>
    </rPh>
    <rPh sb="2" eb="4">
      <t>コウカ</t>
    </rPh>
    <rPh sb="4" eb="6">
      <t>ブンセキ</t>
    </rPh>
    <rPh sb="6" eb="8">
      <t>ケッカ</t>
    </rPh>
    <rPh sb="8" eb="10">
      <t>ブモン</t>
    </rPh>
    <rPh sb="10" eb="11">
      <t>ベツ</t>
    </rPh>
    <rPh sb="11" eb="13">
      <t>シュウケイ</t>
    </rPh>
    <rPh sb="13" eb="14">
      <t>ヒョウ</t>
    </rPh>
    <phoneticPr fontId="3"/>
  </si>
  <si>
    <t>経済波及効果フロー</t>
    <rPh sb="0" eb="2">
      <t>ケイザイ</t>
    </rPh>
    <rPh sb="2" eb="4">
      <t>ハキュウ</t>
    </rPh>
    <rPh sb="4" eb="6">
      <t>コウカ</t>
    </rPh>
    <phoneticPr fontId="3"/>
  </si>
  <si>
    <t>倍</t>
    <rPh sb="0" eb="1">
      <t>バイ</t>
    </rPh>
    <phoneticPr fontId="3"/>
  </si>
  <si>
    <t>×消費転換計数</t>
    <rPh sb="1" eb="3">
      <t>ショウヒ</t>
    </rPh>
    <rPh sb="3" eb="5">
      <t>テンカン</t>
    </rPh>
    <rPh sb="5" eb="7">
      <t>ケイスウ</t>
    </rPh>
    <phoneticPr fontId="3"/>
  </si>
  <si>
    <t>（直接効果＋第１次波及効果）</t>
    <rPh sb="1" eb="3">
      <t>チョクセツ</t>
    </rPh>
    <rPh sb="3" eb="5">
      <t>コウカ</t>
    </rPh>
    <rPh sb="6" eb="7">
      <t>ダイ</t>
    </rPh>
    <rPh sb="8" eb="9">
      <t>ジ</t>
    </rPh>
    <rPh sb="9" eb="11">
      <t>ハキュウ</t>
    </rPh>
    <rPh sb="11" eb="13">
      <t>コウカ</t>
    </rPh>
    <phoneticPr fontId="3"/>
  </si>
  <si>
    <t>×消費支出構成（民間消費支出構成比）</t>
    <rPh sb="1" eb="3">
      <t>ショウヒ</t>
    </rPh>
    <rPh sb="3" eb="5">
      <t>シシュツ</t>
    </rPh>
    <rPh sb="5" eb="7">
      <t>コウセイ</t>
    </rPh>
    <rPh sb="8" eb="10">
      <t>ミンカン</t>
    </rPh>
    <rPh sb="10" eb="12">
      <t>ショウヒ</t>
    </rPh>
    <rPh sb="12" eb="14">
      <t>シシュツ</t>
    </rPh>
    <rPh sb="14" eb="17">
      <t>コウセイヒ</t>
    </rPh>
    <phoneticPr fontId="3"/>
  </si>
  <si>
    <t>波及効果分析結果総括表</t>
    <rPh sb="0" eb="2">
      <t>ハキュウ</t>
    </rPh>
    <rPh sb="2" eb="4">
      <t>コウカ</t>
    </rPh>
    <rPh sb="4" eb="6">
      <t>ブンセキ</t>
    </rPh>
    <rPh sb="6" eb="8">
      <t>ケッカ</t>
    </rPh>
    <rPh sb="8" eb="10">
      <t>ソウカツ</t>
    </rPh>
    <rPh sb="10" eb="11">
      <t>ヒョウ</t>
    </rPh>
    <phoneticPr fontId="3"/>
  </si>
  <si>
    <t>入力の説明シートへ</t>
    <rPh sb="0" eb="2">
      <t>ニュウリョク</t>
    </rPh>
    <rPh sb="3" eb="5">
      <t>セツメイ</t>
    </rPh>
    <phoneticPr fontId="3"/>
  </si>
  <si>
    <t>最終需要額入力シートへ</t>
    <rPh sb="0" eb="2">
      <t>サイシュウ</t>
    </rPh>
    <rPh sb="2" eb="4">
      <t>ジュヨウ</t>
    </rPh>
    <rPh sb="4" eb="5">
      <t>ガク</t>
    </rPh>
    <rPh sb="5" eb="7">
      <t>ニュウリョク</t>
    </rPh>
    <phoneticPr fontId="3"/>
  </si>
  <si>
    <t>購入者価格による
最終需要額</t>
    <rPh sb="0" eb="3">
      <t>コウニュウシャ</t>
    </rPh>
    <rPh sb="3" eb="5">
      <t>カカク</t>
    </rPh>
    <rPh sb="9" eb="11">
      <t>サイシュウ</t>
    </rPh>
    <rPh sb="13" eb="14">
      <t>ガク</t>
    </rPh>
    <phoneticPr fontId="3"/>
  </si>
  <si>
    <t>生産者価格による
最終需要額</t>
    <rPh sb="0" eb="3">
      <t>セイサンシャ</t>
    </rPh>
    <rPh sb="3" eb="5">
      <t>カカク</t>
    </rPh>
    <rPh sb="9" eb="11">
      <t>サイシュウ</t>
    </rPh>
    <rPh sb="11" eb="13">
      <t>ジュヨウ</t>
    </rPh>
    <rPh sb="13" eb="14">
      <t>ガク</t>
    </rPh>
    <phoneticPr fontId="3"/>
  </si>
  <si>
    <t>生産者価格と購入者価格について</t>
    <rPh sb="0" eb="3">
      <t>セイサンシャ</t>
    </rPh>
    <rPh sb="3" eb="5">
      <t>カカク</t>
    </rPh>
    <rPh sb="6" eb="9">
      <t>コウニュウシャ</t>
    </rPh>
    <rPh sb="9" eb="11">
      <t>カカク</t>
    </rPh>
    <phoneticPr fontId="3"/>
  </si>
  <si>
    <t>つまり、購入者から見た金額を指しています。</t>
    <rPh sb="4" eb="7">
      <t>コウニュウシャ</t>
    </rPh>
    <rPh sb="9" eb="10">
      <t>ミ</t>
    </rPh>
    <rPh sb="11" eb="13">
      <t>キンガク</t>
    </rPh>
    <rPh sb="14" eb="15">
      <t>サ</t>
    </rPh>
    <phoneticPr fontId="3"/>
  </si>
  <si>
    <t>　購入者価格とは、個々の取引に流通経費（商業マージン＋国内貨物運賃）が含むものをいいます。</t>
    <rPh sb="1" eb="4">
      <t>コウニュウシャ</t>
    </rPh>
    <rPh sb="4" eb="6">
      <t>カカク</t>
    </rPh>
    <rPh sb="9" eb="11">
      <t>ココ</t>
    </rPh>
    <rPh sb="12" eb="14">
      <t>トリヒキ</t>
    </rPh>
    <rPh sb="15" eb="17">
      <t>リュウツウ</t>
    </rPh>
    <rPh sb="17" eb="19">
      <t>ケイヒ</t>
    </rPh>
    <rPh sb="20" eb="22">
      <t>ショウギョウ</t>
    </rPh>
    <rPh sb="27" eb="29">
      <t>コクナイ</t>
    </rPh>
    <rPh sb="29" eb="31">
      <t>カモツ</t>
    </rPh>
    <rPh sb="31" eb="33">
      <t>ウンチン</t>
    </rPh>
    <rPh sb="35" eb="36">
      <t>フク</t>
    </rPh>
    <phoneticPr fontId="3"/>
  </si>
  <si>
    <t>　一方、この計算ファイルは生産者価格表（個々の取引に流通経費を含まないもの）を使い生産波及効果を測定します。</t>
    <rPh sb="1" eb="3">
      <t>イッポウ</t>
    </rPh>
    <rPh sb="6" eb="8">
      <t>ケイサン</t>
    </rPh>
    <rPh sb="13" eb="16">
      <t>セイサンシャ</t>
    </rPh>
    <rPh sb="16" eb="18">
      <t>カカク</t>
    </rPh>
    <rPh sb="18" eb="19">
      <t>ヒョウ</t>
    </rPh>
    <rPh sb="20" eb="22">
      <t>ココ</t>
    </rPh>
    <rPh sb="23" eb="25">
      <t>トリヒキ</t>
    </rPh>
    <rPh sb="26" eb="28">
      <t>リュウツウ</t>
    </rPh>
    <rPh sb="28" eb="30">
      <t>ケイヒ</t>
    </rPh>
    <rPh sb="31" eb="32">
      <t>フク</t>
    </rPh>
    <rPh sb="39" eb="40">
      <t>ツカ</t>
    </rPh>
    <rPh sb="41" eb="43">
      <t>セイサン</t>
    </rPh>
    <rPh sb="43" eb="45">
      <t>ハキュウ</t>
    </rPh>
    <rPh sb="45" eb="47">
      <t>コウカ</t>
    </rPh>
    <rPh sb="48" eb="50">
      <t>ソクテイ</t>
    </rPh>
    <phoneticPr fontId="3"/>
  </si>
  <si>
    <t>　　　</t>
    <phoneticPr fontId="3"/>
  </si>
  <si>
    <t>分析結果部門別集計表シートへ</t>
    <rPh sb="0" eb="2">
      <t>ブンセキ</t>
    </rPh>
    <rPh sb="2" eb="4">
      <t>ケッカ</t>
    </rPh>
    <rPh sb="4" eb="6">
      <t>ブモン</t>
    </rPh>
    <rPh sb="6" eb="7">
      <t>ベツ</t>
    </rPh>
    <rPh sb="7" eb="9">
      <t>シュウケイ</t>
    </rPh>
    <rPh sb="9" eb="10">
      <t>ヒョウ</t>
    </rPh>
    <phoneticPr fontId="3"/>
  </si>
  <si>
    <t>分析結果総括シートへ</t>
    <rPh sb="0" eb="2">
      <t>ブンセキ</t>
    </rPh>
    <rPh sb="2" eb="4">
      <t>ケッカ</t>
    </rPh>
    <rPh sb="4" eb="6">
      <t>ソウカツ</t>
    </rPh>
    <phoneticPr fontId="3"/>
  </si>
  <si>
    <t>波及効果グラフシートへ</t>
    <rPh sb="0" eb="2">
      <t>ハキュウ</t>
    </rPh>
    <rPh sb="2" eb="4">
      <t>コウカ</t>
    </rPh>
    <phoneticPr fontId="3"/>
  </si>
  <si>
    <t>第2次
波及効果</t>
    <phoneticPr fontId="3"/>
  </si>
  <si>
    <t>第1次
波及効果</t>
    <phoneticPr fontId="3"/>
  </si>
  <si>
    <t>第1次
波及効果</t>
    <rPh sb="0" eb="1">
      <t>ダイ</t>
    </rPh>
    <rPh sb="2" eb="3">
      <t>ジ</t>
    </rPh>
    <rPh sb="4" eb="6">
      <t>ハキュウ</t>
    </rPh>
    <rPh sb="6" eb="8">
      <t>コウカ</t>
    </rPh>
    <phoneticPr fontId="3"/>
  </si>
  <si>
    <t>第2次
波及効果</t>
    <rPh sb="0" eb="1">
      <t>ダイ</t>
    </rPh>
    <rPh sb="2" eb="3">
      <t>ジ</t>
    </rPh>
    <rPh sb="4" eb="6">
      <t>ハキュウ</t>
    </rPh>
    <rPh sb="6" eb="8">
      <t>コウカ</t>
    </rPh>
    <phoneticPr fontId="3"/>
  </si>
  <si>
    <t>（グラフ作成用数値）</t>
    <rPh sb="4" eb="6">
      <t>サクセイ</t>
    </rPh>
    <rPh sb="6" eb="7">
      <t>ヨウ</t>
    </rPh>
    <rPh sb="7" eb="9">
      <t>スウチ</t>
    </rPh>
    <phoneticPr fontId="3"/>
  </si>
  <si>
    <t>年　消費性向</t>
    <rPh sb="0" eb="1">
      <t>ネン</t>
    </rPh>
    <rPh sb="2" eb="4">
      <t>ショウヒ</t>
    </rPh>
    <rPh sb="4" eb="6">
      <t>セイコウ</t>
    </rPh>
    <phoneticPr fontId="3"/>
  </si>
  <si>
    <t>②　第２次波及効果の測定に使用した消費転換係数は、総務省「家計調査報告」による</t>
    <rPh sb="2" eb="3">
      <t>ダイ</t>
    </rPh>
    <rPh sb="4" eb="5">
      <t>ジ</t>
    </rPh>
    <rPh sb="5" eb="7">
      <t>ハキュウ</t>
    </rPh>
    <rPh sb="7" eb="9">
      <t>コウカ</t>
    </rPh>
    <rPh sb="10" eb="12">
      <t>ソクテイ</t>
    </rPh>
    <rPh sb="13" eb="15">
      <t>シヨウ</t>
    </rPh>
    <rPh sb="17" eb="19">
      <t>ショウヒ</t>
    </rPh>
    <rPh sb="19" eb="21">
      <t>テンカン</t>
    </rPh>
    <rPh sb="21" eb="23">
      <t>ケイスウ</t>
    </rPh>
    <rPh sb="25" eb="28">
      <t>ソウムショウ</t>
    </rPh>
    <rPh sb="29" eb="31">
      <t>カケイ</t>
    </rPh>
    <rPh sb="31" eb="33">
      <t>チョウサ</t>
    </rPh>
    <rPh sb="33" eb="35">
      <t>ホウコク</t>
    </rPh>
    <phoneticPr fontId="3"/>
  </si>
  <si>
    <t>２　利用上の注意事項</t>
    <phoneticPr fontId="3"/>
  </si>
  <si>
    <t>　購入者価格による最終需要としては、次のものがあげられます。</t>
    <rPh sb="1" eb="4">
      <t>コウニュウシャ</t>
    </rPh>
    <rPh sb="4" eb="6">
      <t>カカク</t>
    </rPh>
    <rPh sb="9" eb="11">
      <t>サイシュウ</t>
    </rPh>
    <rPh sb="11" eb="13">
      <t>ジュヨウ</t>
    </rPh>
    <rPh sb="18" eb="19">
      <t>ツギ</t>
    </rPh>
    <phoneticPr fontId="3"/>
  </si>
  <si>
    <t>　生産者価格による最終需要としては、次のものがあげられます。</t>
    <rPh sb="1" eb="4">
      <t>セイサンシャ</t>
    </rPh>
    <rPh sb="4" eb="6">
      <t>カカク</t>
    </rPh>
    <rPh sb="9" eb="11">
      <t>サイシュウ</t>
    </rPh>
    <rPh sb="11" eb="13">
      <t>ジュヨウ</t>
    </rPh>
    <rPh sb="18" eb="19">
      <t>ツギ</t>
    </rPh>
    <phoneticPr fontId="3"/>
  </si>
  <si>
    <t>＜参考＞購入者価格と生産者価格のイメージ</t>
    <rPh sb="1" eb="3">
      <t>サンコウ</t>
    </rPh>
    <rPh sb="4" eb="7">
      <t>コウニュウシャ</t>
    </rPh>
    <rPh sb="7" eb="9">
      <t>カカク</t>
    </rPh>
    <rPh sb="10" eb="13">
      <t>セイサンシャ</t>
    </rPh>
    <rPh sb="13" eb="15">
      <t>カカク</t>
    </rPh>
    <phoneticPr fontId="3"/>
  </si>
  <si>
    <t>このため、購入者価格による最終需要額欄に入力した金額は、自動的に生産者価格に転換させています。</t>
    <rPh sb="5" eb="8">
      <t>コウニュウシャ</t>
    </rPh>
    <rPh sb="8" eb="10">
      <t>カカク</t>
    </rPh>
    <rPh sb="13" eb="14">
      <t>サイ</t>
    </rPh>
    <rPh sb="15" eb="16">
      <t>ジュ</t>
    </rPh>
    <rPh sb="17" eb="18">
      <t>ガク</t>
    </rPh>
    <rPh sb="18" eb="19">
      <t>ラン</t>
    </rPh>
    <rPh sb="20" eb="22">
      <t>ニュウリョク</t>
    </rPh>
    <rPh sb="24" eb="26">
      <t>キンガク</t>
    </rPh>
    <rPh sb="28" eb="31">
      <t>ジドウテキ</t>
    </rPh>
    <phoneticPr fontId="3"/>
  </si>
  <si>
    <t>　雇用者所得以外にも営業余剰の増加による総固定資本形成の増加が考えられますが、営業余剰についてはその転換比率がないため、</t>
    <phoneticPr fontId="3"/>
  </si>
  <si>
    <t>　　③　各部門が使用する原材料等投入量は、その部門の生産量に比例する</t>
    <rPh sb="4" eb="7">
      <t>カクブモン</t>
    </rPh>
    <rPh sb="8" eb="10">
      <t>シヨウ</t>
    </rPh>
    <rPh sb="12" eb="15">
      <t>ゲンザイリョウ</t>
    </rPh>
    <rPh sb="15" eb="16">
      <t>ナド</t>
    </rPh>
    <rPh sb="16" eb="18">
      <t>トウニュウ</t>
    </rPh>
    <rPh sb="18" eb="19">
      <t>リョウ</t>
    </rPh>
    <rPh sb="23" eb="25">
      <t>ブモン</t>
    </rPh>
    <rPh sb="26" eb="28">
      <t>セイサン</t>
    </rPh>
    <rPh sb="28" eb="29">
      <t>リョウ</t>
    </rPh>
    <rPh sb="30" eb="32">
      <t>ヒレイ</t>
    </rPh>
    <phoneticPr fontId="3"/>
  </si>
  <si>
    <t>③　各部門が使用する原材料等投入量は、その部門の生産量に比例する</t>
    <rPh sb="2" eb="5">
      <t>カクブモン</t>
    </rPh>
    <rPh sb="6" eb="8">
      <t>シヨウ</t>
    </rPh>
    <rPh sb="10" eb="13">
      <t>ゲンザイリョウ</t>
    </rPh>
    <rPh sb="13" eb="14">
      <t>ナド</t>
    </rPh>
    <rPh sb="14" eb="16">
      <t>トウニュウ</t>
    </rPh>
    <rPh sb="16" eb="17">
      <t>リョウ</t>
    </rPh>
    <rPh sb="21" eb="23">
      <t>ブモン</t>
    </rPh>
    <rPh sb="24" eb="26">
      <t>セイサン</t>
    </rPh>
    <rPh sb="26" eb="27">
      <t>リョウ</t>
    </rPh>
    <rPh sb="28" eb="30">
      <t>ヒレイ</t>
    </rPh>
    <phoneticPr fontId="3"/>
  </si>
  <si>
    <t xml:space="preserve">　生産波及効果を測定したい最終需要額を産業部門別に購入者価格又は生産者価格による最終需要額欄に入力します。
</t>
    <rPh sb="1" eb="3">
      <t>セイサン</t>
    </rPh>
    <rPh sb="3" eb="5">
      <t>ハキュウ</t>
    </rPh>
    <rPh sb="5" eb="7">
      <t>コウカ</t>
    </rPh>
    <rPh sb="8" eb="10">
      <t>ソクテイ</t>
    </rPh>
    <rPh sb="13" eb="15">
      <t>サイシュウ</t>
    </rPh>
    <rPh sb="15" eb="17">
      <t>ジュヨウ</t>
    </rPh>
    <rPh sb="17" eb="18">
      <t>ガク</t>
    </rPh>
    <rPh sb="19" eb="21">
      <t>サンギョウ</t>
    </rPh>
    <rPh sb="21" eb="23">
      <t>ブモン</t>
    </rPh>
    <rPh sb="23" eb="24">
      <t>ベツ</t>
    </rPh>
    <rPh sb="25" eb="28">
      <t>コウニュウシャ</t>
    </rPh>
    <rPh sb="28" eb="30">
      <t>カカク</t>
    </rPh>
    <rPh sb="30" eb="31">
      <t>マタ</t>
    </rPh>
    <rPh sb="32" eb="35">
      <t>セイサンシャ</t>
    </rPh>
    <rPh sb="35" eb="37">
      <t>カカク</t>
    </rPh>
    <rPh sb="40" eb="42">
      <t>サイシュウ</t>
    </rPh>
    <rPh sb="42" eb="44">
      <t>ジュヨウ</t>
    </rPh>
    <rPh sb="44" eb="45">
      <t>ガク</t>
    </rPh>
    <rPh sb="45" eb="46">
      <t>ラン</t>
    </rPh>
    <rPh sb="47" eb="49">
      <t>ニュウリョク</t>
    </rPh>
    <phoneticPr fontId="3"/>
  </si>
  <si>
    <t>　第２次波及効果を測定する際、直接効果＋第１次波及効果により増加した雇用者所得のうち消費に回る率を入力します。</t>
    <rPh sb="1" eb="2">
      <t>ダイ</t>
    </rPh>
    <rPh sb="3" eb="4">
      <t>ジ</t>
    </rPh>
    <rPh sb="4" eb="6">
      <t>ハキュウ</t>
    </rPh>
    <rPh sb="6" eb="8">
      <t>コウカ</t>
    </rPh>
    <rPh sb="9" eb="11">
      <t>ソクテイ</t>
    </rPh>
    <rPh sb="13" eb="14">
      <t>サイ</t>
    </rPh>
    <rPh sb="15" eb="17">
      <t>チョクセツ</t>
    </rPh>
    <rPh sb="17" eb="19">
      <t>コウカ</t>
    </rPh>
    <rPh sb="20" eb="21">
      <t>ダイ</t>
    </rPh>
    <rPh sb="22" eb="23">
      <t>ジ</t>
    </rPh>
    <rPh sb="23" eb="25">
      <t>ハキュウ</t>
    </rPh>
    <rPh sb="25" eb="27">
      <t>コウカ</t>
    </rPh>
    <rPh sb="30" eb="32">
      <t>ゾウカ</t>
    </rPh>
    <rPh sb="34" eb="37">
      <t>コヨウシャ</t>
    </rPh>
    <rPh sb="37" eb="39">
      <t>ショトク</t>
    </rPh>
    <rPh sb="47" eb="48">
      <t>リツ</t>
    </rPh>
    <rPh sb="49" eb="51">
      <t>ニュウリョク</t>
    </rPh>
    <phoneticPr fontId="3"/>
  </si>
  <si>
    <t>何も入力しない場合、産業連関表（取引基本表）から求めた県内自給率を自動的に適用。</t>
    <phoneticPr fontId="3"/>
  </si>
  <si>
    <t>（何も入力しない場合、</t>
    <rPh sb="1" eb="2">
      <t>ナニ</t>
    </rPh>
    <rPh sb="3" eb="5">
      <t>ニュウリョク</t>
    </rPh>
    <rPh sb="8" eb="10">
      <t>バアイ</t>
    </rPh>
    <phoneticPr fontId="3"/>
  </si>
  <si>
    <t>はん用機械</t>
  </si>
  <si>
    <t>生産用機械</t>
  </si>
  <si>
    <t>業務用機械</t>
  </si>
  <si>
    <t>水道</t>
  </si>
  <si>
    <t>廃棄物処理</t>
  </si>
  <si>
    <t>商業</t>
  </si>
  <si>
    <t>金融・保険</t>
  </si>
  <si>
    <t>公務</t>
  </si>
  <si>
    <t>家計外消費支出（列）</t>
  </si>
  <si>
    <t>県内最終需要計</t>
    <rPh sb="0" eb="1">
      <t>ケン</t>
    </rPh>
    <rPh sb="1" eb="2">
      <t>ナイジュ</t>
    </rPh>
    <rPh sb="2" eb="4">
      <t>サイシュウ</t>
    </rPh>
    <rPh sb="4" eb="6">
      <t>ジュヨウ</t>
    </rPh>
    <rPh sb="6" eb="7">
      <t>ケイ</t>
    </rPh>
    <phoneticPr fontId="2"/>
  </si>
  <si>
    <t>県内需要合計</t>
    <rPh sb="0" eb="1">
      <t>ケン</t>
    </rPh>
    <rPh sb="1" eb="2">
      <t>ナイジュ</t>
    </rPh>
    <rPh sb="2" eb="4">
      <t>ジュヨウ</t>
    </rPh>
    <rPh sb="4" eb="6">
      <t>ゴウケイ</t>
    </rPh>
    <phoneticPr fontId="2"/>
  </si>
  <si>
    <t>移輸出</t>
    <rPh sb="0" eb="1">
      <t>イ</t>
    </rPh>
    <phoneticPr fontId="2"/>
  </si>
  <si>
    <t>（控除）移輸入</t>
    <rPh sb="4" eb="5">
      <t>イ</t>
    </rPh>
    <phoneticPr fontId="2"/>
  </si>
  <si>
    <t>最終需要部門計</t>
  </si>
  <si>
    <t>県内生産額</t>
    <rPh sb="0" eb="2">
      <t>ケンナイ</t>
    </rPh>
    <phoneticPr fontId="2"/>
  </si>
  <si>
    <t>（単位：100万円）</t>
    <rPh sb="1" eb="3">
      <t>タンイ</t>
    </rPh>
    <rPh sb="7" eb="8">
      <t>マン</t>
    </rPh>
    <rPh sb="8" eb="9">
      <t>エン</t>
    </rPh>
    <phoneticPr fontId="4"/>
  </si>
  <si>
    <t>家計外消費支出（行）</t>
  </si>
  <si>
    <t>間接税（関税・輸入品商品税を除く。）</t>
  </si>
  <si>
    <t>011</t>
  </si>
  <si>
    <t>012</t>
  </si>
  <si>
    <t>013</t>
  </si>
  <si>
    <t>015</t>
  </si>
  <si>
    <t>017</t>
  </si>
  <si>
    <t>061</t>
  </si>
  <si>
    <t>062</t>
  </si>
  <si>
    <t>111</t>
  </si>
  <si>
    <t>112</t>
  </si>
  <si>
    <t>113</t>
  </si>
  <si>
    <t>114</t>
  </si>
  <si>
    <t>151</t>
  </si>
  <si>
    <t>152</t>
  </si>
  <si>
    <t>161</t>
  </si>
  <si>
    <t>162</t>
  </si>
  <si>
    <t>163</t>
  </si>
  <si>
    <t>164</t>
  </si>
  <si>
    <t>191</t>
  </si>
  <si>
    <t>201</t>
  </si>
  <si>
    <t>202</t>
  </si>
  <si>
    <t>203</t>
  </si>
  <si>
    <t>204</t>
  </si>
  <si>
    <t>205</t>
  </si>
  <si>
    <t>206</t>
  </si>
  <si>
    <t>207</t>
  </si>
  <si>
    <t>208</t>
  </si>
  <si>
    <t>211</t>
  </si>
  <si>
    <t>212</t>
  </si>
  <si>
    <t>221</t>
  </si>
  <si>
    <t>222</t>
  </si>
  <si>
    <t>231</t>
  </si>
  <si>
    <t>251</t>
  </si>
  <si>
    <t>252</t>
  </si>
  <si>
    <t>253</t>
  </si>
  <si>
    <t>259</t>
  </si>
  <si>
    <t>261</t>
  </si>
  <si>
    <t>262</t>
  </si>
  <si>
    <t>263</t>
  </si>
  <si>
    <t>269</t>
  </si>
  <si>
    <t>271</t>
  </si>
  <si>
    <t>272</t>
  </si>
  <si>
    <t>281</t>
  </si>
  <si>
    <t>289</t>
  </si>
  <si>
    <t>291</t>
  </si>
  <si>
    <t>301</t>
  </si>
  <si>
    <t>311</t>
  </si>
  <si>
    <t>321</t>
  </si>
  <si>
    <t>329</t>
  </si>
  <si>
    <t>331</t>
  </si>
  <si>
    <t>332</t>
  </si>
  <si>
    <t>333</t>
  </si>
  <si>
    <t>339</t>
  </si>
  <si>
    <t>341</t>
  </si>
  <si>
    <t>342</t>
  </si>
  <si>
    <t>351</t>
  </si>
  <si>
    <t>352</t>
  </si>
  <si>
    <t>353</t>
  </si>
  <si>
    <t>354</t>
  </si>
  <si>
    <t>359</t>
  </si>
  <si>
    <t>391</t>
  </si>
  <si>
    <t>392</t>
  </si>
  <si>
    <t>411</t>
  </si>
  <si>
    <t>412</t>
  </si>
  <si>
    <t>413</t>
  </si>
  <si>
    <t>419</t>
  </si>
  <si>
    <t>461</t>
  </si>
  <si>
    <t>462</t>
  </si>
  <si>
    <t>471</t>
  </si>
  <si>
    <t>481</t>
  </si>
  <si>
    <t>511</t>
  </si>
  <si>
    <t>531</t>
  </si>
  <si>
    <t>551</t>
  </si>
  <si>
    <t>552</t>
  </si>
  <si>
    <t>553</t>
  </si>
  <si>
    <t>571</t>
  </si>
  <si>
    <t>572</t>
  </si>
  <si>
    <t>573</t>
  </si>
  <si>
    <t>574</t>
  </si>
  <si>
    <t>575</t>
  </si>
  <si>
    <t>576</t>
  </si>
  <si>
    <t>577</t>
  </si>
  <si>
    <t>578</t>
  </si>
  <si>
    <t>579</t>
  </si>
  <si>
    <t>591</t>
  </si>
  <si>
    <t>592</t>
  </si>
  <si>
    <t>593</t>
  </si>
  <si>
    <t>594</t>
  </si>
  <si>
    <t>595</t>
  </si>
  <si>
    <t>611</t>
  </si>
  <si>
    <t>631</t>
  </si>
  <si>
    <t>632</t>
  </si>
  <si>
    <t>641</t>
  </si>
  <si>
    <t>642</t>
  </si>
  <si>
    <t>643</t>
  </si>
  <si>
    <t>644</t>
  </si>
  <si>
    <t>659</t>
  </si>
  <si>
    <t>661</t>
  </si>
  <si>
    <t>662</t>
  </si>
  <si>
    <t>663</t>
  </si>
  <si>
    <t>669</t>
  </si>
  <si>
    <t>671</t>
  </si>
  <si>
    <t>672</t>
  </si>
  <si>
    <t>673</t>
  </si>
  <si>
    <t>674</t>
  </si>
  <si>
    <t>679</t>
  </si>
  <si>
    <t>681</t>
  </si>
  <si>
    <t>691</t>
  </si>
  <si>
    <t>耕種農業</t>
  </si>
  <si>
    <t>畜産</t>
  </si>
  <si>
    <t>農業サービス</t>
  </si>
  <si>
    <t>林業</t>
  </si>
  <si>
    <t>漁業</t>
  </si>
  <si>
    <t>石炭・原油・天然ガス</t>
  </si>
  <si>
    <t>食料品</t>
  </si>
  <si>
    <t>飲料</t>
  </si>
  <si>
    <t>飼料・有機質肥料（別掲を除く。）</t>
  </si>
  <si>
    <t>たばこ</t>
  </si>
  <si>
    <t>繊維工業製品</t>
  </si>
  <si>
    <t>衣服・その他の繊維既製品</t>
  </si>
  <si>
    <t>木材・木製品</t>
  </si>
  <si>
    <t>家具・装備品</t>
  </si>
  <si>
    <t>パルプ・紙・板紙・加工紙</t>
  </si>
  <si>
    <t>紙加工品</t>
  </si>
  <si>
    <t>印刷・製版・製本</t>
  </si>
  <si>
    <t>化学肥料</t>
  </si>
  <si>
    <t>無機化学工業製品</t>
  </si>
  <si>
    <t>医薬品</t>
  </si>
  <si>
    <t>化学最終製品（医薬品を除く。）</t>
  </si>
  <si>
    <t>プラスチック製品</t>
  </si>
  <si>
    <t>ゴム製品</t>
  </si>
  <si>
    <t>ガラス・ガラス製品</t>
  </si>
  <si>
    <t>セメント・セメント製品</t>
  </si>
  <si>
    <t>陶磁器</t>
  </si>
  <si>
    <t>その他の窯業・土石製品</t>
  </si>
  <si>
    <t>銑鉄・粗鋼</t>
  </si>
  <si>
    <t>鋼材</t>
  </si>
  <si>
    <t>その他の鉄鋼製品</t>
  </si>
  <si>
    <t>非鉄金属製錬・精製</t>
  </si>
  <si>
    <t>非鉄金属加工製品</t>
  </si>
  <si>
    <t>その他の金属製品</t>
  </si>
  <si>
    <t>電子デバイス</t>
  </si>
  <si>
    <t>その他の電子部品</t>
  </si>
  <si>
    <t>産業用電気機器</t>
  </si>
  <si>
    <t>民生用電気機器</t>
  </si>
  <si>
    <t>電子応用装置・電気計測器</t>
  </si>
  <si>
    <t>その他の電気機械</t>
  </si>
  <si>
    <t>電子計算機・同附属装置</t>
  </si>
  <si>
    <t>乗用車</t>
  </si>
  <si>
    <t>その他の自動車</t>
  </si>
  <si>
    <t>自動車部品・同附属品</t>
  </si>
  <si>
    <t>船舶・同修理</t>
  </si>
  <si>
    <t>その他の輸送機械・同修理</t>
  </si>
  <si>
    <t>再生資源回収・加工処理</t>
  </si>
  <si>
    <t>建築</t>
  </si>
  <si>
    <t>建設補修</t>
  </si>
  <si>
    <t>公共事業</t>
  </si>
  <si>
    <t>その他の土木建設</t>
  </si>
  <si>
    <t>ガス・熱供給</t>
  </si>
  <si>
    <t>不動産仲介及び賃貸</t>
  </si>
  <si>
    <t>住宅賃貸料</t>
  </si>
  <si>
    <t>住宅賃貸料（帰属家賃）</t>
  </si>
  <si>
    <t>鉄道輸送</t>
  </si>
  <si>
    <t>道路輸送（自家輸送を除く。）</t>
  </si>
  <si>
    <t>自家輸送</t>
  </si>
  <si>
    <t>水運</t>
  </si>
  <si>
    <t>航空輸送</t>
  </si>
  <si>
    <t>貨物利用運送</t>
  </si>
  <si>
    <t>倉庫</t>
  </si>
  <si>
    <t>運輸附帯サービス</t>
  </si>
  <si>
    <t>郵便・信書便</t>
  </si>
  <si>
    <t>通信</t>
  </si>
  <si>
    <t>放送</t>
  </si>
  <si>
    <t>情報サービス</t>
  </si>
  <si>
    <t>インターネット附随サービス</t>
  </si>
  <si>
    <t>映像・音声・文字情報制作</t>
  </si>
  <si>
    <t>教育</t>
  </si>
  <si>
    <t>医療</t>
  </si>
  <si>
    <t>保健衛生</t>
  </si>
  <si>
    <t>社会保険・社会福祉</t>
  </si>
  <si>
    <t>介護</t>
  </si>
  <si>
    <t>物品賃貸サービス</t>
  </si>
  <si>
    <t>広告</t>
  </si>
  <si>
    <t>自動車整備・機械修理</t>
  </si>
  <si>
    <t>その他の対事業所サービス</t>
  </si>
  <si>
    <t>宿泊業</t>
  </si>
  <si>
    <t>飲食サービス</t>
  </si>
  <si>
    <t>洗濯・理容・美容・浴場業</t>
  </si>
  <si>
    <t>娯楽サービス</t>
  </si>
  <si>
    <t>その他の対個人サービス</t>
  </si>
  <si>
    <t>民間消費支出</t>
    <rPh sb="0" eb="2">
      <t>ミンカン</t>
    </rPh>
    <phoneticPr fontId="2"/>
  </si>
  <si>
    <t>一般政府消費支出（社会資本等減耗分）</t>
  </si>
  <si>
    <t>国内総固定資本形成（公的）</t>
  </si>
  <si>
    <t>国内総固定資本形成（民間）</t>
  </si>
  <si>
    <t>711</t>
  </si>
  <si>
    <t>911</t>
  </si>
  <si>
    <t>921</t>
  </si>
  <si>
    <t>931</t>
  </si>
  <si>
    <t>932</t>
  </si>
  <si>
    <t>資本減耗引当（社会資本等減耗分）</t>
  </si>
  <si>
    <t>941</t>
  </si>
  <si>
    <t>951</t>
  </si>
  <si>
    <t>国内生産額</t>
  </si>
  <si>
    <t>　（富山市の「総世帯のうち勤労者世帯」の平均消費性向を利用）</t>
    <rPh sb="2" eb="5">
      <t>トヤマシ</t>
    </rPh>
    <rPh sb="7" eb="8">
      <t>ソウ</t>
    </rPh>
    <rPh sb="8" eb="10">
      <t>セタイ</t>
    </rPh>
    <rPh sb="13" eb="16">
      <t>キンロウシャ</t>
    </rPh>
    <rPh sb="16" eb="18">
      <t>セタイ</t>
    </rPh>
    <rPh sb="20" eb="22">
      <t>ヘイキン</t>
    </rPh>
    <rPh sb="22" eb="24">
      <t>ショウヒ</t>
    </rPh>
    <rPh sb="24" eb="26">
      <t>セイコウ</t>
    </rPh>
    <rPh sb="27" eb="29">
      <t>リヨウ</t>
    </rPh>
    <phoneticPr fontId="3"/>
  </si>
  <si>
    <t>D</t>
    <phoneticPr fontId="3"/>
  </si>
  <si>
    <t>E</t>
    <phoneticPr fontId="3"/>
  </si>
  <si>
    <t>F</t>
    <phoneticPr fontId="3"/>
  </si>
  <si>
    <t>G</t>
    <phoneticPr fontId="3"/>
  </si>
  <si>
    <t>H</t>
    <phoneticPr fontId="3"/>
  </si>
  <si>
    <t>I</t>
    <phoneticPr fontId="3"/>
  </si>
  <si>
    <t>J=A×B</t>
    <phoneticPr fontId="3"/>
  </si>
  <si>
    <t>K=A×C</t>
    <phoneticPr fontId="3"/>
  </si>
  <si>
    <t>L=A×D</t>
    <phoneticPr fontId="3"/>
  </si>
  <si>
    <t>M=A×E</t>
    <phoneticPr fontId="3"/>
  </si>
  <si>
    <t>N=A×F</t>
    <phoneticPr fontId="3"/>
  </si>
  <si>
    <t>O=A×G</t>
    <phoneticPr fontId="3"/>
  </si>
  <si>
    <t>P=A×H</t>
    <phoneticPr fontId="3"/>
  </si>
  <si>
    <t>Q=A×I</t>
    <phoneticPr fontId="3"/>
  </si>
  <si>
    <t>R=A-(J+K+L+M+N+O+P+Q）</t>
    <phoneticPr fontId="3"/>
  </si>
  <si>
    <t>S</t>
    <phoneticPr fontId="3"/>
  </si>
  <si>
    <t>T=R+S</t>
    <phoneticPr fontId="3"/>
  </si>
  <si>
    <t>　富山県内の特定の産業、部門の消費額や投資額（＝最終需要額）を入力することにより、その第２次経済波及効果まで計算できます。</t>
    <rPh sb="1" eb="3">
      <t>トヤマ</t>
    </rPh>
    <rPh sb="3" eb="5">
      <t>ケンナイ</t>
    </rPh>
    <rPh sb="6" eb="8">
      <t>トクテイ</t>
    </rPh>
    <rPh sb="9" eb="11">
      <t>サンギョウ</t>
    </rPh>
    <rPh sb="12" eb="14">
      <t>ブモン</t>
    </rPh>
    <rPh sb="15" eb="18">
      <t>ショウヒガク</t>
    </rPh>
    <rPh sb="19" eb="21">
      <t>トウシ</t>
    </rPh>
    <rPh sb="21" eb="22">
      <t>ガク</t>
    </rPh>
    <rPh sb="24" eb="26">
      <t>サイシュウ</t>
    </rPh>
    <rPh sb="26" eb="28">
      <t>ジュヨウ</t>
    </rPh>
    <rPh sb="28" eb="29">
      <t>ガク</t>
    </rPh>
    <rPh sb="31" eb="33">
      <t>ニュウリョク</t>
    </rPh>
    <phoneticPr fontId="3"/>
  </si>
  <si>
    <t>③　消費性向の入力</t>
    <rPh sb="2" eb="4">
      <t>ショウヒ</t>
    </rPh>
    <rPh sb="4" eb="6">
      <t>セイコウ</t>
    </rPh>
    <rPh sb="7" eb="9">
      <t>ニュウリョク</t>
    </rPh>
    <phoneticPr fontId="3"/>
  </si>
  <si>
    <t>部門ごとに入力</t>
    <rPh sb="0" eb="2">
      <t>ブモン</t>
    </rPh>
    <rPh sb="5" eb="7">
      <t>ニュウリョク</t>
    </rPh>
    <phoneticPr fontId="3"/>
  </si>
  <si>
    <t>③　消費転換率の入力設定</t>
    <rPh sb="2" eb="4">
      <t>ショウヒ</t>
    </rPh>
    <rPh sb="4" eb="6">
      <t>テンカン</t>
    </rPh>
    <rPh sb="6" eb="7">
      <t>リツ</t>
    </rPh>
    <rPh sb="8" eb="10">
      <t>ニュウリョク</t>
    </rPh>
    <rPh sb="10" eb="12">
      <t>セッテイ</t>
    </rPh>
    <phoneticPr fontId="3"/>
  </si>
  <si>
    <t>百万円</t>
    <rPh sb="0" eb="3">
      <t>ヒャクマンエン</t>
    </rPh>
    <phoneticPr fontId="3"/>
  </si>
  <si>
    <t>富山市の勤労者世帯（総世帯）の平均消費性向である</t>
    <phoneticPr fontId="3"/>
  </si>
  <si>
    <t>就業誘発数</t>
    <rPh sb="0" eb="2">
      <t>シュウギョウ</t>
    </rPh>
    <rPh sb="2" eb="4">
      <t>ユウハツ</t>
    </rPh>
    <rPh sb="4" eb="5">
      <t>スウ</t>
    </rPh>
    <phoneticPr fontId="3"/>
  </si>
  <si>
    <t>雇用誘発数</t>
    <rPh sb="0" eb="2">
      <t>コヨウ</t>
    </rPh>
    <rPh sb="2" eb="4">
      <t>ユウハツ</t>
    </rPh>
    <rPh sb="4" eb="5">
      <t>スウ</t>
    </rPh>
    <phoneticPr fontId="3"/>
  </si>
  <si>
    <t>（単位：人）</t>
    <rPh sb="1" eb="3">
      <t>タンイ</t>
    </rPh>
    <rPh sb="4" eb="5">
      <t>ニン</t>
    </rPh>
    <phoneticPr fontId="3"/>
  </si>
  <si>
    <t>４　就業誘発数・雇用誘発数（直接効果、第1次波及効果、第2次波及効果を含む）</t>
    <rPh sb="2" eb="4">
      <t>シュウギョウ</t>
    </rPh>
    <rPh sb="4" eb="6">
      <t>ユウハツ</t>
    </rPh>
    <rPh sb="6" eb="7">
      <t>スウ</t>
    </rPh>
    <rPh sb="8" eb="10">
      <t>コヨウ</t>
    </rPh>
    <rPh sb="10" eb="12">
      <t>ユウハツ</t>
    </rPh>
    <rPh sb="12" eb="13">
      <t>スウ</t>
    </rPh>
    <rPh sb="14" eb="16">
      <t>チョクセツ</t>
    </rPh>
    <rPh sb="16" eb="18">
      <t>コウカ</t>
    </rPh>
    <rPh sb="19" eb="20">
      <t>ダイ</t>
    </rPh>
    <rPh sb="21" eb="22">
      <t>ジ</t>
    </rPh>
    <rPh sb="22" eb="24">
      <t>ハキュウ</t>
    </rPh>
    <rPh sb="24" eb="26">
      <t>コウカ</t>
    </rPh>
    <rPh sb="27" eb="28">
      <t>ダイ</t>
    </rPh>
    <rPh sb="29" eb="30">
      <t>ジ</t>
    </rPh>
    <rPh sb="30" eb="32">
      <t>ハキュウ</t>
    </rPh>
    <rPh sb="32" eb="34">
      <t>コウカ</t>
    </rPh>
    <rPh sb="35" eb="36">
      <t>フク</t>
    </rPh>
    <phoneticPr fontId="3"/>
  </si>
  <si>
    <t>合計（総合効果）</t>
    <rPh sb="0" eb="2">
      <t>ゴウケイ</t>
    </rPh>
    <rPh sb="3" eb="5">
      <t>ソウゴウ</t>
    </rPh>
    <rPh sb="5" eb="7">
      <t>コウカ</t>
    </rPh>
    <phoneticPr fontId="3"/>
  </si>
  <si>
    <t>総合効果／最終需要増加額</t>
    <rPh sb="0" eb="2">
      <t>ソウゴウ</t>
    </rPh>
    <rPh sb="2" eb="4">
      <t>コウカ</t>
    </rPh>
    <rPh sb="5" eb="7">
      <t>サイシュウ</t>
    </rPh>
    <rPh sb="7" eb="9">
      <t>ジュヨウ</t>
    </rPh>
    <rPh sb="9" eb="11">
      <t>ゾウカ</t>
    </rPh>
    <rPh sb="11" eb="12">
      <t>ガク</t>
    </rPh>
    <phoneticPr fontId="3"/>
  </si>
  <si>
    <t>４　就業誘発数・雇用誘発数</t>
    <rPh sb="2" eb="4">
      <t>シュウギョウ</t>
    </rPh>
    <rPh sb="4" eb="6">
      <t>ユウハツ</t>
    </rPh>
    <rPh sb="6" eb="7">
      <t>スウ</t>
    </rPh>
    <rPh sb="8" eb="10">
      <t>コヨウ</t>
    </rPh>
    <rPh sb="10" eb="12">
      <t>ユウハツ</t>
    </rPh>
    <rPh sb="12" eb="13">
      <t>スウ</t>
    </rPh>
    <phoneticPr fontId="3"/>
  </si>
  <si>
    <t>人</t>
    <rPh sb="0" eb="1">
      <t>ニン</t>
    </rPh>
    <phoneticPr fontId="3"/>
  </si>
  <si>
    <t>　総合効果（直接効果＋第１次波及効果＋第２次波及効果）から誘発される就業者数、雇用者数</t>
    <phoneticPr fontId="3"/>
  </si>
  <si>
    <t>（就業者）…個人業主、家族従業者、有給役員、雇用者（常用雇用者、臨時・日雇）</t>
    <rPh sb="1" eb="3">
      <t>シュウギョウ</t>
    </rPh>
    <rPh sb="3" eb="4">
      <t>シャ</t>
    </rPh>
    <rPh sb="6" eb="8">
      <t>コジン</t>
    </rPh>
    <rPh sb="8" eb="10">
      <t>ギョウシュ</t>
    </rPh>
    <rPh sb="11" eb="13">
      <t>カゾク</t>
    </rPh>
    <rPh sb="13" eb="16">
      <t>ジュウギョウシャ</t>
    </rPh>
    <rPh sb="17" eb="19">
      <t>ユウキュウ</t>
    </rPh>
    <rPh sb="19" eb="21">
      <t>ヤクイン</t>
    </rPh>
    <rPh sb="22" eb="25">
      <t>コヨウシャ</t>
    </rPh>
    <rPh sb="26" eb="28">
      <t>ジョウヨウ</t>
    </rPh>
    <rPh sb="28" eb="31">
      <t>コヨウシャ</t>
    </rPh>
    <rPh sb="32" eb="34">
      <t>リンジ</t>
    </rPh>
    <rPh sb="35" eb="37">
      <t>ヒヤト</t>
    </rPh>
    <phoneticPr fontId="3"/>
  </si>
  <si>
    <t>（雇用者）…有給役員、雇用者（常用雇用者、臨時・日雇）</t>
    <rPh sb="1" eb="4">
      <t>コヨウシャ</t>
    </rPh>
    <rPh sb="6" eb="8">
      <t>ユウキュウ</t>
    </rPh>
    <rPh sb="8" eb="10">
      <t>ヤクイン</t>
    </rPh>
    <rPh sb="11" eb="14">
      <t>コヨウシャ</t>
    </rPh>
    <rPh sb="15" eb="17">
      <t>ジョウヨウ</t>
    </rPh>
    <rPh sb="17" eb="20">
      <t>コヨウシャ</t>
    </rPh>
    <rPh sb="21" eb="23">
      <t>リンジ</t>
    </rPh>
    <rPh sb="24" eb="26">
      <t>ヒヤト</t>
    </rPh>
    <phoneticPr fontId="3"/>
  </si>
  <si>
    <t>５　産業連関分析の留意点</t>
    <rPh sb="2" eb="4">
      <t>サンギョウ</t>
    </rPh>
    <rPh sb="4" eb="6">
      <t>レンカン</t>
    </rPh>
    <rPh sb="6" eb="8">
      <t>ブンセキ</t>
    </rPh>
    <rPh sb="9" eb="11">
      <t>リュウイ</t>
    </rPh>
    <rPh sb="11" eb="12">
      <t>テン</t>
    </rPh>
    <phoneticPr fontId="3"/>
  </si>
  <si>
    <t>６　その他留意事項</t>
    <rPh sb="4" eb="5">
      <t>タ</t>
    </rPh>
    <rPh sb="5" eb="7">
      <t>リュウイ</t>
    </rPh>
    <rPh sb="7" eb="9">
      <t>ジコウ</t>
    </rPh>
    <phoneticPr fontId="3"/>
  </si>
  <si>
    <t>〔直接効果〕</t>
    <rPh sb="1" eb="3">
      <t>チョクセツ</t>
    </rPh>
    <rPh sb="3" eb="5">
      <t>コウカ</t>
    </rPh>
    <phoneticPr fontId="3"/>
  </si>
  <si>
    <t>〔第１次波及効果〕</t>
    <rPh sb="1" eb="2">
      <t>ダイ</t>
    </rPh>
    <rPh sb="3" eb="4">
      <t>ジ</t>
    </rPh>
    <rPh sb="4" eb="6">
      <t>ハキュウ</t>
    </rPh>
    <rPh sb="6" eb="8">
      <t>コウカ</t>
    </rPh>
    <phoneticPr fontId="3"/>
  </si>
  <si>
    <t>〔第２次波及効果〕</t>
    <rPh sb="1" eb="2">
      <t>ダイ</t>
    </rPh>
    <rPh sb="3" eb="4">
      <t>ジ</t>
    </rPh>
    <rPh sb="4" eb="6">
      <t>ハキュウ</t>
    </rPh>
    <rPh sb="6" eb="8">
      <t>コウカ</t>
    </rPh>
    <phoneticPr fontId="3"/>
  </si>
  <si>
    <t>〔総合効果〕</t>
    <rPh sb="1" eb="3">
      <t>ソウゴウ</t>
    </rPh>
    <rPh sb="3" eb="5">
      <t>コウカ</t>
    </rPh>
    <phoneticPr fontId="3"/>
  </si>
  <si>
    <t>直接効果、第１次波及効果、第2次波及効果を含む</t>
    <rPh sb="0" eb="2">
      <t>チョクセツ</t>
    </rPh>
    <rPh sb="2" eb="4">
      <t>コウカ</t>
    </rPh>
    <rPh sb="5" eb="6">
      <t>ダイ</t>
    </rPh>
    <rPh sb="7" eb="12">
      <t>ジハキュウコウカ</t>
    </rPh>
    <rPh sb="13" eb="14">
      <t>ダイ</t>
    </rPh>
    <rPh sb="15" eb="16">
      <t>ジ</t>
    </rPh>
    <rPh sb="16" eb="18">
      <t>ハキュウ</t>
    </rPh>
    <rPh sb="18" eb="20">
      <t>コウカ</t>
    </rPh>
    <rPh sb="21" eb="22">
      <t>フク</t>
    </rPh>
    <phoneticPr fontId="3"/>
  </si>
  <si>
    <t>生産誘発額</t>
  </si>
  <si>
    <t>×就業係数</t>
    <rPh sb="1" eb="3">
      <t>シュウギョウ</t>
    </rPh>
    <rPh sb="3" eb="5">
      <t>ケイスウ</t>
    </rPh>
    <phoneticPr fontId="3"/>
  </si>
  <si>
    <t>×雇用係数</t>
    <rPh sb="1" eb="3">
      <t>コヨウ</t>
    </rPh>
    <rPh sb="3" eb="5">
      <t>ケイスウ</t>
    </rPh>
    <phoneticPr fontId="3"/>
  </si>
  <si>
    <t>県内調達率</t>
    <phoneticPr fontId="3"/>
  </si>
  <si>
    <t>生産誘発額</t>
    <rPh sb="0" eb="5">
      <t>セイサンユウハツガク</t>
    </rPh>
    <phoneticPr fontId="3"/>
  </si>
  <si>
    <t>（最終需要のうち県内生産でまかなわれる額）</t>
    <phoneticPr fontId="3"/>
  </si>
  <si>
    <t>1次波及効果</t>
    <phoneticPr fontId="3"/>
  </si>
  <si>
    <t>民間消費支出
構成比</t>
    <phoneticPr fontId="3"/>
  </si>
  <si>
    <t>2次波及効果</t>
    <phoneticPr fontId="3"/>
  </si>
  <si>
    <t>総合効果（直接＋1次＋2次）</t>
    <rPh sb="0" eb="2">
      <t>ソウゴウ</t>
    </rPh>
    <rPh sb="2" eb="4">
      <t>コウカ</t>
    </rPh>
    <rPh sb="5" eb="7">
      <t>チョクセツ</t>
    </rPh>
    <rPh sb="9" eb="10">
      <t>ジ</t>
    </rPh>
    <rPh sb="12" eb="13">
      <t>ジ</t>
    </rPh>
    <phoneticPr fontId="3"/>
  </si>
  <si>
    <t>生産誘発額</t>
    <phoneticPr fontId="3"/>
  </si>
  <si>
    <t>H=逆行列係数×C</t>
    <rPh sb="2" eb="5">
      <t>ギャクギョウレツ</t>
    </rPh>
    <rPh sb="5" eb="7">
      <t>ケイスウ</t>
    </rPh>
    <phoneticPr fontId="3"/>
  </si>
  <si>
    <t>D＝C×F</t>
    <phoneticPr fontId="3"/>
  </si>
  <si>
    <t>E=C×G</t>
    <phoneticPr fontId="3"/>
  </si>
  <si>
    <t>I=H-C</t>
    <phoneticPr fontId="3"/>
  </si>
  <si>
    <t>J=I×F</t>
    <phoneticPr fontId="3"/>
  </si>
  <si>
    <t>K＝I×G</t>
    <phoneticPr fontId="3"/>
  </si>
  <si>
    <t>L=E+K</t>
    <phoneticPr fontId="3"/>
  </si>
  <si>
    <t>N=L×M</t>
    <phoneticPr fontId="3"/>
  </si>
  <si>
    <t>P=N×O</t>
    <phoneticPr fontId="3"/>
  </si>
  <si>
    <t>Q</t>
    <phoneticPr fontId="3"/>
  </si>
  <si>
    <t>T＝S×F</t>
    <phoneticPr fontId="3"/>
  </si>
  <si>
    <t>U=S×G</t>
    <phoneticPr fontId="3"/>
  </si>
  <si>
    <t>C+I+S</t>
    <phoneticPr fontId="3"/>
  </si>
  <si>
    <t>D+J+T</t>
    <phoneticPr fontId="3"/>
  </si>
  <si>
    <t>E+K+U</t>
    <phoneticPr fontId="3"/>
  </si>
  <si>
    <t>雇用者所得誘発額
（直接+1次波及効果）</t>
    <phoneticPr fontId="3"/>
  </si>
  <si>
    <t>消費への転換比率
（平均消費性向を利用）</t>
    <rPh sb="0" eb="2">
      <t>ショウヒ</t>
    </rPh>
    <rPh sb="4" eb="6">
      <t>テンカン</t>
    </rPh>
    <rPh sb="6" eb="8">
      <t>ヒリツ</t>
    </rPh>
    <rPh sb="17" eb="19">
      <t>リヨウ</t>
    </rPh>
    <phoneticPr fontId="3"/>
  </si>
  <si>
    <t>計算シート（就業誘発数、雇用誘発数）</t>
    <rPh sb="0" eb="2">
      <t>ケイサン</t>
    </rPh>
    <rPh sb="6" eb="8">
      <t>シュウギョウ</t>
    </rPh>
    <rPh sb="8" eb="10">
      <t>ユウハツ</t>
    </rPh>
    <rPh sb="10" eb="11">
      <t>スウ</t>
    </rPh>
    <rPh sb="12" eb="14">
      <t>コヨウ</t>
    </rPh>
    <rPh sb="14" eb="16">
      <t>ユウハツ</t>
    </rPh>
    <rPh sb="16" eb="17">
      <t>スウ</t>
    </rPh>
    <phoneticPr fontId="3"/>
  </si>
  <si>
    <t>雇用表より</t>
    <rPh sb="0" eb="2">
      <t>コヨウ</t>
    </rPh>
    <rPh sb="2" eb="3">
      <t>ヒョウ</t>
    </rPh>
    <phoneticPr fontId="3"/>
  </si>
  <si>
    <t>計算シートより
「総合効果値」</t>
    <rPh sb="0" eb="2">
      <t>ケイサン</t>
    </rPh>
    <rPh sb="9" eb="11">
      <t>ソウゴウ</t>
    </rPh>
    <rPh sb="11" eb="13">
      <t>コウカ</t>
    </rPh>
    <rPh sb="13" eb="14">
      <t>チ</t>
    </rPh>
    <phoneticPr fontId="3"/>
  </si>
  <si>
    <r>
      <t>【</t>
    </r>
    <r>
      <rPr>
        <b/>
        <sz val="11"/>
        <rFont val="ＭＳ ゴシック"/>
        <family val="3"/>
        <charset val="128"/>
      </rPr>
      <t>就業誘発数</t>
    </r>
    <r>
      <rPr>
        <sz val="11"/>
        <rFont val="ＭＳ ゴシック"/>
        <family val="3"/>
        <charset val="128"/>
      </rPr>
      <t>】</t>
    </r>
    <phoneticPr fontId="3"/>
  </si>
  <si>
    <r>
      <t>【</t>
    </r>
    <r>
      <rPr>
        <b/>
        <sz val="11"/>
        <rFont val="ＭＳ ゴシック"/>
        <family val="3"/>
        <charset val="128"/>
      </rPr>
      <t>雇用誘発数</t>
    </r>
    <r>
      <rPr>
        <sz val="11"/>
        <rFont val="ＭＳ ゴシック"/>
        <family val="3"/>
        <charset val="128"/>
      </rPr>
      <t>】</t>
    </r>
    <phoneticPr fontId="3"/>
  </si>
  <si>
    <t>全産業計</t>
    <rPh sb="0" eb="3">
      <t>ゼンサンギョウ</t>
    </rPh>
    <rPh sb="3" eb="4">
      <t>ケイ</t>
    </rPh>
    <phoneticPr fontId="3"/>
  </si>
  <si>
    <t>×</t>
    <phoneticPr fontId="3"/>
  </si>
  <si>
    <t>公共事業　
100億円</t>
    <rPh sb="0" eb="2">
      <t>コウキョウ</t>
    </rPh>
    <rPh sb="2" eb="4">
      <t>ジギョウ</t>
    </rPh>
    <rPh sb="9" eb="11">
      <t>オクエン</t>
    </rPh>
    <phoneticPr fontId="3"/>
  </si>
  <si>
    <t>413公共事業の購入者価格による最終需要額（Ａ）欄に「10,000」を入力</t>
    <rPh sb="3" eb="5">
      <t>コウキョウ</t>
    </rPh>
    <rPh sb="5" eb="7">
      <t>ジギョウ</t>
    </rPh>
    <rPh sb="8" eb="11">
      <t>コウニュウシャ</t>
    </rPh>
    <rPh sb="11" eb="13">
      <t>カカク</t>
    </rPh>
    <rPh sb="16" eb="18">
      <t>サイシュウ</t>
    </rPh>
    <rPh sb="18" eb="20">
      <t>ジュヨウ</t>
    </rPh>
    <rPh sb="20" eb="21">
      <t>ガク</t>
    </rPh>
    <rPh sb="24" eb="25">
      <t>ラン</t>
    </rPh>
    <rPh sb="35" eb="37">
      <t>ニュウリョク</t>
    </rPh>
    <phoneticPr fontId="3"/>
  </si>
  <si>
    <t>観光客による宿泊料
10万円</t>
    <rPh sb="0" eb="2">
      <t>カンコウ</t>
    </rPh>
    <rPh sb="2" eb="3">
      <t>キャク</t>
    </rPh>
    <rPh sb="6" eb="8">
      <t>シュクハク</t>
    </rPh>
    <rPh sb="8" eb="9">
      <t>リョウ</t>
    </rPh>
    <rPh sb="12" eb="13">
      <t>マン</t>
    </rPh>
    <rPh sb="13" eb="14">
      <t>エン</t>
    </rPh>
    <phoneticPr fontId="3"/>
  </si>
  <si>
    <t>671宿泊業の購入者価格による最終需要額（Ａ）欄に「0.1」を入力</t>
    <rPh sb="3" eb="5">
      <t>シュクハク</t>
    </rPh>
    <rPh sb="5" eb="6">
      <t>ギョウ</t>
    </rPh>
    <rPh sb="7" eb="10">
      <t>コウニュウシャ</t>
    </rPh>
    <rPh sb="10" eb="12">
      <t>カカク</t>
    </rPh>
    <rPh sb="23" eb="24">
      <t>ラン</t>
    </rPh>
    <rPh sb="31" eb="33">
      <t>ニュウリョク</t>
    </rPh>
    <phoneticPr fontId="3"/>
  </si>
  <si>
    <t>671宿泊業欄に「100」</t>
    <rPh sb="3" eb="5">
      <t>シュクハク</t>
    </rPh>
    <rPh sb="5" eb="6">
      <t>ギョウ</t>
    </rPh>
    <rPh sb="6" eb="7">
      <t>ラン</t>
    </rPh>
    <phoneticPr fontId="3"/>
  </si>
  <si>
    <t>観光客による土産代
（お菓子）　8千円</t>
    <rPh sb="0" eb="2">
      <t>カンコウ</t>
    </rPh>
    <rPh sb="2" eb="3">
      <t>キャク</t>
    </rPh>
    <rPh sb="6" eb="8">
      <t>ミヤゲ</t>
    </rPh>
    <rPh sb="8" eb="9">
      <t>ダイ</t>
    </rPh>
    <rPh sb="17" eb="18">
      <t>セン</t>
    </rPh>
    <rPh sb="18" eb="19">
      <t>エン</t>
    </rPh>
    <phoneticPr fontId="3"/>
  </si>
  <si>
    <t>111食料品の購入者価格による最終需要額（Ａ）欄に「0.008」を入力</t>
    <rPh sb="3" eb="6">
      <t>ショクリョウヒン</t>
    </rPh>
    <rPh sb="7" eb="10">
      <t>コウニュウシャ</t>
    </rPh>
    <rPh sb="10" eb="12">
      <t>カカク</t>
    </rPh>
    <rPh sb="33" eb="35">
      <t>ニュウリョク</t>
    </rPh>
    <phoneticPr fontId="3"/>
  </si>
  <si>
    <t>県内で製造されたものと限定する場合は111食料品欄に「100」、限定しない場合は何も入力しない。</t>
    <rPh sb="0" eb="2">
      <t>ケンナイ</t>
    </rPh>
    <rPh sb="3" eb="5">
      <t>セイゾウ</t>
    </rPh>
    <rPh sb="11" eb="13">
      <t>ゲンテイ</t>
    </rPh>
    <rPh sb="15" eb="17">
      <t>バアイ</t>
    </rPh>
    <rPh sb="21" eb="24">
      <t>ショクリョウヒン</t>
    </rPh>
    <rPh sb="24" eb="25">
      <t>ラン</t>
    </rPh>
    <rPh sb="32" eb="34">
      <t>ゲンテイ</t>
    </rPh>
    <rPh sb="37" eb="39">
      <t>バアイ</t>
    </rPh>
    <rPh sb="40" eb="41">
      <t>ナニ</t>
    </rPh>
    <rPh sb="42" eb="44">
      <t>ニュウリョク</t>
    </rPh>
    <phoneticPr fontId="3"/>
  </si>
  <si>
    <t>家庭用電気製品の需要　
1,000万円</t>
    <rPh sb="0" eb="3">
      <t>カテイヨウ</t>
    </rPh>
    <rPh sb="3" eb="5">
      <t>デンキ</t>
    </rPh>
    <rPh sb="5" eb="7">
      <t>セイヒン</t>
    </rPh>
    <rPh sb="8" eb="10">
      <t>ジュヨウ</t>
    </rPh>
    <rPh sb="18" eb="19">
      <t>エン</t>
    </rPh>
    <phoneticPr fontId="3"/>
  </si>
  <si>
    <t>県内で製造されたものと限定する場合は332民生用電気機器欄に「100」、限定しない場合は何も入力しない。</t>
    <rPh sb="0" eb="2">
      <t>ケンナイ</t>
    </rPh>
    <rPh sb="3" eb="5">
      <t>セイゾウ</t>
    </rPh>
    <rPh sb="11" eb="13">
      <t>ゲンテイ</t>
    </rPh>
    <rPh sb="15" eb="17">
      <t>バアイ</t>
    </rPh>
    <rPh sb="21" eb="24">
      <t>ミンセイヨウ</t>
    </rPh>
    <rPh sb="24" eb="26">
      <t>デンキ</t>
    </rPh>
    <rPh sb="26" eb="28">
      <t>キキ</t>
    </rPh>
    <rPh sb="28" eb="29">
      <t>ラン</t>
    </rPh>
    <rPh sb="36" eb="38">
      <t>ゲンテイ</t>
    </rPh>
    <rPh sb="41" eb="43">
      <t>バアイ</t>
    </rPh>
    <rPh sb="44" eb="45">
      <t>ナニ</t>
    </rPh>
    <rPh sb="46" eb="48">
      <t>ニュウリョク</t>
    </rPh>
    <phoneticPr fontId="3"/>
  </si>
  <si>
    <t>332民生用電気機器の購入者価格による最終需要額（Ａ）欄に「10」を入力</t>
    <rPh sb="3" eb="6">
      <t>ミンセイヨウ</t>
    </rPh>
    <rPh sb="6" eb="8">
      <t>デンキ</t>
    </rPh>
    <rPh sb="8" eb="10">
      <t>キキ</t>
    </rPh>
    <rPh sb="11" eb="14">
      <t>コウニュウシャ</t>
    </rPh>
    <rPh sb="14" eb="16">
      <t>カカク</t>
    </rPh>
    <rPh sb="34" eb="36">
      <t>ニュウリョク</t>
    </rPh>
    <phoneticPr fontId="3"/>
  </si>
  <si>
    <t>331業務用電気機器欄に「100」</t>
    <rPh sb="3" eb="6">
      <t>ギョウムヨウ</t>
    </rPh>
    <rPh sb="6" eb="8">
      <t>デンキ</t>
    </rPh>
    <rPh sb="8" eb="10">
      <t>キキ</t>
    </rPh>
    <rPh sb="10" eb="11">
      <t>ラン</t>
    </rPh>
    <phoneticPr fontId="3"/>
  </si>
  <si>
    <t>331業務用電気機器の生産者価格による最終需要額（Ｓ）欄に「1,000」を入力</t>
    <rPh sb="3" eb="6">
      <t>ギョウムヨウ</t>
    </rPh>
    <rPh sb="6" eb="8">
      <t>デンキ</t>
    </rPh>
    <rPh sb="8" eb="10">
      <t>キキ</t>
    </rPh>
    <rPh sb="11" eb="14">
      <t>セイサンシャ</t>
    </rPh>
    <rPh sb="14" eb="16">
      <t>カカク</t>
    </rPh>
    <rPh sb="37" eb="39">
      <t>ニュウリョク</t>
    </rPh>
    <phoneticPr fontId="3"/>
  </si>
  <si>
    <t>業務用電気製品の生産　
10億円</t>
    <rPh sb="0" eb="3">
      <t>ギョウムヨウ</t>
    </rPh>
    <rPh sb="3" eb="5">
      <t>デンキ</t>
    </rPh>
    <rPh sb="5" eb="7">
      <t>セイヒン</t>
    </rPh>
    <rPh sb="8" eb="10">
      <t>セイサン</t>
    </rPh>
    <rPh sb="14" eb="16">
      <t>オクエン</t>
    </rPh>
    <phoneticPr fontId="3"/>
  </si>
  <si>
    <t>商業マージン率</t>
    <rPh sb="6" eb="7">
      <t>リツ</t>
    </rPh>
    <phoneticPr fontId="3"/>
  </si>
  <si>
    <t>鉄道マージン率</t>
    <rPh sb="6" eb="7">
      <t>リツ</t>
    </rPh>
    <phoneticPr fontId="3"/>
  </si>
  <si>
    <t>道路マージン率</t>
    <rPh sb="6" eb="7">
      <t>リツ</t>
    </rPh>
    <phoneticPr fontId="3"/>
  </si>
  <si>
    <t>沿海内水面
マージン率</t>
    <rPh sb="0" eb="2">
      <t>エンカイ</t>
    </rPh>
    <rPh sb="2" eb="5">
      <t>ナイスイメン</t>
    </rPh>
    <rPh sb="10" eb="11">
      <t>リツ</t>
    </rPh>
    <phoneticPr fontId="3"/>
  </si>
  <si>
    <t>港湾運送
マージン率</t>
    <rPh sb="0" eb="2">
      <t>コウワン</t>
    </rPh>
    <rPh sb="2" eb="4">
      <t>ウンソウ</t>
    </rPh>
    <rPh sb="9" eb="10">
      <t>リツ</t>
    </rPh>
    <phoneticPr fontId="3"/>
  </si>
  <si>
    <t>航空マージン率</t>
    <rPh sb="6" eb="7">
      <t>リツ</t>
    </rPh>
    <phoneticPr fontId="3"/>
  </si>
  <si>
    <t>利用運送
マージン率</t>
    <rPh sb="9" eb="10">
      <t>リツ</t>
    </rPh>
    <phoneticPr fontId="3"/>
  </si>
  <si>
    <t>倉庫マージン率</t>
    <rPh sb="6" eb="7">
      <t>リツ</t>
    </rPh>
    <phoneticPr fontId="3"/>
  </si>
  <si>
    <t>商業マージン額</t>
    <rPh sb="6" eb="7">
      <t>ガク</t>
    </rPh>
    <phoneticPr fontId="3"/>
  </si>
  <si>
    <t>鉄道マージン額</t>
    <phoneticPr fontId="3"/>
  </si>
  <si>
    <t>道路マージン額</t>
    <phoneticPr fontId="3"/>
  </si>
  <si>
    <t>沿海内水面
マージン額</t>
    <rPh sb="0" eb="2">
      <t>エンカイ</t>
    </rPh>
    <rPh sb="2" eb="5">
      <t>ナイスイメン</t>
    </rPh>
    <phoneticPr fontId="3"/>
  </si>
  <si>
    <t>港湾運送
マージン額</t>
    <rPh sb="0" eb="2">
      <t>コウワン</t>
    </rPh>
    <rPh sb="2" eb="4">
      <t>ウンソウ</t>
    </rPh>
    <phoneticPr fontId="3"/>
  </si>
  <si>
    <t>航空マージン額</t>
    <phoneticPr fontId="3"/>
  </si>
  <si>
    <t>利用運送
マージン額</t>
    <phoneticPr fontId="3"/>
  </si>
  <si>
    <t>倉庫マージン額</t>
    <phoneticPr fontId="3"/>
  </si>
  <si>
    <t>（貨物運賃）</t>
    <phoneticPr fontId="3"/>
  </si>
  <si>
    <t>入力部分</t>
    <rPh sb="0" eb="2">
      <t>ニュウリョク</t>
    </rPh>
    <rPh sb="2" eb="4">
      <t>ブブン</t>
    </rPh>
    <phoneticPr fontId="3"/>
  </si>
  <si>
    <r>
      <t>最終需要額を入力する際、</t>
    </r>
    <r>
      <rPr>
        <b/>
        <u/>
        <sz val="12"/>
        <rFont val="ＭＳ ゴシック"/>
        <family val="3"/>
        <charset val="128"/>
      </rPr>
      <t>必ず100万円単位で</t>
    </r>
    <r>
      <rPr>
        <sz val="12"/>
        <rFont val="ＭＳ ゴシック"/>
        <family val="3"/>
        <charset val="128"/>
      </rPr>
      <t>入力してください。</t>
    </r>
    <rPh sb="0" eb="2">
      <t>サイシュウ</t>
    </rPh>
    <rPh sb="2" eb="4">
      <t>ジュヨウ</t>
    </rPh>
    <rPh sb="4" eb="5">
      <t>ガク</t>
    </rPh>
    <rPh sb="6" eb="8">
      <t>ニュウリョク</t>
    </rPh>
    <rPh sb="10" eb="11">
      <t>サイ</t>
    </rPh>
    <rPh sb="12" eb="13">
      <t>カナラ</t>
    </rPh>
    <rPh sb="17" eb="18">
      <t>マン</t>
    </rPh>
    <rPh sb="18" eb="19">
      <t>エン</t>
    </rPh>
    <rPh sb="19" eb="21">
      <t>タンイ</t>
    </rPh>
    <rPh sb="22" eb="24">
      <t>ニュウリョク</t>
    </rPh>
    <phoneticPr fontId="3"/>
  </si>
  <si>
    <r>
      <t>最終需要額を入力する際、</t>
    </r>
    <r>
      <rPr>
        <b/>
        <u/>
        <sz val="14"/>
        <rFont val="ＭＳ ゴシック"/>
        <family val="3"/>
        <charset val="128"/>
      </rPr>
      <t>必ず100万円単位</t>
    </r>
    <r>
      <rPr>
        <sz val="14"/>
        <rFont val="ＭＳ ゴシック"/>
        <family val="3"/>
        <charset val="128"/>
      </rPr>
      <t>で入力してください。</t>
    </r>
    <phoneticPr fontId="3"/>
  </si>
  <si>
    <r>
      <t>最終需要額を入力する際、</t>
    </r>
    <r>
      <rPr>
        <b/>
        <u/>
        <sz val="14"/>
        <rFont val="ＭＳ ゴシック"/>
        <family val="3"/>
        <charset val="128"/>
      </rPr>
      <t>必ず100万円単位</t>
    </r>
    <r>
      <rPr>
        <sz val="14"/>
        <rFont val="ＭＳ ゴシック"/>
        <family val="3"/>
        <charset val="128"/>
      </rPr>
      <t>で入力してください。</t>
    </r>
    <phoneticPr fontId="3"/>
  </si>
  <si>
    <t>（単位：100万円）</t>
    <rPh sb="1" eb="3">
      <t>タンイ</t>
    </rPh>
    <rPh sb="7" eb="8">
      <t>マン</t>
    </rPh>
    <rPh sb="8" eb="9">
      <t>エン</t>
    </rPh>
    <phoneticPr fontId="3"/>
  </si>
  <si>
    <t>（単位：100万円）</t>
    <rPh sb="1" eb="3">
      <t>タンイ</t>
    </rPh>
    <rPh sb="7" eb="9">
      <t>マンエン</t>
    </rPh>
    <phoneticPr fontId="3"/>
  </si>
  <si>
    <r>
      <t>「最終需要額入力シート」で最終需要額を入力する際、必ず</t>
    </r>
    <r>
      <rPr>
        <b/>
        <u/>
        <sz val="9"/>
        <rFont val="ＭＳ ゴシック"/>
        <family val="3"/>
        <charset val="128"/>
      </rPr>
      <t>100万円単位で入力</t>
    </r>
    <r>
      <rPr>
        <sz val="9"/>
        <rFont val="ＭＳ ゴシック"/>
        <family val="3"/>
        <charset val="128"/>
      </rPr>
      <t>してください。</t>
    </r>
    <rPh sb="1" eb="3">
      <t>サイシュウ</t>
    </rPh>
    <rPh sb="3" eb="5">
      <t>ジュヨウ</t>
    </rPh>
    <rPh sb="5" eb="6">
      <t>ガク</t>
    </rPh>
    <rPh sb="6" eb="8">
      <t>ニュウリョク</t>
    </rPh>
    <rPh sb="13" eb="15">
      <t>サイシュウ</t>
    </rPh>
    <rPh sb="15" eb="17">
      <t>ジュヨウ</t>
    </rPh>
    <rPh sb="17" eb="18">
      <t>ガク</t>
    </rPh>
    <rPh sb="19" eb="21">
      <t>ニュウリョク</t>
    </rPh>
    <rPh sb="23" eb="24">
      <t>サイ</t>
    </rPh>
    <rPh sb="25" eb="26">
      <t>カナラ</t>
    </rPh>
    <rPh sb="30" eb="31">
      <t>マン</t>
    </rPh>
    <rPh sb="31" eb="32">
      <t>エン</t>
    </rPh>
    <rPh sb="32" eb="34">
      <t>タンイ</t>
    </rPh>
    <rPh sb="35" eb="37">
      <t>ニュウリョク</t>
    </rPh>
    <phoneticPr fontId="3"/>
  </si>
  <si>
    <t>就業係数</t>
    <rPh sb="0" eb="2">
      <t>シュウギョウ</t>
    </rPh>
    <rPh sb="2" eb="4">
      <t>ケイスウ</t>
    </rPh>
    <phoneticPr fontId="3"/>
  </si>
  <si>
    <t>（単位：人/100万円）</t>
    <rPh sb="1" eb="3">
      <t>タンイ</t>
    </rPh>
    <phoneticPr fontId="3"/>
  </si>
  <si>
    <t>（単位：100万円）</t>
    <rPh sb="1" eb="3">
      <t>タンイ</t>
    </rPh>
    <phoneticPr fontId="3"/>
  </si>
  <si>
    <t>（単位：人）</t>
    <rPh sb="1" eb="3">
      <t>タンイ</t>
    </rPh>
    <phoneticPr fontId="3"/>
  </si>
  <si>
    <t>雇用係数</t>
    <rPh sb="0" eb="2">
      <t>コヨウ</t>
    </rPh>
    <rPh sb="2" eb="4">
      <t>ケイスウ</t>
    </rPh>
    <phoneticPr fontId="3"/>
  </si>
  <si>
    <t>生産誘発額
合計</t>
    <rPh sb="0" eb="2">
      <t>セイサン</t>
    </rPh>
    <rPh sb="2" eb="4">
      <t>ユウハツ</t>
    </rPh>
    <rPh sb="4" eb="5">
      <t>ガク</t>
    </rPh>
    <rPh sb="6" eb="8">
      <t>ゴウケイ</t>
    </rPh>
    <phoneticPr fontId="3"/>
  </si>
  <si>
    <t>（建設現場そのものを事業所としてとらえるため、移出や移入は存在しないものと扱われ、自給率は入力しなくても100％となっている。）</t>
    <phoneticPr fontId="3"/>
  </si>
  <si>
    <t>その他の鉱業</t>
  </si>
  <si>
    <t>石油化学系基礎製品</t>
  </si>
  <si>
    <t>有機化学工業製品（石油化学系基礎製品・合成樹脂を除く。）</t>
  </si>
  <si>
    <t>なめし革・革製品・毛皮</t>
  </si>
  <si>
    <t>鋳鍛造品（鉄）</t>
  </si>
  <si>
    <t>建設用・建築用金属製品</t>
  </si>
  <si>
    <t>通信・映像・音響機器</t>
  </si>
  <si>
    <t>他に分類されない会員制団体</t>
  </si>
  <si>
    <t>事務用品</t>
    <rPh sb="0" eb="2">
      <t>ジム</t>
    </rPh>
    <rPh sb="2" eb="4">
      <t>ヨウヒン</t>
    </rPh>
    <phoneticPr fontId="7"/>
  </si>
  <si>
    <t xml:space="preserve"> </t>
    <phoneticPr fontId="8"/>
  </si>
  <si>
    <t>A</t>
    <phoneticPr fontId="23"/>
  </si>
  <si>
    <t>取引基本表!</t>
    <phoneticPr fontId="8"/>
  </si>
  <si>
    <t>令和</t>
    <rPh sb="0" eb="2">
      <t>レイワ</t>
    </rPh>
    <phoneticPr fontId="3"/>
  </si>
  <si>
    <t>※移輸入率＝（移輸入額×(-１)）÷（県内需要計）</t>
    <rPh sb="1" eb="2">
      <t>ウツリ</t>
    </rPh>
    <rPh sb="2" eb="4">
      <t>ユニュウ</t>
    </rPh>
    <rPh sb="4" eb="5">
      <t>リツ</t>
    </rPh>
    <rPh sb="7" eb="8">
      <t>ウツリ</t>
    </rPh>
    <rPh sb="8" eb="11">
      <t>ユニュウガク</t>
    </rPh>
    <rPh sb="19" eb="21">
      <t>ケンナイ</t>
    </rPh>
    <rPh sb="21" eb="23">
      <t>ジュヨウ</t>
    </rPh>
    <rPh sb="23" eb="24">
      <t>ケイ</t>
    </rPh>
    <phoneticPr fontId="3"/>
  </si>
  <si>
    <t>※　商業マージン率・運輸マージン率は、総務省「令和２年産業連関表」の「需要合計」により計算。</t>
    <rPh sb="2" eb="4">
      <t>ショウギョウ</t>
    </rPh>
    <rPh sb="8" eb="9">
      <t>リツ</t>
    </rPh>
    <rPh sb="10" eb="12">
      <t>ウンユ</t>
    </rPh>
    <rPh sb="16" eb="17">
      <t>リツ</t>
    </rPh>
    <rPh sb="35" eb="37">
      <t>ジュヨウ</t>
    </rPh>
    <rPh sb="43" eb="45">
      <t>ケイサン</t>
    </rPh>
    <phoneticPr fontId="3"/>
  </si>
  <si>
    <t>右から年を選んで入力</t>
    <rPh sb="0" eb="1">
      <t>ミギ</t>
    </rPh>
    <rPh sb="3" eb="4">
      <t>ネン</t>
    </rPh>
    <rPh sb="5" eb="6">
      <t>エラ</t>
    </rPh>
    <phoneticPr fontId="3"/>
  </si>
  <si>
    <t>令和２年を自動的に適用）</t>
    <rPh sb="7" eb="8">
      <t>テキ</t>
    </rPh>
    <phoneticPr fontId="3"/>
  </si>
  <si>
    <t>分析に使用する産業連関表は令和２年時点のものですが、分析対象年と短期的には大幅に変化しないと仮定しています。</t>
    <rPh sb="0" eb="2">
      <t>ブンセキ</t>
    </rPh>
    <rPh sb="3" eb="5">
      <t>シヨウ</t>
    </rPh>
    <rPh sb="7" eb="9">
      <t>サンギョウ</t>
    </rPh>
    <rPh sb="9" eb="11">
      <t>レンカン</t>
    </rPh>
    <rPh sb="11" eb="12">
      <t>ヒョウ</t>
    </rPh>
    <rPh sb="17" eb="19">
      <t>ジテン</t>
    </rPh>
    <rPh sb="26" eb="28">
      <t>ブンセキ</t>
    </rPh>
    <rPh sb="28" eb="30">
      <t>タイショウ</t>
    </rPh>
    <rPh sb="30" eb="31">
      <t>ネン</t>
    </rPh>
    <rPh sb="32" eb="35">
      <t>タンキテキ</t>
    </rPh>
    <rPh sb="37" eb="39">
      <t>オオハバ</t>
    </rPh>
    <rPh sb="40" eb="42">
      <t>ヘンカ</t>
    </rPh>
    <rPh sb="46" eb="48">
      <t>カテイ</t>
    </rPh>
    <phoneticPr fontId="3"/>
  </si>
  <si>
    <t>　どのような費用がどの部門に該当するか不明の場合、「令和２年富山県産業連関表部門分類表」を参考にしてください。</t>
  </si>
  <si>
    <t>　時期がいつか特定できる場合はその年の消費性向を入力。
　何も入力しなければ令和２年の消費性向で計算することになる。</t>
    <rPh sb="1" eb="3">
      <t>ジキ</t>
    </rPh>
    <rPh sb="7" eb="9">
      <t>トクテイ</t>
    </rPh>
    <rPh sb="12" eb="14">
      <t>バアイ</t>
    </rPh>
    <rPh sb="17" eb="18">
      <t>トシ</t>
    </rPh>
    <rPh sb="19" eb="21">
      <t>ショウヒ</t>
    </rPh>
    <rPh sb="21" eb="23">
      <t>セイコウ</t>
    </rPh>
    <rPh sb="24" eb="26">
      <t>ニュウリョク</t>
    </rPh>
    <rPh sb="29" eb="30">
      <t>ナニ</t>
    </rPh>
    <rPh sb="31" eb="33">
      <t>ニュウリョク</t>
    </rPh>
    <rPh sb="43" eb="45">
      <t>ショウヒ</t>
    </rPh>
    <rPh sb="45" eb="47">
      <t>セイコウ</t>
    </rPh>
    <rPh sb="48" eb="50">
      <t>ケイサン</t>
    </rPh>
    <phoneticPr fontId="3"/>
  </si>
  <si>
    <t>合成樹脂・化学繊維</t>
  </si>
  <si>
    <t>石油・石炭製品</t>
  </si>
  <si>
    <t>電気</t>
  </si>
  <si>
    <t>研究</t>
  </si>
  <si>
    <t>獣医業</t>
  </si>
  <si>
    <t>675</t>
  </si>
  <si>
    <t>（令和</t>
    <phoneticPr fontId="3"/>
  </si>
  <si>
    <t>①　「令和２年富山県産業連関表（106部門表）」を使い計算</t>
    <rPh sb="7" eb="10">
      <t>トヤマケン</t>
    </rPh>
    <rPh sb="10" eb="12">
      <t>サンギョウ</t>
    </rPh>
    <rPh sb="12" eb="14">
      <t>レンカン</t>
    </rPh>
    <rPh sb="14" eb="15">
      <t>ヒョウ</t>
    </rPh>
    <rPh sb="19" eb="21">
      <t>ブモン</t>
    </rPh>
    <rPh sb="21" eb="22">
      <t>ヒョウ</t>
    </rPh>
    <rPh sb="25" eb="26">
      <t>ツカ</t>
    </rPh>
    <rPh sb="27" eb="29">
      <t>ケイサン</t>
    </rPh>
    <phoneticPr fontId="3"/>
  </si>
  <si>
    <t>事務用品</t>
  </si>
  <si>
    <t>　このワークシートは、「令和２年富山県産業連関表106部門表」を使って、経済波及効果を測定するために作成したものです。</t>
    <rPh sb="16" eb="19">
      <t>トヤマケン</t>
    </rPh>
    <rPh sb="19" eb="21">
      <t>サンギョウ</t>
    </rPh>
    <rPh sb="21" eb="23">
      <t>レンカン</t>
    </rPh>
    <rPh sb="23" eb="24">
      <t>ヒョウ</t>
    </rPh>
    <rPh sb="29" eb="30">
      <t>ヒョウ</t>
    </rPh>
    <rPh sb="32" eb="33">
      <t>ツカ</t>
    </rPh>
    <rPh sb="36" eb="38">
      <t>ケイザイ</t>
    </rPh>
    <rPh sb="38" eb="40">
      <t>ハキュウ</t>
    </rPh>
    <rPh sb="40" eb="42">
      <t>コウカ</t>
    </rPh>
    <rPh sb="43" eb="45">
      <t>ソクテイ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</si>
</sst>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00000"/>
    <numFmt numFmtId="177" formatCode="#,##0.000000"/>
    <numFmt numFmtId="178" formatCode="#,##0.0"/>
    <numFmt numFmtId="179" formatCode="#,##0.0_ "/>
    <numFmt numFmtId="180" formatCode="#,##0.0000"/>
    <numFmt numFmtId="181" formatCode="#,##0.000"/>
    <numFmt numFmtId="182" formatCode="0.0%"/>
    <numFmt numFmtId="183" formatCode="#,##0_ "/>
    <numFmt numFmtId="184" formatCode="0.000000_ "/>
    <numFmt numFmtId="185" formatCode="0.0000"/>
    <numFmt numFmtId="186" formatCode="#,##0_ ;[Red]\-#,##0\ "/>
    <numFmt numFmtId="187" formatCode="#,##0.00_);[Red]\(#,##0.00\)"/>
    <numFmt numFmtId="188" formatCode="#,##0.000_);[Red]\(#,##0.000\)"/>
    <numFmt numFmtId="189" formatCode="#,##0.0_);[Red]\(#,##0.0\)"/>
    <numFmt numFmtId="190" formatCode="#,##0.000_ "/>
    <numFmt numFmtId="191" formatCode="0_ "/>
    <numFmt numFmtId="192" formatCode="0_);[Red]\(0\)"/>
    <numFmt numFmtId="193" formatCode="0.000000E+00"/>
  </numFmts>
  <fonts count="24"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7"/>
      <name val="ＭＳ Ｐ明朝"/>
      <family val="1"/>
      <charset val="128"/>
    </font>
    <font>
      <sz val="10"/>
      <name val="ＭＳ ゴシック"/>
      <family val="3"/>
      <charset val="128"/>
    </font>
    <font>
      <sz val="12"/>
      <name val="ＭＳ ゴシック"/>
      <family val="3"/>
      <charset val="128"/>
    </font>
    <font>
      <sz val="11"/>
      <name val="ＭＳ ゴシック"/>
      <family val="3"/>
      <charset val="128"/>
    </font>
    <font>
      <sz val="11"/>
      <color indexed="52"/>
      <name val="ＭＳ Ｐゴシック"/>
      <family val="3"/>
      <charset val="128"/>
    </font>
    <font>
      <sz val="9"/>
      <name val="ＭＳ Ｐ明朝"/>
      <family val="1"/>
      <charset val="128"/>
    </font>
    <font>
      <sz val="10"/>
      <name val="ＭＳ Ｐゴシック"/>
      <family val="3"/>
      <charset val="128"/>
    </font>
    <font>
      <u/>
      <sz val="11"/>
      <color indexed="12"/>
      <name val="ＭＳ Ｐゴシック"/>
      <family val="3"/>
      <charset val="128"/>
    </font>
    <font>
      <sz val="9"/>
      <name val="ＭＳ 明朝"/>
      <family val="1"/>
      <charset val="128"/>
    </font>
    <font>
      <sz val="8"/>
      <name val="ＭＳ ゴシック"/>
      <family val="3"/>
      <charset val="128"/>
    </font>
    <font>
      <sz val="9"/>
      <name val="ＭＳ ゴシック"/>
      <family val="3"/>
      <charset val="128"/>
    </font>
    <font>
      <sz val="11"/>
      <name val="ＭＳ Ｐ明朝"/>
      <family val="1"/>
      <charset val="128"/>
    </font>
    <font>
      <sz val="6"/>
      <name val="ＭＳ ゴシック"/>
      <family val="3"/>
      <charset val="128"/>
    </font>
    <font>
      <sz val="7.5"/>
      <name val="ＭＳ ゴシック"/>
      <family val="3"/>
      <charset val="128"/>
    </font>
    <font>
      <b/>
      <u/>
      <sz val="12"/>
      <name val="ＭＳ ゴシック"/>
      <family val="3"/>
      <charset val="128"/>
    </font>
    <font>
      <sz val="14"/>
      <name val="ＭＳ ゴシック"/>
      <family val="3"/>
      <charset val="128"/>
    </font>
    <font>
      <b/>
      <u/>
      <sz val="14"/>
      <name val="ＭＳ ゴシック"/>
      <family val="3"/>
      <charset val="128"/>
    </font>
    <font>
      <b/>
      <u/>
      <sz val="9"/>
      <name val="ＭＳ ゴシック"/>
      <family val="3"/>
      <charset val="128"/>
    </font>
    <font>
      <b/>
      <sz val="11"/>
      <name val="ＭＳ ゴシック"/>
      <family val="3"/>
      <charset val="128"/>
    </font>
    <font>
      <sz val="6"/>
      <name val="游ゴシック"/>
      <family val="2"/>
      <charset val="128"/>
    </font>
  </fonts>
  <fills count="36">
    <fill>
      <patternFill patternType="none"/>
    </fill>
    <fill>
      <patternFill patternType="gray125"/>
    </fill>
    <fill>
      <patternFill patternType="solid">
        <fgColor indexed="9"/>
        <bgColor indexed="64"/>
      </patternFill>
    </fill>
    <fill>
      <patternFill patternType="solid">
        <fgColor indexed="45"/>
        <bgColor indexed="64"/>
      </patternFill>
    </fill>
    <fill>
      <patternFill patternType="solid">
        <fgColor indexed="41"/>
        <bgColor indexed="64"/>
      </patternFill>
    </fill>
    <fill>
      <patternFill patternType="solid">
        <fgColor indexed="42"/>
        <bgColor indexed="64"/>
      </patternFill>
    </fill>
    <fill>
      <patternFill patternType="solid">
        <fgColor indexed="15"/>
        <bgColor indexed="64"/>
      </patternFill>
    </fill>
    <fill>
      <patternFill patternType="solid">
        <fgColor indexed="13"/>
        <bgColor indexed="64"/>
      </patternFill>
    </fill>
    <fill>
      <patternFill patternType="solid">
        <fgColor indexed="11"/>
        <bgColor indexed="64"/>
      </patternFill>
    </fill>
    <fill>
      <patternFill patternType="solid">
        <fgColor indexed="44"/>
        <bgColor indexed="64"/>
      </patternFill>
    </fill>
    <fill>
      <patternFill patternType="solid">
        <fgColor indexed="27"/>
        <bgColor indexed="64"/>
      </patternFill>
    </fill>
    <fill>
      <patternFill patternType="solid">
        <fgColor rgb="FFFFC000"/>
        <bgColor indexed="64"/>
      </patternFill>
    </fill>
    <fill>
      <patternFill patternType="solid">
        <fgColor theme="8" tint="0.39997558519241921"/>
        <bgColor indexed="64"/>
      </patternFill>
    </fill>
    <fill>
      <patternFill patternType="solid">
        <fgColor rgb="FFCCFFFF"/>
        <bgColor indexed="64"/>
      </patternFill>
    </fill>
    <fill>
      <patternFill patternType="solid">
        <fgColor rgb="FFFFCC00"/>
        <bgColor indexed="64"/>
      </patternFill>
    </fill>
    <fill>
      <patternFill patternType="solid">
        <fgColor rgb="FF33CCCC"/>
        <bgColor indexed="64"/>
      </patternFill>
    </fill>
    <fill>
      <patternFill patternType="solid">
        <fgColor theme="0"/>
        <bgColor indexed="64"/>
      </patternFill>
    </fill>
    <fill>
      <patternFill patternType="solid">
        <fgColor rgb="FFFFFF99"/>
        <bgColor indexed="64"/>
      </patternFill>
    </fill>
    <fill>
      <patternFill patternType="solid">
        <fgColor rgb="FFFF99FF"/>
        <bgColor indexed="64"/>
      </patternFill>
    </fill>
    <fill>
      <patternFill patternType="solid">
        <fgColor rgb="FFFFFF00"/>
        <bgColor indexed="64"/>
      </patternFill>
    </fill>
    <fill>
      <patternFill patternType="solid">
        <fgColor rgb="FFFF99CC"/>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CFF66"/>
        <bgColor indexed="64"/>
      </patternFill>
    </fill>
    <fill>
      <patternFill patternType="solid">
        <fgColor rgb="FFCCFF33"/>
        <bgColor indexed="64"/>
      </patternFill>
    </fill>
    <fill>
      <patternFill patternType="solid">
        <fgColor theme="9" tint="0.39997558519241921"/>
        <bgColor indexed="64"/>
      </patternFill>
    </fill>
    <fill>
      <patternFill patternType="solid">
        <fgColor rgb="FFCCCCFF"/>
        <bgColor indexed="64"/>
      </patternFill>
    </fill>
    <fill>
      <patternFill patternType="solid">
        <fgColor rgb="FFCCFFCC"/>
        <bgColor indexed="64"/>
      </patternFill>
    </fill>
    <fill>
      <patternFill patternType="solid">
        <fgColor rgb="FF66FF33"/>
        <bgColor indexed="64"/>
      </patternFill>
    </fill>
    <fill>
      <patternFill patternType="solid">
        <fgColor rgb="FF99FFCC"/>
        <bgColor indexed="64"/>
      </patternFill>
    </fill>
    <fill>
      <patternFill patternType="solid">
        <fgColor rgb="FF99FF66"/>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8080"/>
        <bgColor indexed="64"/>
      </patternFill>
    </fill>
    <fill>
      <patternFill patternType="solid">
        <fgColor theme="9" tint="0.59999389629810485"/>
        <bgColor indexed="64"/>
      </patternFill>
    </fill>
    <fill>
      <patternFill patternType="solid">
        <fgColor theme="0" tint="-0.14999847407452621"/>
        <bgColor indexed="64"/>
      </patternFill>
    </fill>
  </fills>
  <borders count="242">
    <border>
      <left/>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top style="hair">
        <color indexed="64"/>
      </top>
      <bottom/>
      <diagonal/>
    </border>
    <border>
      <left/>
      <right/>
      <top style="hair">
        <color indexed="64"/>
      </top>
      <bottom/>
      <diagonal/>
    </border>
    <border>
      <left style="medium">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top style="medium">
        <color indexed="64"/>
      </top>
      <bottom/>
      <diagonal/>
    </border>
    <border>
      <left style="dotted">
        <color indexed="64"/>
      </left>
      <right/>
      <top/>
      <bottom style="thin">
        <color indexed="64"/>
      </bottom>
      <diagonal/>
    </border>
    <border>
      <left style="dotted">
        <color indexed="64"/>
      </left>
      <right/>
      <top/>
      <bottom/>
      <diagonal/>
    </border>
    <border>
      <left style="dotted">
        <color indexed="64"/>
      </left>
      <right/>
      <top style="hair">
        <color indexed="64"/>
      </top>
      <bottom/>
      <diagonal/>
    </border>
    <border>
      <left style="dotted">
        <color indexed="64"/>
      </left>
      <right/>
      <top/>
      <bottom style="hair">
        <color indexed="64"/>
      </bottom>
      <diagonal/>
    </border>
    <border>
      <left style="dotted">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right/>
      <top/>
      <bottom style="dashed">
        <color indexed="64"/>
      </bottom>
      <diagonal/>
    </border>
    <border>
      <left/>
      <right/>
      <top style="thin">
        <color indexed="64"/>
      </top>
      <bottom style="dashed">
        <color indexed="64"/>
      </bottom>
      <diagonal/>
    </border>
    <border>
      <left/>
      <right style="thin">
        <color indexed="64"/>
      </right>
      <top style="hair">
        <color indexed="64"/>
      </top>
      <bottom/>
      <diagonal/>
    </border>
    <border>
      <left style="thin">
        <color indexed="64"/>
      </left>
      <right style="thin">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hair">
        <color indexed="64"/>
      </bottom>
      <diagonal/>
    </border>
    <border>
      <left style="dotted">
        <color indexed="64"/>
      </left>
      <right style="double">
        <color indexed="64"/>
      </right>
      <top style="hair">
        <color indexed="64"/>
      </top>
      <bottom/>
      <diagonal/>
    </border>
    <border>
      <left style="double">
        <color indexed="64"/>
      </left>
      <right style="double">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dotted">
        <color indexed="64"/>
      </right>
      <top/>
      <bottom/>
      <diagonal/>
    </border>
    <border>
      <left/>
      <right style="dotted">
        <color indexed="64"/>
      </right>
      <top style="hair">
        <color indexed="64"/>
      </top>
      <bottom/>
      <diagonal/>
    </border>
    <border>
      <left style="dotted">
        <color indexed="64"/>
      </left>
      <right style="dotted">
        <color indexed="64"/>
      </right>
      <top style="hair">
        <color indexed="64"/>
      </top>
      <bottom/>
      <diagonal/>
    </border>
    <border>
      <left/>
      <right style="dotted">
        <color indexed="64"/>
      </right>
      <top/>
      <bottom style="hair">
        <color indexed="64"/>
      </bottom>
      <diagonal/>
    </border>
    <border>
      <left style="dotted">
        <color indexed="64"/>
      </left>
      <right style="dotted">
        <color indexed="64"/>
      </right>
      <top/>
      <bottom style="hair">
        <color indexed="64"/>
      </bottom>
      <diagonal/>
    </border>
    <border>
      <left style="medium">
        <color indexed="64"/>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tted">
        <color indexed="64"/>
      </left>
      <right style="double">
        <color indexed="64"/>
      </right>
      <top/>
      <bottom style="thin">
        <color indexed="64"/>
      </bottom>
      <diagonal/>
    </border>
    <border>
      <left/>
      <right style="medium">
        <color indexed="64"/>
      </right>
      <top style="medium">
        <color indexed="64"/>
      </top>
      <bottom/>
      <diagonal/>
    </border>
    <border>
      <left style="double">
        <color indexed="64"/>
      </left>
      <right style="double">
        <color indexed="64"/>
      </right>
      <top style="thin">
        <color indexed="64"/>
      </top>
      <bottom style="medium">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top style="double">
        <color indexed="64"/>
      </top>
      <bottom/>
      <diagonal/>
    </border>
    <border>
      <left/>
      <right style="double">
        <color indexed="64"/>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diagonal/>
    </border>
    <border>
      <left style="thin">
        <color indexed="64"/>
      </left>
      <right style="double">
        <color indexed="64"/>
      </right>
      <top/>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double">
        <color indexed="64"/>
      </left>
      <right style="double">
        <color indexed="64"/>
      </right>
      <top style="thin">
        <color indexed="64"/>
      </top>
      <bottom/>
      <diagonal/>
    </border>
    <border>
      <left style="double">
        <color indexed="64"/>
      </left>
      <right style="double">
        <color indexed="64"/>
      </right>
      <top/>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double">
        <color indexed="64"/>
      </left>
      <right style="double">
        <color indexed="64"/>
      </right>
      <top style="hair">
        <color indexed="64"/>
      </top>
      <bottom/>
      <diagonal/>
    </border>
    <border>
      <left style="double">
        <color indexed="64"/>
      </left>
      <right style="double">
        <color indexed="64"/>
      </right>
      <top/>
      <bottom style="hair">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medium">
        <color indexed="64"/>
      </right>
      <top style="thin">
        <color indexed="64"/>
      </top>
      <bottom style="medium">
        <color indexed="64"/>
      </bottom>
      <diagonal/>
    </border>
    <border>
      <left/>
      <right style="dotted">
        <color indexed="64"/>
      </right>
      <top style="medium">
        <color indexed="64"/>
      </top>
      <bottom/>
      <diagonal/>
    </border>
    <border>
      <left style="dotted">
        <color indexed="64"/>
      </left>
      <right style="double">
        <color indexed="64"/>
      </right>
      <top/>
      <bottom style="hair">
        <color indexed="64"/>
      </bottom>
      <diagonal/>
    </border>
    <border>
      <left/>
      <right style="dotted">
        <color indexed="64"/>
      </right>
      <top/>
      <bottom style="medium">
        <color indexed="64"/>
      </bottom>
      <diagonal/>
    </border>
    <border>
      <left style="dotted">
        <color indexed="64"/>
      </left>
      <right style="dotted">
        <color indexed="64"/>
      </right>
      <top style="medium">
        <color indexed="64"/>
      </top>
      <bottom/>
      <diagonal/>
    </border>
    <border>
      <left style="thin">
        <color indexed="64"/>
      </left>
      <right style="dotted">
        <color indexed="64"/>
      </right>
      <top/>
      <bottom/>
      <diagonal/>
    </border>
    <border>
      <left style="double">
        <color indexed="64"/>
      </left>
      <right style="dotted">
        <color indexed="64"/>
      </right>
      <top/>
      <bottom/>
      <diagonal/>
    </border>
    <border>
      <left style="dotted">
        <color indexed="64"/>
      </left>
      <right style="double">
        <color indexed="64"/>
      </right>
      <top/>
      <bottom/>
      <diagonal/>
    </border>
    <border>
      <left style="double">
        <color indexed="64"/>
      </left>
      <right/>
      <top/>
      <bottom/>
      <diagonal/>
    </border>
    <border>
      <left/>
      <right style="double">
        <color indexed="64"/>
      </right>
      <top/>
      <bottom style="double">
        <color indexed="64"/>
      </bottom>
      <diagonal/>
    </border>
    <border>
      <left style="double">
        <color indexed="64"/>
      </left>
      <right style="double">
        <color indexed="64"/>
      </right>
      <top style="medium">
        <color indexed="64"/>
      </top>
      <bottom/>
      <diagonal/>
    </border>
    <border>
      <left style="dotted">
        <color indexed="64"/>
      </left>
      <right style="double">
        <color indexed="64"/>
      </right>
      <top style="medium">
        <color indexed="64"/>
      </top>
      <bottom/>
      <diagonal/>
    </border>
    <border>
      <left style="medium">
        <color indexed="64"/>
      </left>
      <right style="double">
        <color indexed="64"/>
      </right>
      <top/>
      <bottom/>
      <diagonal/>
    </border>
    <border>
      <left style="double">
        <color indexed="64"/>
      </left>
      <right style="medium">
        <color indexed="64"/>
      </right>
      <top/>
      <bottom/>
      <diagonal/>
    </border>
    <border>
      <left style="double">
        <color indexed="64"/>
      </left>
      <right/>
      <top style="hair">
        <color indexed="64"/>
      </top>
      <bottom/>
      <diagonal/>
    </border>
    <border>
      <left style="medium">
        <color indexed="64"/>
      </left>
      <right style="double">
        <color indexed="64"/>
      </right>
      <top style="hair">
        <color indexed="64"/>
      </top>
      <bottom/>
      <diagonal/>
    </border>
    <border>
      <left style="double">
        <color indexed="64"/>
      </left>
      <right style="medium">
        <color indexed="64"/>
      </right>
      <top style="hair">
        <color indexed="64"/>
      </top>
      <bottom/>
      <diagonal/>
    </border>
    <border>
      <left style="double">
        <color indexed="64"/>
      </left>
      <right/>
      <top/>
      <bottom style="hair">
        <color indexed="64"/>
      </bottom>
      <diagonal/>
    </border>
    <border>
      <left style="medium">
        <color indexed="64"/>
      </left>
      <right style="double">
        <color indexed="64"/>
      </right>
      <top/>
      <bottom style="hair">
        <color indexed="64"/>
      </bottom>
      <diagonal/>
    </border>
    <border>
      <left style="double">
        <color indexed="64"/>
      </left>
      <right style="medium">
        <color indexed="64"/>
      </right>
      <top/>
      <bottom style="hair">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medium">
        <color indexed="64"/>
      </right>
      <top/>
      <bottom style="thin">
        <color indexed="64"/>
      </bottom>
      <diagonal/>
    </border>
    <border>
      <left style="double">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diagonal/>
    </border>
    <border>
      <left/>
      <right/>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hair">
        <color indexed="64"/>
      </left>
      <right style="medium">
        <color indexed="64"/>
      </right>
      <top style="medium">
        <color indexed="64"/>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medium">
        <color indexed="64"/>
      </right>
      <top/>
      <bottom style="thin">
        <color indexed="64"/>
      </bottom>
      <diagonal/>
    </border>
    <border>
      <left style="hair">
        <color indexed="64"/>
      </left>
      <right style="thin">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thin">
        <color indexed="64"/>
      </right>
      <top style="hair">
        <color indexed="64"/>
      </top>
      <bottom/>
      <diagonal/>
    </border>
    <border>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top style="medium">
        <color indexed="64"/>
      </top>
      <bottom style="double">
        <color indexed="64"/>
      </bottom>
      <diagonal/>
    </border>
    <border>
      <left/>
      <right style="double">
        <color indexed="64"/>
      </right>
      <top style="medium">
        <color indexed="64"/>
      </top>
      <bottom style="double">
        <color indexed="64"/>
      </bottom>
      <diagonal/>
    </border>
    <border>
      <left style="double">
        <color indexed="64"/>
      </left>
      <right/>
      <top style="medium">
        <color indexed="64"/>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right style="medium">
        <color indexed="64"/>
      </right>
      <top style="double">
        <color indexed="64"/>
      </top>
      <bottom/>
      <diagonal/>
    </border>
    <border>
      <left/>
      <right style="medium">
        <color indexed="64"/>
      </right>
      <top/>
      <bottom style="dotted">
        <color indexed="64"/>
      </bottom>
      <diagonal/>
    </border>
    <border>
      <left/>
      <right style="medium">
        <color indexed="64"/>
      </right>
      <top style="dotted">
        <color indexed="64"/>
      </top>
      <bottom/>
      <diagonal/>
    </border>
    <border>
      <left/>
      <right style="medium">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style="dotted">
        <color indexed="64"/>
      </top>
      <bottom/>
      <diagonal/>
    </border>
    <border>
      <left style="dotted">
        <color indexed="64"/>
      </left>
      <right style="thin">
        <color indexed="64"/>
      </right>
      <top/>
      <bottom style="medium">
        <color indexed="64"/>
      </bottom>
      <diagonal/>
    </border>
    <border>
      <left style="medium">
        <color indexed="64"/>
      </left>
      <right/>
      <top style="double">
        <color indexed="64"/>
      </top>
      <bottom/>
      <diagonal/>
    </border>
    <border>
      <left style="double">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double">
        <color indexed="64"/>
      </left>
      <right/>
      <top style="double">
        <color indexed="64"/>
      </top>
      <bottom/>
      <diagonal/>
    </border>
    <border>
      <left style="double">
        <color indexed="64"/>
      </left>
      <right/>
      <top/>
      <bottom style="double">
        <color indexed="64"/>
      </bottom>
      <diagonal/>
    </border>
    <border>
      <left/>
      <right/>
      <top/>
      <bottom style="double">
        <color rgb="FFFF0000"/>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double">
        <color indexed="64"/>
      </left>
      <right style="double">
        <color indexed="64"/>
      </right>
      <top/>
      <bottom style="medium">
        <color indexed="64"/>
      </bottom>
      <diagonal/>
    </border>
    <border>
      <left/>
      <right style="medium">
        <color indexed="64"/>
      </right>
      <top/>
      <bottom/>
      <diagonal/>
    </border>
    <border>
      <left style="dotted">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double">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style="medium">
        <color indexed="64"/>
      </left>
      <right style="medium">
        <color indexed="64"/>
      </right>
      <top/>
      <bottom/>
      <diagonal/>
    </border>
    <border>
      <left style="dotted">
        <color indexed="64"/>
      </left>
      <right style="double">
        <color indexed="64"/>
      </right>
      <top style="hair">
        <color indexed="64"/>
      </top>
      <bottom style="thin">
        <color indexed="64"/>
      </bottom>
      <diagonal/>
    </border>
    <border>
      <left style="double">
        <color indexed="64"/>
      </left>
      <right style="double">
        <color indexed="64"/>
      </right>
      <top style="hair">
        <color indexed="64"/>
      </top>
      <bottom style="thin">
        <color indexed="64"/>
      </bottom>
      <diagonal/>
    </border>
    <border>
      <left/>
      <right style="dotted">
        <color indexed="64"/>
      </right>
      <top style="hair">
        <color indexed="64"/>
      </top>
      <bottom style="thin">
        <color indexed="64"/>
      </bottom>
      <diagonal/>
    </border>
    <border>
      <left style="dotted">
        <color indexed="64"/>
      </left>
      <right/>
      <top style="hair">
        <color indexed="64"/>
      </top>
      <bottom style="thin">
        <color indexed="64"/>
      </bottom>
      <diagonal/>
    </border>
    <border>
      <left style="medium">
        <color indexed="64"/>
      </left>
      <right style="double">
        <color indexed="64"/>
      </right>
      <top/>
      <bottom style="thin">
        <color indexed="64"/>
      </bottom>
      <diagonal/>
    </border>
    <border>
      <left/>
      <right style="medium">
        <color indexed="64"/>
      </right>
      <top/>
      <bottom style="thin">
        <color indexed="64"/>
      </bottom>
      <diagonal/>
    </border>
    <border>
      <left style="thin">
        <color indexed="64"/>
      </left>
      <right/>
      <top style="hair">
        <color indexed="64"/>
      </top>
      <bottom style="hair">
        <color indexed="64"/>
      </bottom>
      <diagonal/>
    </border>
    <border>
      <left/>
      <right style="thin">
        <color indexed="64"/>
      </right>
      <top style="thin">
        <color indexed="64"/>
      </top>
      <bottom style="medium">
        <color indexed="64"/>
      </bottom>
      <diagonal/>
    </border>
  </borders>
  <cellStyleXfs count="6">
    <xf numFmtId="0" fontId="0" fillId="0" borderId="0">
      <alignment vertical="center"/>
    </xf>
    <xf numFmtId="0" fontId="11" fillId="0" borderId="0" applyNumberFormat="0" applyFill="0" applyBorder="0" applyAlignment="0" applyProtection="0">
      <alignment vertical="top"/>
      <protection locked="0"/>
    </xf>
    <xf numFmtId="38" fontId="2" fillId="0" borderId="0" applyFont="0" applyFill="0" applyBorder="0" applyAlignment="0" applyProtection="0">
      <alignment vertical="center"/>
    </xf>
    <xf numFmtId="0" fontId="2" fillId="0" borderId="0"/>
    <xf numFmtId="0" fontId="12" fillId="0" borderId="0"/>
    <xf numFmtId="0" fontId="1" fillId="0" borderId="0">
      <alignment vertical="center"/>
    </xf>
  </cellStyleXfs>
  <cellXfs count="856">
    <xf numFmtId="0" fontId="0" fillId="0" borderId="0" xfId="0">
      <alignment vertical="center"/>
    </xf>
    <xf numFmtId="0" fontId="5" fillId="0" borderId="0" xfId="0" applyFont="1">
      <alignment vertical="center"/>
    </xf>
    <xf numFmtId="0" fontId="5" fillId="0" borderId="0" xfId="0" applyFont="1" applyBorder="1">
      <alignment vertical="center"/>
    </xf>
    <xf numFmtId="0" fontId="6" fillId="0" borderId="0" xfId="0" applyFont="1">
      <alignment vertical="center"/>
    </xf>
    <xf numFmtId="0" fontId="7" fillId="0" borderId="0" xfId="0" applyFont="1">
      <alignment vertical="center"/>
    </xf>
    <xf numFmtId="0" fontId="5" fillId="0" borderId="0" xfId="0" applyFont="1" applyFill="1" applyBorder="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49" fontId="5" fillId="2" borderId="4" xfId="0" applyNumberFormat="1" applyFont="1" applyFill="1" applyBorder="1" applyAlignment="1">
      <alignment horizontal="center" vertical="center"/>
    </xf>
    <xf numFmtId="0" fontId="5" fillId="2" borderId="2" xfId="0" applyFont="1" applyFill="1" applyBorder="1" applyAlignment="1">
      <alignment horizontal="distributed" vertical="center"/>
    </xf>
    <xf numFmtId="0" fontId="5" fillId="2" borderId="3" xfId="0" applyFont="1" applyFill="1" applyBorder="1" applyAlignment="1">
      <alignment horizontal="distributed" vertical="center"/>
    </xf>
    <xf numFmtId="0" fontId="7" fillId="2" borderId="0" xfId="0" applyFont="1" applyFill="1" applyBorder="1">
      <alignment vertical="center"/>
    </xf>
    <xf numFmtId="0" fontId="7" fillId="2" borderId="8" xfId="0" applyFont="1" applyFill="1" applyBorder="1">
      <alignment vertical="center"/>
    </xf>
    <xf numFmtId="0" fontId="7" fillId="2" borderId="10" xfId="0" applyFont="1" applyFill="1" applyBorder="1">
      <alignment vertical="center"/>
    </xf>
    <xf numFmtId="49" fontId="5" fillId="2" borderId="13" xfId="0" applyNumberFormat="1" applyFont="1" applyFill="1" applyBorder="1" applyAlignment="1">
      <alignment horizontal="center" vertical="center"/>
    </xf>
    <xf numFmtId="0" fontId="5" fillId="0" borderId="0" xfId="0" applyFont="1" applyBorder="1" applyAlignment="1">
      <alignment horizontal="center" vertical="center"/>
    </xf>
    <xf numFmtId="0" fontId="5" fillId="2" borderId="14" xfId="0" applyFont="1" applyFill="1" applyBorder="1">
      <alignment vertical="center"/>
    </xf>
    <xf numFmtId="0" fontId="5" fillId="0" borderId="0" xfId="0" applyFont="1" applyAlignment="1">
      <alignment horizontal="right" vertical="center"/>
    </xf>
    <xf numFmtId="0" fontId="5" fillId="3" borderId="0" xfId="0" applyFont="1" applyFill="1">
      <alignment vertical="center"/>
    </xf>
    <xf numFmtId="0" fontId="5" fillId="3" borderId="0" xfId="0" applyFont="1" applyFill="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lignment vertical="center"/>
    </xf>
    <xf numFmtId="178" fontId="5" fillId="0" borderId="0" xfId="0" applyNumberFormat="1" applyFont="1" applyFill="1" applyBorder="1">
      <alignment vertical="center"/>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177" fontId="5" fillId="5" borderId="20" xfId="0" applyNumberFormat="1" applyFont="1" applyFill="1" applyBorder="1">
      <alignment vertical="center"/>
    </xf>
    <xf numFmtId="177" fontId="5" fillId="5" borderId="21" xfId="0" applyNumberFormat="1" applyFont="1" applyFill="1" applyBorder="1">
      <alignment vertical="center"/>
    </xf>
    <xf numFmtId="177" fontId="5" fillId="5" borderId="22" xfId="0" applyNumberFormat="1" applyFont="1" applyFill="1" applyBorder="1">
      <alignment vertical="center"/>
    </xf>
    <xf numFmtId="0" fontId="5" fillId="4" borderId="0" xfId="0" applyFont="1" applyFill="1" applyBorder="1">
      <alignment vertical="center"/>
    </xf>
    <xf numFmtId="0" fontId="5" fillId="4" borderId="24" xfId="0" applyFont="1" applyFill="1" applyBorder="1" applyAlignment="1">
      <alignment horizontal="center" vertical="center"/>
    </xf>
    <xf numFmtId="0" fontId="5" fillId="4" borderId="2" xfId="0" applyFont="1" applyFill="1" applyBorder="1">
      <alignment vertical="center"/>
    </xf>
    <xf numFmtId="182" fontId="5" fillId="4" borderId="16" xfId="0" applyNumberFormat="1" applyFont="1" applyFill="1" applyBorder="1">
      <alignment vertical="center"/>
    </xf>
    <xf numFmtId="0" fontId="5" fillId="6" borderId="25" xfId="0" applyFont="1" applyFill="1" applyBorder="1">
      <alignment vertical="center"/>
    </xf>
    <xf numFmtId="0" fontId="5" fillId="6" borderId="26" xfId="0" applyFont="1" applyFill="1" applyBorder="1">
      <alignment vertical="center"/>
    </xf>
    <xf numFmtId="0" fontId="5" fillId="7" borderId="27" xfId="0" applyFont="1" applyFill="1" applyBorder="1" applyAlignment="1">
      <alignment horizontal="center" vertical="center"/>
    </xf>
    <xf numFmtId="0" fontId="5" fillId="7" borderId="28" xfId="0" applyFont="1" applyFill="1" applyBorder="1">
      <alignment vertical="center"/>
    </xf>
    <xf numFmtId="0" fontId="5" fillId="8" borderId="27" xfId="0" applyFont="1" applyFill="1" applyBorder="1" applyAlignment="1">
      <alignment horizontal="center" vertical="center"/>
    </xf>
    <xf numFmtId="0" fontId="5" fillId="6" borderId="28" xfId="0" applyFont="1" applyFill="1" applyBorder="1">
      <alignment vertical="center"/>
    </xf>
    <xf numFmtId="0" fontId="5" fillId="8" borderId="28" xfId="0" applyFont="1" applyFill="1" applyBorder="1">
      <alignment vertical="center"/>
    </xf>
    <xf numFmtId="0" fontId="5" fillId="0" borderId="29" xfId="0" applyFont="1" applyBorder="1">
      <alignment vertical="center"/>
    </xf>
    <xf numFmtId="0" fontId="5" fillId="4" borderId="30" xfId="0" applyFont="1" applyFill="1" applyBorder="1">
      <alignment vertical="center"/>
    </xf>
    <xf numFmtId="0" fontId="5" fillId="4" borderId="31" xfId="0" applyFont="1" applyFill="1" applyBorder="1" applyAlignment="1">
      <alignment horizontal="center" vertical="center"/>
    </xf>
    <xf numFmtId="0" fontId="5" fillId="4" borderId="32" xfId="0" applyFont="1" applyFill="1" applyBorder="1">
      <alignment vertical="center"/>
    </xf>
    <xf numFmtId="0" fontId="5" fillId="4" borderId="20" xfId="0" applyFont="1" applyFill="1" applyBorder="1">
      <alignment vertical="center"/>
    </xf>
    <xf numFmtId="0" fontId="5" fillId="4" borderId="33" xfId="0" applyFont="1" applyFill="1" applyBorder="1">
      <alignment vertical="center"/>
    </xf>
    <xf numFmtId="0" fontId="5" fillId="4" borderId="34" xfId="0" applyFont="1" applyFill="1" applyBorder="1">
      <alignment vertical="center"/>
    </xf>
    <xf numFmtId="0" fontId="5" fillId="4" borderId="35" xfId="0" applyFont="1" applyFill="1" applyBorder="1">
      <alignment vertical="center"/>
    </xf>
    <xf numFmtId="0" fontId="5" fillId="4" borderId="36" xfId="0" applyFont="1" applyFill="1" applyBorder="1">
      <alignment vertical="center"/>
    </xf>
    <xf numFmtId="0" fontId="5" fillId="9" borderId="16" xfId="0" applyFont="1" applyFill="1" applyBorder="1">
      <alignment vertical="center"/>
    </xf>
    <xf numFmtId="0" fontId="5" fillId="9" borderId="17" xfId="0" applyFont="1" applyFill="1" applyBorder="1">
      <alignment vertical="center"/>
    </xf>
    <xf numFmtId="0" fontId="5" fillId="9" borderId="37" xfId="0" applyFont="1" applyFill="1" applyBorder="1">
      <alignment vertical="center"/>
    </xf>
    <xf numFmtId="0" fontId="5" fillId="9" borderId="38" xfId="0" applyFont="1" applyFill="1" applyBorder="1">
      <alignment vertical="center"/>
    </xf>
    <xf numFmtId="0" fontId="5" fillId="9" borderId="15" xfId="0" applyFont="1" applyFill="1" applyBorder="1">
      <alignment vertical="center"/>
    </xf>
    <xf numFmtId="0" fontId="5" fillId="9" borderId="1" xfId="0" applyFont="1" applyFill="1" applyBorder="1">
      <alignment vertical="center"/>
    </xf>
    <xf numFmtId="0" fontId="5" fillId="9" borderId="29" xfId="0" applyFont="1" applyFill="1" applyBorder="1">
      <alignment vertical="center"/>
    </xf>
    <xf numFmtId="0" fontId="5" fillId="9" borderId="0" xfId="0" applyFont="1" applyFill="1" applyBorder="1">
      <alignment vertical="center"/>
    </xf>
    <xf numFmtId="0" fontId="5" fillId="9" borderId="14" xfId="0" applyFont="1" applyFill="1" applyBorder="1">
      <alignment vertical="center"/>
    </xf>
    <xf numFmtId="0" fontId="5" fillId="9" borderId="24" xfId="0" applyFont="1" applyFill="1" applyBorder="1">
      <alignment vertical="center"/>
    </xf>
    <xf numFmtId="0" fontId="5" fillId="9" borderId="2" xfId="0" applyFont="1" applyFill="1" applyBorder="1">
      <alignment vertical="center"/>
    </xf>
    <xf numFmtId="0" fontId="5" fillId="9" borderId="3" xfId="0" applyFont="1" applyFill="1" applyBorder="1">
      <alignment vertical="center"/>
    </xf>
    <xf numFmtId="0" fontId="5" fillId="4" borderId="39" xfId="0" applyFont="1" applyFill="1" applyBorder="1">
      <alignment vertical="center"/>
    </xf>
    <xf numFmtId="0" fontId="5" fillId="4" borderId="40" xfId="0" applyFont="1" applyFill="1" applyBorder="1" applyAlignment="1">
      <alignment horizontal="center" vertical="center"/>
    </xf>
    <xf numFmtId="0" fontId="5" fillId="4" borderId="41" xfId="0" applyFont="1" applyFill="1" applyBorder="1">
      <alignment vertical="center"/>
    </xf>
    <xf numFmtId="0" fontId="5" fillId="4" borderId="42" xfId="0" applyFont="1" applyFill="1" applyBorder="1">
      <alignment vertical="center"/>
    </xf>
    <xf numFmtId="0" fontId="5" fillId="4" borderId="43" xfId="0" applyFont="1" applyFill="1" applyBorder="1">
      <alignment vertical="center"/>
    </xf>
    <xf numFmtId="0" fontId="5" fillId="4" borderId="44" xfId="0" applyFont="1" applyFill="1" applyBorder="1">
      <alignment vertical="center"/>
    </xf>
    <xf numFmtId="0" fontId="5" fillId="4" borderId="45" xfId="0" applyFont="1" applyFill="1" applyBorder="1">
      <alignment vertical="center"/>
    </xf>
    <xf numFmtId="0" fontId="5" fillId="4" borderId="46" xfId="0" applyFont="1" applyFill="1" applyBorder="1">
      <alignment vertical="center"/>
    </xf>
    <xf numFmtId="0" fontId="5" fillId="4" borderId="47" xfId="0" applyFont="1" applyFill="1" applyBorder="1">
      <alignment vertical="center"/>
    </xf>
    <xf numFmtId="0" fontId="5" fillId="2" borderId="48" xfId="0" applyFont="1" applyFill="1" applyBorder="1">
      <alignment vertical="center"/>
    </xf>
    <xf numFmtId="0" fontId="5" fillId="0" borderId="0" xfId="0" applyFont="1" applyFill="1">
      <alignment vertical="center"/>
    </xf>
    <xf numFmtId="0" fontId="7" fillId="0" borderId="0" xfId="0" applyFont="1" applyFill="1" applyBorder="1">
      <alignment vertical="center"/>
    </xf>
    <xf numFmtId="0" fontId="5" fillId="11" borderId="49" xfId="0" applyFont="1" applyFill="1" applyBorder="1" applyAlignment="1">
      <alignment horizontal="center" vertical="center"/>
    </xf>
    <xf numFmtId="178" fontId="5" fillId="11" borderId="50" xfId="0" applyNumberFormat="1" applyFont="1" applyFill="1" applyBorder="1" applyProtection="1">
      <alignment vertical="center"/>
      <protection locked="0"/>
    </xf>
    <xf numFmtId="0" fontId="5" fillId="0" borderId="14" xfId="0" applyFont="1" applyBorder="1">
      <alignment vertical="center"/>
    </xf>
    <xf numFmtId="0" fontId="5" fillId="0" borderId="14" xfId="0" applyFont="1" applyFill="1" applyBorder="1">
      <alignment vertical="center"/>
    </xf>
    <xf numFmtId="178" fontId="5" fillId="0" borderId="0" xfId="0" applyNumberFormat="1" applyFont="1" applyFill="1">
      <alignment vertical="center"/>
    </xf>
    <xf numFmtId="0" fontId="5" fillId="12" borderId="51" xfId="0" applyFont="1" applyFill="1" applyBorder="1">
      <alignment vertical="center"/>
    </xf>
    <xf numFmtId="0" fontId="5" fillId="12" borderId="8" xfId="0" applyFont="1" applyFill="1" applyBorder="1">
      <alignment vertical="center"/>
    </xf>
    <xf numFmtId="0" fontId="5" fillId="12" borderId="52" xfId="0" applyFont="1" applyFill="1" applyBorder="1">
      <alignment vertical="center"/>
    </xf>
    <xf numFmtId="0" fontId="5" fillId="12" borderId="10" xfId="0" applyFont="1" applyFill="1" applyBorder="1">
      <alignment vertical="center"/>
    </xf>
    <xf numFmtId="0" fontId="5" fillId="12" borderId="53" xfId="0" applyFont="1" applyFill="1" applyBorder="1">
      <alignment vertical="center"/>
    </xf>
    <xf numFmtId="0" fontId="5" fillId="12" borderId="54" xfId="0" applyFont="1" applyFill="1" applyBorder="1">
      <alignment vertical="center"/>
    </xf>
    <xf numFmtId="0" fontId="5" fillId="12" borderId="55" xfId="0" applyFont="1" applyFill="1" applyBorder="1">
      <alignment vertical="center"/>
    </xf>
    <xf numFmtId="0" fontId="5" fillId="1" borderId="0" xfId="0" applyFont="1" applyFill="1" applyBorder="1">
      <alignment vertical="center"/>
    </xf>
    <xf numFmtId="0" fontId="5" fillId="4" borderId="17" xfId="0" applyFont="1" applyFill="1" applyBorder="1" applyAlignment="1">
      <alignment horizontal="center" vertical="center"/>
    </xf>
    <xf numFmtId="0" fontId="5" fillId="4" borderId="37" xfId="0" applyFont="1" applyFill="1" applyBorder="1" applyAlignment="1">
      <alignment horizontal="center" vertical="center"/>
    </xf>
    <xf numFmtId="0" fontId="5" fillId="0" borderId="38" xfId="0" applyFont="1" applyBorder="1">
      <alignment vertical="center"/>
    </xf>
    <xf numFmtId="0" fontId="5" fillId="0" borderId="15" xfId="0" applyFont="1" applyBorder="1">
      <alignment vertical="center"/>
    </xf>
    <xf numFmtId="0" fontId="5" fillId="0" borderId="24" xfId="0" applyFont="1" applyBorder="1">
      <alignment vertical="center"/>
    </xf>
    <xf numFmtId="0" fontId="5" fillId="0" borderId="56" xfId="0" applyFont="1" applyBorder="1">
      <alignment vertical="center"/>
    </xf>
    <xf numFmtId="0" fontId="5" fillId="0" borderId="4" xfId="0" applyFont="1" applyBorder="1">
      <alignment vertical="center"/>
    </xf>
    <xf numFmtId="0" fontId="5" fillId="0" borderId="57" xfId="0" applyFont="1" applyBorder="1">
      <alignment vertical="center"/>
    </xf>
    <xf numFmtId="0" fontId="5" fillId="0" borderId="58" xfId="0" applyFont="1" applyBorder="1">
      <alignment vertical="center"/>
    </xf>
    <xf numFmtId="178" fontId="5" fillId="0" borderId="0" xfId="0" applyNumberFormat="1" applyFont="1" applyBorder="1" applyAlignment="1">
      <alignment horizontal="right" vertical="center"/>
    </xf>
    <xf numFmtId="0" fontId="5" fillId="12" borderId="0" xfId="0" applyFont="1" applyFill="1" applyBorder="1">
      <alignment vertical="center"/>
    </xf>
    <xf numFmtId="0" fontId="7" fillId="0" borderId="0" xfId="0" applyFont="1" applyBorder="1">
      <alignment vertical="center"/>
    </xf>
    <xf numFmtId="0" fontId="5" fillId="2" borderId="59" xfId="0" applyFont="1" applyFill="1" applyBorder="1">
      <alignment vertical="center"/>
    </xf>
    <xf numFmtId="0" fontId="7" fillId="0" borderId="0" xfId="0" applyFont="1" applyFill="1">
      <alignment vertical="center"/>
    </xf>
    <xf numFmtId="177" fontId="5" fillId="5" borderId="60" xfId="0" applyNumberFormat="1" applyFont="1" applyFill="1" applyBorder="1">
      <alignment vertical="center"/>
    </xf>
    <xf numFmtId="0" fontId="5" fillId="13" borderId="0" xfId="0" applyFont="1" applyFill="1" applyBorder="1">
      <alignment vertical="center"/>
    </xf>
    <xf numFmtId="0" fontId="5" fillId="13" borderId="0" xfId="0" applyFont="1" applyFill="1" applyBorder="1" applyAlignment="1">
      <alignment vertical="distributed" wrapText="1"/>
    </xf>
    <xf numFmtId="0" fontId="5" fillId="14" borderId="61" xfId="0" applyFont="1" applyFill="1" applyBorder="1" applyAlignment="1">
      <alignment horizontal="center" vertical="center" wrapText="1"/>
    </xf>
    <xf numFmtId="0" fontId="5" fillId="13" borderId="62" xfId="0" applyFont="1" applyFill="1" applyBorder="1" applyAlignment="1">
      <alignment horizontal="center" vertical="center" wrapText="1"/>
    </xf>
    <xf numFmtId="0" fontId="5" fillId="13" borderId="63" xfId="0" applyFont="1" applyFill="1" applyBorder="1" applyAlignment="1">
      <alignment horizontal="center" vertical="center" wrapText="1"/>
    </xf>
    <xf numFmtId="180" fontId="7" fillId="13" borderId="33" xfId="0" applyNumberFormat="1" applyFont="1" applyFill="1" applyBorder="1">
      <alignment vertical="center"/>
    </xf>
    <xf numFmtId="180" fontId="7" fillId="13" borderId="64" xfId="0" applyNumberFormat="1" applyFont="1" applyFill="1" applyBorder="1">
      <alignment vertical="center"/>
    </xf>
    <xf numFmtId="180" fontId="7" fillId="13" borderId="65" xfId="0" applyNumberFormat="1" applyFont="1" applyFill="1" applyBorder="1">
      <alignment vertical="center"/>
    </xf>
    <xf numFmtId="180" fontId="7" fillId="13" borderId="66" xfId="0" applyNumberFormat="1" applyFont="1" applyFill="1" applyBorder="1">
      <alignment vertical="center"/>
    </xf>
    <xf numFmtId="180" fontId="7" fillId="13" borderId="67" xfId="0" applyNumberFormat="1" applyFont="1" applyFill="1" applyBorder="1">
      <alignment vertical="center"/>
    </xf>
    <xf numFmtId="180" fontId="7" fillId="13" borderId="68" xfId="0" applyNumberFormat="1" applyFont="1" applyFill="1" applyBorder="1">
      <alignment vertical="center"/>
    </xf>
    <xf numFmtId="0" fontId="5" fillId="13" borderId="0" xfId="0" applyFont="1" applyFill="1" applyBorder="1" applyAlignment="1">
      <alignment horizontal="left" vertical="distributed" wrapText="1"/>
    </xf>
    <xf numFmtId="0" fontId="7" fillId="15" borderId="0" xfId="0" applyFont="1" applyFill="1" applyBorder="1" applyAlignment="1">
      <alignment horizontal="left" vertical="top" wrapText="1"/>
    </xf>
    <xf numFmtId="0" fontId="5" fillId="16" borderId="0" xfId="0" applyFont="1" applyFill="1">
      <alignment vertical="center"/>
    </xf>
    <xf numFmtId="0" fontId="5" fillId="16" borderId="0" xfId="0" applyFont="1" applyFill="1" applyBorder="1">
      <alignment vertical="center"/>
    </xf>
    <xf numFmtId="0" fontId="7" fillId="16" borderId="0" xfId="0" applyFont="1" applyFill="1" applyBorder="1">
      <alignment vertical="center"/>
    </xf>
    <xf numFmtId="0" fontId="6" fillId="17" borderId="38" xfId="0" applyFont="1" applyFill="1" applyBorder="1">
      <alignment vertical="center"/>
    </xf>
    <xf numFmtId="0" fontId="5" fillId="17" borderId="15" xfId="0" applyFont="1" applyFill="1" applyBorder="1">
      <alignment vertical="center"/>
    </xf>
    <xf numFmtId="0" fontId="7" fillId="17" borderId="15" xfId="0" applyFont="1" applyFill="1" applyBorder="1">
      <alignment vertical="center"/>
    </xf>
    <xf numFmtId="0" fontId="7" fillId="17" borderId="1" xfId="0" applyFont="1" applyFill="1" applyBorder="1">
      <alignment vertical="center"/>
    </xf>
    <xf numFmtId="0" fontId="7" fillId="17" borderId="29" xfId="0" applyFont="1" applyFill="1" applyBorder="1">
      <alignment vertical="center"/>
    </xf>
    <xf numFmtId="0" fontId="15" fillId="17" borderId="0" xfId="0" applyFont="1" applyFill="1" applyBorder="1">
      <alignment vertical="center"/>
    </xf>
    <xf numFmtId="0" fontId="7" fillId="17" borderId="0" xfId="0" applyFont="1" applyFill="1" applyBorder="1">
      <alignment vertical="center"/>
    </xf>
    <xf numFmtId="0" fontId="7" fillId="17" borderId="14" xfId="0" applyFont="1" applyFill="1" applyBorder="1">
      <alignment vertical="center"/>
    </xf>
    <xf numFmtId="0" fontId="6" fillId="17" borderId="29" xfId="0" applyFont="1" applyFill="1" applyBorder="1">
      <alignment vertical="center"/>
    </xf>
    <xf numFmtId="0" fontId="5" fillId="17" borderId="0" xfId="0" applyFont="1" applyFill="1" applyBorder="1">
      <alignment vertical="center"/>
    </xf>
    <xf numFmtId="0" fontId="0" fillId="17" borderId="0" xfId="0" applyFont="1" applyFill="1" applyBorder="1">
      <alignment vertical="center"/>
    </xf>
    <xf numFmtId="0" fontId="0" fillId="17" borderId="0" xfId="0" applyFill="1" applyBorder="1">
      <alignment vertical="center"/>
    </xf>
    <xf numFmtId="0" fontId="5" fillId="17" borderId="29" xfId="0" applyFont="1" applyFill="1" applyBorder="1">
      <alignment vertical="center"/>
    </xf>
    <xf numFmtId="0" fontId="5" fillId="17" borderId="24" xfId="0" applyFont="1" applyFill="1" applyBorder="1">
      <alignment vertical="center"/>
    </xf>
    <xf numFmtId="0" fontId="5" fillId="17" borderId="2" xfId="0" applyFont="1" applyFill="1" applyBorder="1">
      <alignment vertical="center"/>
    </xf>
    <xf numFmtId="0" fontId="7" fillId="17" borderId="2" xfId="0" applyFont="1" applyFill="1" applyBorder="1">
      <alignment vertical="center"/>
    </xf>
    <xf numFmtId="0" fontId="7" fillId="17" borderId="3" xfId="0" applyFont="1" applyFill="1" applyBorder="1">
      <alignment vertical="center"/>
    </xf>
    <xf numFmtId="0" fontId="6" fillId="16" borderId="0" xfId="0" applyFont="1" applyFill="1" applyBorder="1">
      <alignment vertical="center"/>
    </xf>
    <xf numFmtId="0" fontId="7" fillId="16" borderId="0" xfId="0" applyFont="1" applyFill="1" applyBorder="1" applyAlignment="1">
      <alignment vertical="center" wrapText="1"/>
    </xf>
    <xf numFmtId="0" fontId="7" fillId="17" borderId="38" xfId="0" applyFont="1" applyFill="1" applyBorder="1" applyAlignment="1">
      <alignment vertical="center" wrapText="1"/>
    </xf>
    <xf numFmtId="0" fontId="7" fillId="17" borderId="29" xfId="0" applyFont="1" applyFill="1" applyBorder="1" applyAlignment="1">
      <alignment vertical="center" wrapText="1"/>
    </xf>
    <xf numFmtId="0" fontId="7" fillId="17" borderId="1" xfId="0" applyFont="1" applyFill="1" applyBorder="1" applyAlignment="1">
      <alignment vertical="center" wrapText="1"/>
    </xf>
    <xf numFmtId="0" fontId="7" fillId="17" borderId="15" xfId="0" applyFont="1" applyFill="1" applyBorder="1" applyAlignment="1">
      <alignment vertical="center" wrapText="1"/>
    </xf>
    <xf numFmtId="0" fontId="7" fillId="17" borderId="14" xfId="0" applyFont="1" applyFill="1" applyBorder="1" applyAlignment="1">
      <alignment vertical="center" wrapText="1"/>
    </xf>
    <xf numFmtId="0" fontId="7" fillId="17" borderId="0" xfId="0" applyFont="1" applyFill="1" applyBorder="1" applyAlignment="1">
      <alignment vertical="center" wrapText="1"/>
    </xf>
    <xf numFmtId="0" fontId="5" fillId="17" borderId="14" xfId="0" applyFont="1" applyFill="1" applyBorder="1">
      <alignment vertical="center"/>
    </xf>
    <xf numFmtId="0" fontId="7" fillId="17" borderId="14" xfId="0" applyFont="1" applyFill="1" applyBorder="1" applyAlignment="1">
      <alignment horizontal="left" vertical="center" wrapText="1"/>
    </xf>
    <xf numFmtId="0" fontId="5" fillId="17" borderId="0" xfId="0" applyFont="1" applyFill="1">
      <alignment vertical="center"/>
    </xf>
    <xf numFmtId="0" fontId="5" fillId="17" borderId="1" xfId="0" applyFont="1" applyFill="1" applyBorder="1">
      <alignment vertical="center"/>
    </xf>
    <xf numFmtId="0" fontId="5" fillId="17" borderId="38" xfId="0" applyFont="1" applyFill="1" applyBorder="1">
      <alignment vertical="center"/>
    </xf>
    <xf numFmtId="0" fontId="5" fillId="17" borderId="3" xfId="0" applyFont="1" applyFill="1" applyBorder="1">
      <alignment vertical="center"/>
    </xf>
    <xf numFmtId="0" fontId="5" fillId="17" borderId="14" xfId="0" applyFont="1" applyFill="1" applyBorder="1" applyAlignment="1">
      <alignment horizontal="left" vertical="top" wrapText="1"/>
    </xf>
    <xf numFmtId="0" fontId="7" fillId="17" borderId="0" xfId="0" applyFont="1" applyFill="1" applyBorder="1" applyAlignment="1">
      <alignment horizontal="left" vertical="top" wrapText="1"/>
    </xf>
    <xf numFmtId="0" fontId="5" fillId="17" borderId="0" xfId="0" applyFont="1" applyFill="1" applyBorder="1" applyAlignment="1">
      <alignment horizontal="left" vertical="top" wrapText="1"/>
    </xf>
    <xf numFmtId="0" fontId="7" fillId="18" borderId="0" xfId="0" applyFont="1" applyFill="1" applyBorder="1">
      <alignment vertical="center"/>
    </xf>
    <xf numFmtId="0" fontId="13" fillId="17" borderId="220" xfId="0" applyFont="1" applyFill="1" applyBorder="1" applyAlignment="1">
      <alignment horizontal="left" vertical="center" wrapText="1"/>
    </xf>
    <xf numFmtId="0" fontId="7" fillId="17" borderId="0" xfId="0" applyFont="1" applyFill="1" applyBorder="1" applyAlignment="1">
      <alignment horizontal="left" vertical="center" wrapText="1"/>
    </xf>
    <xf numFmtId="0" fontId="6" fillId="16" borderId="0" xfId="0" applyFont="1" applyFill="1">
      <alignment vertical="center"/>
    </xf>
    <xf numFmtId="0" fontId="5" fillId="18" borderId="16" xfId="0" applyFont="1" applyFill="1" applyBorder="1">
      <alignment vertical="center"/>
    </xf>
    <xf numFmtId="0" fontId="5" fillId="18" borderId="17" xfId="0" applyFont="1" applyFill="1" applyBorder="1">
      <alignment vertical="center"/>
    </xf>
    <xf numFmtId="0" fontId="5" fillId="18" borderId="37" xfId="0" applyFont="1" applyFill="1" applyBorder="1">
      <alignment vertical="center"/>
    </xf>
    <xf numFmtId="0" fontId="5" fillId="18" borderId="25" xfId="0" applyFont="1" applyFill="1" applyBorder="1" applyAlignment="1">
      <alignment horizontal="center" vertical="center"/>
    </xf>
    <xf numFmtId="0" fontId="5" fillId="18" borderId="26" xfId="0" applyFont="1" applyFill="1" applyBorder="1" applyAlignment="1">
      <alignment horizontal="center" vertical="center"/>
    </xf>
    <xf numFmtId="0" fontId="19" fillId="11" borderId="69" xfId="0" applyFont="1" applyFill="1" applyBorder="1" applyAlignment="1">
      <alignment horizontal="center" vertical="center" shrinkToFit="1"/>
    </xf>
    <xf numFmtId="0" fontId="5" fillId="17" borderId="70" xfId="0" applyFont="1" applyFill="1" applyBorder="1" applyAlignment="1">
      <alignment horizontal="center" vertical="center" wrapText="1"/>
    </xf>
    <xf numFmtId="0" fontId="14" fillId="17" borderId="71" xfId="0" applyFont="1" applyFill="1" applyBorder="1" applyAlignment="1">
      <alignment horizontal="center" vertical="center" wrapText="1"/>
    </xf>
    <xf numFmtId="0" fontId="7" fillId="16" borderId="0" xfId="0" applyFont="1" applyFill="1">
      <alignment vertical="center"/>
    </xf>
    <xf numFmtId="0" fontId="19" fillId="16" borderId="0" xfId="0" applyFont="1" applyFill="1" applyBorder="1" applyAlignment="1">
      <alignment horizontal="center" vertical="center"/>
    </xf>
    <xf numFmtId="0" fontId="7" fillId="16" borderId="6" xfId="0" applyFont="1" applyFill="1" applyBorder="1">
      <alignment vertical="center"/>
    </xf>
    <xf numFmtId="0" fontId="5" fillId="16" borderId="0" xfId="0" applyFont="1" applyFill="1" applyAlignment="1">
      <alignment horizontal="right" vertical="center"/>
    </xf>
    <xf numFmtId="0" fontId="5" fillId="16" borderId="0" xfId="0" applyFont="1" applyFill="1" applyProtection="1">
      <alignment vertical="center"/>
    </xf>
    <xf numFmtId="3" fontId="5" fillId="16" borderId="0" xfId="0" applyNumberFormat="1" applyFont="1" applyFill="1" applyBorder="1">
      <alignment vertical="center"/>
    </xf>
    <xf numFmtId="0" fontId="5" fillId="16" borderId="0" xfId="0" applyFont="1" applyFill="1" applyBorder="1" applyAlignment="1">
      <alignment horizontal="center" vertical="center"/>
    </xf>
    <xf numFmtId="0" fontId="5" fillId="16" borderId="0" xfId="0" applyFont="1" applyFill="1" applyAlignment="1">
      <alignment horizontal="center" vertical="center"/>
    </xf>
    <xf numFmtId="185" fontId="9" fillId="16" borderId="0" xfId="3" applyNumberFormat="1" applyFont="1" applyFill="1" applyBorder="1" applyAlignment="1" applyProtection="1">
      <alignment horizontal="center"/>
      <protection locked="0"/>
    </xf>
    <xf numFmtId="49" fontId="5" fillId="16" borderId="4" xfId="0" applyNumberFormat="1" applyFont="1" applyFill="1" applyBorder="1" applyAlignment="1">
      <alignment horizontal="center" vertical="center"/>
    </xf>
    <xf numFmtId="0" fontId="5" fillId="16" borderId="2" xfId="0" applyFont="1" applyFill="1" applyBorder="1" applyAlignment="1">
      <alignment horizontal="distributed" vertical="center"/>
    </xf>
    <xf numFmtId="0" fontId="14" fillId="16" borderId="0" xfId="0" applyFont="1" applyFill="1" applyAlignment="1">
      <alignment horizontal="left"/>
    </xf>
    <xf numFmtId="0" fontId="5" fillId="16" borderId="0" xfId="0" applyFont="1" applyFill="1" applyBorder="1" applyAlignment="1">
      <alignment horizontal="distributed" vertical="center"/>
    </xf>
    <xf numFmtId="178" fontId="5" fillId="16" borderId="0" xfId="0" applyNumberFormat="1" applyFont="1" applyFill="1">
      <alignment vertical="center"/>
    </xf>
    <xf numFmtId="0" fontId="5" fillId="16" borderId="8" xfId="0" applyFont="1" applyFill="1" applyBorder="1">
      <alignment vertical="center"/>
    </xf>
    <xf numFmtId="0" fontId="5" fillId="16" borderId="10" xfId="0" applyFont="1" applyFill="1" applyBorder="1">
      <alignment vertical="center"/>
    </xf>
    <xf numFmtId="49" fontId="5" fillId="16" borderId="5" xfId="0" applyNumberFormat="1" applyFont="1" applyFill="1" applyBorder="1" applyAlignment="1">
      <alignment horizontal="right" vertical="center"/>
    </xf>
    <xf numFmtId="49" fontId="5" fillId="16" borderId="11" xfId="0" applyNumberFormat="1" applyFont="1" applyFill="1" applyBorder="1" applyAlignment="1">
      <alignment horizontal="right" vertical="center"/>
    </xf>
    <xf numFmtId="0" fontId="5" fillId="16" borderId="12" xfId="0" applyFont="1" applyFill="1" applyBorder="1">
      <alignment vertical="center"/>
    </xf>
    <xf numFmtId="49" fontId="5" fillId="16" borderId="0" xfId="0" applyNumberFormat="1" applyFont="1" applyFill="1" applyBorder="1" applyAlignment="1">
      <alignment horizontal="center" vertical="center"/>
    </xf>
    <xf numFmtId="0" fontId="11" fillId="16" borderId="0" xfId="1" applyFill="1" applyBorder="1" applyAlignment="1" applyProtection="1">
      <alignment horizontal="center" vertical="center"/>
    </xf>
    <xf numFmtId="187" fontId="5" fillId="19" borderId="73" xfId="0" applyNumberFormat="1" applyFont="1" applyFill="1" applyBorder="1">
      <alignment vertical="center"/>
    </xf>
    <xf numFmtId="0" fontId="5" fillId="20" borderId="74" xfId="0" applyFont="1" applyFill="1" applyBorder="1" applyAlignment="1">
      <alignment horizontal="center" vertical="center" wrapText="1"/>
    </xf>
    <xf numFmtId="0" fontId="5" fillId="20" borderId="2" xfId="0" applyFont="1" applyFill="1" applyBorder="1" applyAlignment="1">
      <alignment horizontal="center" vertical="center" wrapText="1"/>
    </xf>
    <xf numFmtId="0" fontId="5" fillId="20" borderId="75" xfId="0" applyFont="1" applyFill="1" applyBorder="1" applyAlignment="1">
      <alignment horizontal="center" vertical="center" wrapText="1"/>
    </xf>
    <xf numFmtId="0" fontId="5" fillId="20" borderId="76" xfId="0" applyFont="1" applyFill="1" applyBorder="1" applyAlignment="1">
      <alignment horizontal="center" vertical="center" wrapText="1"/>
    </xf>
    <xf numFmtId="0" fontId="5" fillId="20" borderId="26" xfId="0" applyFont="1" applyFill="1" applyBorder="1" applyAlignment="1">
      <alignment horizontal="center" vertical="center" wrapText="1"/>
    </xf>
    <xf numFmtId="0" fontId="5" fillId="20" borderId="77" xfId="0" applyFont="1" applyFill="1" applyBorder="1" applyAlignment="1">
      <alignment horizontal="center" vertical="center" wrapText="1"/>
    </xf>
    <xf numFmtId="0" fontId="5" fillId="21" borderId="76"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77" xfId="0" applyFont="1" applyFill="1" applyBorder="1" applyAlignment="1">
      <alignment horizontal="center" vertical="center" wrapText="1"/>
    </xf>
    <xf numFmtId="0" fontId="5" fillId="21" borderId="78" xfId="0" applyFont="1" applyFill="1" applyBorder="1" applyAlignment="1">
      <alignment horizontal="center" vertical="center" wrapText="1"/>
    </xf>
    <xf numFmtId="0" fontId="0" fillId="21" borderId="0" xfId="0" applyFill="1" applyBorder="1" applyAlignment="1">
      <alignment horizontal="center" vertical="center" wrapText="1"/>
    </xf>
    <xf numFmtId="0" fontId="0" fillId="21" borderId="79" xfId="0" applyFill="1" applyBorder="1" applyAlignment="1">
      <alignment horizontal="center" vertical="center" wrapText="1"/>
    </xf>
    <xf numFmtId="0" fontId="5" fillId="11" borderId="80" xfId="0" applyFont="1" applyFill="1" applyBorder="1" applyAlignment="1">
      <alignment horizontal="center" vertical="center" wrapText="1"/>
    </xf>
    <xf numFmtId="0" fontId="5" fillId="11" borderId="27" xfId="0" applyFont="1" applyFill="1" applyBorder="1" applyAlignment="1">
      <alignment horizontal="center" vertical="center" wrapText="1"/>
    </xf>
    <xf numFmtId="0" fontId="5" fillId="11" borderId="81" xfId="0" applyFont="1" applyFill="1" applyBorder="1" applyAlignment="1">
      <alignment horizontal="center" vertical="center" wrapText="1"/>
    </xf>
    <xf numFmtId="178" fontId="5" fillId="17" borderId="82" xfId="0" applyNumberFormat="1" applyFont="1" applyFill="1" applyBorder="1">
      <alignment vertical="center"/>
    </xf>
    <xf numFmtId="178" fontId="5" fillId="17" borderId="28" xfId="0" applyNumberFormat="1" applyFont="1" applyFill="1" applyBorder="1">
      <alignment vertical="center"/>
    </xf>
    <xf numFmtId="178" fontId="5" fillId="17" borderId="83" xfId="0" applyNumberFormat="1" applyFont="1" applyFill="1" applyBorder="1">
      <alignment vertical="center"/>
    </xf>
    <xf numFmtId="178" fontId="5" fillId="17" borderId="84" xfId="0" applyNumberFormat="1" applyFont="1" applyFill="1" applyBorder="1">
      <alignment vertical="center"/>
    </xf>
    <xf numFmtId="178" fontId="5" fillId="17" borderId="85" xfId="0" applyNumberFormat="1" applyFont="1" applyFill="1" applyBorder="1">
      <alignment vertical="center"/>
    </xf>
    <xf numFmtId="178" fontId="5" fillId="17" borderId="86" xfId="0" applyNumberFormat="1" applyFont="1" applyFill="1" applyBorder="1">
      <alignment vertical="center"/>
    </xf>
    <xf numFmtId="178" fontId="5" fillId="17" borderId="87" xfId="0" applyNumberFormat="1" applyFont="1" applyFill="1" applyBorder="1">
      <alignment vertical="center"/>
    </xf>
    <xf numFmtId="178" fontId="5" fillId="17" borderId="88" xfId="0" applyNumberFormat="1" applyFont="1" applyFill="1" applyBorder="1">
      <alignment vertical="center"/>
    </xf>
    <xf numFmtId="178" fontId="5" fillId="17" borderId="89" xfId="0" applyNumberFormat="1" applyFont="1" applyFill="1" applyBorder="1">
      <alignment vertical="center"/>
    </xf>
    <xf numFmtId="178" fontId="5" fillId="22" borderId="90" xfId="0" applyNumberFormat="1" applyFont="1" applyFill="1" applyBorder="1">
      <alignment vertical="center"/>
    </xf>
    <xf numFmtId="178" fontId="5" fillId="22" borderId="91" xfId="0" applyNumberFormat="1" applyFont="1" applyFill="1" applyBorder="1">
      <alignment vertical="center"/>
    </xf>
    <xf numFmtId="0" fontId="5" fillId="23" borderId="92" xfId="0" applyFont="1" applyFill="1" applyBorder="1" applyAlignment="1">
      <alignment horizontal="center" vertical="center" wrapText="1"/>
    </xf>
    <xf numFmtId="0" fontId="5" fillId="23" borderId="93" xfId="0" applyFont="1" applyFill="1" applyBorder="1" applyAlignment="1">
      <alignment horizontal="center" vertical="center" wrapText="1"/>
    </xf>
    <xf numFmtId="0" fontId="5" fillId="23" borderId="82" xfId="0" applyFont="1" applyFill="1" applyBorder="1" applyAlignment="1">
      <alignment horizontal="center" vertical="center" wrapText="1"/>
    </xf>
    <xf numFmtId="0" fontId="5" fillId="23" borderId="94" xfId="0" applyFont="1" applyFill="1" applyBorder="1" applyAlignment="1">
      <alignment horizontal="center" vertical="center" wrapText="1"/>
    </xf>
    <xf numFmtId="188" fontId="5" fillId="19" borderId="90" xfId="0" applyNumberFormat="1" applyFont="1" applyFill="1" applyBorder="1">
      <alignment vertical="center"/>
    </xf>
    <xf numFmtId="188" fontId="5" fillId="19" borderId="91" xfId="0" applyNumberFormat="1" applyFont="1" applyFill="1" applyBorder="1">
      <alignment vertical="center"/>
    </xf>
    <xf numFmtId="188" fontId="5" fillId="19" borderId="95" xfId="0" applyNumberFormat="1" applyFont="1" applyFill="1" applyBorder="1">
      <alignment vertical="center"/>
    </xf>
    <xf numFmtId="188" fontId="5" fillId="19" borderId="96" xfId="0" applyNumberFormat="1" applyFont="1" applyFill="1" applyBorder="1">
      <alignment vertical="center"/>
    </xf>
    <xf numFmtId="188" fontId="5" fillId="19" borderId="73" xfId="0" applyNumberFormat="1" applyFont="1" applyFill="1" applyBorder="1">
      <alignment vertical="center"/>
    </xf>
    <xf numFmtId="189" fontId="5" fillId="20" borderId="97" xfId="0" applyNumberFormat="1" applyFont="1" applyFill="1" applyBorder="1">
      <alignment vertical="center"/>
    </xf>
    <xf numFmtId="189" fontId="5" fillId="20" borderId="98" xfId="0" applyNumberFormat="1" applyFont="1" applyFill="1" applyBorder="1">
      <alignment vertical="center"/>
    </xf>
    <xf numFmtId="189" fontId="5" fillId="20" borderId="99" xfId="0" applyNumberFormat="1" applyFont="1" applyFill="1" applyBorder="1">
      <alignment vertical="center"/>
    </xf>
    <xf numFmtId="189" fontId="5" fillId="21" borderId="97" xfId="0" applyNumberFormat="1" applyFont="1" applyFill="1" applyBorder="1">
      <alignment vertical="center"/>
    </xf>
    <xf numFmtId="189" fontId="5" fillId="21" borderId="98" xfId="0" applyNumberFormat="1" applyFont="1" applyFill="1" applyBorder="1">
      <alignment vertical="center"/>
    </xf>
    <xf numFmtId="189" fontId="5" fillId="21" borderId="99" xfId="0" applyNumberFormat="1" applyFont="1" applyFill="1" applyBorder="1">
      <alignment vertical="center"/>
    </xf>
    <xf numFmtId="189" fontId="5" fillId="11" borderId="97" xfId="0" applyNumberFormat="1" applyFont="1" applyFill="1" applyBorder="1">
      <alignment vertical="center"/>
    </xf>
    <xf numFmtId="189" fontId="5" fillId="11" borderId="98" xfId="0" applyNumberFormat="1" applyFont="1" applyFill="1" applyBorder="1">
      <alignment vertical="center"/>
    </xf>
    <xf numFmtId="189" fontId="5" fillId="11" borderId="99" xfId="0" applyNumberFormat="1" applyFont="1" applyFill="1" applyBorder="1">
      <alignment vertical="center"/>
    </xf>
    <xf numFmtId="0" fontId="5" fillId="16" borderId="0" xfId="1" applyFont="1" applyFill="1" applyBorder="1" applyAlignment="1" applyProtection="1">
      <alignment horizontal="center" vertical="center"/>
    </xf>
    <xf numFmtId="187" fontId="5" fillId="17" borderId="73" xfId="0" applyNumberFormat="1" applyFont="1" applyFill="1" applyBorder="1">
      <alignment vertical="center"/>
    </xf>
    <xf numFmtId="0" fontId="14" fillId="0" borderId="0" xfId="0" applyFont="1">
      <alignment vertical="center"/>
    </xf>
    <xf numFmtId="0" fontId="5" fillId="19" borderId="100" xfId="0" applyFont="1" applyFill="1" applyBorder="1">
      <alignment vertical="center"/>
    </xf>
    <xf numFmtId="0" fontId="5" fillId="17" borderId="101" xfId="0" applyFont="1" applyFill="1" applyBorder="1">
      <alignment vertical="center"/>
    </xf>
    <xf numFmtId="0" fontId="5" fillId="20" borderId="6" xfId="0" applyFont="1" applyFill="1" applyBorder="1">
      <alignment vertical="center"/>
    </xf>
    <xf numFmtId="0" fontId="5" fillId="20" borderId="102" xfId="0" applyFont="1" applyFill="1" applyBorder="1">
      <alignment vertical="center"/>
    </xf>
    <xf numFmtId="0" fontId="5" fillId="19" borderId="103" xfId="0" applyFont="1" applyFill="1" applyBorder="1">
      <alignment vertical="center"/>
    </xf>
    <xf numFmtId="0" fontId="5" fillId="19" borderId="104" xfId="0" applyFont="1" applyFill="1" applyBorder="1">
      <alignment vertical="center"/>
    </xf>
    <xf numFmtId="0" fontId="5" fillId="19" borderId="105" xfId="0" applyFont="1" applyFill="1" applyBorder="1">
      <alignment vertical="center"/>
    </xf>
    <xf numFmtId="0" fontId="5" fillId="17" borderId="104" xfId="0" applyFont="1" applyFill="1" applyBorder="1">
      <alignment vertical="center"/>
    </xf>
    <xf numFmtId="4" fontId="5" fillId="17" borderId="104" xfId="0" applyNumberFormat="1" applyFont="1" applyFill="1" applyBorder="1">
      <alignment vertical="center"/>
    </xf>
    <xf numFmtId="0" fontId="5" fillId="17" borderId="106" xfId="0" applyFont="1" applyFill="1" applyBorder="1">
      <alignment vertical="center"/>
    </xf>
    <xf numFmtId="0" fontId="5" fillId="17" borderId="12" xfId="0" applyFont="1" applyFill="1" applyBorder="1">
      <alignment vertical="center"/>
    </xf>
    <xf numFmtId="0" fontId="5" fillId="24" borderId="107" xfId="0" applyFont="1" applyFill="1" applyBorder="1" applyAlignment="1">
      <alignment horizontal="center" vertical="center"/>
    </xf>
    <xf numFmtId="0" fontId="5" fillId="24" borderId="108" xfId="0" applyFont="1" applyFill="1" applyBorder="1" applyAlignment="1">
      <alignment horizontal="center" vertical="center"/>
    </xf>
    <xf numFmtId="3" fontId="5" fillId="17" borderId="0" xfId="0" applyNumberFormat="1" applyFont="1" applyFill="1">
      <alignment vertical="center"/>
    </xf>
    <xf numFmtId="0" fontId="5" fillId="20" borderId="109" xfId="0" applyFont="1" applyFill="1" applyBorder="1">
      <alignment vertical="center"/>
    </xf>
    <xf numFmtId="0" fontId="5" fillId="20" borderId="110" xfId="0" applyFont="1" applyFill="1" applyBorder="1">
      <alignment vertical="center"/>
    </xf>
    <xf numFmtId="0" fontId="5" fillId="20" borderId="111" xfId="0" applyFont="1" applyFill="1" applyBorder="1">
      <alignment vertical="center"/>
    </xf>
    <xf numFmtId="0" fontId="5" fillId="17" borderId="112" xfId="0" applyFont="1" applyFill="1" applyBorder="1" applyAlignment="1">
      <alignment horizontal="center" vertical="center"/>
    </xf>
    <xf numFmtId="0" fontId="5" fillId="17" borderId="113" xfId="0" applyFont="1" applyFill="1" applyBorder="1" applyAlignment="1">
      <alignment horizontal="center" vertical="center"/>
    </xf>
    <xf numFmtId="179" fontId="5" fillId="20" borderId="110" xfId="0" applyNumberFormat="1" applyFont="1" applyFill="1" applyBorder="1" applyAlignment="1">
      <alignment vertical="center" shrinkToFit="1"/>
    </xf>
    <xf numFmtId="179" fontId="5" fillId="12" borderId="8" xfId="0" applyNumberFormat="1" applyFont="1" applyFill="1" applyBorder="1" applyAlignment="1">
      <alignment vertical="center" shrinkToFit="1"/>
    </xf>
    <xf numFmtId="179" fontId="5" fillId="12" borderId="54" xfId="0" applyNumberFormat="1" applyFont="1" applyFill="1" applyBorder="1" applyAlignment="1">
      <alignment vertical="center" shrinkToFit="1"/>
    </xf>
    <xf numFmtId="179" fontId="5" fillId="1" borderId="0" xfId="0" applyNumberFormat="1" applyFont="1" applyFill="1" applyBorder="1" applyAlignment="1">
      <alignment vertical="center" shrinkToFit="1"/>
    </xf>
    <xf numFmtId="0" fontId="5" fillId="19" borderId="0" xfId="0" applyFont="1" applyFill="1" applyBorder="1">
      <alignment vertical="center"/>
    </xf>
    <xf numFmtId="0" fontId="5" fillId="25" borderId="0" xfId="0" applyFont="1" applyFill="1" applyBorder="1">
      <alignment vertical="center"/>
    </xf>
    <xf numFmtId="179" fontId="5" fillId="25" borderId="8" xfId="0" applyNumberFormat="1" applyFont="1" applyFill="1" applyBorder="1" applyAlignment="1">
      <alignment vertical="center" shrinkToFit="1"/>
    </xf>
    <xf numFmtId="179" fontId="5" fillId="25" borderId="54" xfId="0" applyNumberFormat="1" applyFont="1" applyFill="1" applyBorder="1" applyAlignment="1">
      <alignment vertical="center" shrinkToFit="1"/>
    </xf>
    <xf numFmtId="0" fontId="5" fillId="25" borderId="55" xfId="0" applyFont="1" applyFill="1" applyBorder="1">
      <alignment vertical="center"/>
    </xf>
    <xf numFmtId="0" fontId="5" fillId="25" borderId="51" xfId="0" applyFont="1" applyFill="1" applyBorder="1">
      <alignment vertical="center"/>
    </xf>
    <xf numFmtId="0" fontId="5" fillId="25" borderId="8" xfId="0" applyFont="1" applyFill="1" applyBorder="1">
      <alignment vertical="center"/>
    </xf>
    <xf numFmtId="0" fontId="5" fillId="25" borderId="52" xfId="0" applyFont="1" applyFill="1" applyBorder="1">
      <alignment vertical="center"/>
    </xf>
    <xf numFmtId="0" fontId="5" fillId="25" borderId="53" xfId="0" applyFont="1" applyFill="1" applyBorder="1">
      <alignment vertical="center"/>
    </xf>
    <xf numFmtId="0" fontId="5" fillId="25" borderId="54" xfId="0" applyFont="1" applyFill="1" applyBorder="1">
      <alignment vertical="center"/>
    </xf>
    <xf numFmtId="0" fontId="5" fillId="26" borderId="0" xfId="0" applyFont="1" applyFill="1" applyBorder="1">
      <alignment vertical="center"/>
    </xf>
    <xf numFmtId="179" fontId="5" fillId="26" borderId="8" xfId="0" applyNumberFormat="1" applyFont="1" applyFill="1" applyBorder="1" applyAlignment="1">
      <alignment vertical="center" shrinkToFit="1"/>
    </xf>
    <xf numFmtId="179" fontId="5" fillId="26" borderId="54" xfId="0" applyNumberFormat="1" applyFont="1" applyFill="1" applyBorder="1" applyAlignment="1">
      <alignment vertical="center" shrinkToFit="1"/>
    </xf>
    <xf numFmtId="0" fontId="5" fillId="26" borderId="55" xfId="0" applyFont="1" applyFill="1" applyBorder="1">
      <alignment vertical="center"/>
    </xf>
    <xf numFmtId="0" fontId="5" fillId="26" borderId="51" xfId="0" applyFont="1" applyFill="1" applyBorder="1">
      <alignment vertical="center"/>
    </xf>
    <xf numFmtId="0" fontId="5" fillId="26" borderId="8" xfId="0" applyFont="1" applyFill="1" applyBorder="1">
      <alignment vertical="center"/>
    </xf>
    <xf numFmtId="0" fontId="5" fillId="26" borderId="52" xfId="0" applyFont="1" applyFill="1" applyBorder="1">
      <alignment vertical="center"/>
    </xf>
    <xf numFmtId="0" fontId="5" fillId="26" borderId="53" xfId="0" applyFont="1" applyFill="1" applyBorder="1">
      <alignment vertical="center"/>
    </xf>
    <xf numFmtId="0" fontId="5" fillId="26" borderId="54" xfId="0" applyFont="1" applyFill="1" applyBorder="1">
      <alignment vertical="center"/>
    </xf>
    <xf numFmtId="179" fontId="5" fillId="17" borderId="0" xfId="0" applyNumberFormat="1" applyFont="1" applyFill="1" applyBorder="1" applyAlignment="1">
      <alignment vertical="center" shrinkToFit="1"/>
    </xf>
    <xf numFmtId="0" fontId="5" fillId="0" borderId="29" xfId="0" applyFont="1" applyBorder="1" applyAlignment="1">
      <alignment horizontal="left" vertical="center"/>
    </xf>
    <xf numFmtId="0" fontId="5" fillId="23" borderId="0" xfId="0" applyFont="1" applyFill="1" applyBorder="1">
      <alignment vertical="center"/>
    </xf>
    <xf numFmtId="0" fontId="5" fillId="23" borderId="53" xfId="0" applyFont="1" applyFill="1" applyBorder="1">
      <alignment vertical="center"/>
    </xf>
    <xf numFmtId="0" fontId="5" fillId="23" borderId="54" xfId="0" applyFont="1" applyFill="1" applyBorder="1">
      <alignment vertical="center"/>
    </xf>
    <xf numFmtId="0" fontId="5" fillId="23" borderId="54" xfId="0" applyFont="1" applyFill="1" applyBorder="1" applyAlignment="1">
      <alignment horizontal="center" vertical="center"/>
    </xf>
    <xf numFmtId="0" fontId="5" fillId="23" borderId="55" xfId="0" applyFont="1" applyFill="1" applyBorder="1">
      <alignment vertical="center"/>
    </xf>
    <xf numFmtId="0" fontId="5" fillId="19" borderId="114" xfId="0" applyFont="1" applyFill="1" applyBorder="1" applyAlignment="1">
      <alignment horizontal="center" vertical="center" wrapText="1"/>
    </xf>
    <xf numFmtId="0" fontId="5" fillId="19" borderId="24" xfId="0" applyFont="1" applyFill="1" applyBorder="1" applyAlignment="1">
      <alignment horizontal="center" vertical="center" wrapText="1"/>
    </xf>
    <xf numFmtId="178" fontId="5" fillId="19" borderId="38" xfId="0" applyNumberFormat="1" applyFont="1" applyFill="1" applyBorder="1">
      <alignment vertical="center"/>
    </xf>
    <xf numFmtId="178" fontId="5" fillId="19" borderId="29" xfId="0" applyNumberFormat="1" applyFont="1" applyFill="1" applyBorder="1">
      <alignment vertical="center"/>
    </xf>
    <xf numFmtId="178" fontId="5" fillId="19" borderId="115" xfId="0" applyNumberFormat="1" applyFont="1" applyFill="1" applyBorder="1">
      <alignment vertical="center"/>
    </xf>
    <xf numFmtId="178" fontId="5" fillId="19" borderId="116" xfId="0" applyNumberFormat="1" applyFont="1" applyFill="1" applyBorder="1">
      <alignment vertical="center"/>
    </xf>
    <xf numFmtId="0" fontId="5" fillId="27" borderId="118" xfId="0" applyFont="1" applyFill="1" applyBorder="1" applyAlignment="1">
      <alignment horizontal="center" vertical="center" wrapText="1"/>
    </xf>
    <xf numFmtId="0" fontId="5" fillId="27" borderId="18" xfId="0" applyFont="1" applyFill="1" applyBorder="1" applyAlignment="1">
      <alignment horizontal="center" vertical="center" wrapText="1"/>
    </xf>
    <xf numFmtId="0" fontId="5" fillId="27" borderId="62" xfId="0" applyFont="1" applyFill="1" applyBorder="1" applyAlignment="1">
      <alignment horizontal="center" vertical="center" wrapText="1"/>
    </xf>
    <xf numFmtId="0" fontId="5" fillId="27" borderId="19" xfId="0" applyFont="1" applyFill="1" applyBorder="1" applyAlignment="1">
      <alignment horizontal="center" vertical="center" wrapText="1"/>
    </xf>
    <xf numFmtId="177" fontId="5" fillId="27" borderId="33" xfId="0" applyNumberFormat="1" applyFont="1" applyFill="1" applyBorder="1">
      <alignment vertical="center"/>
    </xf>
    <xf numFmtId="177" fontId="5" fillId="27" borderId="20" xfId="0" applyNumberFormat="1" applyFont="1" applyFill="1" applyBorder="1">
      <alignment vertical="center"/>
    </xf>
    <xf numFmtId="177" fontId="5" fillId="27" borderId="65" xfId="0" applyNumberFormat="1" applyFont="1" applyFill="1" applyBorder="1">
      <alignment vertical="center"/>
    </xf>
    <xf numFmtId="177" fontId="5" fillId="27" borderId="21" xfId="0" applyNumberFormat="1" applyFont="1" applyFill="1" applyBorder="1">
      <alignment vertical="center"/>
    </xf>
    <xf numFmtId="177" fontId="5" fillId="27" borderId="67" xfId="0" applyNumberFormat="1" applyFont="1" applyFill="1" applyBorder="1">
      <alignment vertical="center"/>
    </xf>
    <xf numFmtId="177" fontId="5" fillId="27" borderId="22" xfId="0" applyNumberFormat="1" applyFont="1" applyFill="1" applyBorder="1">
      <alignment vertical="center"/>
    </xf>
    <xf numFmtId="177" fontId="5" fillId="27" borderId="119" xfId="0" applyNumberFormat="1" applyFont="1" applyFill="1" applyBorder="1">
      <alignment vertical="center"/>
    </xf>
    <xf numFmtId="0" fontId="5" fillId="27" borderId="2" xfId="0" applyFont="1" applyFill="1" applyBorder="1" applyAlignment="1">
      <alignment horizontal="center" vertical="center" wrapText="1"/>
    </xf>
    <xf numFmtId="177" fontId="5" fillId="27" borderId="0" xfId="0" applyNumberFormat="1" applyFont="1" applyFill="1" applyBorder="1">
      <alignment vertical="center"/>
    </xf>
    <xf numFmtId="177" fontId="5" fillId="27" borderId="8" xfId="0" applyNumberFormat="1" applyFont="1" applyFill="1" applyBorder="1">
      <alignment vertical="center"/>
    </xf>
    <xf numFmtId="177" fontId="5" fillId="27" borderId="10" xfId="0" applyNumberFormat="1" applyFont="1" applyFill="1" applyBorder="1">
      <alignment vertical="center"/>
    </xf>
    <xf numFmtId="177" fontId="5" fillId="27" borderId="115" xfId="0" applyNumberFormat="1" applyFont="1" applyFill="1" applyBorder="1">
      <alignment vertical="center"/>
    </xf>
    <xf numFmtId="177" fontId="5" fillId="27" borderId="29" xfId="0" applyNumberFormat="1" applyFont="1" applyFill="1" applyBorder="1">
      <alignment vertical="center"/>
    </xf>
    <xf numFmtId="177" fontId="5" fillId="27" borderId="116" xfId="0" applyNumberFormat="1" applyFont="1" applyFill="1" applyBorder="1">
      <alignment vertical="center"/>
    </xf>
    <xf numFmtId="0" fontId="5" fillId="27" borderId="121" xfId="0" applyFont="1" applyFill="1" applyBorder="1" applyAlignment="1">
      <alignment horizontal="center" vertical="center" wrapText="1"/>
    </xf>
    <xf numFmtId="0" fontId="5" fillId="27" borderId="63" xfId="0" applyFont="1" applyFill="1" applyBorder="1" applyAlignment="1">
      <alignment horizontal="center" vertical="center" wrapText="1"/>
    </xf>
    <xf numFmtId="177" fontId="5" fillId="27" borderId="64" xfId="0" applyNumberFormat="1" applyFont="1" applyFill="1" applyBorder="1">
      <alignment vertical="center"/>
    </xf>
    <xf numFmtId="177" fontId="5" fillId="27" borderId="66" xfId="0" applyNumberFormat="1" applyFont="1" applyFill="1" applyBorder="1">
      <alignment vertical="center"/>
    </xf>
    <xf numFmtId="177" fontId="5" fillId="27" borderId="68" xfId="0" applyNumberFormat="1" applyFont="1" applyFill="1" applyBorder="1">
      <alignment vertical="center"/>
    </xf>
    <xf numFmtId="49" fontId="5" fillId="2" borderId="14" xfId="0" applyNumberFormat="1" applyFont="1" applyFill="1" applyBorder="1" applyAlignment="1">
      <alignment horizontal="center" vertical="center"/>
    </xf>
    <xf numFmtId="0" fontId="5" fillId="19" borderId="29"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5" fillId="27" borderId="33" xfId="0" applyFont="1" applyFill="1" applyBorder="1" applyAlignment="1">
      <alignment horizontal="center" vertical="center" wrapText="1"/>
    </xf>
    <xf numFmtId="0" fontId="5" fillId="27" borderId="20" xfId="0" applyFont="1" applyFill="1" applyBorder="1" applyAlignment="1">
      <alignment horizontal="center" vertical="center" wrapText="1"/>
    </xf>
    <xf numFmtId="0" fontId="5" fillId="19" borderId="122" xfId="0" applyFont="1" applyFill="1" applyBorder="1" applyAlignment="1">
      <alignment horizontal="center" vertical="center" wrapText="1"/>
    </xf>
    <xf numFmtId="0" fontId="5" fillId="27" borderId="123" xfId="0" applyFont="1" applyFill="1" applyBorder="1" applyAlignment="1">
      <alignment horizontal="center" vertical="center" shrinkToFit="1"/>
    </xf>
    <xf numFmtId="0" fontId="5" fillId="27" borderId="124" xfId="0" applyFont="1" applyFill="1" applyBorder="1" applyAlignment="1">
      <alignment horizontal="center" vertical="center" shrinkToFit="1"/>
    </xf>
    <xf numFmtId="0" fontId="5" fillId="18" borderId="61" xfId="0" applyFont="1" applyFill="1" applyBorder="1" applyAlignment="1">
      <alignment horizontal="center" vertical="center" wrapText="1"/>
    </xf>
    <xf numFmtId="0" fontId="5" fillId="21" borderId="61" xfId="0" applyFont="1" applyFill="1" applyBorder="1" applyAlignment="1">
      <alignment horizontal="center" vertical="center" wrapText="1"/>
    </xf>
    <xf numFmtId="0" fontId="5" fillId="11" borderId="61" xfId="0" applyFont="1" applyFill="1" applyBorder="1" applyAlignment="1">
      <alignment horizontal="center" vertical="center" wrapText="1"/>
    </xf>
    <xf numFmtId="0" fontId="5" fillId="17" borderId="61" xfId="0" applyFont="1" applyFill="1" applyBorder="1" applyAlignment="1">
      <alignment horizontal="center" vertical="center" wrapText="1"/>
    </xf>
    <xf numFmtId="0" fontId="5" fillId="17" borderId="2" xfId="0" applyFont="1" applyFill="1" applyBorder="1" applyAlignment="1">
      <alignment horizontal="center" vertical="center" wrapText="1"/>
    </xf>
    <xf numFmtId="0" fontId="5" fillId="17" borderId="63" xfId="0" applyFont="1" applyFill="1" applyBorder="1" applyAlignment="1">
      <alignment horizontal="center" vertical="center" wrapText="1"/>
    </xf>
    <xf numFmtId="0" fontId="5" fillId="11" borderId="70" xfId="0" applyFont="1" applyFill="1" applyBorder="1" applyAlignment="1">
      <alignment horizontal="center" vertical="center" wrapText="1"/>
    </xf>
    <xf numFmtId="0" fontId="5" fillId="18" borderId="125" xfId="0" applyFont="1" applyFill="1" applyBorder="1" applyAlignment="1">
      <alignment horizontal="center" vertical="center" wrapText="1"/>
    </xf>
    <xf numFmtId="0" fontId="5" fillId="18" borderId="91" xfId="0" applyFont="1" applyFill="1" applyBorder="1" applyAlignment="1">
      <alignment horizontal="center" vertical="center" wrapText="1"/>
    </xf>
    <xf numFmtId="0" fontId="13" fillId="18" borderId="91" xfId="0" applyFont="1" applyFill="1" applyBorder="1" applyAlignment="1">
      <alignment horizontal="center" vertical="center" wrapText="1"/>
    </xf>
    <xf numFmtId="0" fontId="5" fillId="18" borderId="110" xfId="0" applyFont="1" applyFill="1" applyBorder="1" applyAlignment="1">
      <alignment horizontal="center" vertical="center" wrapText="1"/>
    </xf>
    <xf numFmtId="0" fontId="5" fillId="18" borderId="111" xfId="0" applyFont="1" applyFill="1" applyBorder="1" applyAlignment="1">
      <alignment horizontal="center" vertical="center" wrapText="1"/>
    </xf>
    <xf numFmtId="0" fontId="5" fillId="21" borderId="111" xfId="0" applyFont="1" applyFill="1" applyBorder="1" applyAlignment="1">
      <alignment horizontal="center" vertical="center" wrapText="1"/>
    </xf>
    <xf numFmtId="0" fontId="5" fillId="21" borderId="126" xfId="0" applyFont="1" applyFill="1" applyBorder="1" applyAlignment="1">
      <alignment horizontal="center" vertical="center" wrapText="1"/>
    </xf>
    <xf numFmtId="0" fontId="5" fillId="11" borderId="91" xfId="0" applyFont="1" applyFill="1" applyBorder="1" applyAlignment="1">
      <alignment horizontal="center" vertical="center" wrapText="1"/>
    </xf>
    <xf numFmtId="178" fontId="5" fillId="17" borderId="91" xfId="0" applyNumberFormat="1" applyFont="1" applyFill="1" applyBorder="1">
      <alignment vertical="center"/>
    </xf>
    <xf numFmtId="178" fontId="5" fillId="17" borderId="95" xfId="0" applyNumberFormat="1" applyFont="1" applyFill="1" applyBorder="1">
      <alignment vertical="center"/>
    </xf>
    <xf numFmtId="178" fontId="5" fillId="17" borderId="96" xfId="0" applyNumberFormat="1" applyFont="1" applyFill="1" applyBorder="1">
      <alignment vertical="center"/>
    </xf>
    <xf numFmtId="178" fontId="5" fillId="17" borderId="61" xfId="0" applyNumberFormat="1" applyFont="1" applyFill="1" applyBorder="1">
      <alignment vertical="center"/>
    </xf>
    <xf numFmtId="0" fontId="5" fillId="17" borderId="127" xfId="0" applyFont="1" applyFill="1" applyBorder="1">
      <alignment vertical="center"/>
    </xf>
    <xf numFmtId="0" fontId="5" fillId="17" borderId="91" xfId="0" applyFont="1" applyFill="1" applyBorder="1" applyAlignment="1">
      <alignment horizontal="center" vertical="center" wrapText="1"/>
    </xf>
    <xf numFmtId="178" fontId="5" fillId="17" borderId="14" xfId="0" applyNumberFormat="1" applyFont="1" applyFill="1" applyBorder="1">
      <alignment vertical="center"/>
    </xf>
    <xf numFmtId="178" fontId="5" fillId="17" borderId="48" xfId="0" applyNumberFormat="1" applyFont="1" applyFill="1" applyBorder="1">
      <alignment vertical="center"/>
    </xf>
    <xf numFmtId="178" fontId="5" fillId="17" borderId="59" xfId="0" applyNumberFormat="1" applyFont="1" applyFill="1" applyBorder="1">
      <alignment vertical="center"/>
    </xf>
    <xf numFmtId="0" fontId="5" fillId="17" borderId="4" xfId="0" applyFont="1" applyFill="1" applyBorder="1" applyAlignment="1">
      <alignment horizontal="center" vertical="center" wrapText="1"/>
    </xf>
    <xf numFmtId="0" fontId="5" fillId="17" borderId="121" xfId="0" applyFont="1" applyFill="1" applyBorder="1" applyAlignment="1">
      <alignment horizontal="center" vertical="center" wrapText="1"/>
    </xf>
    <xf numFmtId="178" fontId="5" fillId="17" borderId="64" xfId="0" applyNumberFormat="1" applyFont="1" applyFill="1" applyBorder="1">
      <alignment vertical="center"/>
    </xf>
    <xf numFmtId="178" fontId="5" fillId="17" borderId="66" xfId="0" applyNumberFormat="1" applyFont="1" applyFill="1" applyBorder="1">
      <alignment vertical="center"/>
    </xf>
    <xf numFmtId="178" fontId="5" fillId="17" borderId="68" xfId="0" applyNumberFormat="1" applyFont="1" applyFill="1" applyBorder="1">
      <alignment vertical="center"/>
    </xf>
    <xf numFmtId="0" fontId="5" fillId="17" borderId="128" xfId="0" applyFont="1" applyFill="1" applyBorder="1">
      <alignment vertical="center"/>
    </xf>
    <xf numFmtId="178" fontId="5" fillId="17" borderId="0" xfId="0" applyNumberFormat="1" applyFont="1" applyFill="1" applyBorder="1">
      <alignment vertical="center"/>
    </xf>
    <xf numFmtId="178" fontId="5" fillId="17" borderId="8" xfId="0" applyNumberFormat="1" applyFont="1" applyFill="1" applyBorder="1">
      <alignment vertical="center"/>
    </xf>
    <xf numFmtId="178" fontId="5" fillId="17" borderId="10" xfId="0" applyNumberFormat="1" applyFont="1" applyFill="1" applyBorder="1">
      <alignment vertical="center"/>
    </xf>
    <xf numFmtId="178" fontId="5" fillId="17" borderId="125" xfId="0" applyNumberFormat="1" applyFont="1" applyFill="1" applyBorder="1">
      <alignment vertical="center"/>
    </xf>
    <xf numFmtId="178" fontId="5" fillId="17" borderId="129" xfId="0" applyNumberFormat="1" applyFont="1" applyFill="1" applyBorder="1">
      <alignment vertical="center"/>
    </xf>
    <xf numFmtId="178" fontId="5" fillId="17" borderId="130" xfId="0" applyNumberFormat="1" applyFont="1" applyFill="1" applyBorder="1">
      <alignment vertical="center"/>
    </xf>
    <xf numFmtId="178" fontId="5" fillId="17" borderId="131" xfId="0" applyNumberFormat="1" applyFont="1" applyFill="1" applyBorder="1">
      <alignment vertical="center"/>
    </xf>
    <xf numFmtId="178" fontId="5" fillId="17" borderId="132" xfId="0" applyNumberFormat="1" applyFont="1" applyFill="1" applyBorder="1">
      <alignment vertical="center"/>
    </xf>
    <xf numFmtId="178" fontId="5" fillId="17" borderId="133" xfId="0" applyNumberFormat="1" applyFont="1" applyFill="1" applyBorder="1">
      <alignment vertical="center"/>
    </xf>
    <xf numFmtId="178" fontId="5" fillId="17" borderId="134" xfId="0" applyNumberFormat="1" applyFont="1" applyFill="1" applyBorder="1">
      <alignment vertical="center"/>
    </xf>
    <xf numFmtId="178" fontId="5" fillId="17" borderId="135" xfId="0" applyNumberFormat="1" applyFont="1" applyFill="1" applyBorder="1">
      <alignment vertical="center"/>
    </xf>
    <xf numFmtId="178" fontId="5" fillId="17" borderId="136" xfId="0" applyNumberFormat="1" applyFont="1" applyFill="1" applyBorder="1">
      <alignment vertical="center"/>
    </xf>
    <xf numFmtId="0" fontId="5" fillId="18" borderId="137" xfId="0" applyFont="1" applyFill="1" applyBorder="1" applyAlignment="1">
      <alignment horizontal="center" vertical="center" wrapText="1"/>
    </xf>
    <xf numFmtId="0" fontId="5" fillId="21" borderId="138" xfId="0" applyFont="1" applyFill="1" applyBorder="1" applyAlignment="1">
      <alignment horizontal="center" vertical="center" wrapText="1"/>
    </xf>
    <xf numFmtId="0" fontId="5" fillId="11" borderId="130" xfId="0" applyFont="1" applyFill="1" applyBorder="1" applyAlignment="1">
      <alignment horizontal="center" vertical="center" wrapText="1"/>
    </xf>
    <xf numFmtId="0" fontId="5" fillId="18" borderId="0" xfId="0" applyFont="1" applyFill="1" applyBorder="1" applyAlignment="1">
      <alignment horizontal="center" vertical="center" wrapText="1"/>
    </xf>
    <xf numFmtId="0" fontId="5" fillId="18" borderId="75" xfId="0" applyFont="1" applyFill="1" applyBorder="1" applyAlignment="1">
      <alignment horizontal="center" vertical="center" wrapText="1"/>
    </xf>
    <xf numFmtId="178" fontId="5" fillId="16" borderId="0" xfId="0" applyNumberFormat="1" applyFont="1" applyFill="1" applyBorder="1">
      <alignment vertical="center"/>
    </xf>
    <xf numFmtId="0" fontId="5" fillId="22" borderId="38" xfId="0" applyFont="1" applyFill="1" applyBorder="1">
      <alignment vertical="center"/>
    </xf>
    <xf numFmtId="0" fontId="5" fillId="22" borderId="1" xfId="0" applyFont="1" applyFill="1" applyBorder="1">
      <alignment vertical="center"/>
    </xf>
    <xf numFmtId="0" fontId="5" fillId="22" borderId="29" xfId="0" applyFont="1" applyFill="1" applyBorder="1">
      <alignment vertical="center"/>
    </xf>
    <xf numFmtId="0" fontId="5" fillId="22" borderId="14" xfId="0" applyFont="1" applyFill="1" applyBorder="1">
      <alignment vertical="center"/>
    </xf>
    <xf numFmtId="0" fontId="5" fillId="22" borderId="116" xfId="0" applyFont="1" applyFill="1" applyBorder="1">
      <alignment vertical="center"/>
    </xf>
    <xf numFmtId="0" fontId="5" fillId="22" borderId="59" xfId="0" applyFont="1" applyFill="1" applyBorder="1">
      <alignment vertical="center"/>
    </xf>
    <xf numFmtId="0" fontId="5" fillId="22" borderId="24" xfId="0" applyFont="1" applyFill="1" applyBorder="1">
      <alignment vertical="center"/>
    </xf>
    <xf numFmtId="0" fontId="5" fillId="22" borderId="3" xfId="0" applyFont="1" applyFill="1" applyBorder="1">
      <alignment vertical="center"/>
    </xf>
    <xf numFmtId="0" fontId="0" fillId="16" borderId="0" xfId="0" applyFill="1">
      <alignment vertical="center"/>
    </xf>
    <xf numFmtId="0" fontId="14" fillId="16" borderId="125" xfId="0" applyFont="1" applyFill="1" applyBorder="1" applyAlignment="1">
      <alignment vertical="center"/>
    </xf>
    <xf numFmtId="0" fontId="14" fillId="16" borderId="0" xfId="0" applyFont="1" applyFill="1" applyBorder="1" applyAlignment="1">
      <alignment vertical="center"/>
    </xf>
    <xf numFmtId="0" fontId="14" fillId="16" borderId="27" xfId="0" applyFont="1" applyFill="1" applyBorder="1" applyAlignment="1">
      <alignment horizontal="center" vertical="center"/>
    </xf>
    <xf numFmtId="0" fontId="5" fillId="11" borderId="27" xfId="0" applyFont="1" applyFill="1" applyBorder="1" applyAlignment="1">
      <alignment horizontal="center" vertical="center"/>
    </xf>
    <xf numFmtId="0" fontId="5" fillId="28" borderId="27" xfId="0" applyFont="1" applyFill="1" applyBorder="1" applyAlignment="1">
      <alignment horizontal="center" vertical="center"/>
    </xf>
    <xf numFmtId="0" fontId="5" fillId="16" borderId="29" xfId="0" applyFont="1" applyFill="1" applyBorder="1" applyAlignment="1">
      <alignment horizontal="center" vertical="center"/>
    </xf>
    <xf numFmtId="0" fontId="10" fillId="16" borderId="0" xfId="0" applyFont="1" applyFill="1">
      <alignment vertical="center"/>
    </xf>
    <xf numFmtId="179" fontId="5" fillId="20" borderId="25" xfId="0" applyNumberFormat="1" applyFont="1" applyFill="1" applyBorder="1" applyAlignment="1">
      <alignment vertical="center" shrinkToFit="1"/>
    </xf>
    <xf numFmtId="186" fontId="5" fillId="17" borderId="25" xfId="2" applyNumberFormat="1" applyFont="1" applyFill="1" applyBorder="1" applyAlignment="1">
      <alignment vertical="center" shrinkToFit="1"/>
    </xf>
    <xf numFmtId="179" fontId="5" fillId="20" borderId="28" xfId="0" applyNumberFormat="1" applyFont="1" applyFill="1" applyBorder="1" applyAlignment="1">
      <alignment vertical="center" shrinkToFit="1"/>
    </xf>
    <xf numFmtId="186" fontId="5" fillId="17" borderId="28" xfId="2" applyNumberFormat="1" applyFont="1" applyFill="1" applyBorder="1" applyAlignment="1">
      <alignment vertical="center" shrinkToFit="1"/>
    </xf>
    <xf numFmtId="179" fontId="5" fillId="20" borderId="85" xfId="0" applyNumberFormat="1" applyFont="1" applyFill="1" applyBorder="1" applyAlignment="1">
      <alignment vertical="center" shrinkToFit="1"/>
    </xf>
    <xf numFmtId="186" fontId="5" fillId="17" borderId="85" xfId="2" applyNumberFormat="1" applyFont="1" applyFill="1" applyBorder="1" applyAlignment="1">
      <alignment vertical="center" shrinkToFit="1"/>
    </xf>
    <xf numFmtId="179" fontId="5" fillId="20" borderId="88" xfId="0" applyNumberFormat="1" applyFont="1" applyFill="1" applyBorder="1" applyAlignment="1">
      <alignment vertical="center" shrinkToFit="1"/>
    </xf>
    <xf numFmtId="186" fontId="5" fillId="17" borderId="88" xfId="2" applyNumberFormat="1" applyFont="1" applyFill="1" applyBorder="1" applyAlignment="1">
      <alignment vertical="center" shrinkToFit="1"/>
    </xf>
    <xf numFmtId="186" fontId="5" fillId="11" borderId="27" xfId="2" applyNumberFormat="1" applyFont="1" applyFill="1" applyBorder="1" applyAlignment="1">
      <alignment vertical="center" shrinkToFit="1"/>
    </xf>
    <xf numFmtId="0" fontId="5" fillId="2" borderId="0" xfId="0" applyFont="1" applyFill="1" applyBorder="1" applyAlignment="1">
      <alignment vertical="center" shrinkToFit="1"/>
    </xf>
    <xf numFmtId="179" fontId="5" fillId="20" borderId="27" xfId="0" applyNumberFormat="1" applyFont="1" applyFill="1" applyBorder="1" applyAlignment="1">
      <alignment vertical="center" shrinkToFit="1"/>
    </xf>
    <xf numFmtId="0" fontId="0" fillId="16" borderId="0" xfId="0" applyFill="1" applyBorder="1">
      <alignment vertical="center"/>
    </xf>
    <xf numFmtId="179" fontId="5" fillId="16" borderId="0" xfId="0" applyNumberFormat="1" applyFont="1" applyFill="1" applyBorder="1" applyAlignment="1">
      <alignment vertical="center" shrinkToFit="1"/>
    </xf>
    <xf numFmtId="186" fontId="5" fillId="30" borderId="27" xfId="2" applyNumberFormat="1" applyFont="1" applyFill="1" applyBorder="1" applyAlignment="1">
      <alignment vertical="center" shrinkToFit="1"/>
    </xf>
    <xf numFmtId="186" fontId="5" fillId="17" borderId="82" xfId="0" applyNumberFormat="1" applyFont="1" applyFill="1" applyBorder="1">
      <alignment vertical="center"/>
    </xf>
    <xf numFmtId="186" fontId="5" fillId="17" borderId="94" xfId="0" applyNumberFormat="1" applyFont="1" applyFill="1" applyBorder="1">
      <alignment vertical="center"/>
    </xf>
    <xf numFmtId="186" fontId="5" fillId="17" borderId="84" xfId="0" applyNumberFormat="1" applyFont="1" applyFill="1" applyBorder="1">
      <alignment vertical="center"/>
    </xf>
    <xf numFmtId="186" fontId="5" fillId="17" borderId="139" xfId="0" applyNumberFormat="1" applyFont="1" applyFill="1" applyBorder="1">
      <alignment vertical="center"/>
    </xf>
    <xf numFmtId="186" fontId="5" fillId="17" borderId="87" xfId="0" applyNumberFormat="1" applyFont="1" applyFill="1" applyBorder="1">
      <alignment vertical="center"/>
    </xf>
    <xf numFmtId="186" fontId="5" fillId="17" borderId="140" xfId="0" applyNumberFormat="1" applyFont="1" applyFill="1" applyBorder="1">
      <alignment vertical="center"/>
    </xf>
    <xf numFmtId="186" fontId="5" fillId="23" borderId="142" xfId="0" applyNumberFormat="1" applyFont="1" applyFill="1" applyBorder="1">
      <alignment vertical="center"/>
    </xf>
    <xf numFmtId="186" fontId="5" fillId="23" borderId="143" xfId="0" applyNumberFormat="1" applyFont="1" applyFill="1" applyBorder="1">
      <alignment vertical="center"/>
    </xf>
    <xf numFmtId="184" fontId="5" fillId="16" borderId="0" xfId="0" applyNumberFormat="1" applyFont="1" applyFill="1" applyBorder="1">
      <alignment vertical="center"/>
    </xf>
    <xf numFmtId="0" fontId="5" fillId="16" borderId="0" xfId="0" applyFont="1" applyFill="1" applyAlignment="1">
      <alignment horizontal="left" vertical="center"/>
    </xf>
    <xf numFmtId="179" fontId="5" fillId="16" borderId="15" xfId="0" applyNumberFormat="1" applyFont="1" applyFill="1" applyBorder="1" applyAlignment="1">
      <alignment vertical="center" shrinkToFit="1"/>
    </xf>
    <xf numFmtId="190" fontId="7" fillId="14" borderId="90" xfId="0" applyNumberFormat="1" applyFont="1" applyFill="1" applyBorder="1" applyProtection="1">
      <alignment vertical="center"/>
      <protection locked="0"/>
    </xf>
    <xf numFmtId="190" fontId="7" fillId="14" borderId="91" xfId="0" applyNumberFormat="1" applyFont="1" applyFill="1" applyBorder="1" applyProtection="1">
      <alignment vertical="center"/>
      <protection locked="0"/>
    </xf>
    <xf numFmtId="190" fontId="7" fillId="14" borderId="95" xfId="0" applyNumberFormat="1" applyFont="1" applyFill="1" applyBorder="1" applyProtection="1">
      <alignment vertical="center"/>
      <protection locked="0"/>
    </xf>
    <xf numFmtId="190" fontId="7" fillId="14" borderId="96" xfId="0" applyNumberFormat="1" applyFont="1" applyFill="1" applyBorder="1" applyProtection="1">
      <alignment vertical="center"/>
      <protection locked="0"/>
    </xf>
    <xf numFmtId="190" fontId="7" fillId="17" borderId="124" xfId="0" applyNumberFormat="1" applyFont="1" applyFill="1" applyBorder="1">
      <alignment vertical="center"/>
    </xf>
    <xf numFmtId="190" fontId="7" fillId="17" borderId="130" xfId="0" applyNumberFormat="1" applyFont="1" applyFill="1" applyBorder="1">
      <alignment vertical="center"/>
    </xf>
    <xf numFmtId="190" fontId="7" fillId="17" borderId="60" xfId="0" applyNumberFormat="1" applyFont="1" applyFill="1" applyBorder="1">
      <alignment vertical="center"/>
    </xf>
    <xf numFmtId="190" fontId="7" fillId="17" borderId="133" xfId="0" applyNumberFormat="1" applyFont="1" applyFill="1" applyBorder="1">
      <alignment vertical="center"/>
    </xf>
    <xf numFmtId="190" fontId="7" fillId="17" borderId="119" xfId="0" applyNumberFormat="1" applyFont="1" applyFill="1" applyBorder="1">
      <alignment vertical="center"/>
    </xf>
    <xf numFmtId="190" fontId="7" fillId="17" borderId="136" xfId="0" applyNumberFormat="1" applyFont="1" applyFill="1" applyBorder="1">
      <alignment vertical="center"/>
    </xf>
    <xf numFmtId="0" fontId="5" fillId="16" borderId="2" xfId="0" applyFont="1" applyFill="1" applyBorder="1" applyAlignment="1">
      <alignment horizontal="center" vertical="center" wrapText="1"/>
    </xf>
    <xf numFmtId="0" fontId="5" fillId="16" borderId="24" xfId="0" applyFont="1" applyFill="1" applyBorder="1" applyAlignment="1">
      <alignment horizontal="center" vertical="center" wrapText="1"/>
    </xf>
    <xf numFmtId="0" fontId="5" fillId="16" borderId="26" xfId="0" applyFont="1" applyFill="1" applyBorder="1" applyAlignment="1">
      <alignment horizontal="center" vertical="center" wrapText="1"/>
    </xf>
    <xf numFmtId="0" fontId="6" fillId="11" borderId="61" xfId="0" applyFont="1" applyFill="1" applyBorder="1" applyAlignment="1">
      <alignment horizontal="center" vertical="center" wrapText="1"/>
    </xf>
    <xf numFmtId="0" fontId="5" fillId="17" borderId="71" xfId="0" applyFont="1" applyFill="1" applyBorder="1" applyAlignment="1">
      <alignment horizontal="center" vertical="center" wrapText="1"/>
    </xf>
    <xf numFmtId="0" fontId="6" fillId="14" borderId="61" xfId="0" applyFont="1" applyFill="1" applyBorder="1" applyAlignment="1">
      <alignment horizontal="center" vertical="center" wrapText="1"/>
    </xf>
    <xf numFmtId="0" fontId="6" fillId="11" borderId="127" xfId="0" applyFont="1" applyFill="1" applyBorder="1" applyAlignment="1">
      <alignment horizontal="center" vertical="center" wrapText="1"/>
    </xf>
    <xf numFmtId="0" fontId="5" fillId="13" borderId="118" xfId="0" applyFont="1" applyFill="1" applyBorder="1" applyAlignment="1">
      <alignment horizontal="center" vertical="center" wrapText="1"/>
    </xf>
    <xf numFmtId="0" fontId="5" fillId="13" borderId="121" xfId="0" applyFont="1" applyFill="1" applyBorder="1" applyAlignment="1">
      <alignment horizontal="center" vertical="center" wrapText="1"/>
    </xf>
    <xf numFmtId="0" fontId="5" fillId="17" borderId="128" xfId="0" applyFont="1" applyFill="1" applyBorder="1" applyAlignment="1">
      <alignment horizontal="center" vertical="center" wrapText="1"/>
    </xf>
    <xf numFmtId="0" fontId="6" fillId="14" borderId="127" xfId="0" applyFont="1" applyFill="1" applyBorder="1" applyAlignment="1">
      <alignment horizontal="center" vertical="center" wrapText="1"/>
    </xf>
    <xf numFmtId="0" fontId="5" fillId="17" borderId="144" xfId="0" applyFont="1" applyFill="1" applyBorder="1" applyAlignment="1">
      <alignment horizontal="center" vertical="center" wrapText="1"/>
    </xf>
    <xf numFmtId="49" fontId="5" fillId="16" borderId="56" xfId="0" applyNumberFormat="1" applyFont="1" applyFill="1" applyBorder="1" applyAlignment="1">
      <alignment horizontal="right" vertical="center"/>
    </xf>
    <xf numFmtId="0" fontId="5" fillId="16" borderId="93" xfId="0" applyFont="1" applyFill="1" applyBorder="1">
      <alignment vertical="center"/>
    </xf>
    <xf numFmtId="177" fontId="5" fillId="16" borderId="94" xfId="0" applyNumberFormat="1" applyFont="1" applyFill="1" applyBorder="1">
      <alignment vertical="center"/>
    </xf>
    <xf numFmtId="0" fontId="5" fillId="16" borderId="147" xfId="0" applyFont="1" applyFill="1" applyBorder="1" applyAlignment="1">
      <alignment horizontal="distributed" vertical="center"/>
    </xf>
    <xf numFmtId="49" fontId="5" fillId="16" borderId="29" xfId="0" applyNumberFormat="1" applyFont="1" applyFill="1" applyBorder="1" applyAlignment="1">
      <alignment horizontal="left" vertical="center"/>
    </xf>
    <xf numFmtId="0" fontId="5" fillId="16" borderId="141" xfId="0" applyFont="1" applyFill="1" applyBorder="1" applyAlignment="1">
      <alignment horizontal="center" vertical="center" wrapText="1"/>
    </xf>
    <xf numFmtId="49" fontId="5" fillId="16" borderId="0" xfId="0" applyNumberFormat="1" applyFont="1" applyFill="1" applyBorder="1" applyAlignment="1">
      <alignment horizontal="left" vertical="center"/>
    </xf>
    <xf numFmtId="49" fontId="5" fillId="16" borderId="148" xfId="0" applyNumberFormat="1" applyFont="1" applyFill="1" applyBorder="1" applyAlignment="1">
      <alignment horizontal="left" vertical="center"/>
    </xf>
    <xf numFmtId="0" fontId="5" fillId="16" borderId="149" xfId="0" applyFont="1" applyFill="1" applyBorder="1" applyAlignment="1">
      <alignment horizontal="center" vertical="center"/>
    </xf>
    <xf numFmtId="0" fontId="5" fillId="16" borderId="149" xfId="0" applyFont="1" applyFill="1" applyBorder="1">
      <alignment vertical="center"/>
    </xf>
    <xf numFmtId="177" fontId="5" fillId="16" borderId="150" xfId="0" applyNumberFormat="1" applyFont="1" applyFill="1" applyBorder="1">
      <alignment vertical="center"/>
    </xf>
    <xf numFmtId="49" fontId="6" fillId="16" borderId="0" xfId="0" applyNumberFormat="1" applyFont="1" applyFill="1" applyAlignment="1">
      <alignment vertical="center"/>
    </xf>
    <xf numFmtId="0" fontId="5" fillId="16" borderId="0" xfId="0" applyFont="1" applyFill="1" applyAlignment="1">
      <alignment horizontal="centerContinuous"/>
    </xf>
    <xf numFmtId="0" fontId="5" fillId="16" borderId="0" xfId="0" applyFont="1" applyFill="1" applyBorder="1" applyAlignment="1">
      <alignment horizontal="centerContinuous"/>
    </xf>
    <xf numFmtId="0" fontId="5" fillId="16" borderId="0" xfId="0" quotePrefix="1" applyFont="1" applyFill="1" applyAlignment="1">
      <alignment horizontal="right"/>
    </xf>
    <xf numFmtId="49" fontId="5" fillId="16" borderId="114" xfId="0" applyNumberFormat="1" applyFont="1" applyFill="1" applyBorder="1" applyAlignment="1">
      <alignment horizontal="center" vertical="center"/>
    </xf>
    <xf numFmtId="38" fontId="5" fillId="16" borderId="4" xfId="2" applyFont="1" applyFill="1" applyBorder="1" applyAlignment="1">
      <alignment horizontal="center" vertical="center"/>
    </xf>
    <xf numFmtId="49" fontId="5" fillId="16" borderId="151" xfId="0" applyNumberFormat="1" applyFont="1" applyFill="1" applyBorder="1" applyAlignment="1">
      <alignment horizontal="center" vertical="center"/>
    </xf>
    <xf numFmtId="49" fontId="5" fillId="16" borderId="152" xfId="0" applyNumberFormat="1" applyFont="1" applyFill="1" applyBorder="1" applyAlignment="1">
      <alignment horizontal="center" vertical="center"/>
    </xf>
    <xf numFmtId="49" fontId="5" fillId="16" borderId="153" xfId="0" applyNumberFormat="1" applyFont="1" applyFill="1" applyBorder="1" applyAlignment="1">
      <alignment horizontal="center" vertical="center"/>
    </xf>
    <xf numFmtId="49" fontId="5" fillId="16" borderId="145" xfId="0" applyNumberFormat="1" applyFont="1" applyFill="1" applyBorder="1" applyAlignment="1">
      <alignment horizontal="center" vertical="center"/>
    </xf>
    <xf numFmtId="49" fontId="5" fillId="16" borderId="154" xfId="0" applyNumberFormat="1" applyFont="1" applyFill="1" applyBorder="1" applyAlignment="1">
      <alignment horizontal="center" vertical="center"/>
    </xf>
    <xf numFmtId="49" fontId="5" fillId="16" borderId="0" xfId="0" applyNumberFormat="1" applyFont="1" applyFill="1" applyAlignment="1">
      <alignment horizontal="center" vertical="center"/>
    </xf>
    <xf numFmtId="0" fontId="5" fillId="16" borderId="2" xfId="0" applyFont="1" applyFill="1" applyBorder="1" applyAlignment="1">
      <alignment horizontal="distributed" vertical="center" wrapText="1" justifyLastLine="1"/>
    </xf>
    <xf numFmtId="0" fontId="5" fillId="16" borderId="155" xfId="0" applyFont="1" applyFill="1" applyBorder="1" applyAlignment="1">
      <alignment horizontal="distributed" vertical="center"/>
    </xf>
    <xf numFmtId="0" fontId="5" fillId="16" borderId="156" xfId="0" applyFont="1" applyFill="1" applyBorder="1" applyAlignment="1">
      <alignment horizontal="center" vertical="center" wrapText="1"/>
    </xf>
    <xf numFmtId="0" fontId="5" fillId="16" borderId="157" xfId="0" quotePrefix="1" applyFont="1" applyFill="1" applyBorder="1" applyAlignment="1">
      <alignment horizontal="center" vertical="center" wrapText="1"/>
    </xf>
    <xf numFmtId="0" fontId="5" fillId="16" borderId="155" xfId="0" applyFont="1" applyFill="1" applyBorder="1" applyAlignment="1">
      <alignment horizontal="center" vertical="center" wrapText="1"/>
    </xf>
    <xf numFmtId="0" fontId="5" fillId="16" borderId="158" xfId="0" applyFont="1" applyFill="1" applyBorder="1" applyAlignment="1">
      <alignment horizontal="center" vertical="center"/>
    </xf>
    <xf numFmtId="0" fontId="5" fillId="16" borderId="0" xfId="0" applyFont="1" applyFill="1" applyAlignment="1">
      <alignment horizontal="distributed" vertical="center"/>
    </xf>
    <xf numFmtId="0" fontId="5" fillId="16" borderId="14" xfId="0" applyFont="1" applyFill="1" applyBorder="1" applyAlignment="1">
      <alignment horizontal="distributed" vertical="center"/>
    </xf>
    <xf numFmtId="49" fontId="5" fillId="16" borderId="0" xfId="0" applyNumberFormat="1" applyFont="1" applyFill="1" applyAlignment="1">
      <alignment horizontal="right" vertical="center"/>
    </xf>
    <xf numFmtId="0" fontId="5" fillId="16" borderId="0" xfId="0" applyFont="1" applyFill="1" applyAlignment="1">
      <alignment horizontal="distributed"/>
    </xf>
    <xf numFmtId="0" fontId="5" fillId="16" borderId="0" xfId="0" applyFont="1" applyFill="1" applyBorder="1" applyAlignment="1">
      <alignment horizontal="distributed"/>
    </xf>
    <xf numFmtId="0" fontId="5" fillId="16" borderId="0" xfId="0" applyFont="1" applyFill="1" applyAlignment="1">
      <alignment horizontal="center"/>
    </xf>
    <xf numFmtId="49" fontId="6" fillId="16" borderId="0" xfId="0" applyNumberFormat="1" applyFont="1" applyFill="1" applyAlignment="1">
      <alignment horizontal="left" vertical="center"/>
    </xf>
    <xf numFmtId="0" fontId="5" fillId="16" borderId="0" xfId="0" applyFont="1" applyFill="1" applyAlignment="1">
      <alignment vertical="center"/>
    </xf>
    <xf numFmtId="38" fontId="5" fillId="16" borderId="56" xfId="2" applyFont="1" applyFill="1" applyBorder="1" applyAlignment="1">
      <alignment horizontal="right" vertical="center"/>
    </xf>
    <xf numFmtId="38" fontId="5" fillId="16" borderId="4" xfId="2" applyFont="1" applyFill="1" applyBorder="1" applyAlignment="1">
      <alignment horizontal="center" vertical="center" wrapText="1"/>
    </xf>
    <xf numFmtId="38" fontId="5" fillId="16" borderId="145" xfId="2" applyFont="1" applyFill="1" applyBorder="1" applyAlignment="1">
      <alignment horizontal="center" vertical="center" wrapText="1"/>
    </xf>
    <xf numFmtId="38" fontId="5" fillId="16" borderId="93" xfId="2" applyFont="1" applyFill="1" applyBorder="1" applyAlignment="1">
      <alignment horizontal="center" vertical="center"/>
    </xf>
    <xf numFmtId="38" fontId="5" fillId="16" borderId="0" xfId="2" applyFont="1" applyFill="1" applyBorder="1" applyAlignment="1">
      <alignment horizontal="center" vertical="center"/>
    </xf>
    <xf numFmtId="38" fontId="5" fillId="16" borderId="0" xfId="2" applyFont="1" applyFill="1" applyAlignment="1">
      <alignment horizontal="center" vertical="center"/>
    </xf>
    <xf numFmtId="49" fontId="5" fillId="16" borderId="5" xfId="0" applyNumberFormat="1" applyFont="1" applyFill="1" applyBorder="1" applyAlignment="1">
      <alignment horizontal="right" vertical="center" wrapText="1" justifyLastLine="1"/>
    </xf>
    <xf numFmtId="0" fontId="5" fillId="16" borderId="3" xfId="0" applyFont="1" applyFill="1" applyBorder="1" applyAlignment="1">
      <alignment horizontal="distributed" vertical="center" wrapText="1" justifyLastLine="1"/>
    </xf>
    <xf numFmtId="0" fontId="5" fillId="16" borderId="26" xfId="0" quotePrefix="1" applyFont="1" applyFill="1" applyBorder="1" applyAlignment="1">
      <alignment horizontal="distributed" vertical="center" wrapText="1" justifyLastLine="1"/>
    </xf>
    <xf numFmtId="0" fontId="5" fillId="16" borderId="141" xfId="0" applyFont="1" applyFill="1" applyBorder="1" applyAlignment="1">
      <alignment horizontal="distributed" vertical="center" wrapText="1" justifyLastLine="1"/>
    </xf>
    <xf numFmtId="0" fontId="5" fillId="16" borderId="0" xfId="0" applyFont="1" applyFill="1" applyBorder="1" applyAlignment="1">
      <alignment horizontal="distributed" vertical="center" wrapText="1" justifyLastLine="1"/>
    </xf>
    <xf numFmtId="0" fontId="5" fillId="16" borderId="0" xfId="0" applyFont="1" applyFill="1" applyAlignment="1">
      <alignment horizontal="distributed" vertical="center" wrapText="1" justifyLastLine="1"/>
    </xf>
    <xf numFmtId="176" fontId="5" fillId="16" borderId="0" xfId="2" applyNumberFormat="1" applyFont="1" applyFill="1" applyBorder="1" applyAlignment="1">
      <alignment vertical="center"/>
    </xf>
    <xf numFmtId="176" fontId="5" fillId="16" borderId="28" xfId="2" applyNumberFormat="1" applyFont="1" applyFill="1" applyBorder="1" applyAlignment="1">
      <alignment vertical="center"/>
    </xf>
    <xf numFmtId="0" fontId="5" fillId="16" borderId="177" xfId="0" applyFont="1" applyFill="1" applyBorder="1" applyAlignment="1">
      <alignment horizontal="center" vertical="center"/>
    </xf>
    <xf numFmtId="0" fontId="5" fillId="16" borderId="94" xfId="0" applyFont="1" applyFill="1" applyBorder="1" applyAlignment="1">
      <alignment horizontal="center" vertical="center"/>
    </xf>
    <xf numFmtId="0" fontId="5" fillId="16" borderId="179" xfId="0" applyFont="1" applyFill="1" applyBorder="1" applyAlignment="1">
      <alignment horizontal="distributed" vertical="center"/>
    </xf>
    <xf numFmtId="176" fontId="5" fillId="16" borderId="54" xfId="2" applyNumberFormat="1" applyFont="1" applyFill="1" applyBorder="1" applyAlignment="1">
      <alignment vertical="center"/>
    </xf>
    <xf numFmtId="176" fontId="5" fillId="16" borderId="172" xfId="2" applyNumberFormat="1" applyFont="1" applyFill="1" applyBorder="1" applyAlignment="1">
      <alignment vertical="center"/>
    </xf>
    <xf numFmtId="176" fontId="5" fillId="16" borderId="8" xfId="2" applyNumberFormat="1" applyFont="1" applyFill="1" applyBorder="1" applyAlignment="1">
      <alignment vertical="center"/>
    </xf>
    <xf numFmtId="176" fontId="5" fillId="16" borderId="85" xfId="2" applyNumberFormat="1" applyFont="1" applyFill="1" applyBorder="1" applyAlignment="1">
      <alignment vertical="center"/>
    </xf>
    <xf numFmtId="0" fontId="5" fillId="16" borderId="181" xfId="0" applyFont="1" applyFill="1" applyBorder="1" applyAlignment="1">
      <alignment horizontal="center" vertical="center"/>
    </xf>
    <xf numFmtId="176" fontId="5" fillId="16" borderId="12" xfId="2" applyNumberFormat="1" applyFont="1" applyFill="1" applyBorder="1" applyAlignment="1">
      <alignment vertical="center"/>
    </xf>
    <xf numFmtId="176" fontId="5" fillId="16" borderId="98" xfId="2" applyNumberFormat="1" applyFont="1" applyFill="1" applyBorder="1" applyAlignment="1">
      <alignment vertical="center"/>
    </xf>
    <xf numFmtId="0" fontId="5" fillId="16" borderId="117" xfId="0" applyFont="1" applyFill="1" applyBorder="1" applyAlignment="1">
      <alignment horizontal="center" vertical="center"/>
    </xf>
    <xf numFmtId="49" fontId="5" fillId="16" borderId="0" xfId="0" applyNumberFormat="1" applyFont="1" applyFill="1" applyAlignment="1">
      <alignment horizontal="right"/>
    </xf>
    <xf numFmtId="0" fontId="5" fillId="16" borderId="0" xfId="0" applyFont="1" applyFill="1" applyAlignment="1">
      <alignment horizontal="right"/>
    </xf>
    <xf numFmtId="49" fontId="5" fillId="16" borderId="0" xfId="2" applyNumberFormat="1" applyFont="1" applyFill="1" applyBorder="1" applyAlignment="1">
      <alignment horizontal="center"/>
    </xf>
    <xf numFmtId="49" fontId="5" fillId="16" borderId="13" xfId="0" applyNumberFormat="1" applyFont="1" applyFill="1" applyBorder="1" applyAlignment="1">
      <alignment horizontal="center" vertical="center"/>
    </xf>
    <xf numFmtId="49" fontId="5" fillId="16" borderId="93" xfId="2" applyNumberFormat="1" applyFont="1" applyFill="1" applyBorder="1" applyAlignment="1">
      <alignment horizontal="center" vertical="center"/>
    </xf>
    <xf numFmtId="0" fontId="5" fillId="16" borderId="156" xfId="0" applyFont="1" applyFill="1" applyBorder="1" applyAlignment="1">
      <alignment horizontal="distributed" vertical="center" wrapText="1" justifyLastLine="1"/>
    </xf>
    <xf numFmtId="0" fontId="5" fillId="16" borderId="155" xfId="0" applyFont="1" applyFill="1" applyBorder="1" applyAlignment="1">
      <alignment horizontal="distributed" vertical="center" wrapText="1" justifyLastLine="1"/>
    </xf>
    <xf numFmtId="49" fontId="5" fillId="16" borderId="141" xfId="2" applyNumberFormat="1" applyFont="1" applyFill="1" applyBorder="1" applyAlignment="1">
      <alignment horizontal="distributed" vertical="center" wrapText="1" justifyLastLine="1"/>
    </xf>
    <xf numFmtId="176" fontId="5" fillId="16" borderId="0" xfId="2" applyNumberFormat="1" applyFont="1" applyFill="1" applyAlignment="1">
      <alignment vertical="center"/>
    </xf>
    <xf numFmtId="176" fontId="5" fillId="16" borderId="15" xfId="2" applyNumberFormat="1" applyFont="1" applyFill="1" applyBorder="1" applyAlignment="1">
      <alignment vertical="center"/>
    </xf>
    <xf numFmtId="176" fontId="5" fillId="16" borderId="160" xfId="2" applyNumberFormat="1" applyFont="1" applyFill="1" applyBorder="1" applyAlignment="1">
      <alignment vertical="center"/>
    </xf>
    <xf numFmtId="176" fontId="5" fillId="16" borderId="159" xfId="2" applyNumberFormat="1" applyFont="1" applyFill="1" applyBorder="1" applyAlignment="1">
      <alignment vertical="center"/>
    </xf>
    <xf numFmtId="49" fontId="5" fillId="16" borderId="94" xfId="2" applyNumberFormat="1" applyFont="1" applyFill="1" applyBorder="1" applyAlignment="1">
      <alignment horizontal="center" vertical="center"/>
    </xf>
    <xf numFmtId="176" fontId="5" fillId="16" borderId="29" xfId="2" applyNumberFormat="1" applyFont="1" applyFill="1" applyBorder="1" applyAlignment="1">
      <alignment vertical="center"/>
    </xf>
    <xf numFmtId="0" fontId="5" fillId="16" borderId="6" xfId="0" applyFont="1" applyFill="1" applyBorder="1">
      <alignment vertical="center"/>
    </xf>
    <xf numFmtId="176" fontId="5" fillId="16" borderId="56" xfId="2" applyNumberFormat="1" applyFont="1" applyFill="1" applyBorder="1" applyAlignment="1">
      <alignment vertical="center"/>
    </xf>
    <xf numFmtId="176" fontId="5" fillId="16" borderId="4" xfId="2" applyNumberFormat="1" applyFont="1" applyFill="1" applyBorder="1" applyAlignment="1">
      <alignment vertical="center"/>
    </xf>
    <xf numFmtId="49" fontId="5" fillId="16" borderId="4" xfId="2" applyNumberFormat="1" applyFont="1" applyFill="1" applyBorder="1" applyAlignment="1">
      <alignment horizontal="center" vertical="center"/>
    </xf>
    <xf numFmtId="0" fontId="5" fillId="16" borderId="183" xfId="0" applyFont="1" applyFill="1" applyBorder="1" applyAlignment="1">
      <alignment horizontal="distributed" vertical="center"/>
    </xf>
    <xf numFmtId="176" fontId="5" fillId="16" borderId="165" xfId="2" applyNumberFormat="1" applyFont="1" applyFill="1" applyBorder="1" applyAlignment="1">
      <alignment vertical="center"/>
    </xf>
    <xf numFmtId="176" fontId="5" fillId="16" borderId="6" xfId="2" applyNumberFormat="1" applyFont="1" applyFill="1" applyBorder="1" applyAlignment="1">
      <alignment vertical="center"/>
    </xf>
    <xf numFmtId="49" fontId="5" fillId="16" borderId="0" xfId="2" applyNumberFormat="1" applyFont="1" applyFill="1" applyBorder="1" applyAlignment="1">
      <alignment horizontal="center" vertical="center"/>
    </xf>
    <xf numFmtId="0" fontId="5" fillId="10" borderId="27" xfId="0" applyFont="1" applyFill="1" applyBorder="1" applyAlignment="1">
      <alignment horizontal="center" vertical="center" shrinkToFit="1"/>
    </xf>
    <xf numFmtId="0" fontId="5" fillId="11" borderId="50" xfId="0" applyFont="1" applyFill="1" applyBorder="1" applyAlignment="1">
      <alignment horizontal="center" vertical="center"/>
    </xf>
    <xf numFmtId="0" fontId="0" fillId="23" borderId="76" xfId="0" applyFill="1" applyBorder="1" applyAlignment="1">
      <alignment horizontal="center" vertical="center" wrapText="1"/>
    </xf>
    <xf numFmtId="0" fontId="0" fillId="23" borderId="141" xfId="0" applyFill="1" applyBorder="1" applyAlignment="1">
      <alignment horizontal="center" vertical="center" wrapText="1"/>
    </xf>
    <xf numFmtId="0" fontId="5" fillId="29" borderId="25" xfId="0" applyFont="1" applyFill="1" applyBorder="1" applyAlignment="1">
      <alignment horizontal="center" wrapText="1"/>
    </xf>
    <xf numFmtId="0" fontId="5" fillId="20" borderId="26" xfId="0" applyFont="1" applyFill="1" applyBorder="1" applyAlignment="1">
      <alignment horizontal="center" vertical="center" shrinkToFit="1"/>
    </xf>
    <xf numFmtId="0" fontId="5" fillId="29" borderId="26" xfId="0" applyFont="1" applyFill="1" applyBorder="1" applyAlignment="1">
      <alignment horizontal="center" vertical="center" shrinkToFit="1"/>
    </xf>
    <xf numFmtId="0" fontId="5" fillId="20" borderId="25" xfId="0" applyFont="1" applyFill="1" applyBorder="1" applyAlignment="1">
      <alignment horizontal="center" wrapText="1"/>
    </xf>
    <xf numFmtId="0" fontId="5" fillId="11" borderId="25" xfId="0" applyFont="1" applyFill="1" applyBorder="1" applyAlignment="1">
      <alignment horizontal="center" wrapText="1"/>
    </xf>
    <xf numFmtId="0" fontId="5" fillId="11" borderId="26" xfId="0" applyFont="1" applyFill="1" applyBorder="1" applyAlignment="1">
      <alignment horizontal="center" vertical="center" shrinkToFit="1"/>
    </xf>
    <xf numFmtId="0" fontId="5" fillId="28" borderId="25" xfId="0" applyFont="1" applyFill="1" applyBorder="1" applyAlignment="1">
      <alignment horizontal="center" wrapText="1"/>
    </xf>
    <xf numFmtId="0" fontId="5" fillId="28" borderId="26" xfId="0" applyFont="1" applyFill="1" applyBorder="1" applyAlignment="1">
      <alignment horizontal="center" vertical="center" shrinkToFit="1"/>
    </xf>
    <xf numFmtId="0" fontId="5" fillId="31" borderId="118" xfId="0" applyFont="1" applyFill="1" applyBorder="1" applyAlignment="1">
      <alignment horizontal="center" vertical="center" wrapText="1"/>
    </xf>
    <xf numFmtId="0" fontId="5" fillId="31" borderId="121" xfId="0" applyFont="1" applyFill="1" applyBorder="1" applyAlignment="1">
      <alignment horizontal="center" vertical="center" wrapText="1"/>
    </xf>
    <xf numFmtId="0" fontId="5" fillId="31" borderId="62" xfId="0" applyFont="1" applyFill="1" applyBorder="1" applyAlignment="1">
      <alignment horizontal="center" vertical="center" wrapText="1"/>
    </xf>
    <xf numFmtId="0" fontId="5" fillId="31" borderId="63" xfId="0" applyFont="1" applyFill="1" applyBorder="1" applyAlignment="1">
      <alignment horizontal="center" vertical="center" wrapText="1"/>
    </xf>
    <xf numFmtId="190" fontId="7" fillId="31" borderId="64" xfId="0" applyNumberFormat="1" applyFont="1" applyFill="1" applyBorder="1">
      <alignment vertical="center"/>
    </xf>
    <xf numFmtId="190" fontId="7" fillId="31" borderId="20" xfId="0" applyNumberFormat="1" applyFont="1" applyFill="1" applyBorder="1">
      <alignment vertical="center"/>
    </xf>
    <xf numFmtId="190" fontId="7" fillId="31" borderId="66" xfId="0" applyNumberFormat="1" applyFont="1" applyFill="1" applyBorder="1">
      <alignment vertical="center"/>
    </xf>
    <xf numFmtId="190" fontId="7" fillId="31" borderId="21" xfId="0" applyNumberFormat="1" applyFont="1" applyFill="1" applyBorder="1">
      <alignment vertical="center"/>
    </xf>
    <xf numFmtId="190" fontId="7" fillId="31" borderId="68" xfId="0" applyNumberFormat="1" applyFont="1" applyFill="1" applyBorder="1">
      <alignment vertical="center"/>
    </xf>
    <xf numFmtId="190" fontId="7" fillId="31" borderId="22" xfId="0" applyNumberFormat="1" applyFont="1" applyFill="1" applyBorder="1">
      <alignment vertical="center"/>
    </xf>
    <xf numFmtId="49" fontId="5" fillId="2" borderId="6" xfId="0" applyNumberFormat="1" applyFont="1" applyFill="1" applyBorder="1" applyAlignment="1">
      <alignment horizontal="right" vertical="center" shrinkToFit="1"/>
    </xf>
    <xf numFmtId="49" fontId="5" fillId="2" borderId="7" xfId="0" applyNumberFormat="1" applyFont="1" applyFill="1" applyBorder="1" applyAlignment="1">
      <alignment horizontal="right" vertical="center" shrinkToFit="1"/>
    </xf>
    <xf numFmtId="49" fontId="5" fillId="2" borderId="9" xfId="0" applyNumberFormat="1" applyFont="1" applyFill="1" applyBorder="1" applyAlignment="1">
      <alignment horizontal="right" vertical="center" shrinkToFit="1"/>
    </xf>
    <xf numFmtId="0" fontId="5" fillId="2" borderId="8" xfId="0" applyFont="1" applyFill="1" applyBorder="1" applyAlignment="1">
      <alignment vertical="center" shrinkToFit="1"/>
    </xf>
    <xf numFmtId="0" fontId="5" fillId="2" borderId="10" xfId="0" applyFont="1" applyFill="1" applyBorder="1" applyAlignment="1">
      <alignment vertical="center" shrinkToFit="1"/>
    </xf>
    <xf numFmtId="49" fontId="5" fillId="16" borderId="6" xfId="0" applyNumberFormat="1" applyFont="1" applyFill="1" applyBorder="1" applyAlignment="1">
      <alignment horizontal="right" vertical="center" shrinkToFit="1"/>
    </xf>
    <xf numFmtId="49" fontId="5" fillId="16" borderId="7" xfId="0" applyNumberFormat="1" applyFont="1" applyFill="1" applyBorder="1" applyAlignment="1">
      <alignment horizontal="right" vertical="center" shrinkToFit="1"/>
    </xf>
    <xf numFmtId="49" fontId="5" fillId="16" borderId="9" xfId="0" applyNumberFormat="1" applyFont="1" applyFill="1" applyBorder="1" applyAlignment="1">
      <alignment horizontal="right" vertical="center" shrinkToFit="1"/>
    </xf>
    <xf numFmtId="0" fontId="5" fillId="16" borderId="0" xfId="0" applyFont="1" applyFill="1" applyBorder="1" applyAlignment="1">
      <alignment vertical="center" shrinkToFit="1"/>
    </xf>
    <xf numFmtId="0" fontId="5" fillId="16" borderId="8" xfId="0" applyFont="1" applyFill="1" applyBorder="1" applyAlignment="1">
      <alignment vertical="center" shrinkToFit="1"/>
    </xf>
    <xf numFmtId="0" fontId="5" fillId="16" borderId="10" xfId="0" applyFont="1" applyFill="1" applyBorder="1" applyAlignment="1">
      <alignment vertical="center" shrinkToFit="1"/>
    </xf>
    <xf numFmtId="0" fontId="5" fillId="16" borderId="12" xfId="0" applyFont="1" applyFill="1" applyBorder="1" applyAlignment="1">
      <alignment vertical="center" shrinkToFit="1"/>
    </xf>
    <xf numFmtId="49" fontId="5" fillId="2" borderId="6" xfId="0" applyNumberFormat="1" applyFont="1" applyFill="1" applyBorder="1" applyAlignment="1">
      <alignment vertical="center" shrinkToFit="1"/>
    </xf>
    <xf numFmtId="191" fontId="0" fillId="0" borderId="0" xfId="0" applyNumberFormat="1">
      <alignment vertical="center"/>
    </xf>
    <xf numFmtId="192" fontId="5" fillId="16" borderId="0" xfId="0" applyNumberFormat="1" applyFont="1" applyFill="1">
      <alignment vertical="center"/>
    </xf>
    <xf numFmtId="193" fontId="5" fillId="16" borderId="0" xfId="0" applyNumberFormat="1" applyFont="1" applyFill="1">
      <alignment vertical="center"/>
    </xf>
    <xf numFmtId="193" fontId="5" fillId="16" borderId="93" xfId="0" applyNumberFormat="1" applyFont="1" applyFill="1" applyBorder="1">
      <alignment vertical="center"/>
    </xf>
    <xf numFmtId="9" fontId="5" fillId="16" borderId="0" xfId="0" applyNumberFormat="1" applyFont="1" applyFill="1">
      <alignment vertical="center"/>
    </xf>
    <xf numFmtId="184" fontId="5" fillId="16" borderId="0" xfId="0" applyNumberFormat="1" applyFont="1" applyFill="1">
      <alignment vertical="center"/>
    </xf>
    <xf numFmtId="0" fontId="5" fillId="16" borderId="0" xfId="0" applyNumberFormat="1" applyFont="1" applyFill="1" applyBorder="1" applyAlignment="1">
      <alignment vertical="center"/>
    </xf>
    <xf numFmtId="0" fontId="13" fillId="16" borderId="0" xfId="0" applyNumberFormat="1" applyFont="1" applyFill="1" applyBorder="1" applyAlignment="1">
      <alignment vertical="center"/>
    </xf>
    <xf numFmtId="0" fontId="5" fillId="16" borderId="0" xfId="0" applyNumberFormat="1" applyFont="1" applyFill="1" applyBorder="1" applyAlignment="1">
      <alignment vertical="center" shrinkToFit="1"/>
    </xf>
    <xf numFmtId="0" fontId="5" fillId="16" borderId="172" xfId="0" applyNumberFormat="1" applyFont="1" applyFill="1" applyBorder="1" applyAlignment="1">
      <alignment vertical="center"/>
    </xf>
    <xf numFmtId="0" fontId="5" fillId="16" borderId="12" xfId="0" applyNumberFormat="1" applyFont="1" applyFill="1" applyBorder="1" applyAlignment="1">
      <alignment vertical="center"/>
    </xf>
    <xf numFmtId="49" fontId="5" fillId="16" borderId="6" xfId="0" applyNumberFormat="1" applyFont="1" applyFill="1" applyBorder="1" applyAlignment="1">
      <alignment vertical="center"/>
    </xf>
    <xf numFmtId="49" fontId="5" fillId="16" borderId="171" xfId="0" applyNumberFormat="1" applyFont="1" applyFill="1" applyBorder="1" applyAlignment="1">
      <alignment vertical="center"/>
    </xf>
    <xf numFmtId="49" fontId="5" fillId="16" borderId="11" xfId="0" applyNumberFormat="1" applyFont="1" applyFill="1" applyBorder="1" applyAlignment="1">
      <alignment vertical="center"/>
    </xf>
    <xf numFmtId="49" fontId="5" fillId="16" borderId="6" xfId="0" applyNumberFormat="1" applyFont="1" applyFill="1" applyBorder="1" applyAlignment="1">
      <alignment horizontal="left" vertical="center"/>
    </xf>
    <xf numFmtId="49" fontId="5" fillId="2" borderId="6" xfId="0" applyNumberFormat="1" applyFont="1" applyFill="1" applyBorder="1" applyAlignment="1">
      <alignment horizontal="left" vertical="center"/>
    </xf>
    <xf numFmtId="49" fontId="5" fillId="2" borderId="6" xfId="0" applyNumberFormat="1" applyFont="1" applyFill="1" applyBorder="1" applyAlignment="1">
      <alignment horizontal="left" vertical="center" shrinkToFit="1"/>
    </xf>
    <xf numFmtId="49" fontId="5" fillId="2" borderId="7" xfId="0" applyNumberFormat="1" applyFont="1" applyFill="1" applyBorder="1" applyAlignment="1">
      <alignment horizontal="left" vertical="center" shrinkToFit="1"/>
    </xf>
    <xf numFmtId="49" fontId="5" fillId="2" borderId="9" xfId="0" applyNumberFormat="1" applyFont="1" applyFill="1" applyBorder="1" applyAlignment="1">
      <alignment horizontal="left" vertical="center" shrinkToFit="1"/>
    </xf>
    <xf numFmtId="49" fontId="5" fillId="16" borderId="7" xfId="0" applyNumberFormat="1" applyFont="1" applyFill="1" applyBorder="1" applyAlignment="1">
      <alignment horizontal="left" vertical="center"/>
    </xf>
    <xf numFmtId="49" fontId="5" fillId="16" borderId="146" xfId="0" applyNumberFormat="1" applyFont="1" applyFill="1" applyBorder="1" applyAlignment="1">
      <alignment horizontal="left" vertical="center"/>
    </xf>
    <xf numFmtId="49" fontId="5" fillId="16" borderId="171" xfId="0" applyNumberFormat="1" applyFont="1" applyFill="1" applyBorder="1" applyAlignment="1">
      <alignment horizontal="left" vertical="center"/>
    </xf>
    <xf numFmtId="49" fontId="5" fillId="16" borderId="11" xfId="0" applyNumberFormat="1" applyFont="1" applyFill="1" applyBorder="1" applyAlignment="1">
      <alignment horizontal="left" vertical="center"/>
    </xf>
    <xf numFmtId="0" fontId="5" fillId="2" borderId="0" xfId="0" applyFont="1" applyFill="1" applyBorder="1" applyAlignment="1">
      <alignment horizontal="left" vertical="center" shrinkToFit="1"/>
    </xf>
    <xf numFmtId="0" fontId="5" fillId="2" borderId="8" xfId="0" applyFont="1" applyFill="1" applyBorder="1" applyAlignment="1">
      <alignment horizontal="left" vertical="center" shrinkToFit="1"/>
    </xf>
    <xf numFmtId="0" fontId="5" fillId="2" borderId="10" xfId="0" applyFont="1" applyFill="1" applyBorder="1" applyAlignment="1">
      <alignment horizontal="left" vertical="center" shrinkToFit="1"/>
    </xf>
    <xf numFmtId="0" fontId="13" fillId="2" borderId="0" xfId="0" applyFont="1" applyFill="1" applyBorder="1" applyAlignment="1">
      <alignment horizontal="left" vertical="center" shrinkToFit="1"/>
    </xf>
    <xf numFmtId="0" fontId="16" fillId="2" borderId="0" xfId="0" applyFont="1" applyFill="1" applyBorder="1" applyAlignment="1">
      <alignment horizontal="left" vertical="center" shrinkToFit="1"/>
    </xf>
    <xf numFmtId="0" fontId="5" fillId="16" borderId="0" xfId="0" applyFont="1" applyFill="1" applyBorder="1" applyAlignment="1">
      <alignment horizontal="left" vertical="center"/>
    </xf>
    <xf numFmtId="0" fontId="5" fillId="16" borderId="8" xfId="0" applyFont="1" applyFill="1" applyBorder="1" applyAlignment="1">
      <alignment horizontal="left" vertical="center"/>
    </xf>
    <xf numFmtId="0" fontId="5" fillId="16" borderId="15" xfId="0" applyFont="1" applyFill="1" applyBorder="1" applyAlignment="1">
      <alignment horizontal="left" vertical="center"/>
    </xf>
    <xf numFmtId="0" fontId="13" fillId="16" borderId="0" xfId="0" applyFont="1" applyFill="1" applyBorder="1" applyAlignment="1">
      <alignment horizontal="left" vertical="center"/>
    </xf>
    <xf numFmtId="0" fontId="17" fillId="16" borderId="0" xfId="0" applyFont="1" applyFill="1" applyBorder="1" applyAlignment="1">
      <alignment horizontal="left" vertical="center" wrapText="1" shrinkToFit="1"/>
    </xf>
    <xf numFmtId="0" fontId="5" fillId="16" borderId="172" xfId="0" applyFont="1" applyFill="1" applyBorder="1" applyAlignment="1">
      <alignment horizontal="left" vertical="center"/>
    </xf>
    <xf numFmtId="0" fontId="5" fillId="16" borderId="12" xfId="0" applyFont="1" applyFill="1" applyBorder="1" applyAlignment="1">
      <alignment horizontal="left" vertical="center"/>
    </xf>
    <xf numFmtId="49" fontId="5" fillId="2" borderId="16" xfId="0" applyNumberFormat="1" applyFont="1" applyFill="1" applyBorder="1" applyAlignment="1">
      <alignment horizontal="left" vertical="center"/>
    </xf>
    <xf numFmtId="0" fontId="5" fillId="2" borderId="17" xfId="0" applyFont="1" applyFill="1" applyBorder="1" applyAlignment="1">
      <alignment horizontal="left" vertical="center"/>
    </xf>
    <xf numFmtId="49" fontId="5" fillId="2" borderId="102" xfId="0" applyNumberFormat="1" applyFont="1" applyFill="1" applyBorder="1" applyAlignment="1">
      <alignment horizontal="right" vertical="center"/>
    </xf>
    <xf numFmtId="0" fontId="5" fillId="2" borderId="147" xfId="0" applyFont="1" applyFill="1" applyBorder="1" applyAlignment="1">
      <alignment vertical="center" shrinkToFit="1"/>
    </xf>
    <xf numFmtId="0" fontId="7" fillId="2" borderId="147" xfId="0" applyFont="1" applyFill="1" applyBorder="1">
      <alignment vertical="center"/>
    </xf>
    <xf numFmtId="190" fontId="7" fillId="14" borderId="224" xfId="0" applyNumberFormat="1" applyFont="1" applyFill="1" applyBorder="1">
      <alignment vertical="center"/>
    </xf>
    <xf numFmtId="0" fontId="7" fillId="16" borderId="225" xfId="0" applyFont="1" applyFill="1" applyBorder="1">
      <alignment vertical="center"/>
    </xf>
    <xf numFmtId="190" fontId="7" fillId="31" borderId="120" xfId="0" applyNumberFormat="1" applyFont="1" applyFill="1" applyBorder="1">
      <alignment vertical="center"/>
    </xf>
    <xf numFmtId="190" fontId="7" fillId="31" borderId="212" xfId="0" applyNumberFormat="1" applyFont="1" applyFill="1" applyBorder="1">
      <alignment vertical="center"/>
    </xf>
    <xf numFmtId="190" fontId="7" fillId="31" borderId="23" xfId="0" applyNumberFormat="1" applyFont="1" applyFill="1" applyBorder="1">
      <alignment vertical="center"/>
    </xf>
    <xf numFmtId="190" fontId="7" fillId="17" borderId="226" xfId="0" applyNumberFormat="1" applyFont="1" applyFill="1" applyBorder="1">
      <alignment vertical="center"/>
    </xf>
    <xf numFmtId="190" fontId="7" fillId="17" borderId="227" xfId="0" applyNumberFormat="1" applyFont="1" applyFill="1" applyBorder="1">
      <alignment vertical="center"/>
    </xf>
    <xf numFmtId="49" fontId="5" fillId="2" borderId="102" xfId="0" applyNumberFormat="1" applyFont="1" applyFill="1" applyBorder="1" applyAlignment="1">
      <alignment horizontal="right" vertical="center" shrinkToFit="1"/>
    </xf>
    <xf numFmtId="190" fontId="7" fillId="14" borderId="224" xfId="0" applyNumberFormat="1" applyFont="1" applyFill="1" applyBorder="1" applyProtection="1">
      <alignment vertical="center"/>
      <protection locked="0"/>
    </xf>
    <xf numFmtId="180" fontId="7" fillId="13" borderId="212" xfId="0" applyNumberFormat="1" applyFont="1" applyFill="1" applyBorder="1">
      <alignment vertical="center"/>
    </xf>
    <xf numFmtId="49" fontId="5" fillId="16" borderId="178" xfId="0" applyNumberFormat="1" applyFont="1" applyFill="1" applyBorder="1" applyAlignment="1">
      <alignment horizontal="left"/>
    </xf>
    <xf numFmtId="0" fontId="5" fillId="16" borderId="54" xfId="0" applyFont="1" applyFill="1" applyBorder="1" applyAlignment="1">
      <alignment horizontal="left" vertical="center"/>
    </xf>
    <xf numFmtId="49" fontId="5" fillId="16" borderId="182" xfId="0" applyNumberFormat="1" applyFont="1" applyFill="1" applyBorder="1" applyAlignment="1">
      <alignment horizontal="left"/>
    </xf>
    <xf numFmtId="0" fontId="5" fillId="16" borderId="165" xfId="0" applyFont="1" applyFill="1" applyBorder="1" applyAlignment="1">
      <alignment horizontal="left" vertical="center"/>
    </xf>
    <xf numFmtId="49" fontId="5" fillId="2" borderId="146" xfId="0" applyNumberFormat="1" applyFont="1" applyFill="1" applyBorder="1" applyAlignment="1">
      <alignment horizontal="left" vertical="center" shrinkToFit="1"/>
    </xf>
    <xf numFmtId="0" fontId="5" fillId="2" borderId="15" xfId="0" applyFont="1" applyFill="1" applyBorder="1" applyAlignment="1">
      <alignment horizontal="left" vertical="center" shrinkToFit="1"/>
    </xf>
    <xf numFmtId="49" fontId="5" fillId="2" borderId="146" xfId="0" applyNumberFormat="1" applyFont="1" applyFill="1" applyBorder="1" applyAlignment="1">
      <alignment vertical="center" shrinkToFit="1"/>
    </xf>
    <xf numFmtId="49" fontId="5" fillId="2" borderId="146" xfId="0" applyNumberFormat="1" applyFont="1" applyFill="1" applyBorder="1" applyAlignment="1">
      <alignment horizontal="left" vertical="center"/>
    </xf>
    <xf numFmtId="177" fontId="5" fillId="16" borderId="225" xfId="0" applyNumberFormat="1" applyFont="1" applyFill="1" applyBorder="1">
      <alignment vertical="center"/>
    </xf>
    <xf numFmtId="3" fontId="5" fillId="16" borderId="29" xfId="2" applyNumberFormat="1" applyFont="1" applyFill="1" applyBorder="1" applyAlignment="1">
      <alignment vertical="center"/>
    </xf>
    <xf numFmtId="3" fontId="5" fillId="16" borderId="0" xfId="2" applyNumberFormat="1" applyFont="1" applyFill="1" applyBorder="1" applyAlignment="1">
      <alignment vertical="center"/>
    </xf>
    <xf numFmtId="3" fontId="5" fillId="16" borderId="159" xfId="2" applyNumberFormat="1" applyFont="1" applyFill="1" applyBorder="1" applyAlignment="1">
      <alignment vertical="center"/>
    </xf>
    <xf numFmtId="3" fontId="5" fillId="16" borderId="160" xfId="2" applyNumberFormat="1" applyFont="1" applyFill="1" applyBorder="1" applyAlignment="1">
      <alignment vertical="center"/>
    </xf>
    <xf numFmtId="3" fontId="5" fillId="16" borderId="161" xfId="2" applyNumberFormat="1" applyFont="1" applyFill="1" applyBorder="1" applyAlignment="1">
      <alignment vertical="center"/>
    </xf>
    <xf numFmtId="3" fontId="5" fillId="16" borderId="28" xfId="2" applyNumberFormat="1" applyFont="1" applyFill="1" applyBorder="1" applyAlignment="1">
      <alignment vertical="center"/>
    </xf>
    <xf numFmtId="3" fontId="5" fillId="16" borderId="162" xfId="0" applyNumberFormat="1" applyFont="1" applyFill="1" applyBorder="1" applyAlignment="1">
      <alignment horizontal="center" vertical="center"/>
    </xf>
    <xf numFmtId="3" fontId="5" fillId="16" borderId="163" xfId="0" applyNumberFormat="1" applyFont="1" applyFill="1" applyBorder="1" applyAlignment="1">
      <alignment horizontal="center" vertical="center"/>
    </xf>
    <xf numFmtId="3" fontId="5" fillId="16" borderId="115" xfId="2" applyNumberFormat="1" applyFont="1" applyFill="1" applyBorder="1" applyAlignment="1">
      <alignment vertical="center"/>
    </xf>
    <xf numFmtId="3" fontId="5" fillId="16" borderId="8" xfId="2" applyNumberFormat="1" applyFont="1" applyFill="1" applyBorder="1" applyAlignment="1">
      <alignment vertical="center"/>
    </xf>
    <xf numFmtId="3" fontId="5" fillId="16" borderId="164" xfId="2" applyNumberFormat="1" applyFont="1" applyFill="1" applyBorder="1" applyAlignment="1">
      <alignment vertical="center"/>
    </xf>
    <xf numFmtId="3" fontId="5" fillId="16" borderId="165" xfId="2" applyNumberFormat="1" applyFont="1" applyFill="1" applyBorder="1" applyAlignment="1">
      <alignment vertical="center"/>
    </xf>
    <xf numFmtId="3" fontId="5" fillId="16" borderId="166" xfId="2" applyNumberFormat="1" applyFont="1" applyFill="1" applyBorder="1" applyAlignment="1">
      <alignment vertical="center"/>
    </xf>
    <xf numFmtId="3" fontId="5" fillId="16" borderId="167" xfId="2" applyNumberFormat="1" applyFont="1" applyFill="1" applyBorder="1" applyAlignment="1">
      <alignment vertical="center"/>
    </xf>
    <xf numFmtId="3" fontId="5" fillId="16" borderId="168" xfId="2" applyNumberFormat="1" applyFont="1" applyFill="1" applyBorder="1" applyAlignment="1">
      <alignment vertical="center"/>
    </xf>
    <xf numFmtId="3" fontId="5" fillId="16" borderId="169" xfId="2" applyNumberFormat="1" applyFont="1" applyFill="1" applyBorder="1" applyAlignment="1">
      <alignment vertical="center"/>
    </xf>
    <xf numFmtId="3" fontId="5" fillId="16" borderId="170" xfId="0" applyNumberFormat="1" applyFont="1" applyFill="1" applyBorder="1" applyAlignment="1">
      <alignment horizontal="center" vertical="center"/>
    </xf>
    <xf numFmtId="3" fontId="5" fillId="16" borderId="38" xfId="2" applyNumberFormat="1" applyFont="1" applyFill="1" applyBorder="1" applyAlignment="1">
      <alignment vertical="center"/>
    </xf>
    <xf numFmtId="3" fontId="5" fillId="16" borderId="15" xfId="2" applyNumberFormat="1" applyFont="1" applyFill="1" applyBorder="1" applyAlignment="1">
      <alignment vertical="center"/>
    </xf>
    <xf numFmtId="3" fontId="5" fillId="16" borderId="162" xfId="2" applyNumberFormat="1" applyFont="1" applyFill="1" applyBorder="1" applyAlignment="1">
      <alignment vertical="center"/>
    </xf>
    <xf numFmtId="3" fontId="5" fillId="16" borderId="0" xfId="2" applyNumberFormat="1" applyFont="1" applyFill="1" applyAlignment="1">
      <alignment vertical="center"/>
    </xf>
    <xf numFmtId="3" fontId="5" fillId="16" borderId="0" xfId="0" applyNumberFormat="1" applyFont="1" applyFill="1" applyBorder="1" applyAlignment="1">
      <alignment horizontal="center" vertical="center"/>
    </xf>
    <xf numFmtId="3" fontId="5" fillId="16" borderId="163" xfId="2" applyNumberFormat="1" applyFont="1" applyFill="1" applyBorder="1" applyAlignment="1">
      <alignment vertical="center"/>
    </xf>
    <xf numFmtId="3" fontId="5" fillId="16" borderId="173" xfId="2" applyNumberFormat="1" applyFont="1" applyFill="1" applyBorder="1" applyAlignment="1">
      <alignment vertical="center"/>
    </xf>
    <xf numFmtId="3" fontId="5" fillId="16" borderId="172" xfId="2" applyNumberFormat="1" applyFont="1" applyFill="1" applyBorder="1" applyAlignment="1">
      <alignment vertical="center"/>
    </xf>
    <xf numFmtId="3" fontId="5" fillId="16" borderId="174" xfId="2" applyNumberFormat="1" applyFont="1" applyFill="1" applyBorder="1" applyAlignment="1">
      <alignment vertical="center"/>
    </xf>
    <xf numFmtId="3" fontId="5" fillId="16" borderId="175" xfId="2" applyNumberFormat="1" applyFont="1" applyFill="1" applyBorder="1" applyAlignment="1">
      <alignment vertical="center"/>
    </xf>
    <xf numFmtId="3" fontId="5" fillId="16" borderId="12" xfId="2" applyNumberFormat="1" applyFont="1" applyFill="1" applyBorder="1" applyAlignment="1">
      <alignment vertical="center"/>
    </xf>
    <xf numFmtId="3" fontId="5" fillId="16" borderId="176" xfId="2" applyNumberFormat="1" applyFont="1" applyFill="1" applyBorder="1" applyAlignment="1">
      <alignment vertical="center"/>
    </xf>
    <xf numFmtId="0" fontId="14" fillId="16" borderId="0" xfId="0" applyFont="1" applyFill="1">
      <alignment vertical="center"/>
    </xf>
    <xf numFmtId="184" fontId="5" fillId="29" borderId="28" xfId="0" applyNumberFormat="1" applyFont="1" applyFill="1" applyBorder="1">
      <alignment vertical="center"/>
    </xf>
    <xf numFmtId="184" fontId="5" fillId="29" borderId="85" xfId="0" applyNumberFormat="1" applyFont="1" applyFill="1" applyBorder="1">
      <alignment vertical="center"/>
    </xf>
    <xf numFmtId="184" fontId="5" fillId="29" borderId="88" xfId="0" applyNumberFormat="1" applyFont="1" applyFill="1" applyBorder="1">
      <alignment vertical="center"/>
    </xf>
    <xf numFmtId="184" fontId="5" fillId="29" borderId="27" xfId="0" applyNumberFormat="1" applyFont="1" applyFill="1" applyBorder="1">
      <alignment vertical="center"/>
    </xf>
    <xf numFmtId="3" fontId="5" fillId="11" borderId="50" xfId="0" applyNumberFormat="1" applyFont="1" applyFill="1" applyBorder="1" applyProtection="1">
      <alignment vertical="center"/>
      <protection locked="0"/>
    </xf>
    <xf numFmtId="181" fontId="5" fillId="0" borderId="50" xfId="0" applyNumberFormat="1" applyFont="1" applyBorder="1" applyProtection="1">
      <alignment vertical="center"/>
      <protection locked="0"/>
    </xf>
    <xf numFmtId="181" fontId="5" fillId="0" borderId="27" xfId="0" applyNumberFormat="1" applyFont="1" applyBorder="1">
      <alignment vertical="center"/>
    </xf>
    <xf numFmtId="180" fontId="7" fillId="13" borderId="120" xfId="0" applyNumberFormat="1" applyFont="1" applyFill="1" applyBorder="1">
      <alignment vertical="center"/>
    </xf>
    <xf numFmtId="186" fontId="5" fillId="17" borderId="76" xfId="0" applyNumberFormat="1" applyFont="1" applyFill="1" applyBorder="1">
      <alignment vertical="center"/>
    </xf>
    <xf numFmtId="186" fontId="5" fillId="17" borderId="141" xfId="0" applyNumberFormat="1" applyFont="1" applyFill="1" applyBorder="1">
      <alignment vertical="center"/>
    </xf>
    <xf numFmtId="49" fontId="5" fillId="2" borderId="102" xfId="0" applyNumberFormat="1" applyFont="1" applyFill="1" applyBorder="1" applyAlignment="1">
      <alignment horizontal="left" vertical="center" shrinkToFit="1"/>
    </xf>
    <xf numFmtId="0" fontId="5" fillId="2" borderId="147" xfId="0" applyFont="1" applyFill="1" applyBorder="1" applyAlignment="1">
      <alignment horizontal="left" vertical="center" shrinkToFit="1"/>
    </xf>
    <xf numFmtId="177" fontId="5" fillId="16" borderId="211" xfId="0" applyNumberFormat="1" applyFont="1" applyFill="1" applyBorder="1">
      <alignment vertical="center"/>
    </xf>
    <xf numFmtId="49" fontId="5" fillId="16" borderId="178" xfId="0" applyNumberFormat="1" applyFont="1" applyFill="1" applyBorder="1" applyAlignment="1">
      <alignment vertical="center"/>
    </xf>
    <xf numFmtId="0" fontId="5" fillId="16" borderId="54" xfId="0" applyNumberFormat="1" applyFont="1" applyFill="1" applyBorder="1" applyAlignment="1">
      <alignment vertical="center"/>
    </xf>
    <xf numFmtId="176" fontId="5" fillId="16" borderId="228" xfId="2" applyNumberFormat="1" applyFont="1" applyFill="1" applyBorder="1" applyAlignment="1">
      <alignment vertical="center"/>
    </xf>
    <xf numFmtId="0" fontId="5" fillId="16" borderId="229" xfId="0" applyFont="1" applyFill="1" applyBorder="1" applyAlignment="1">
      <alignment horizontal="center" vertical="center"/>
    </xf>
    <xf numFmtId="49" fontId="5" fillId="2" borderId="102" xfId="0" applyNumberFormat="1" applyFont="1" applyFill="1" applyBorder="1" applyAlignment="1">
      <alignment horizontal="left" vertical="center"/>
    </xf>
    <xf numFmtId="0" fontId="5" fillId="2" borderId="147" xfId="0" applyFont="1" applyFill="1" applyBorder="1" applyAlignment="1">
      <alignment horizontal="left" vertical="center"/>
    </xf>
    <xf numFmtId="0" fontId="5" fillId="2" borderId="206" xfId="0" applyFont="1" applyFill="1" applyBorder="1">
      <alignment vertical="center"/>
    </xf>
    <xf numFmtId="178" fontId="5" fillId="19" borderId="143" xfId="0" applyNumberFormat="1" applyFont="1" applyFill="1" applyBorder="1">
      <alignment vertical="center"/>
    </xf>
    <xf numFmtId="178" fontId="5" fillId="18" borderId="230" xfId="0" applyNumberFormat="1" applyFont="1" applyFill="1" applyBorder="1">
      <alignment vertical="center"/>
    </xf>
    <xf numFmtId="178" fontId="5" fillId="21" borderId="231" xfId="0" applyNumberFormat="1" applyFont="1" applyFill="1" applyBorder="1">
      <alignment vertical="center"/>
    </xf>
    <xf numFmtId="178" fontId="5" fillId="11" borderId="227" xfId="0" applyNumberFormat="1" applyFont="1" applyFill="1" applyBorder="1">
      <alignment vertical="center"/>
    </xf>
    <xf numFmtId="178" fontId="5" fillId="17" borderId="224" xfId="0" applyNumberFormat="1" applyFont="1" applyFill="1" applyBorder="1">
      <alignment vertical="center"/>
    </xf>
    <xf numFmtId="178" fontId="5" fillId="18" borderId="224" xfId="0" applyNumberFormat="1" applyFont="1" applyFill="1" applyBorder="1">
      <alignment vertical="center"/>
    </xf>
    <xf numFmtId="178" fontId="5" fillId="21" borderId="232" xfId="0" applyNumberFormat="1" applyFont="1" applyFill="1" applyBorder="1">
      <alignment vertical="center"/>
    </xf>
    <xf numFmtId="178" fontId="5" fillId="11" borderId="224" xfId="0" applyNumberFormat="1" applyFont="1" applyFill="1" applyBorder="1">
      <alignment vertical="center"/>
    </xf>
    <xf numFmtId="178" fontId="5" fillId="17" borderId="147" xfId="0" applyNumberFormat="1" applyFont="1" applyFill="1" applyBorder="1">
      <alignment vertical="center"/>
    </xf>
    <xf numFmtId="181" fontId="5" fillId="17" borderId="212" xfId="0" applyNumberFormat="1" applyFont="1" applyFill="1" applyBorder="1">
      <alignment vertical="center"/>
    </xf>
    <xf numFmtId="178" fontId="5" fillId="17" borderId="212" xfId="0" applyNumberFormat="1" applyFont="1" applyFill="1" applyBorder="1">
      <alignment vertical="center"/>
    </xf>
    <xf numFmtId="177" fontId="5" fillId="27" borderId="212" xfId="0" applyNumberFormat="1" applyFont="1" applyFill="1" applyBorder="1">
      <alignment vertical="center"/>
    </xf>
    <xf numFmtId="0" fontId="5" fillId="16" borderId="233" xfId="0" applyFont="1" applyFill="1" applyBorder="1">
      <alignment vertical="center"/>
    </xf>
    <xf numFmtId="178" fontId="5" fillId="11" borderId="232" xfId="0" applyNumberFormat="1" applyFont="1" applyFill="1" applyBorder="1">
      <alignment vertical="center"/>
    </xf>
    <xf numFmtId="178" fontId="5" fillId="3" borderId="230" xfId="0" applyNumberFormat="1" applyFont="1" applyFill="1" applyBorder="1">
      <alignment vertical="center"/>
    </xf>
    <xf numFmtId="178" fontId="5" fillId="21" borderId="224" xfId="0" applyNumberFormat="1" applyFont="1" applyFill="1" applyBorder="1">
      <alignment vertical="center"/>
    </xf>
    <xf numFmtId="49" fontId="5" fillId="2" borderId="171" xfId="0" applyNumberFormat="1" applyFont="1" applyFill="1" applyBorder="1" applyAlignment="1">
      <alignment horizontal="left" vertical="center" shrinkToFit="1"/>
    </xf>
    <xf numFmtId="0" fontId="5" fillId="2" borderId="172" xfId="0" applyFont="1" applyFill="1" applyBorder="1" applyAlignment="1">
      <alignment horizontal="left" vertical="center" shrinkToFit="1"/>
    </xf>
    <xf numFmtId="0" fontId="5" fillId="2" borderId="180" xfId="0" applyFont="1" applyFill="1" applyBorder="1">
      <alignment vertical="center"/>
    </xf>
    <xf numFmtId="178" fontId="5" fillId="19" borderId="173" xfId="0" applyNumberFormat="1" applyFont="1" applyFill="1" applyBorder="1">
      <alignment vertical="center"/>
    </xf>
    <xf numFmtId="177" fontId="5" fillId="5" borderId="234" xfId="0" applyNumberFormat="1" applyFont="1" applyFill="1" applyBorder="1">
      <alignment vertical="center"/>
    </xf>
    <xf numFmtId="178" fontId="5" fillId="17" borderId="235" xfId="0" applyNumberFormat="1" applyFont="1" applyFill="1" applyBorder="1">
      <alignment vertical="center"/>
    </xf>
    <xf numFmtId="177" fontId="5" fillId="27" borderId="236" xfId="0" applyNumberFormat="1" applyFont="1" applyFill="1" applyBorder="1">
      <alignment vertical="center"/>
    </xf>
    <xf numFmtId="177" fontId="5" fillId="27" borderId="237" xfId="0" applyNumberFormat="1" applyFont="1" applyFill="1" applyBorder="1">
      <alignment vertical="center"/>
    </xf>
    <xf numFmtId="178" fontId="5" fillId="17" borderId="180" xfId="0" applyNumberFormat="1" applyFont="1" applyFill="1" applyBorder="1">
      <alignment vertical="center"/>
    </xf>
    <xf numFmtId="177" fontId="5" fillId="27" borderId="2" xfId="0" applyNumberFormat="1" applyFont="1" applyFill="1" applyBorder="1">
      <alignment vertical="center"/>
    </xf>
    <xf numFmtId="178" fontId="5" fillId="17" borderId="63" xfId="0" applyNumberFormat="1" applyFont="1" applyFill="1" applyBorder="1">
      <alignment vertical="center"/>
    </xf>
    <xf numFmtId="177" fontId="5" fillId="27" borderId="63" xfId="0" applyNumberFormat="1" applyFont="1" applyFill="1" applyBorder="1">
      <alignment vertical="center"/>
    </xf>
    <xf numFmtId="178" fontId="5" fillId="17" borderId="2" xfId="0" applyNumberFormat="1" applyFont="1" applyFill="1" applyBorder="1">
      <alignment vertical="center"/>
    </xf>
    <xf numFmtId="178" fontId="5" fillId="17" borderId="74" xfId="0" applyNumberFormat="1" applyFont="1" applyFill="1" applyBorder="1">
      <alignment vertical="center"/>
    </xf>
    <xf numFmtId="178" fontId="5" fillId="17" borderId="238" xfId="0" applyNumberFormat="1" applyFont="1" applyFill="1" applyBorder="1">
      <alignment vertical="center"/>
    </xf>
    <xf numFmtId="178" fontId="5" fillId="17" borderId="70" xfId="0" applyNumberFormat="1" applyFont="1" applyFill="1" applyBorder="1">
      <alignment vertical="center"/>
    </xf>
    <xf numFmtId="190" fontId="22" fillId="17" borderId="124" xfId="0" applyNumberFormat="1" applyFont="1" applyFill="1" applyBorder="1">
      <alignment vertical="center"/>
    </xf>
    <xf numFmtId="49" fontId="5" fillId="2" borderId="38" xfId="0" applyNumberFormat="1" applyFont="1" applyFill="1" applyBorder="1" applyAlignment="1">
      <alignment horizontal="left" vertical="center" shrinkToFit="1"/>
    </xf>
    <xf numFmtId="49" fontId="5" fillId="2" borderId="29" xfId="0" applyNumberFormat="1" applyFont="1" applyFill="1" applyBorder="1" applyAlignment="1">
      <alignment horizontal="left" vertical="center" shrinkToFit="1"/>
    </xf>
    <xf numFmtId="49" fontId="5" fillId="2" borderId="115" xfId="0" applyNumberFormat="1" applyFont="1" applyFill="1" applyBorder="1" applyAlignment="1">
      <alignment horizontal="left" vertical="center" shrinkToFit="1"/>
    </xf>
    <xf numFmtId="49" fontId="5" fillId="2" borderId="116" xfId="0" applyNumberFormat="1" applyFont="1" applyFill="1" applyBorder="1" applyAlignment="1">
      <alignment horizontal="left" vertical="center" shrinkToFit="1"/>
    </xf>
    <xf numFmtId="49" fontId="5" fillId="2" borderId="173" xfId="0" applyNumberFormat="1" applyFont="1" applyFill="1" applyBorder="1" applyAlignment="1">
      <alignment horizontal="left" vertical="center" shrinkToFit="1"/>
    </xf>
    <xf numFmtId="177" fontId="5" fillId="16" borderId="143" xfId="0" applyNumberFormat="1" applyFont="1" applyFill="1" applyBorder="1">
      <alignment vertical="center"/>
    </xf>
    <xf numFmtId="0" fontId="5" fillId="16" borderId="72" xfId="0" applyFont="1" applyFill="1" applyBorder="1">
      <alignment vertical="center"/>
    </xf>
    <xf numFmtId="177" fontId="5" fillId="16" borderId="14" xfId="0" applyNumberFormat="1" applyFont="1" applyFill="1" applyBorder="1">
      <alignment vertical="center"/>
    </xf>
    <xf numFmtId="177" fontId="5" fillId="16" borderId="206" xfId="0" applyNumberFormat="1" applyFont="1" applyFill="1" applyBorder="1">
      <alignment vertical="center"/>
    </xf>
    <xf numFmtId="0" fontId="5" fillId="16" borderId="13" xfId="0" applyFont="1" applyFill="1" applyBorder="1">
      <alignment vertical="center"/>
    </xf>
    <xf numFmtId="0" fontId="5" fillId="16" borderId="206" xfId="0" applyFont="1" applyFill="1" applyBorder="1" applyAlignment="1">
      <alignment horizontal="distributed" vertical="center"/>
    </xf>
    <xf numFmtId="0" fontId="5" fillId="16" borderId="3" xfId="0" applyFont="1" applyFill="1" applyBorder="1" applyAlignment="1">
      <alignment horizontal="distributed" vertical="center"/>
    </xf>
    <xf numFmtId="0" fontId="5" fillId="16" borderId="3" xfId="0" applyFont="1" applyFill="1" applyBorder="1" applyAlignment="1">
      <alignment horizontal="center" vertical="center"/>
    </xf>
    <xf numFmtId="0" fontId="5" fillId="16" borderId="239" xfId="0" applyFont="1" applyFill="1" applyBorder="1" applyAlignment="1">
      <alignment horizontal="center" vertical="center"/>
    </xf>
    <xf numFmtId="38" fontId="5" fillId="16" borderId="114" xfId="2" applyFont="1" applyFill="1" applyBorder="1" applyAlignment="1">
      <alignment horizontal="center" vertical="center"/>
    </xf>
    <xf numFmtId="0" fontId="5" fillId="16" borderId="24" xfId="0" applyFont="1" applyFill="1" applyBorder="1" applyAlignment="1">
      <alignment horizontal="distributed" vertical="center" wrapText="1" justifyLastLine="1"/>
    </xf>
    <xf numFmtId="176" fontId="5" fillId="16" borderId="240" xfId="2" applyNumberFormat="1" applyFont="1" applyFill="1" applyBorder="1" applyAlignment="1">
      <alignment vertical="center"/>
    </xf>
    <xf numFmtId="176" fontId="5" fillId="16" borderId="173" xfId="2" applyNumberFormat="1" applyFont="1" applyFill="1" applyBorder="1" applyAlignment="1">
      <alignment vertical="center"/>
    </xf>
    <xf numFmtId="176" fontId="5" fillId="16" borderId="175" xfId="2" applyNumberFormat="1" applyFont="1" applyFill="1" applyBorder="1" applyAlignment="1">
      <alignment vertical="center"/>
    </xf>
    <xf numFmtId="0" fontId="5" fillId="16" borderId="48" xfId="0" applyFont="1" applyFill="1" applyBorder="1" applyAlignment="1">
      <alignment horizontal="distributed" vertical="center"/>
    </xf>
    <xf numFmtId="0" fontId="5" fillId="16" borderId="1" xfId="0" applyFont="1" applyFill="1" applyBorder="1" applyAlignment="1">
      <alignment horizontal="distributed" vertical="center"/>
    </xf>
    <xf numFmtId="0" fontId="5" fillId="16" borderId="180" xfId="0" applyFont="1" applyFill="1" applyBorder="1" applyAlignment="1">
      <alignment horizontal="distributed" vertical="center"/>
    </xf>
    <xf numFmtId="0" fontId="5" fillId="16" borderId="241" xfId="0" applyFont="1" applyFill="1" applyBorder="1" applyAlignment="1">
      <alignment horizontal="distributed" vertical="center"/>
    </xf>
    <xf numFmtId="38" fontId="5" fillId="16" borderId="13" xfId="2" applyFont="1" applyFill="1" applyBorder="1" applyAlignment="1">
      <alignment horizontal="center" vertical="center"/>
    </xf>
    <xf numFmtId="0" fontId="11" fillId="32" borderId="221" xfId="1" applyFill="1" applyBorder="1" applyAlignment="1" applyProtection="1">
      <alignment horizontal="center" vertical="center"/>
    </xf>
    <xf numFmtId="0" fontId="11" fillId="32" borderId="222" xfId="1" applyFill="1" applyBorder="1" applyAlignment="1" applyProtection="1">
      <alignment horizontal="center" vertical="center"/>
    </xf>
    <xf numFmtId="0" fontId="11" fillId="32" borderId="223" xfId="1" applyFill="1" applyBorder="1" applyAlignment="1" applyProtection="1">
      <alignment horizontal="center" vertical="center"/>
    </xf>
    <xf numFmtId="0" fontId="14" fillId="13" borderId="0" xfId="0" applyFont="1" applyFill="1" applyBorder="1" applyAlignment="1">
      <alignment horizontal="left" vertical="center"/>
    </xf>
    <xf numFmtId="0" fontId="7" fillId="15" borderId="0" xfId="0" applyFont="1" applyFill="1" applyBorder="1" applyAlignment="1">
      <alignment horizontal="center" vertical="top" wrapText="1"/>
    </xf>
    <xf numFmtId="0" fontId="7" fillId="15" borderId="0" xfId="0" applyFont="1" applyFill="1" applyBorder="1" applyAlignment="1">
      <alignment horizontal="left" vertical="top" wrapText="1"/>
    </xf>
    <xf numFmtId="0" fontId="5" fillId="13" borderId="0" xfId="0" applyFont="1" applyFill="1" applyBorder="1" applyAlignment="1">
      <alignment horizontal="left" vertical="top" wrapText="1"/>
    </xf>
    <xf numFmtId="0" fontId="5" fillId="18" borderId="15" xfId="0" applyFont="1" applyFill="1" applyBorder="1" applyAlignment="1">
      <alignment horizontal="left" vertical="center"/>
    </xf>
    <xf numFmtId="0" fontId="7" fillId="17" borderId="0" xfId="0" applyFont="1" applyFill="1" applyBorder="1" applyAlignment="1">
      <alignment horizontal="left" vertical="center" wrapText="1"/>
    </xf>
    <xf numFmtId="0" fontId="11" fillId="33" borderId="221" xfId="1" applyFill="1" applyBorder="1" applyAlignment="1" applyProtection="1">
      <alignment horizontal="center" vertical="center"/>
    </xf>
    <xf numFmtId="0" fontId="11" fillId="33" borderId="222" xfId="1" applyFill="1" applyBorder="1" applyAlignment="1" applyProtection="1">
      <alignment horizontal="center" vertical="center"/>
    </xf>
    <xf numFmtId="0" fontId="11" fillId="33" borderId="223" xfId="1" applyFill="1" applyBorder="1" applyAlignment="1" applyProtection="1">
      <alignment horizontal="center" vertical="center"/>
    </xf>
    <xf numFmtId="0" fontId="7" fillId="18" borderId="15" xfId="0" applyFont="1" applyFill="1" applyBorder="1" applyAlignment="1">
      <alignment horizontal="left" vertical="center"/>
    </xf>
    <xf numFmtId="0" fontId="13" fillId="17" borderId="0" xfId="0" applyFont="1" applyFill="1" applyBorder="1" applyAlignment="1">
      <alignment horizontal="left" vertical="center" wrapText="1"/>
    </xf>
    <xf numFmtId="0" fontId="11" fillId="17" borderId="0" xfId="1" applyFill="1" applyBorder="1" applyAlignment="1" applyProtection="1">
      <alignment horizontal="center" vertical="center" wrapText="1"/>
    </xf>
    <xf numFmtId="0" fontId="6" fillId="19" borderId="184" xfId="0" applyFont="1" applyFill="1" applyBorder="1" applyAlignment="1">
      <alignment horizontal="left" vertical="center" wrapText="1"/>
    </xf>
    <xf numFmtId="0" fontId="6" fillId="19" borderId="185" xfId="0" applyFont="1" applyFill="1" applyBorder="1" applyAlignment="1">
      <alignment horizontal="left" vertical="center" wrapText="1"/>
    </xf>
    <xf numFmtId="0" fontId="6" fillId="19" borderId="186" xfId="0" applyFont="1" applyFill="1" applyBorder="1" applyAlignment="1">
      <alignment horizontal="left" vertical="center" wrapText="1"/>
    </xf>
    <xf numFmtId="0" fontId="6" fillId="19" borderId="187" xfId="0" applyFont="1" applyFill="1" applyBorder="1" applyAlignment="1">
      <alignment horizontal="left" vertical="center" wrapText="1"/>
    </xf>
    <xf numFmtId="0" fontId="6" fillId="19" borderId="188" xfId="0" applyFont="1" applyFill="1" applyBorder="1" applyAlignment="1">
      <alignment horizontal="left" vertical="center" wrapText="1"/>
    </xf>
    <xf numFmtId="0" fontId="6" fillId="19" borderId="189" xfId="0" applyFont="1" applyFill="1" applyBorder="1" applyAlignment="1">
      <alignment horizontal="left" vertical="center" wrapText="1"/>
    </xf>
    <xf numFmtId="0" fontId="5" fillId="13" borderId="0" xfId="0" applyFont="1" applyFill="1" applyBorder="1" applyAlignment="1">
      <alignment horizontal="left" vertical="distributed" wrapText="1"/>
    </xf>
    <xf numFmtId="0" fontId="13" fillId="13" borderId="0" xfId="0" applyFont="1" applyFill="1" applyBorder="1" applyAlignment="1">
      <alignment horizontal="left" vertical="center" wrapText="1"/>
    </xf>
    <xf numFmtId="0" fontId="14" fillId="13" borderId="0" xfId="0" applyFont="1" applyFill="1" applyBorder="1" applyAlignment="1">
      <alignment horizontal="left" vertical="center" wrapText="1"/>
    </xf>
    <xf numFmtId="0" fontId="5" fillId="13" borderId="0" xfId="0" applyFont="1" applyFill="1" applyBorder="1" applyAlignment="1">
      <alignment horizontal="left" vertical="top"/>
    </xf>
    <xf numFmtId="49" fontId="5" fillId="2" borderId="56" xfId="0" applyNumberFormat="1" applyFont="1" applyFill="1" applyBorder="1" applyAlignment="1">
      <alignment horizontal="center" vertical="center" wrapText="1"/>
    </xf>
    <xf numFmtId="0" fontId="0" fillId="0" borderId="4" xfId="0" applyBorder="1" applyAlignment="1">
      <alignment horizontal="center" vertical="center" wrapText="1"/>
    </xf>
    <xf numFmtId="49" fontId="5" fillId="16" borderId="6"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center" vertical="center" wrapText="1"/>
    </xf>
    <xf numFmtId="0" fontId="19" fillId="19" borderId="109" xfId="0" applyFont="1" applyFill="1" applyBorder="1" applyAlignment="1">
      <alignment horizontal="center" vertical="center"/>
    </xf>
    <xf numFmtId="0" fontId="19" fillId="19" borderId="110" xfId="0" applyFont="1" applyFill="1" applyBorder="1" applyAlignment="1">
      <alignment horizontal="center" vertical="center"/>
    </xf>
    <xf numFmtId="0" fontId="19" fillId="19" borderId="111" xfId="0" applyFont="1" applyFill="1" applyBorder="1" applyAlignment="1">
      <alignment horizontal="center" vertical="center"/>
    </xf>
    <xf numFmtId="0" fontId="5" fillId="10" borderId="16" xfId="0" applyFont="1" applyFill="1" applyBorder="1" applyAlignment="1">
      <alignment horizontal="center" vertical="center"/>
    </xf>
    <xf numFmtId="0" fontId="0" fillId="0" borderId="37" xfId="0" applyBorder="1" applyAlignment="1">
      <alignment horizontal="center" vertical="center"/>
    </xf>
    <xf numFmtId="0" fontId="5" fillId="3" borderId="2" xfId="0" applyFont="1" applyFill="1" applyBorder="1" applyAlignment="1">
      <alignment horizontal="left" vertical="center" wrapText="1"/>
    </xf>
    <xf numFmtId="0" fontId="5" fillId="11" borderId="190" xfId="0" applyFont="1" applyFill="1" applyBorder="1" applyAlignment="1">
      <alignment horizontal="center" vertical="center" wrapText="1"/>
    </xf>
    <xf numFmtId="0" fontId="0" fillId="11" borderId="191" xfId="0" applyFill="1" applyBorder="1" applyAlignment="1">
      <alignment horizontal="center" vertical="center" wrapText="1"/>
    </xf>
    <xf numFmtId="0" fontId="0" fillId="11" borderId="192" xfId="0" applyFill="1" applyBorder="1" applyAlignment="1">
      <alignment horizontal="center" vertical="center" wrapText="1"/>
    </xf>
    <xf numFmtId="0" fontId="5" fillId="34" borderId="127" xfId="0" applyFont="1" applyFill="1" applyBorder="1" applyAlignment="1">
      <alignment horizontal="center" vertical="center" wrapText="1"/>
    </xf>
    <xf numFmtId="0" fontId="5" fillId="34" borderId="91" xfId="0" applyFont="1" applyFill="1" applyBorder="1" applyAlignment="1">
      <alignment horizontal="center" vertical="center" wrapText="1"/>
    </xf>
    <xf numFmtId="0" fontId="0" fillId="34" borderId="61" xfId="0" applyFill="1" applyBorder="1" applyAlignment="1">
      <alignment horizontal="center" vertical="center" wrapText="1"/>
    </xf>
    <xf numFmtId="0" fontId="5" fillId="20" borderId="193" xfId="0" applyFont="1" applyFill="1" applyBorder="1" applyAlignment="1">
      <alignment horizontal="center" vertical="center" wrapText="1"/>
    </xf>
    <xf numFmtId="0" fontId="0" fillId="20" borderId="193" xfId="0" applyFill="1" applyBorder="1" applyAlignment="1">
      <alignment horizontal="center" vertical="center" wrapText="1"/>
    </xf>
    <xf numFmtId="0" fontId="0" fillId="20" borderId="194" xfId="0" applyFill="1" applyBorder="1" applyAlignment="1">
      <alignment horizontal="center" vertical="center" wrapText="1"/>
    </xf>
    <xf numFmtId="49" fontId="5" fillId="16" borderId="56" xfId="0" applyNumberFormat="1" applyFont="1" applyFill="1" applyBorder="1" applyAlignment="1">
      <alignment horizontal="center" vertical="center" wrapText="1"/>
    </xf>
    <xf numFmtId="0" fontId="5" fillId="16" borderId="4" xfId="0" applyFont="1" applyFill="1" applyBorder="1" applyAlignment="1">
      <alignment horizontal="center" vertical="center" wrapText="1"/>
    </xf>
    <xf numFmtId="0" fontId="5" fillId="16" borderId="0" xfId="0" applyFont="1" applyFill="1" applyBorder="1" applyAlignment="1">
      <alignment horizontal="center" vertical="center" wrapText="1"/>
    </xf>
    <xf numFmtId="0" fontId="5" fillId="16" borderId="5" xfId="0" applyFont="1" applyFill="1" applyBorder="1" applyAlignment="1">
      <alignment horizontal="center" vertical="center" wrapText="1"/>
    </xf>
    <xf numFmtId="0" fontId="5" fillId="16" borderId="2" xfId="0" applyFont="1" applyFill="1" applyBorder="1" applyAlignment="1">
      <alignment horizontal="center" vertical="center" wrapText="1"/>
    </xf>
    <xf numFmtId="0" fontId="5" fillId="20" borderId="195" xfId="0" applyFont="1" applyFill="1" applyBorder="1" applyAlignment="1">
      <alignment horizontal="center" vertical="center" wrapText="1"/>
    </xf>
    <xf numFmtId="0" fontId="5" fillId="20" borderId="4" xfId="0" applyFont="1" applyFill="1" applyBorder="1" applyAlignment="1">
      <alignment horizontal="center" vertical="center" wrapText="1"/>
    </xf>
    <xf numFmtId="0" fontId="5" fillId="20" borderId="13" xfId="0" applyFont="1" applyFill="1" applyBorder="1" applyAlignment="1">
      <alignment horizontal="center" vertical="center" wrapText="1"/>
    </xf>
    <xf numFmtId="0" fontId="5" fillId="20" borderId="145" xfId="0" applyFont="1" applyFill="1" applyBorder="1" applyAlignment="1">
      <alignment horizontal="center" vertical="center" wrapText="1"/>
    </xf>
    <xf numFmtId="0" fontId="5" fillId="20" borderId="114" xfId="0" applyFont="1" applyFill="1" applyBorder="1" applyAlignment="1">
      <alignment horizontal="center" vertical="center" wrapText="1"/>
    </xf>
    <xf numFmtId="0" fontId="5" fillId="19" borderId="127" xfId="0" applyFont="1" applyFill="1" applyBorder="1" applyAlignment="1">
      <alignment horizontal="center" vertical="center" wrapText="1"/>
    </xf>
    <xf numFmtId="0" fontId="5" fillId="19" borderId="91" xfId="0" applyFont="1" applyFill="1" applyBorder="1" applyAlignment="1">
      <alignment horizontal="center" vertical="center" wrapText="1"/>
    </xf>
    <xf numFmtId="0" fontId="5" fillId="19" borderId="61" xfId="0" applyFont="1" applyFill="1" applyBorder="1" applyAlignment="1">
      <alignment horizontal="center" vertical="center" wrapText="1"/>
    </xf>
    <xf numFmtId="0" fontId="5" fillId="20" borderId="125" xfId="0" applyFont="1" applyFill="1" applyBorder="1" applyAlignment="1">
      <alignment horizontal="center" vertical="center" wrapText="1"/>
    </xf>
    <xf numFmtId="0" fontId="5" fillId="20" borderId="0" xfId="0" applyFont="1" applyFill="1" applyBorder="1" applyAlignment="1">
      <alignment horizontal="center" vertical="center" wrapText="1"/>
    </xf>
    <xf numFmtId="0" fontId="5" fillId="20" borderId="79" xfId="0" applyFont="1" applyFill="1" applyBorder="1" applyAlignment="1">
      <alignment horizontal="center" vertical="center" wrapText="1"/>
    </xf>
    <xf numFmtId="0" fontId="5" fillId="21" borderId="196" xfId="0" applyFont="1" applyFill="1" applyBorder="1" applyAlignment="1">
      <alignment horizontal="center" vertical="center" wrapText="1"/>
    </xf>
    <xf numFmtId="0" fontId="5" fillId="21" borderId="197" xfId="0" applyFont="1" applyFill="1" applyBorder="1" applyAlignment="1">
      <alignment horizontal="center" vertical="center" wrapText="1"/>
    </xf>
    <xf numFmtId="0" fontId="5" fillId="21" borderId="198" xfId="0" applyFont="1" applyFill="1" applyBorder="1" applyAlignment="1">
      <alignment horizontal="center" vertical="center" wrapText="1"/>
    </xf>
    <xf numFmtId="0" fontId="5" fillId="21" borderId="74" xfId="0" applyFont="1" applyFill="1" applyBorder="1" applyAlignment="1">
      <alignment horizontal="center" vertical="center" wrapText="1"/>
    </xf>
    <xf numFmtId="0" fontId="5" fillId="21" borderId="2" xfId="0" applyFont="1" applyFill="1" applyBorder="1" applyAlignment="1">
      <alignment horizontal="center" vertical="center" wrapText="1"/>
    </xf>
    <xf numFmtId="0" fontId="5" fillId="21" borderId="75" xfId="0" applyFont="1" applyFill="1" applyBorder="1" applyAlignment="1">
      <alignment horizontal="center" vertical="center" wrapText="1"/>
    </xf>
    <xf numFmtId="0" fontId="5" fillId="20" borderId="215" xfId="0" applyFont="1" applyFill="1" applyBorder="1" applyAlignment="1">
      <alignment horizontal="left" vertical="center"/>
    </xf>
    <xf numFmtId="0" fontId="5" fillId="20" borderId="78" xfId="0" applyFont="1" applyFill="1" applyBorder="1" applyAlignment="1">
      <alignment horizontal="left" vertical="center"/>
    </xf>
    <xf numFmtId="0" fontId="5" fillId="20" borderId="207" xfId="0" applyFont="1" applyFill="1" applyBorder="1" applyAlignment="1">
      <alignment horizontal="left" vertical="center"/>
    </xf>
    <xf numFmtId="0" fontId="5" fillId="20" borderId="6" xfId="0" applyFont="1" applyFill="1" applyBorder="1" applyAlignment="1">
      <alignment horizontal="left" vertical="center"/>
    </xf>
    <xf numFmtId="0" fontId="5" fillId="20" borderId="0" xfId="0" applyFont="1" applyFill="1" applyBorder="1" applyAlignment="1">
      <alignment horizontal="left" vertical="center"/>
    </xf>
    <xf numFmtId="0" fontId="5" fillId="20" borderId="14" xfId="0" applyFont="1" applyFill="1" applyBorder="1" applyAlignment="1">
      <alignment horizontal="left" vertical="center"/>
    </xf>
    <xf numFmtId="179" fontId="5" fillId="20" borderId="198" xfId="0" applyNumberFormat="1" applyFont="1" applyFill="1" applyBorder="1" applyAlignment="1">
      <alignment horizontal="right" vertical="center" shrinkToFit="1"/>
    </xf>
    <xf numFmtId="179" fontId="5" fillId="20" borderId="207" xfId="0" applyNumberFormat="1" applyFont="1" applyFill="1" applyBorder="1" applyAlignment="1">
      <alignment horizontal="right" vertical="center" shrinkToFit="1"/>
    </xf>
    <xf numFmtId="179" fontId="5" fillId="20" borderId="203" xfId="0" applyNumberFormat="1" applyFont="1" applyFill="1" applyBorder="1" applyAlignment="1">
      <alignment horizontal="right" vertical="center" shrinkToFit="1"/>
    </xf>
    <xf numFmtId="179" fontId="5" fillId="20" borderId="204" xfId="0" applyNumberFormat="1" applyFont="1" applyFill="1" applyBorder="1" applyAlignment="1">
      <alignment horizontal="right" vertical="center" shrinkToFit="1"/>
    </xf>
    <xf numFmtId="179" fontId="5" fillId="21" borderId="201" xfId="0" applyNumberFormat="1" applyFont="1" applyFill="1" applyBorder="1" applyAlignment="1">
      <alignment horizontal="right" vertical="center" shrinkToFit="1"/>
    </xf>
    <xf numFmtId="179" fontId="5" fillId="21" borderId="202" xfId="0" applyNumberFormat="1" applyFont="1" applyFill="1" applyBorder="1" applyAlignment="1">
      <alignment horizontal="right" vertical="center" shrinkToFit="1"/>
    </xf>
    <xf numFmtId="179" fontId="5" fillId="21" borderId="203" xfId="0" applyNumberFormat="1" applyFont="1" applyFill="1" applyBorder="1" applyAlignment="1">
      <alignment horizontal="right" vertical="center" shrinkToFit="1"/>
    </xf>
    <xf numFmtId="179" fontId="5" fillId="21" borderId="204" xfId="0" applyNumberFormat="1" applyFont="1" applyFill="1" applyBorder="1" applyAlignment="1">
      <alignment horizontal="right" vertical="center" shrinkToFit="1"/>
    </xf>
    <xf numFmtId="179" fontId="5" fillId="11" borderId="201" xfId="0" applyNumberFormat="1" applyFont="1" applyFill="1" applyBorder="1" applyAlignment="1">
      <alignment horizontal="right" vertical="center" shrinkToFit="1"/>
    </xf>
    <xf numFmtId="179" fontId="5" fillId="11" borderId="202" xfId="0" applyNumberFormat="1" applyFont="1" applyFill="1" applyBorder="1" applyAlignment="1">
      <alignment horizontal="right" vertical="center" shrinkToFit="1"/>
    </xf>
    <xf numFmtId="179" fontId="5" fillId="11" borderId="205" xfId="0" applyNumberFormat="1" applyFont="1" applyFill="1" applyBorder="1" applyAlignment="1">
      <alignment horizontal="right" vertical="center" shrinkToFit="1"/>
    </xf>
    <xf numFmtId="179" fontId="5" fillId="11" borderId="206" xfId="0" applyNumberFormat="1" applyFont="1" applyFill="1" applyBorder="1" applyAlignment="1">
      <alignment horizontal="right" vertical="center" shrinkToFit="1"/>
    </xf>
    <xf numFmtId="183" fontId="5" fillId="23" borderId="54" xfId="0" applyNumberFormat="1" applyFont="1" applyFill="1" applyBorder="1" applyAlignment="1">
      <alignment horizontal="right" vertical="center" shrinkToFit="1"/>
    </xf>
    <xf numFmtId="183" fontId="5" fillId="17" borderId="12" xfId="0" applyNumberFormat="1" applyFont="1" applyFill="1" applyBorder="1" applyAlignment="1">
      <alignment horizontal="right" vertical="center" shrinkToFit="1"/>
    </xf>
    <xf numFmtId="0" fontId="5" fillId="21" borderId="64" xfId="0" applyFont="1" applyFill="1" applyBorder="1" applyAlignment="1">
      <alignment horizontal="center" vertical="center"/>
    </xf>
    <xf numFmtId="0" fontId="5" fillId="21" borderId="212" xfId="0" applyFont="1" applyFill="1" applyBorder="1" applyAlignment="1">
      <alignment horizontal="center" vertical="center"/>
    </xf>
    <xf numFmtId="0" fontId="5" fillId="21" borderId="30" xfId="0" applyFont="1" applyFill="1" applyBorder="1" applyAlignment="1">
      <alignment horizontal="left" vertical="center"/>
    </xf>
    <xf numFmtId="0" fontId="5" fillId="21" borderId="202" xfId="0" applyFont="1" applyFill="1" applyBorder="1" applyAlignment="1">
      <alignment horizontal="left" vertical="center"/>
    </xf>
    <xf numFmtId="0" fontId="5" fillId="21" borderId="20" xfId="0" applyFont="1" applyFill="1" applyBorder="1" applyAlignment="1">
      <alignment horizontal="left" vertical="center"/>
    </xf>
    <xf numFmtId="0" fontId="5" fillId="21" borderId="204" xfId="0" applyFont="1" applyFill="1" applyBorder="1" applyAlignment="1">
      <alignment horizontal="left" vertical="center"/>
    </xf>
    <xf numFmtId="0" fontId="5" fillId="11" borderId="213" xfId="0" applyFont="1" applyFill="1" applyBorder="1" applyAlignment="1">
      <alignment horizontal="left" vertical="center"/>
    </xf>
    <xf numFmtId="0" fontId="5" fillId="11" borderId="214" xfId="0" applyFont="1" applyFill="1" applyBorder="1" applyAlignment="1">
      <alignment horizontal="left" vertical="center"/>
    </xf>
    <xf numFmtId="179" fontId="5" fillId="20" borderId="208" xfId="0" applyNumberFormat="1" applyFont="1" applyFill="1" applyBorder="1" applyAlignment="1">
      <alignment horizontal="right" vertical="center" shrinkToFit="1"/>
    </xf>
    <xf numFmtId="179" fontId="5" fillId="20" borderId="209" xfId="0" applyNumberFormat="1" applyFont="1" applyFill="1" applyBorder="1" applyAlignment="1">
      <alignment horizontal="right" vertical="center" shrinkToFit="1"/>
    </xf>
    <xf numFmtId="179" fontId="5" fillId="21" borderId="210" xfId="0" applyNumberFormat="1" applyFont="1" applyFill="1" applyBorder="1" applyAlignment="1">
      <alignment horizontal="right" vertical="center" shrinkToFit="1"/>
    </xf>
    <xf numFmtId="179" fontId="5" fillId="21" borderId="209" xfId="0" applyNumberFormat="1" applyFont="1" applyFill="1" applyBorder="1" applyAlignment="1">
      <alignment horizontal="right" vertical="center" shrinkToFit="1"/>
    </xf>
    <xf numFmtId="179" fontId="5" fillId="11" borderId="210" xfId="0" applyNumberFormat="1" applyFont="1" applyFill="1" applyBorder="1" applyAlignment="1">
      <alignment horizontal="right" vertical="center" shrinkToFit="1"/>
    </xf>
    <xf numFmtId="179" fontId="5" fillId="11" borderId="211" xfId="0" applyNumberFormat="1" applyFont="1" applyFill="1" applyBorder="1" applyAlignment="1">
      <alignment horizontal="right" vertical="center" shrinkToFit="1"/>
    </xf>
    <xf numFmtId="0" fontId="5" fillId="20" borderId="109" xfId="0" applyFont="1" applyFill="1" applyBorder="1" applyAlignment="1">
      <alignment horizontal="left" vertical="center"/>
    </xf>
    <xf numFmtId="0" fontId="5" fillId="20" borderId="110" xfId="0" applyFont="1" applyFill="1" applyBorder="1" applyAlignment="1">
      <alignment horizontal="left" vertical="center"/>
    </xf>
    <xf numFmtId="179" fontId="5" fillId="17" borderId="104" xfId="0" applyNumberFormat="1" applyFont="1" applyFill="1" applyBorder="1" applyAlignment="1">
      <alignment horizontal="right" vertical="center" shrinkToFit="1"/>
    </xf>
    <xf numFmtId="183" fontId="5" fillId="17" borderId="106" xfId="0" applyNumberFormat="1" applyFont="1" applyFill="1" applyBorder="1" applyAlignment="1">
      <alignment horizontal="right" vertical="center" shrinkToFit="1"/>
    </xf>
    <xf numFmtId="179" fontId="5" fillId="19" borderId="0" xfId="0" applyNumberFormat="1" applyFont="1" applyFill="1" applyBorder="1" applyAlignment="1">
      <alignment horizontal="right" vertical="center" shrinkToFit="1"/>
    </xf>
    <xf numFmtId="179" fontId="5" fillId="12" borderId="52" xfId="0" applyNumberFormat="1" applyFont="1" applyFill="1" applyBorder="1" applyAlignment="1">
      <alignment horizontal="right" vertical="center" shrinkToFit="1"/>
    </xf>
    <xf numFmtId="179" fontId="5" fillId="12" borderId="10" xfId="0" applyNumberFormat="1" applyFont="1" applyFill="1" applyBorder="1" applyAlignment="1">
      <alignment horizontal="right" vertical="center" shrinkToFit="1"/>
    </xf>
    <xf numFmtId="0" fontId="5" fillId="35" borderId="114" xfId="0" applyFont="1" applyFill="1" applyBorder="1" applyAlignment="1">
      <alignment horizontal="center" vertical="center"/>
    </xf>
    <xf numFmtId="0" fontId="5" fillId="35" borderId="13" xfId="0" applyFont="1" applyFill="1" applyBorder="1" applyAlignment="1">
      <alignment horizontal="center" vertical="center"/>
    </xf>
    <xf numFmtId="0" fontId="5" fillId="35" borderId="199" xfId="0" applyFont="1" applyFill="1" applyBorder="1" applyAlignment="1">
      <alignment horizontal="center" vertical="center"/>
    </xf>
    <xf numFmtId="0" fontId="5" fillId="35" borderId="200" xfId="0" applyFont="1" applyFill="1" applyBorder="1" applyAlignment="1">
      <alignment horizontal="center" vertical="center"/>
    </xf>
    <xf numFmtId="0" fontId="5" fillId="35" borderId="72" xfId="0" applyFont="1" applyFill="1" applyBorder="1" applyAlignment="1">
      <alignment horizontal="center" vertical="center"/>
    </xf>
    <xf numFmtId="0" fontId="5" fillId="35" borderId="138" xfId="0" applyFont="1" applyFill="1" applyBorder="1" applyAlignment="1">
      <alignment horizontal="center" vertical="center"/>
    </xf>
    <xf numFmtId="0" fontId="5" fillId="17" borderId="124" xfId="0" applyFont="1" applyFill="1" applyBorder="1" applyAlignment="1">
      <alignment horizontal="center" vertical="center" wrapText="1"/>
    </xf>
    <xf numFmtId="0" fontId="5" fillId="16" borderId="216" xfId="0" applyFont="1" applyFill="1" applyBorder="1" applyAlignment="1">
      <alignment horizontal="center" vertical="center" wrapText="1"/>
    </xf>
    <xf numFmtId="0" fontId="5" fillId="16" borderId="193" xfId="0" applyFont="1" applyFill="1" applyBorder="1" applyAlignment="1">
      <alignment horizontal="center" vertical="center" wrapText="1"/>
    </xf>
    <xf numFmtId="0" fontId="5" fillId="16" borderId="217" xfId="0" applyFont="1" applyFill="1" applyBorder="1" applyAlignment="1">
      <alignment horizontal="center" vertical="center" wrapText="1"/>
    </xf>
    <xf numFmtId="0" fontId="5" fillId="21" borderId="125" xfId="0" applyFont="1" applyFill="1" applyBorder="1" applyAlignment="1">
      <alignment horizontal="center" vertical="center" wrapText="1"/>
    </xf>
    <xf numFmtId="0" fontId="5" fillId="21" borderId="91" xfId="0" applyFont="1" applyFill="1" applyBorder="1" applyAlignment="1">
      <alignment horizontal="center" vertical="center" wrapText="1"/>
    </xf>
    <xf numFmtId="0" fontId="5" fillId="18" borderId="91" xfId="0" applyFont="1" applyFill="1" applyBorder="1" applyAlignment="1">
      <alignment horizontal="center" vertical="center" wrapText="1"/>
    </xf>
    <xf numFmtId="0" fontId="5" fillId="18" borderId="79" xfId="0" applyFont="1" applyFill="1" applyBorder="1" applyAlignment="1">
      <alignment horizontal="center" vertical="center" wrapText="1"/>
    </xf>
    <xf numFmtId="0" fontId="5" fillId="17" borderId="64" xfId="0" applyFont="1" applyFill="1" applyBorder="1" applyAlignment="1">
      <alignment horizontal="center" vertical="center" wrapText="1"/>
    </xf>
    <xf numFmtId="0" fontId="5" fillId="27" borderId="64" xfId="0" applyFont="1" applyFill="1" applyBorder="1" applyAlignment="1">
      <alignment horizontal="center" vertical="center" wrapText="1"/>
    </xf>
    <xf numFmtId="0" fontId="5" fillId="16" borderId="194" xfId="0" applyFont="1" applyFill="1" applyBorder="1" applyAlignment="1">
      <alignment horizontal="center" vertical="center" wrapText="1"/>
    </xf>
    <xf numFmtId="0" fontId="5" fillId="17" borderId="123" xfId="0" applyFont="1" applyFill="1" applyBorder="1" applyAlignment="1">
      <alignment horizontal="center" vertical="center" wrapText="1"/>
    </xf>
    <xf numFmtId="186" fontId="5" fillId="17" borderId="27" xfId="2" applyNumberFormat="1" applyFont="1" applyFill="1" applyBorder="1" applyAlignment="1">
      <alignment horizontal="right" vertical="center" shrinkToFit="1"/>
    </xf>
    <xf numFmtId="0" fontId="5" fillId="16" borderId="28" xfId="0" applyFont="1" applyFill="1" applyBorder="1" applyAlignment="1">
      <alignment horizontal="center" vertical="center"/>
    </xf>
    <xf numFmtId="0" fontId="14" fillId="19" borderId="218" xfId="0" applyFont="1" applyFill="1" applyBorder="1" applyAlignment="1">
      <alignment horizontal="left" vertical="center"/>
    </xf>
    <xf numFmtId="0" fontId="14" fillId="19" borderId="78" xfId="0" applyFont="1" applyFill="1" applyBorder="1" applyAlignment="1">
      <alignment horizontal="left" vertical="center"/>
    </xf>
    <xf numFmtId="0" fontId="14" fillId="19" borderId="219" xfId="0" applyFont="1" applyFill="1" applyBorder="1" applyAlignment="1">
      <alignment horizontal="left" vertical="center"/>
    </xf>
    <xf numFmtId="0" fontId="14" fillId="19" borderId="58" xfId="0" applyFont="1" applyFill="1" applyBorder="1" applyAlignment="1">
      <alignment horizontal="left" vertical="center"/>
    </xf>
    <xf numFmtId="0" fontId="14" fillId="16" borderId="16" xfId="0" applyFont="1" applyFill="1" applyBorder="1" applyAlignment="1">
      <alignment horizontal="center" vertical="center" wrapText="1"/>
    </xf>
    <xf numFmtId="0" fontId="14" fillId="16" borderId="37" xfId="0" applyFont="1" applyFill="1" applyBorder="1" applyAlignment="1">
      <alignment horizontal="center" vertical="center" wrapText="1"/>
    </xf>
    <xf numFmtId="49" fontId="5" fillId="16" borderId="38" xfId="0" applyNumberFormat="1" applyFont="1" applyFill="1" applyBorder="1" applyAlignment="1">
      <alignment horizontal="center" vertical="center" wrapText="1"/>
    </xf>
    <xf numFmtId="0" fontId="5" fillId="16" borderId="15" xfId="0" applyFont="1" applyFill="1" applyBorder="1" applyAlignment="1">
      <alignment horizontal="center" vertical="center" wrapText="1"/>
    </xf>
    <xf numFmtId="0" fontId="5" fillId="16" borderId="24" xfId="0" applyFont="1" applyFill="1" applyBorder="1" applyAlignment="1">
      <alignment horizontal="center" vertical="center" wrapText="1"/>
    </xf>
    <xf numFmtId="0" fontId="5" fillId="16" borderId="14" xfId="0" applyFont="1" applyFill="1" applyBorder="1" applyAlignment="1">
      <alignment horizontal="center" vertical="center"/>
    </xf>
    <xf numFmtId="49" fontId="5" fillId="16" borderId="25" xfId="0" applyNumberFormat="1" applyFont="1" applyFill="1" applyBorder="1" applyAlignment="1">
      <alignment horizontal="center" vertical="center" wrapText="1"/>
    </xf>
    <xf numFmtId="0" fontId="5" fillId="16" borderId="25" xfId="0" applyFont="1" applyFill="1" applyBorder="1" applyAlignment="1">
      <alignment horizontal="center" vertical="center" wrapText="1"/>
    </xf>
    <xf numFmtId="0" fontId="5" fillId="16" borderId="26" xfId="0" applyFont="1" applyFill="1" applyBorder="1" applyAlignment="1">
      <alignment horizontal="center" vertical="center" wrapText="1"/>
    </xf>
  </cellXfs>
  <cellStyles count="6">
    <cellStyle name="ハイパーリンク" xfId="1" builtinId="8"/>
    <cellStyle name="桁区切り" xfId="2" builtinId="6"/>
    <cellStyle name="標準" xfId="0" builtinId="0"/>
    <cellStyle name="標準 17" xfId="3" xr:uid="{00000000-0005-0000-0000-000003000000}"/>
    <cellStyle name="標準 18" xfId="4" xr:uid="{00000000-0005-0000-0000-000004000000}"/>
    <cellStyle name="標準 2" xfId="5" xr:uid="{2AC68761-1C66-491E-80BD-3A75B57B2F3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52967157062257E-2"/>
          <c:y val="4.6992524333775418E-2"/>
          <c:w val="0.91803335215444226"/>
          <c:h val="0.52443657156493362"/>
        </c:manualLayout>
      </c:layout>
      <c:barChart>
        <c:barDir val="col"/>
        <c:grouping val="stacked"/>
        <c:varyColors val="0"/>
        <c:ser>
          <c:idx val="3"/>
          <c:order val="0"/>
          <c:tx>
            <c:v>第1次波及効果</c:v>
          </c:tx>
          <c:spPr>
            <a:solidFill>
              <a:srgbClr val="CCFFFF"/>
            </a:solidFill>
            <a:ln w="12700">
              <a:solidFill>
                <a:srgbClr val="000000"/>
              </a:solidFill>
              <a:prstDash val="solid"/>
            </a:ln>
          </c:spPr>
          <c:invertIfNegative val="0"/>
          <c:cat>
            <c:strRef>
              <c:f>分析結果部門別集計表!$C$7:$C$112</c:f>
              <c:strCache>
                <c:ptCount val="106"/>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合成樹脂・化学繊維</c:v>
                </c:pt>
                <c:pt idx="23">
                  <c:v>医薬品</c:v>
                </c:pt>
                <c:pt idx="24">
                  <c:v>化学最終製品（医薬品を除く。）</c:v>
                </c:pt>
                <c:pt idx="25">
                  <c:v>石油・石炭製品</c:v>
                </c:pt>
                <c:pt idx="26">
                  <c:v>プラスチック製品</c:v>
                </c:pt>
                <c:pt idx="27">
                  <c:v>ゴム製品</c:v>
                </c:pt>
                <c:pt idx="28">
                  <c:v>なめし革・革製品・毛皮</c:v>
                </c:pt>
                <c:pt idx="29">
                  <c:v>ガラス・ガラス製品</c:v>
                </c:pt>
                <c:pt idx="30">
                  <c:v>セメント・セメント製品</c:v>
                </c:pt>
                <c:pt idx="31">
                  <c:v>陶磁器</c:v>
                </c:pt>
                <c:pt idx="32">
                  <c:v>その他の窯業・土石製品</c:v>
                </c:pt>
                <c:pt idx="33">
                  <c:v>銑鉄・粗鋼</c:v>
                </c:pt>
                <c:pt idx="34">
                  <c:v>鋼材</c:v>
                </c:pt>
                <c:pt idx="35">
                  <c:v>鋳鍛造品（鉄）</c:v>
                </c:pt>
                <c:pt idx="36">
                  <c:v>その他の鉄鋼製品</c:v>
                </c:pt>
                <c:pt idx="37">
                  <c:v>非鉄金属製錬・精製</c:v>
                </c:pt>
                <c:pt idx="38">
                  <c:v>非鉄金属加工製品</c:v>
                </c:pt>
                <c:pt idx="39">
                  <c:v>建設用・建築用金属製品</c:v>
                </c:pt>
                <c:pt idx="40">
                  <c:v>その他の金属製品</c:v>
                </c:pt>
                <c:pt idx="41">
                  <c:v>はん用機械</c:v>
                </c:pt>
                <c:pt idx="42">
                  <c:v>生産用機械</c:v>
                </c:pt>
                <c:pt idx="43">
                  <c:v>業務用機械</c:v>
                </c:pt>
                <c:pt idx="44">
                  <c:v>電子デバイス</c:v>
                </c:pt>
                <c:pt idx="45">
                  <c:v>その他の電子部品</c:v>
                </c:pt>
                <c:pt idx="46">
                  <c:v>産業用電気機器</c:v>
                </c:pt>
                <c:pt idx="47">
                  <c:v>民生用電気機器</c:v>
                </c:pt>
                <c:pt idx="48">
                  <c:v>電子応用装置・電気計測器</c:v>
                </c:pt>
                <c:pt idx="49">
                  <c:v>その他の電気機械</c:v>
                </c:pt>
                <c:pt idx="50">
                  <c:v>通信・映像・音響機器</c:v>
                </c:pt>
                <c:pt idx="51">
                  <c:v>電子計算機・同附属装置</c:v>
                </c:pt>
                <c:pt idx="52">
                  <c:v>乗用車</c:v>
                </c:pt>
                <c:pt idx="53">
                  <c:v>その他の自動車</c:v>
                </c:pt>
                <c:pt idx="54">
                  <c:v>自動車部品・同附属品</c:v>
                </c:pt>
                <c:pt idx="55">
                  <c:v>船舶・同修理</c:v>
                </c:pt>
                <c:pt idx="56">
                  <c:v>その他の輸送機械・同修理</c:v>
                </c:pt>
                <c:pt idx="57">
                  <c:v>その他の製造工業製品</c:v>
                </c:pt>
                <c:pt idx="58">
                  <c:v>再生資源回収・加工処理</c:v>
                </c:pt>
                <c:pt idx="59">
                  <c:v>建築</c:v>
                </c:pt>
                <c:pt idx="60">
                  <c:v>建設補修</c:v>
                </c:pt>
                <c:pt idx="61">
                  <c:v>公共事業</c:v>
                </c:pt>
                <c:pt idx="62">
                  <c:v>その他の土木建設</c:v>
                </c:pt>
                <c:pt idx="63">
                  <c:v>電気</c:v>
                </c:pt>
                <c:pt idx="64">
                  <c:v>ガス・熱供給</c:v>
                </c:pt>
                <c:pt idx="65">
                  <c:v>水道</c:v>
                </c:pt>
                <c:pt idx="66">
                  <c:v>廃棄物処理</c:v>
                </c:pt>
                <c:pt idx="67">
                  <c:v>商業</c:v>
                </c:pt>
                <c:pt idx="68">
                  <c:v>金融・保険</c:v>
                </c:pt>
                <c:pt idx="69">
                  <c:v>不動産仲介及び賃貸</c:v>
                </c:pt>
                <c:pt idx="70">
                  <c:v>住宅賃貸料</c:v>
                </c:pt>
                <c:pt idx="71">
                  <c:v>住宅賃貸料（帰属家賃）</c:v>
                </c:pt>
                <c:pt idx="72">
                  <c:v>鉄道輸送</c:v>
                </c:pt>
                <c:pt idx="73">
                  <c:v>道路輸送（自家輸送を除く。）</c:v>
                </c:pt>
                <c:pt idx="74">
                  <c:v>自家輸送</c:v>
                </c:pt>
                <c:pt idx="75">
                  <c:v>水運</c:v>
                </c:pt>
                <c:pt idx="76">
                  <c:v>航空輸送</c:v>
                </c:pt>
                <c:pt idx="77">
                  <c:v>貨物利用運送</c:v>
                </c:pt>
                <c:pt idx="78">
                  <c:v>倉庫</c:v>
                </c:pt>
                <c:pt idx="79">
                  <c:v>運輸附帯サービス</c:v>
                </c:pt>
                <c:pt idx="80">
                  <c:v>郵便・信書便</c:v>
                </c:pt>
                <c:pt idx="81">
                  <c:v>通信</c:v>
                </c:pt>
                <c:pt idx="82">
                  <c:v>放送</c:v>
                </c:pt>
                <c:pt idx="83">
                  <c:v>情報サービス</c:v>
                </c:pt>
                <c:pt idx="84">
                  <c:v>インターネット附随サービス</c:v>
                </c:pt>
                <c:pt idx="85">
                  <c:v>映像・音声・文字情報制作</c:v>
                </c:pt>
                <c:pt idx="86">
                  <c:v>公務</c:v>
                </c:pt>
                <c:pt idx="87">
                  <c:v>教育</c:v>
                </c:pt>
                <c:pt idx="88">
                  <c:v>研究</c:v>
                </c:pt>
                <c:pt idx="89">
                  <c:v>医療</c:v>
                </c:pt>
                <c:pt idx="90">
                  <c:v>保健衛生</c:v>
                </c:pt>
                <c:pt idx="91">
                  <c:v>社会保険・社会福祉</c:v>
                </c:pt>
                <c:pt idx="92">
                  <c:v>介護</c:v>
                </c:pt>
                <c:pt idx="93">
                  <c:v>他に分類されない会員制団体</c:v>
                </c:pt>
                <c:pt idx="94">
                  <c:v>物品賃貸サービス</c:v>
                </c:pt>
                <c:pt idx="95">
                  <c:v>広告</c:v>
                </c:pt>
                <c:pt idx="96">
                  <c:v>自動車整備・機械修理</c:v>
                </c:pt>
                <c:pt idx="97">
                  <c:v>その他の対事業所サービス</c:v>
                </c:pt>
                <c:pt idx="98">
                  <c:v>宿泊業</c:v>
                </c:pt>
                <c:pt idx="99">
                  <c:v>飲食サービス</c:v>
                </c:pt>
                <c:pt idx="100">
                  <c:v>洗濯・理容・美容・浴場業</c:v>
                </c:pt>
                <c:pt idx="101">
                  <c:v>娯楽サービス</c:v>
                </c:pt>
                <c:pt idx="102">
                  <c:v>獣医業</c:v>
                </c:pt>
                <c:pt idx="103">
                  <c:v>その他の対個人サービス</c:v>
                </c:pt>
                <c:pt idx="104">
                  <c:v>事務用品</c:v>
                </c:pt>
                <c:pt idx="105">
                  <c:v>分類不明</c:v>
                </c:pt>
              </c:strCache>
            </c:strRef>
          </c:cat>
          <c:val>
            <c:numRef>
              <c:f>分析結果部門別集計表!$G$7:$G$112</c:f>
              <c:numCache>
                <c:formatCode>#,##0.0</c:formatCode>
                <c:ptCount val="10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numCache>
            </c:numRef>
          </c:val>
          <c:extLst>
            <c:ext xmlns:c16="http://schemas.microsoft.com/office/drawing/2014/chart" uri="{C3380CC4-5D6E-409C-BE32-E72D297353CC}">
              <c16:uniqueId val="{00000000-4A72-4194-8B05-F519D8BD3F56}"/>
            </c:ext>
          </c:extLst>
        </c:ser>
        <c:ser>
          <c:idx val="4"/>
          <c:order val="1"/>
          <c:tx>
            <c:v>第２次波及効果</c:v>
          </c:tx>
          <c:spPr>
            <a:solidFill>
              <a:srgbClr val="660066"/>
            </a:solidFill>
            <a:ln w="12700">
              <a:solidFill>
                <a:srgbClr val="000000"/>
              </a:solidFill>
              <a:prstDash val="solid"/>
            </a:ln>
          </c:spPr>
          <c:invertIfNegative val="0"/>
          <c:cat>
            <c:strRef>
              <c:f>分析結果部門別集計表!$C$7:$C$112</c:f>
              <c:strCache>
                <c:ptCount val="106"/>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合成樹脂・化学繊維</c:v>
                </c:pt>
                <c:pt idx="23">
                  <c:v>医薬品</c:v>
                </c:pt>
                <c:pt idx="24">
                  <c:v>化学最終製品（医薬品を除く。）</c:v>
                </c:pt>
                <c:pt idx="25">
                  <c:v>石油・石炭製品</c:v>
                </c:pt>
                <c:pt idx="26">
                  <c:v>プラスチック製品</c:v>
                </c:pt>
                <c:pt idx="27">
                  <c:v>ゴム製品</c:v>
                </c:pt>
                <c:pt idx="28">
                  <c:v>なめし革・革製品・毛皮</c:v>
                </c:pt>
                <c:pt idx="29">
                  <c:v>ガラス・ガラス製品</c:v>
                </c:pt>
                <c:pt idx="30">
                  <c:v>セメント・セメント製品</c:v>
                </c:pt>
                <c:pt idx="31">
                  <c:v>陶磁器</c:v>
                </c:pt>
                <c:pt idx="32">
                  <c:v>その他の窯業・土石製品</c:v>
                </c:pt>
                <c:pt idx="33">
                  <c:v>銑鉄・粗鋼</c:v>
                </c:pt>
                <c:pt idx="34">
                  <c:v>鋼材</c:v>
                </c:pt>
                <c:pt idx="35">
                  <c:v>鋳鍛造品（鉄）</c:v>
                </c:pt>
                <c:pt idx="36">
                  <c:v>その他の鉄鋼製品</c:v>
                </c:pt>
                <c:pt idx="37">
                  <c:v>非鉄金属製錬・精製</c:v>
                </c:pt>
                <c:pt idx="38">
                  <c:v>非鉄金属加工製品</c:v>
                </c:pt>
                <c:pt idx="39">
                  <c:v>建設用・建築用金属製品</c:v>
                </c:pt>
                <c:pt idx="40">
                  <c:v>その他の金属製品</c:v>
                </c:pt>
                <c:pt idx="41">
                  <c:v>はん用機械</c:v>
                </c:pt>
                <c:pt idx="42">
                  <c:v>生産用機械</c:v>
                </c:pt>
                <c:pt idx="43">
                  <c:v>業務用機械</c:v>
                </c:pt>
                <c:pt idx="44">
                  <c:v>電子デバイス</c:v>
                </c:pt>
                <c:pt idx="45">
                  <c:v>その他の電子部品</c:v>
                </c:pt>
                <c:pt idx="46">
                  <c:v>産業用電気機器</c:v>
                </c:pt>
                <c:pt idx="47">
                  <c:v>民生用電気機器</c:v>
                </c:pt>
                <c:pt idx="48">
                  <c:v>電子応用装置・電気計測器</c:v>
                </c:pt>
                <c:pt idx="49">
                  <c:v>その他の電気機械</c:v>
                </c:pt>
                <c:pt idx="50">
                  <c:v>通信・映像・音響機器</c:v>
                </c:pt>
                <c:pt idx="51">
                  <c:v>電子計算機・同附属装置</c:v>
                </c:pt>
                <c:pt idx="52">
                  <c:v>乗用車</c:v>
                </c:pt>
                <c:pt idx="53">
                  <c:v>その他の自動車</c:v>
                </c:pt>
                <c:pt idx="54">
                  <c:v>自動車部品・同附属品</c:v>
                </c:pt>
                <c:pt idx="55">
                  <c:v>船舶・同修理</c:v>
                </c:pt>
                <c:pt idx="56">
                  <c:v>その他の輸送機械・同修理</c:v>
                </c:pt>
                <c:pt idx="57">
                  <c:v>その他の製造工業製品</c:v>
                </c:pt>
                <c:pt idx="58">
                  <c:v>再生資源回収・加工処理</c:v>
                </c:pt>
                <c:pt idx="59">
                  <c:v>建築</c:v>
                </c:pt>
                <c:pt idx="60">
                  <c:v>建設補修</c:v>
                </c:pt>
                <c:pt idx="61">
                  <c:v>公共事業</c:v>
                </c:pt>
                <c:pt idx="62">
                  <c:v>その他の土木建設</c:v>
                </c:pt>
                <c:pt idx="63">
                  <c:v>電気</c:v>
                </c:pt>
                <c:pt idx="64">
                  <c:v>ガス・熱供給</c:v>
                </c:pt>
                <c:pt idx="65">
                  <c:v>水道</c:v>
                </c:pt>
                <c:pt idx="66">
                  <c:v>廃棄物処理</c:v>
                </c:pt>
                <c:pt idx="67">
                  <c:v>商業</c:v>
                </c:pt>
                <c:pt idx="68">
                  <c:v>金融・保険</c:v>
                </c:pt>
                <c:pt idx="69">
                  <c:v>不動産仲介及び賃貸</c:v>
                </c:pt>
                <c:pt idx="70">
                  <c:v>住宅賃貸料</c:v>
                </c:pt>
                <c:pt idx="71">
                  <c:v>住宅賃貸料（帰属家賃）</c:v>
                </c:pt>
                <c:pt idx="72">
                  <c:v>鉄道輸送</c:v>
                </c:pt>
                <c:pt idx="73">
                  <c:v>道路輸送（自家輸送を除く。）</c:v>
                </c:pt>
                <c:pt idx="74">
                  <c:v>自家輸送</c:v>
                </c:pt>
                <c:pt idx="75">
                  <c:v>水運</c:v>
                </c:pt>
                <c:pt idx="76">
                  <c:v>航空輸送</c:v>
                </c:pt>
                <c:pt idx="77">
                  <c:v>貨物利用運送</c:v>
                </c:pt>
                <c:pt idx="78">
                  <c:v>倉庫</c:v>
                </c:pt>
                <c:pt idx="79">
                  <c:v>運輸附帯サービス</c:v>
                </c:pt>
                <c:pt idx="80">
                  <c:v>郵便・信書便</c:v>
                </c:pt>
                <c:pt idx="81">
                  <c:v>通信</c:v>
                </c:pt>
                <c:pt idx="82">
                  <c:v>放送</c:v>
                </c:pt>
                <c:pt idx="83">
                  <c:v>情報サービス</c:v>
                </c:pt>
                <c:pt idx="84">
                  <c:v>インターネット附随サービス</c:v>
                </c:pt>
                <c:pt idx="85">
                  <c:v>映像・音声・文字情報制作</c:v>
                </c:pt>
                <c:pt idx="86">
                  <c:v>公務</c:v>
                </c:pt>
                <c:pt idx="87">
                  <c:v>教育</c:v>
                </c:pt>
                <c:pt idx="88">
                  <c:v>研究</c:v>
                </c:pt>
                <c:pt idx="89">
                  <c:v>医療</c:v>
                </c:pt>
                <c:pt idx="90">
                  <c:v>保健衛生</c:v>
                </c:pt>
                <c:pt idx="91">
                  <c:v>社会保険・社会福祉</c:v>
                </c:pt>
                <c:pt idx="92">
                  <c:v>介護</c:v>
                </c:pt>
                <c:pt idx="93">
                  <c:v>他に分類されない会員制団体</c:v>
                </c:pt>
                <c:pt idx="94">
                  <c:v>物品賃貸サービス</c:v>
                </c:pt>
                <c:pt idx="95">
                  <c:v>広告</c:v>
                </c:pt>
                <c:pt idx="96">
                  <c:v>自動車整備・機械修理</c:v>
                </c:pt>
                <c:pt idx="97">
                  <c:v>その他の対事業所サービス</c:v>
                </c:pt>
                <c:pt idx="98">
                  <c:v>宿泊業</c:v>
                </c:pt>
                <c:pt idx="99">
                  <c:v>飲食サービス</c:v>
                </c:pt>
                <c:pt idx="100">
                  <c:v>洗濯・理容・美容・浴場業</c:v>
                </c:pt>
                <c:pt idx="101">
                  <c:v>娯楽サービス</c:v>
                </c:pt>
                <c:pt idx="102">
                  <c:v>獣医業</c:v>
                </c:pt>
                <c:pt idx="103">
                  <c:v>その他の対個人サービス</c:v>
                </c:pt>
                <c:pt idx="104">
                  <c:v>事務用品</c:v>
                </c:pt>
                <c:pt idx="105">
                  <c:v>分類不明</c:v>
                </c:pt>
              </c:strCache>
            </c:strRef>
          </c:cat>
          <c:val>
            <c:numRef>
              <c:f>分析結果部門別集計表!$H$7:$H$112</c:f>
              <c:numCache>
                <c:formatCode>#,##0.0</c:formatCode>
                <c:ptCount val="10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numCache>
            </c:numRef>
          </c:val>
          <c:extLst>
            <c:ext xmlns:c16="http://schemas.microsoft.com/office/drawing/2014/chart" uri="{C3380CC4-5D6E-409C-BE32-E72D297353CC}">
              <c16:uniqueId val="{00000001-4A72-4194-8B05-F519D8BD3F56}"/>
            </c:ext>
          </c:extLst>
        </c:ser>
        <c:dLbls>
          <c:showLegendKey val="0"/>
          <c:showVal val="0"/>
          <c:showCatName val="0"/>
          <c:showSerName val="0"/>
          <c:showPercent val="0"/>
          <c:showBubbleSize val="0"/>
        </c:dLbls>
        <c:gapWidth val="150"/>
        <c:overlap val="100"/>
        <c:axId val="160637552"/>
        <c:axId val="160640688"/>
      </c:barChart>
      <c:catAx>
        <c:axId val="160637552"/>
        <c:scaling>
          <c:orientation val="minMax"/>
        </c:scaling>
        <c:delete val="0"/>
        <c:axPos val="b"/>
        <c:numFmt formatCode="@" sourceLinked="0"/>
        <c:majorTickMark val="in"/>
        <c:minorTickMark val="none"/>
        <c:tickLblPos val="nextTo"/>
        <c:spPr>
          <a:ln w="3175">
            <a:solidFill>
              <a:srgbClr val="000000"/>
            </a:solidFill>
            <a:prstDash val="solid"/>
          </a:ln>
        </c:spPr>
        <c:txPr>
          <a:bodyPr rot="0" vert="wordArtVertRtl"/>
          <a:lstStyle/>
          <a:p>
            <a:pPr rtl="1">
              <a:defRPr sz="1000" b="0" i="0" u="none" strike="noStrike" baseline="0">
                <a:solidFill>
                  <a:srgbClr val="000000"/>
                </a:solidFill>
                <a:latin typeface="ＭＳ ゴシック"/>
                <a:ea typeface="ＭＳ ゴシック"/>
                <a:cs typeface="ＭＳ ゴシック"/>
              </a:defRPr>
            </a:pPr>
            <a:endParaRPr lang="ja-JP"/>
          </a:p>
        </c:txPr>
        <c:crossAx val="160640688"/>
        <c:crosses val="autoZero"/>
        <c:auto val="1"/>
        <c:lblAlgn val="ctr"/>
        <c:lblOffset val="1000"/>
        <c:tickMarkSkip val="1"/>
        <c:noMultiLvlLbl val="0"/>
      </c:catAx>
      <c:valAx>
        <c:axId val="160640688"/>
        <c:scaling>
          <c:orientation val="minMax"/>
        </c:scaling>
        <c:delete val="0"/>
        <c:axPos val="l"/>
        <c:majorGridlines>
          <c:spPr>
            <a:ln w="3175">
              <a:solidFill>
                <a:srgbClr val="000000"/>
              </a:solidFill>
              <a:prstDash val="lgDash"/>
            </a:ln>
          </c:spPr>
        </c:majorGridlines>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ゴシック"/>
                <a:ea typeface="ＭＳ ゴシック"/>
                <a:cs typeface="ＭＳ ゴシック"/>
              </a:defRPr>
            </a:pPr>
            <a:endParaRPr lang="ja-JP"/>
          </a:p>
        </c:txPr>
        <c:crossAx val="160637552"/>
        <c:crosses val="autoZero"/>
        <c:crossBetween val="between"/>
      </c:valAx>
      <c:spPr>
        <a:solidFill>
          <a:schemeClr val="bg1"/>
        </a:solidFill>
        <a:ln w="3175">
          <a:solidFill>
            <a:srgbClr val="000000"/>
          </a:solidFill>
          <a:prstDash val="solid"/>
        </a:ln>
      </c:spPr>
    </c:plotArea>
    <c:legend>
      <c:legendPos val="r"/>
      <c:layout>
        <c:manualLayout>
          <c:xMode val="edge"/>
          <c:yMode val="edge"/>
          <c:x val="7.1200345988497463E-2"/>
          <c:y val="4.4765376550153453E-2"/>
          <c:w val="0.10263173452524783"/>
          <c:h val="6.1748253690510908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ゴシック"/>
              <a:ea typeface="ＭＳ ゴシック"/>
              <a:cs typeface="ＭＳ ゴシック"/>
            </a:defRPr>
          </a:pPr>
          <a:endParaRPr lang="ja-JP"/>
        </a:p>
      </c:txPr>
    </c:legend>
    <c:plotVisOnly val="1"/>
    <c:dispBlanksAs val="gap"/>
    <c:showDLblsOverMax val="0"/>
  </c:chart>
  <c:spPr>
    <a:solidFill>
      <a:srgbClr val="FFFF99"/>
    </a:solidFill>
    <a:ln w="3175">
      <a:solidFill>
        <a:srgbClr val="000000"/>
      </a:solidFill>
      <a:prstDash val="solid"/>
    </a:ln>
  </c:spPr>
  <c:txPr>
    <a:bodyPr/>
    <a:lstStyle/>
    <a:p>
      <a:pPr>
        <a:defRPr sz="1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453400503778336E-2"/>
          <c:y val="4.7801191855498491E-2"/>
          <c:w val="0.92695214105793455"/>
          <c:h val="0.65108524914309218"/>
        </c:manualLayout>
      </c:layout>
      <c:barChart>
        <c:barDir val="col"/>
        <c:grouping val="clustered"/>
        <c:varyColors val="0"/>
        <c:ser>
          <c:idx val="0"/>
          <c:order val="0"/>
          <c:tx>
            <c:v>粗付加価値誘発額</c:v>
          </c:tx>
          <c:spPr>
            <a:solidFill>
              <a:srgbClr val="9999FF"/>
            </a:solidFill>
            <a:ln w="12700">
              <a:solidFill>
                <a:srgbClr val="000000"/>
              </a:solidFill>
              <a:prstDash val="solid"/>
            </a:ln>
          </c:spPr>
          <c:invertIfNegative val="0"/>
          <c:cat>
            <c:strRef>
              <c:f>分析結果部門別集計表!$C$7:$C$112</c:f>
              <c:strCache>
                <c:ptCount val="106"/>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合成樹脂・化学繊維</c:v>
                </c:pt>
                <c:pt idx="23">
                  <c:v>医薬品</c:v>
                </c:pt>
                <c:pt idx="24">
                  <c:v>化学最終製品（医薬品を除く。）</c:v>
                </c:pt>
                <c:pt idx="25">
                  <c:v>石油・石炭製品</c:v>
                </c:pt>
                <c:pt idx="26">
                  <c:v>プラスチック製品</c:v>
                </c:pt>
                <c:pt idx="27">
                  <c:v>ゴム製品</c:v>
                </c:pt>
                <c:pt idx="28">
                  <c:v>なめし革・革製品・毛皮</c:v>
                </c:pt>
                <c:pt idx="29">
                  <c:v>ガラス・ガラス製品</c:v>
                </c:pt>
                <c:pt idx="30">
                  <c:v>セメント・セメント製品</c:v>
                </c:pt>
                <c:pt idx="31">
                  <c:v>陶磁器</c:v>
                </c:pt>
                <c:pt idx="32">
                  <c:v>その他の窯業・土石製品</c:v>
                </c:pt>
                <c:pt idx="33">
                  <c:v>銑鉄・粗鋼</c:v>
                </c:pt>
                <c:pt idx="34">
                  <c:v>鋼材</c:v>
                </c:pt>
                <c:pt idx="35">
                  <c:v>鋳鍛造品（鉄）</c:v>
                </c:pt>
                <c:pt idx="36">
                  <c:v>その他の鉄鋼製品</c:v>
                </c:pt>
                <c:pt idx="37">
                  <c:v>非鉄金属製錬・精製</c:v>
                </c:pt>
                <c:pt idx="38">
                  <c:v>非鉄金属加工製品</c:v>
                </c:pt>
                <c:pt idx="39">
                  <c:v>建設用・建築用金属製品</c:v>
                </c:pt>
                <c:pt idx="40">
                  <c:v>その他の金属製品</c:v>
                </c:pt>
                <c:pt idx="41">
                  <c:v>はん用機械</c:v>
                </c:pt>
                <c:pt idx="42">
                  <c:v>生産用機械</c:v>
                </c:pt>
                <c:pt idx="43">
                  <c:v>業務用機械</c:v>
                </c:pt>
                <c:pt idx="44">
                  <c:v>電子デバイス</c:v>
                </c:pt>
                <c:pt idx="45">
                  <c:v>その他の電子部品</c:v>
                </c:pt>
                <c:pt idx="46">
                  <c:v>産業用電気機器</c:v>
                </c:pt>
                <c:pt idx="47">
                  <c:v>民生用電気機器</c:v>
                </c:pt>
                <c:pt idx="48">
                  <c:v>電子応用装置・電気計測器</c:v>
                </c:pt>
                <c:pt idx="49">
                  <c:v>その他の電気機械</c:v>
                </c:pt>
                <c:pt idx="50">
                  <c:v>通信・映像・音響機器</c:v>
                </c:pt>
                <c:pt idx="51">
                  <c:v>電子計算機・同附属装置</c:v>
                </c:pt>
                <c:pt idx="52">
                  <c:v>乗用車</c:v>
                </c:pt>
                <c:pt idx="53">
                  <c:v>その他の自動車</c:v>
                </c:pt>
                <c:pt idx="54">
                  <c:v>自動車部品・同附属品</c:v>
                </c:pt>
                <c:pt idx="55">
                  <c:v>船舶・同修理</c:v>
                </c:pt>
                <c:pt idx="56">
                  <c:v>その他の輸送機械・同修理</c:v>
                </c:pt>
                <c:pt idx="57">
                  <c:v>その他の製造工業製品</c:v>
                </c:pt>
                <c:pt idx="58">
                  <c:v>再生資源回収・加工処理</c:v>
                </c:pt>
                <c:pt idx="59">
                  <c:v>建築</c:v>
                </c:pt>
                <c:pt idx="60">
                  <c:v>建設補修</c:v>
                </c:pt>
                <c:pt idx="61">
                  <c:v>公共事業</c:v>
                </c:pt>
                <c:pt idx="62">
                  <c:v>その他の土木建設</c:v>
                </c:pt>
                <c:pt idx="63">
                  <c:v>電気</c:v>
                </c:pt>
                <c:pt idx="64">
                  <c:v>ガス・熱供給</c:v>
                </c:pt>
                <c:pt idx="65">
                  <c:v>水道</c:v>
                </c:pt>
                <c:pt idx="66">
                  <c:v>廃棄物処理</c:v>
                </c:pt>
                <c:pt idx="67">
                  <c:v>商業</c:v>
                </c:pt>
                <c:pt idx="68">
                  <c:v>金融・保険</c:v>
                </c:pt>
                <c:pt idx="69">
                  <c:v>不動産仲介及び賃貸</c:v>
                </c:pt>
                <c:pt idx="70">
                  <c:v>住宅賃貸料</c:v>
                </c:pt>
                <c:pt idx="71">
                  <c:v>住宅賃貸料（帰属家賃）</c:v>
                </c:pt>
                <c:pt idx="72">
                  <c:v>鉄道輸送</c:v>
                </c:pt>
                <c:pt idx="73">
                  <c:v>道路輸送（自家輸送を除く。）</c:v>
                </c:pt>
                <c:pt idx="74">
                  <c:v>自家輸送</c:v>
                </c:pt>
                <c:pt idx="75">
                  <c:v>水運</c:v>
                </c:pt>
                <c:pt idx="76">
                  <c:v>航空輸送</c:v>
                </c:pt>
                <c:pt idx="77">
                  <c:v>貨物利用運送</c:v>
                </c:pt>
                <c:pt idx="78">
                  <c:v>倉庫</c:v>
                </c:pt>
                <c:pt idx="79">
                  <c:v>運輸附帯サービス</c:v>
                </c:pt>
                <c:pt idx="80">
                  <c:v>郵便・信書便</c:v>
                </c:pt>
                <c:pt idx="81">
                  <c:v>通信</c:v>
                </c:pt>
                <c:pt idx="82">
                  <c:v>放送</c:v>
                </c:pt>
                <c:pt idx="83">
                  <c:v>情報サービス</c:v>
                </c:pt>
                <c:pt idx="84">
                  <c:v>インターネット附随サービス</c:v>
                </c:pt>
                <c:pt idx="85">
                  <c:v>映像・音声・文字情報制作</c:v>
                </c:pt>
                <c:pt idx="86">
                  <c:v>公務</c:v>
                </c:pt>
                <c:pt idx="87">
                  <c:v>教育</c:v>
                </c:pt>
                <c:pt idx="88">
                  <c:v>研究</c:v>
                </c:pt>
                <c:pt idx="89">
                  <c:v>医療</c:v>
                </c:pt>
                <c:pt idx="90">
                  <c:v>保健衛生</c:v>
                </c:pt>
                <c:pt idx="91">
                  <c:v>社会保険・社会福祉</c:v>
                </c:pt>
                <c:pt idx="92">
                  <c:v>介護</c:v>
                </c:pt>
                <c:pt idx="93">
                  <c:v>他に分類されない会員制団体</c:v>
                </c:pt>
                <c:pt idx="94">
                  <c:v>物品賃貸サービス</c:v>
                </c:pt>
                <c:pt idx="95">
                  <c:v>広告</c:v>
                </c:pt>
                <c:pt idx="96">
                  <c:v>自動車整備・機械修理</c:v>
                </c:pt>
                <c:pt idx="97">
                  <c:v>その他の対事業所サービス</c:v>
                </c:pt>
                <c:pt idx="98">
                  <c:v>宿泊業</c:v>
                </c:pt>
                <c:pt idx="99">
                  <c:v>飲食サービス</c:v>
                </c:pt>
                <c:pt idx="100">
                  <c:v>洗濯・理容・美容・浴場業</c:v>
                </c:pt>
                <c:pt idx="101">
                  <c:v>娯楽サービス</c:v>
                </c:pt>
                <c:pt idx="102">
                  <c:v>獣医業</c:v>
                </c:pt>
                <c:pt idx="103">
                  <c:v>その他の対個人サービス</c:v>
                </c:pt>
                <c:pt idx="104">
                  <c:v>事務用品</c:v>
                </c:pt>
                <c:pt idx="105">
                  <c:v>分類不明</c:v>
                </c:pt>
              </c:strCache>
            </c:strRef>
          </c:cat>
          <c:val>
            <c:numRef>
              <c:f>分析結果部門別集計表!$M$7:$M$112</c:f>
              <c:numCache>
                <c:formatCode>#,##0.0</c:formatCode>
                <c:ptCount val="10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numCache>
            </c:numRef>
          </c:val>
          <c:extLst>
            <c:ext xmlns:c16="http://schemas.microsoft.com/office/drawing/2014/chart" uri="{C3380CC4-5D6E-409C-BE32-E72D297353CC}">
              <c16:uniqueId val="{00000000-1088-4FD1-B3B1-DAEB5E28A031}"/>
            </c:ext>
          </c:extLst>
        </c:ser>
        <c:ser>
          <c:idx val="4"/>
          <c:order val="1"/>
          <c:tx>
            <c:v>雇用者所得誘発額</c:v>
          </c:tx>
          <c:spPr>
            <a:solidFill>
              <a:srgbClr val="660066"/>
            </a:solidFill>
            <a:ln w="12700">
              <a:solidFill>
                <a:srgbClr val="000000"/>
              </a:solidFill>
              <a:prstDash val="solid"/>
            </a:ln>
          </c:spPr>
          <c:invertIfNegative val="0"/>
          <c:cat>
            <c:strRef>
              <c:f>分析結果部門別集計表!$C$7:$C$112</c:f>
              <c:strCache>
                <c:ptCount val="106"/>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合成樹脂・化学繊維</c:v>
                </c:pt>
                <c:pt idx="23">
                  <c:v>医薬品</c:v>
                </c:pt>
                <c:pt idx="24">
                  <c:v>化学最終製品（医薬品を除く。）</c:v>
                </c:pt>
                <c:pt idx="25">
                  <c:v>石油・石炭製品</c:v>
                </c:pt>
                <c:pt idx="26">
                  <c:v>プラスチック製品</c:v>
                </c:pt>
                <c:pt idx="27">
                  <c:v>ゴム製品</c:v>
                </c:pt>
                <c:pt idx="28">
                  <c:v>なめし革・革製品・毛皮</c:v>
                </c:pt>
                <c:pt idx="29">
                  <c:v>ガラス・ガラス製品</c:v>
                </c:pt>
                <c:pt idx="30">
                  <c:v>セメント・セメント製品</c:v>
                </c:pt>
                <c:pt idx="31">
                  <c:v>陶磁器</c:v>
                </c:pt>
                <c:pt idx="32">
                  <c:v>その他の窯業・土石製品</c:v>
                </c:pt>
                <c:pt idx="33">
                  <c:v>銑鉄・粗鋼</c:v>
                </c:pt>
                <c:pt idx="34">
                  <c:v>鋼材</c:v>
                </c:pt>
                <c:pt idx="35">
                  <c:v>鋳鍛造品（鉄）</c:v>
                </c:pt>
                <c:pt idx="36">
                  <c:v>その他の鉄鋼製品</c:v>
                </c:pt>
                <c:pt idx="37">
                  <c:v>非鉄金属製錬・精製</c:v>
                </c:pt>
                <c:pt idx="38">
                  <c:v>非鉄金属加工製品</c:v>
                </c:pt>
                <c:pt idx="39">
                  <c:v>建設用・建築用金属製品</c:v>
                </c:pt>
                <c:pt idx="40">
                  <c:v>その他の金属製品</c:v>
                </c:pt>
                <c:pt idx="41">
                  <c:v>はん用機械</c:v>
                </c:pt>
                <c:pt idx="42">
                  <c:v>生産用機械</c:v>
                </c:pt>
                <c:pt idx="43">
                  <c:v>業務用機械</c:v>
                </c:pt>
                <c:pt idx="44">
                  <c:v>電子デバイス</c:v>
                </c:pt>
                <c:pt idx="45">
                  <c:v>その他の電子部品</c:v>
                </c:pt>
                <c:pt idx="46">
                  <c:v>産業用電気機器</c:v>
                </c:pt>
                <c:pt idx="47">
                  <c:v>民生用電気機器</c:v>
                </c:pt>
                <c:pt idx="48">
                  <c:v>電子応用装置・電気計測器</c:v>
                </c:pt>
                <c:pt idx="49">
                  <c:v>その他の電気機械</c:v>
                </c:pt>
                <c:pt idx="50">
                  <c:v>通信・映像・音響機器</c:v>
                </c:pt>
                <c:pt idx="51">
                  <c:v>電子計算機・同附属装置</c:v>
                </c:pt>
                <c:pt idx="52">
                  <c:v>乗用車</c:v>
                </c:pt>
                <c:pt idx="53">
                  <c:v>その他の自動車</c:v>
                </c:pt>
                <c:pt idx="54">
                  <c:v>自動車部品・同附属品</c:v>
                </c:pt>
                <c:pt idx="55">
                  <c:v>船舶・同修理</c:v>
                </c:pt>
                <c:pt idx="56">
                  <c:v>その他の輸送機械・同修理</c:v>
                </c:pt>
                <c:pt idx="57">
                  <c:v>その他の製造工業製品</c:v>
                </c:pt>
                <c:pt idx="58">
                  <c:v>再生資源回収・加工処理</c:v>
                </c:pt>
                <c:pt idx="59">
                  <c:v>建築</c:v>
                </c:pt>
                <c:pt idx="60">
                  <c:v>建設補修</c:v>
                </c:pt>
                <c:pt idx="61">
                  <c:v>公共事業</c:v>
                </c:pt>
                <c:pt idx="62">
                  <c:v>その他の土木建設</c:v>
                </c:pt>
                <c:pt idx="63">
                  <c:v>電気</c:v>
                </c:pt>
                <c:pt idx="64">
                  <c:v>ガス・熱供給</c:v>
                </c:pt>
                <c:pt idx="65">
                  <c:v>水道</c:v>
                </c:pt>
                <c:pt idx="66">
                  <c:v>廃棄物処理</c:v>
                </c:pt>
                <c:pt idx="67">
                  <c:v>商業</c:v>
                </c:pt>
                <c:pt idx="68">
                  <c:v>金融・保険</c:v>
                </c:pt>
                <c:pt idx="69">
                  <c:v>不動産仲介及び賃貸</c:v>
                </c:pt>
                <c:pt idx="70">
                  <c:v>住宅賃貸料</c:v>
                </c:pt>
                <c:pt idx="71">
                  <c:v>住宅賃貸料（帰属家賃）</c:v>
                </c:pt>
                <c:pt idx="72">
                  <c:v>鉄道輸送</c:v>
                </c:pt>
                <c:pt idx="73">
                  <c:v>道路輸送（自家輸送を除く。）</c:v>
                </c:pt>
                <c:pt idx="74">
                  <c:v>自家輸送</c:v>
                </c:pt>
                <c:pt idx="75">
                  <c:v>水運</c:v>
                </c:pt>
                <c:pt idx="76">
                  <c:v>航空輸送</c:v>
                </c:pt>
                <c:pt idx="77">
                  <c:v>貨物利用運送</c:v>
                </c:pt>
                <c:pt idx="78">
                  <c:v>倉庫</c:v>
                </c:pt>
                <c:pt idx="79">
                  <c:v>運輸附帯サービス</c:v>
                </c:pt>
                <c:pt idx="80">
                  <c:v>郵便・信書便</c:v>
                </c:pt>
                <c:pt idx="81">
                  <c:v>通信</c:v>
                </c:pt>
                <c:pt idx="82">
                  <c:v>放送</c:v>
                </c:pt>
                <c:pt idx="83">
                  <c:v>情報サービス</c:v>
                </c:pt>
                <c:pt idx="84">
                  <c:v>インターネット附随サービス</c:v>
                </c:pt>
                <c:pt idx="85">
                  <c:v>映像・音声・文字情報制作</c:v>
                </c:pt>
                <c:pt idx="86">
                  <c:v>公務</c:v>
                </c:pt>
                <c:pt idx="87">
                  <c:v>教育</c:v>
                </c:pt>
                <c:pt idx="88">
                  <c:v>研究</c:v>
                </c:pt>
                <c:pt idx="89">
                  <c:v>医療</c:v>
                </c:pt>
                <c:pt idx="90">
                  <c:v>保健衛生</c:v>
                </c:pt>
                <c:pt idx="91">
                  <c:v>社会保険・社会福祉</c:v>
                </c:pt>
                <c:pt idx="92">
                  <c:v>介護</c:v>
                </c:pt>
                <c:pt idx="93">
                  <c:v>他に分類されない会員制団体</c:v>
                </c:pt>
                <c:pt idx="94">
                  <c:v>物品賃貸サービス</c:v>
                </c:pt>
                <c:pt idx="95">
                  <c:v>広告</c:v>
                </c:pt>
                <c:pt idx="96">
                  <c:v>自動車整備・機械修理</c:v>
                </c:pt>
                <c:pt idx="97">
                  <c:v>その他の対事業所サービス</c:v>
                </c:pt>
                <c:pt idx="98">
                  <c:v>宿泊業</c:v>
                </c:pt>
                <c:pt idx="99">
                  <c:v>飲食サービス</c:v>
                </c:pt>
                <c:pt idx="100">
                  <c:v>洗濯・理容・美容・浴場業</c:v>
                </c:pt>
                <c:pt idx="101">
                  <c:v>娯楽サービス</c:v>
                </c:pt>
                <c:pt idx="102">
                  <c:v>獣医業</c:v>
                </c:pt>
                <c:pt idx="103">
                  <c:v>その他の対個人サービス</c:v>
                </c:pt>
                <c:pt idx="104">
                  <c:v>事務用品</c:v>
                </c:pt>
                <c:pt idx="105">
                  <c:v>分類不明</c:v>
                </c:pt>
              </c:strCache>
            </c:strRef>
          </c:cat>
          <c:val>
            <c:numRef>
              <c:f>分析結果部門別集計表!$Q$7:$Q$112</c:f>
              <c:numCache>
                <c:formatCode>#,##0.0</c:formatCode>
                <c:ptCount val="10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numCache>
            </c:numRef>
          </c:val>
          <c:extLst>
            <c:ext xmlns:c16="http://schemas.microsoft.com/office/drawing/2014/chart" uri="{C3380CC4-5D6E-409C-BE32-E72D297353CC}">
              <c16:uniqueId val="{00000001-1088-4FD1-B3B1-DAEB5E28A031}"/>
            </c:ext>
          </c:extLst>
        </c:ser>
        <c:dLbls>
          <c:showLegendKey val="0"/>
          <c:showVal val="0"/>
          <c:showCatName val="0"/>
          <c:showSerName val="0"/>
          <c:showPercent val="0"/>
          <c:showBubbleSize val="0"/>
        </c:dLbls>
        <c:gapWidth val="150"/>
        <c:axId val="160639512"/>
        <c:axId val="160637944"/>
      </c:barChart>
      <c:catAx>
        <c:axId val="16063951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rtl="0">
              <a:defRPr sz="1000" b="0" i="0" u="none" strike="noStrike" baseline="0">
                <a:solidFill>
                  <a:srgbClr val="000000"/>
                </a:solidFill>
                <a:latin typeface="ＭＳ ゴシック"/>
                <a:ea typeface="ＭＳ ゴシック"/>
                <a:cs typeface="ＭＳ ゴシック"/>
              </a:defRPr>
            </a:pPr>
            <a:endParaRPr lang="ja-JP"/>
          </a:p>
        </c:txPr>
        <c:crossAx val="160637944"/>
        <c:crosses val="autoZero"/>
        <c:auto val="1"/>
        <c:lblAlgn val="ctr"/>
        <c:lblOffset val="1000"/>
        <c:tickMarkSkip val="1"/>
        <c:noMultiLvlLbl val="0"/>
      </c:catAx>
      <c:valAx>
        <c:axId val="160637944"/>
        <c:scaling>
          <c:orientation val="minMax"/>
        </c:scaling>
        <c:delete val="0"/>
        <c:axPos val="l"/>
        <c:majorGridlines>
          <c:spPr>
            <a:ln w="3175">
              <a:solidFill>
                <a:srgbClr val="000000"/>
              </a:solidFill>
              <a:prstDash val="lgDash"/>
            </a:ln>
          </c:spPr>
        </c:majorGridlines>
        <c:numFmt formatCode="#,##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ゴシック"/>
                <a:ea typeface="ＭＳ ゴシック"/>
                <a:cs typeface="ＭＳ ゴシック"/>
              </a:defRPr>
            </a:pPr>
            <a:endParaRPr lang="ja-JP"/>
          </a:p>
        </c:txPr>
        <c:crossAx val="160639512"/>
        <c:crosses val="autoZero"/>
        <c:crossBetween val="between"/>
      </c:valAx>
      <c:spPr>
        <a:solidFill>
          <a:srgbClr val="FFFFFF"/>
        </a:solidFill>
        <a:ln w="3175">
          <a:solidFill>
            <a:srgbClr val="000000"/>
          </a:solidFill>
          <a:prstDash val="solid"/>
        </a:ln>
      </c:spPr>
    </c:plotArea>
    <c:legend>
      <c:legendPos val="r"/>
      <c:layout>
        <c:manualLayout>
          <c:xMode val="edge"/>
          <c:yMode val="edge"/>
          <c:x val="6.3467701457952677E-2"/>
          <c:y val="6.3972558985682354E-2"/>
          <c:w val="0.10829051130513449"/>
          <c:h val="8.2128483939507557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ゴシック"/>
              <a:ea typeface="ＭＳ ゴシック"/>
              <a:cs typeface="ＭＳ ゴシック"/>
            </a:defRPr>
          </a:pPr>
          <a:endParaRPr lang="ja-JP"/>
        </a:p>
      </c:txPr>
    </c:legend>
    <c:plotVisOnly val="1"/>
    <c:dispBlanksAs val="gap"/>
    <c:showDLblsOverMax val="0"/>
  </c:chart>
  <c:spPr>
    <a:solidFill>
      <a:srgbClr val="FFFF99"/>
    </a:solidFill>
    <a:ln w="3175">
      <a:solidFill>
        <a:srgbClr val="000000"/>
      </a:solidFill>
      <a:prstDash val="solid"/>
    </a:ln>
  </c:spPr>
  <c:txPr>
    <a:bodyPr/>
    <a:lstStyle/>
    <a:p>
      <a:pPr>
        <a:defRPr sz="27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377432657027143E-2"/>
          <c:y val="4.9618320610687022E-2"/>
          <c:w val="0.92704516392143765"/>
          <c:h val="0.52290076335877866"/>
        </c:manualLayout>
      </c:layout>
      <c:barChart>
        <c:barDir val="col"/>
        <c:grouping val="clustered"/>
        <c:varyColors val="0"/>
        <c:ser>
          <c:idx val="0"/>
          <c:order val="0"/>
          <c:tx>
            <c:v>粗付加価値誘発額</c:v>
          </c:tx>
          <c:spPr>
            <a:solidFill>
              <a:srgbClr val="9999FF"/>
            </a:solidFill>
            <a:ln w="12700">
              <a:solidFill>
                <a:srgbClr val="000000"/>
              </a:solidFill>
              <a:prstDash val="solid"/>
            </a:ln>
          </c:spPr>
          <c:invertIfNegative val="0"/>
          <c:cat>
            <c:strRef>
              <c:f>分析結果部門別集計表!$C$7:$C$112</c:f>
              <c:strCache>
                <c:ptCount val="106"/>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合成樹脂・化学繊維</c:v>
                </c:pt>
                <c:pt idx="23">
                  <c:v>医薬品</c:v>
                </c:pt>
                <c:pt idx="24">
                  <c:v>化学最終製品（医薬品を除く。）</c:v>
                </c:pt>
                <c:pt idx="25">
                  <c:v>石油・石炭製品</c:v>
                </c:pt>
                <c:pt idx="26">
                  <c:v>プラスチック製品</c:v>
                </c:pt>
                <c:pt idx="27">
                  <c:v>ゴム製品</c:v>
                </c:pt>
                <c:pt idx="28">
                  <c:v>なめし革・革製品・毛皮</c:v>
                </c:pt>
                <c:pt idx="29">
                  <c:v>ガラス・ガラス製品</c:v>
                </c:pt>
                <c:pt idx="30">
                  <c:v>セメント・セメント製品</c:v>
                </c:pt>
                <c:pt idx="31">
                  <c:v>陶磁器</c:v>
                </c:pt>
                <c:pt idx="32">
                  <c:v>その他の窯業・土石製品</c:v>
                </c:pt>
                <c:pt idx="33">
                  <c:v>銑鉄・粗鋼</c:v>
                </c:pt>
                <c:pt idx="34">
                  <c:v>鋼材</c:v>
                </c:pt>
                <c:pt idx="35">
                  <c:v>鋳鍛造品（鉄）</c:v>
                </c:pt>
                <c:pt idx="36">
                  <c:v>その他の鉄鋼製品</c:v>
                </c:pt>
                <c:pt idx="37">
                  <c:v>非鉄金属製錬・精製</c:v>
                </c:pt>
                <c:pt idx="38">
                  <c:v>非鉄金属加工製品</c:v>
                </c:pt>
                <c:pt idx="39">
                  <c:v>建設用・建築用金属製品</c:v>
                </c:pt>
                <c:pt idx="40">
                  <c:v>その他の金属製品</c:v>
                </c:pt>
                <c:pt idx="41">
                  <c:v>はん用機械</c:v>
                </c:pt>
                <c:pt idx="42">
                  <c:v>生産用機械</c:v>
                </c:pt>
                <c:pt idx="43">
                  <c:v>業務用機械</c:v>
                </c:pt>
                <c:pt idx="44">
                  <c:v>電子デバイス</c:v>
                </c:pt>
                <c:pt idx="45">
                  <c:v>その他の電子部品</c:v>
                </c:pt>
                <c:pt idx="46">
                  <c:v>産業用電気機器</c:v>
                </c:pt>
                <c:pt idx="47">
                  <c:v>民生用電気機器</c:v>
                </c:pt>
                <c:pt idx="48">
                  <c:v>電子応用装置・電気計測器</c:v>
                </c:pt>
                <c:pt idx="49">
                  <c:v>その他の電気機械</c:v>
                </c:pt>
                <c:pt idx="50">
                  <c:v>通信・映像・音響機器</c:v>
                </c:pt>
                <c:pt idx="51">
                  <c:v>電子計算機・同附属装置</c:v>
                </c:pt>
                <c:pt idx="52">
                  <c:v>乗用車</c:v>
                </c:pt>
                <c:pt idx="53">
                  <c:v>その他の自動車</c:v>
                </c:pt>
                <c:pt idx="54">
                  <c:v>自動車部品・同附属品</c:v>
                </c:pt>
                <c:pt idx="55">
                  <c:v>船舶・同修理</c:v>
                </c:pt>
                <c:pt idx="56">
                  <c:v>その他の輸送機械・同修理</c:v>
                </c:pt>
                <c:pt idx="57">
                  <c:v>その他の製造工業製品</c:v>
                </c:pt>
                <c:pt idx="58">
                  <c:v>再生資源回収・加工処理</c:v>
                </c:pt>
                <c:pt idx="59">
                  <c:v>建築</c:v>
                </c:pt>
                <c:pt idx="60">
                  <c:v>建設補修</c:v>
                </c:pt>
                <c:pt idx="61">
                  <c:v>公共事業</c:v>
                </c:pt>
                <c:pt idx="62">
                  <c:v>その他の土木建設</c:v>
                </c:pt>
                <c:pt idx="63">
                  <c:v>電気</c:v>
                </c:pt>
                <c:pt idx="64">
                  <c:v>ガス・熱供給</c:v>
                </c:pt>
                <c:pt idx="65">
                  <c:v>水道</c:v>
                </c:pt>
                <c:pt idx="66">
                  <c:v>廃棄物処理</c:v>
                </c:pt>
                <c:pt idx="67">
                  <c:v>商業</c:v>
                </c:pt>
                <c:pt idx="68">
                  <c:v>金融・保険</c:v>
                </c:pt>
                <c:pt idx="69">
                  <c:v>不動産仲介及び賃貸</c:v>
                </c:pt>
                <c:pt idx="70">
                  <c:v>住宅賃貸料</c:v>
                </c:pt>
                <c:pt idx="71">
                  <c:v>住宅賃貸料（帰属家賃）</c:v>
                </c:pt>
                <c:pt idx="72">
                  <c:v>鉄道輸送</c:v>
                </c:pt>
                <c:pt idx="73">
                  <c:v>道路輸送（自家輸送を除く。）</c:v>
                </c:pt>
                <c:pt idx="74">
                  <c:v>自家輸送</c:v>
                </c:pt>
                <c:pt idx="75">
                  <c:v>水運</c:v>
                </c:pt>
                <c:pt idx="76">
                  <c:v>航空輸送</c:v>
                </c:pt>
                <c:pt idx="77">
                  <c:v>貨物利用運送</c:v>
                </c:pt>
                <c:pt idx="78">
                  <c:v>倉庫</c:v>
                </c:pt>
                <c:pt idx="79">
                  <c:v>運輸附帯サービス</c:v>
                </c:pt>
                <c:pt idx="80">
                  <c:v>郵便・信書便</c:v>
                </c:pt>
                <c:pt idx="81">
                  <c:v>通信</c:v>
                </c:pt>
                <c:pt idx="82">
                  <c:v>放送</c:v>
                </c:pt>
                <c:pt idx="83">
                  <c:v>情報サービス</c:v>
                </c:pt>
                <c:pt idx="84">
                  <c:v>インターネット附随サービス</c:v>
                </c:pt>
                <c:pt idx="85">
                  <c:v>映像・音声・文字情報制作</c:v>
                </c:pt>
                <c:pt idx="86">
                  <c:v>公務</c:v>
                </c:pt>
                <c:pt idx="87">
                  <c:v>教育</c:v>
                </c:pt>
                <c:pt idx="88">
                  <c:v>研究</c:v>
                </c:pt>
                <c:pt idx="89">
                  <c:v>医療</c:v>
                </c:pt>
                <c:pt idx="90">
                  <c:v>保健衛生</c:v>
                </c:pt>
                <c:pt idx="91">
                  <c:v>社会保険・社会福祉</c:v>
                </c:pt>
                <c:pt idx="92">
                  <c:v>介護</c:v>
                </c:pt>
                <c:pt idx="93">
                  <c:v>他に分類されない会員制団体</c:v>
                </c:pt>
                <c:pt idx="94">
                  <c:v>物品賃貸サービス</c:v>
                </c:pt>
                <c:pt idx="95">
                  <c:v>広告</c:v>
                </c:pt>
                <c:pt idx="96">
                  <c:v>自動車整備・機械修理</c:v>
                </c:pt>
                <c:pt idx="97">
                  <c:v>その他の対事業所サービス</c:v>
                </c:pt>
                <c:pt idx="98">
                  <c:v>宿泊業</c:v>
                </c:pt>
                <c:pt idx="99">
                  <c:v>飲食サービス</c:v>
                </c:pt>
                <c:pt idx="100">
                  <c:v>洗濯・理容・美容・浴場業</c:v>
                </c:pt>
                <c:pt idx="101">
                  <c:v>娯楽サービス</c:v>
                </c:pt>
                <c:pt idx="102">
                  <c:v>獣医業</c:v>
                </c:pt>
                <c:pt idx="103">
                  <c:v>その他の対個人サービス</c:v>
                </c:pt>
                <c:pt idx="104">
                  <c:v>事務用品</c:v>
                </c:pt>
                <c:pt idx="105">
                  <c:v>分類不明</c:v>
                </c:pt>
              </c:strCache>
            </c:strRef>
          </c:cat>
          <c:val>
            <c:numRef>
              <c:f>分析結果部門別集計表!$W$7:$W$112</c:f>
              <c:numCache>
                <c:formatCode>#,##0.0</c:formatCode>
                <c:ptCount val="10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numCache>
            </c:numRef>
          </c:val>
          <c:extLst>
            <c:ext xmlns:c16="http://schemas.microsoft.com/office/drawing/2014/chart" uri="{C3380CC4-5D6E-409C-BE32-E72D297353CC}">
              <c16:uniqueId val="{00000000-D3C6-4473-ADD3-D1A6496807A4}"/>
            </c:ext>
          </c:extLst>
        </c:ser>
        <c:ser>
          <c:idx val="4"/>
          <c:order val="1"/>
          <c:tx>
            <c:v>雇用者所得誘発額</c:v>
          </c:tx>
          <c:spPr>
            <a:solidFill>
              <a:srgbClr val="660066"/>
            </a:solidFill>
            <a:ln w="12700">
              <a:solidFill>
                <a:srgbClr val="000000"/>
              </a:solidFill>
              <a:prstDash val="solid"/>
            </a:ln>
          </c:spPr>
          <c:invertIfNegative val="0"/>
          <c:cat>
            <c:strRef>
              <c:f>分析結果部門別集計表!$C$7:$C$112</c:f>
              <c:strCache>
                <c:ptCount val="106"/>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合成樹脂・化学繊維</c:v>
                </c:pt>
                <c:pt idx="23">
                  <c:v>医薬品</c:v>
                </c:pt>
                <c:pt idx="24">
                  <c:v>化学最終製品（医薬品を除く。）</c:v>
                </c:pt>
                <c:pt idx="25">
                  <c:v>石油・石炭製品</c:v>
                </c:pt>
                <c:pt idx="26">
                  <c:v>プラスチック製品</c:v>
                </c:pt>
                <c:pt idx="27">
                  <c:v>ゴム製品</c:v>
                </c:pt>
                <c:pt idx="28">
                  <c:v>なめし革・革製品・毛皮</c:v>
                </c:pt>
                <c:pt idx="29">
                  <c:v>ガラス・ガラス製品</c:v>
                </c:pt>
                <c:pt idx="30">
                  <c:v>セメント・セメント製品</c:v>
                </c:pt>
                <c:pt idx="31">
                  <c:v>陶磁器</c:v>
                </c:pt>
                <c:pt idx="32">
                  <c:v>その他の窯業・土石製品</c:v>
                </c:pt>
                <c:pt idx="33">
                  <c:v>銑鉄・粗鋼</c:v>
                </c:pt>
                <c:pt idx="34">
                  <c:v>鋼材</c:v>
                </c:pt>
                <c:pt idx="35">
                  <c:v>鋳鍛造品（鉄）</c:v>
                </c:pt>
                <c:pt idx="36">
                  <c:v>その他の鉄鋼製品</c:v>
                </c:pt>
                <c:pt idx="37">
                  <c:v>非鉄金属製錬・精製</c:v>
                </c:pt>
                <c:pt idx="38">
                  <c:v>非鉄金属加工製品</c:v>
                </c:pt>
                <c:pt idx="39">
                  <c:v>建設用・建築用金属製品</c:v>
                </c:pt>
                <c:pt idx="40">
                  <c:v>その他の金属製品</c:v>
                </c:pt>
                <c:pt idx="41">
                  <c:v>はん用機械</c:v>
                </c:pt>
                <c:pt idx="42">
                  <c:v>生産用機械</c:v>
                </c:pt>
                <c:pt idx="43">
                  <c:v>業務用機械</c:v>
                </c:pt>
                <c:pt idx="44">
                  <c:v>電子デバイス</c:v>
                </c:pt>
                <c:pt idx="45">
                  <c:v>その他の電子部品</c:v>
                </c:pt>
                <c:pt idx="46">
                  <c:v>産業用電気機器</c:v>
                </c:pt>
                <c:pt idx="47">
                  <c:v>民生用電気機器</c:v>
                </c:pt>
                <c:pt idx="48">
                  <c:v>電子応用装置・電気計測器</c:v>
                </c:pt>
                <c:pt idx="49">
                  <c:v>その他の電気機械</c:v>
                </c:pt>
                <c:pt idx="50">
                  <c:v>通信・映像・音響機器</c:v>
                </c:pt>
                <c:pt idx="51">
                  <c:v>電子計算機・同附属装置</c:v>
                </c:pt>
                <c:pt idx="52">
                  <c:v>乗用車</c:v>
                </c:pt>
                <c:pt idx="53">
                  <c:v>その他の自動車</c:v>
                </c:pt>
                <c:pt idx="54">
                  <c:v>自動車部品・同附属品</c:v>
                </c:pt>
                <c:pt idx="55">
                  <c:v>船舶・同修理</c:v>
                </c:pt>
                <c:pt idx="56">
                  <c:v>その他の輸送機械・同修理</c:v>
                </c:pt>
                <c:pt idx="57">
                  <c:v>その他の製造工業製品</c:v>
                </c:pt>
                <c:pt idx="58">
                  <c:v>再生資源回収・加工処理</c:v>
                </c:pt>
                <c:pt idx="59">
                  <c:v>建築</c:v>
                </c:pt>
                <c:pt idx="60">
                  <c:v>建設補修</c:v>
                </c:pt>
                <c:pt idx="61">
                  <c:v>公共事業</c:v>
                </c:pt>
                <c:pt idx="62">
                  <c:v>その他の土木建設</c:v>
                </c:pt>
                <c:pt idx="63">
                  <c:v>電気</c:v>
                </c:pt>
                <c:pt idx="64">
                  <c:v>ガス・熱供給</c:v>
                </c:pt>
                <c:pt idx="65">
                  <c:v>水道</c:v>
                </c:pt>
                <c:pt idx="66">
                  <c:v>廃棄物処理</c:v>
                </c:pt>
                <c:pt idx="67">
                  <c:v>商業</c:v>
                </c:pt>
                <c:pt idx="68">
                  <c:v>金融・保険</c:v>
                </c:pt>
                <c:pt idx="69">
                  <c:v>不動産仲介及び賃貸</c:v>
                </c:pt>
                <c:pt idx="70">
                  <c:v>住宅賃貸料</c:v>
                </c:pt>
                <c:pt idx="71">
                  <c:v>住宅賃貸料（帰属家賃）</c:v>
                </c:pt>
                <c:pt idx="72">
                  <c:v>鉄道輸送</c:v>
                </c:pt>
                <c:pt idx="73">
                  <c:v>道路輸送（自家輸送を除く。）</c:v>
                </c:pt>
                <c:pt idx="74">
                  <c:v>自家輸送</c:v>
                </c:pt>
                <c:pt idx="75">
                  <c:v>水運</c:v>
                </c:pt>
                <c:pt idx="76">
                  <c:v>航空輸送</c:v>
                </c:pt>
                <c:pt idx="77">
                  <c:v>貨物利用運送</c:v>
                </c:pt>
                <c:pt idx="78">
                  <c:v>倉庫</c:v>
                </c:pt>
                <c:pt idx="79">
                  <c:v>運輸附帯サービス</c:v>
                </c:pt>
                <c:pt idx="80">
                  <c:v>郵便・信書便</c:v>
                </c:pt>
                <c:pt idx="81">
                  <c:v>通信</c:v>
                </c:pt>
                <c:pt idx="82">
                  <c:v>放送</c:v>
                </c:pt>
                <c:pt idx="83">
                  <c:v>情報サービス</c:v>
                </c:pt>
                <c:pt idx="84">
                  <c:v>インターネット附随サービス</c:v>
                </c:pt>
                <c:pt idx="85">
                  <c:v>映像・音声・文字情報制作</c:v>
                </c:pt>
                <c:pt idx="86">
                  <c:v>公務</c:v>
                </c:pt>
                <c:pt idx="87">
                  <c:v>教育</c:v>
                </c:pt>
                <c:pt idx="88">
                  <c:v>研究</c:v>
                </c:pt>
                <c:pt idx="89">
                  <c:v>医療</c:v>
                </c:pt>
                <c:pt idx="90">
                  <c:v>保健衛生</c:v>
                </c:pt>
                <c:pt idx="91">
                  <c:v>社会保険・社会福祉</c:v>
                </c:pt>
                <c:pt idx="92">
                  <c:v>介護</c:v>
                </c:pt>
                <c:pt idx="93">
                  <c:v>他に分類されない会員制団体</c:v>
                </c:pt>
                <c:pt idx="94">
                  <c:v>物品賃貸サービス</c:v>
                </c:pt>
                <c:pt idx="95">
                  <c:v>広告</c:v>
                </c:pt>
                <c:pt idx="96">
                  <c:v>自動車整備・機械修理</c:v>
                </c:pt>
                <c:pt idx="97">
                  <c:v>その他の対事業所サービス</c:v>
                </c:pt>
                <c:pt idx="98">
                  <c:v>宿泊業</c:v>
                </c:pt>
                <c:pt idx="99">
                  <c:v>飲食サービス</c:v>
                </c:pt>
                <c:pt idx="100">
                  <c:v>洗濯・理容・美容・浴場業</c:v>
                </c:pt>
                <c:pt idx="101">
                  <c:v>娯楽サービス</c:v>
                </c:pt>
                <c:pt idx="102">
                  <c:v>獣医業</c:v>
                </c:pt>
                <c:pt idx="103">
                  <c:v>その他の対個人サービス</c:v>
                </c:pt>
                <c:pt idx="104">
                  <c:v>事務用品</c:v>
                </c:pt>
                <c:pt idx="105">
                  <c:v>分類不明</c:v>
                </c:pt>
              </c:strCache>
            </c:strRef>
          </c:cat>
          <c:val>
            <c:numRef>
              <c:f>分析結果部門別集計表!$X$7:$X$112</c:f>
              <c:numCache>
                <c:formatCode>#,##0.0</c:formatCode>
                <c:ptCount val="10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numCache>
            </c:numRef>
          </c:val>
          <c:extLst>
            <c:ext xmlns:c16="http://schemas.microsoft.com/office/drawing/2014/chart" uri="{C3380CC4-5D6E-409C-BE32-E72D297353CC}">
              <c16:uniqueId val="{00000001-D3C6-4473-ADD3-D1A6496807A4}"/>
            </c:ext>
          </c:extLst>
        </c:ser>
        <c:dLbls>
          <c:showLegendKey val="0"/>
          <c:showVal val="0"/>
          <c:showCatName val="0"/>
          <c:showSerName val="0"/>
          <c:showPercent val="0"/>
          <c:showBubbleSize val="0"/>
        </c:dLbls>
        <c:gapWidth val="150"/>
        <c:axId val="160638336"/>
        <c:axId val="160639120"/>
      </c:barChart>
      <c:catAx>
        <c:axId val="16063833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rtl="0">
              <a:defRPr sz="1000" b="0" i="0" u="none" strike="noStrike" baseline="0">
                <a:solidFill>
                  <a:srgbClr val="000000"/>
                </a:solidFill>
                <a:latin typeface="ＭＳ ゴシック"/>
                <a:ea typeface="ＭＳ ゴシック"/>
                <a:cs typeface="ＭＳ ゴシック"/>
              </a:defRPr>
            </a:pPr>
            <a:endParaRPr lang="ja-JP"/>
          </a:p>
        </c:txPr>
        <c:crossAx val="160639120"/>
        <c:crosses val="autoZero"/>
        <c:auto val="1"/>
        <c:lblAlgn val="ctr"/>
        <c:lblOffset val="1000"/>
        <c:tickMarkSkip val="1"/>
        <c:noMultiLvlLbl val="0"/>
      </c:catAx>
      <c:valAx>
        <c:axId val="160639120"/>
        <c:scaling>
          <c:orientation val="minMax"/>
        </c:scaling>
        <c:delete val="0"/>
        <c:axPos val="l"/>
        <c:majorGridlines>
          <c:spPr>
            <a:ln w="3175">
              <a:solidFill>
                <a:srgbClr val="000000"/>
              </a:solidFill>
              <a:prstDash val="lgDash"/>
            </a:ln>
          </c:spPr>
        </c:majorGridlines>
        <c:numFmt formatCode="#,##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ゴシック"/>
                <a:ea typeface="ＭＳ ゴシック"/>
                <a:cs typeface="ＭＳ ゴシック"/>
              </a:defRPr>
            </a:pPr>
            <a:endParaRPr lang="ja-JP"/>
          </a:p>
        </c:txPr>
        <c:crossAx val="160638336"/>
        <c:crosses val="autoZero"/>
        <c:crossBetween val="between"/>
      </c:valAx>
      <c:spPr>
        <a:solidFill>
          <a:srgbClr val="FFFFFF"/>
        </a:solidFill>
        <a:ln w="3175">
          <a:solidFill>
            <a:srgbClr val="000000"/>
          </a:solidFill>
          <a:prstDash val="solid"/>
        </a:ln>
      </c:spPr>
    </c:plotArea>
    <c:legend>
      <c:legendPos val="r"/>
      <c:layout>
        <c:manualLayout>
          <c:xMode val="edge"/>
          <c:yMode val="edge"/>
          <c:x val="5.8320329006493234E-2"/>
          <c:y val="4.8143426516129927E-2"/>
          <c:w val="0.11009726958733335"/>
          <c:h val="7.5669846824702486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ゴシック"/>
              <a:ea typeface="ＭＳ ゴシック"/>
              <a:cs typeface="ＭＳ ゴシック"/>
            </a:defRPr>
          </a:pPr>
          <a:endParaRPr lang="ja-JP"/>
        </a:p>
      </c:txPr>
    </c:legend>
    <c:plotVisOnly val="0"/>
    <c:dispBlanksAs val="gap"/>
    <c:showDLblsOverMax val="0"/>
  </c:chart>
  <c:spPr>
    <a:solidFill>
      <a:srgbClr val="FFFF99"/>
    </a:solidFill>
    <a:ln w="3175">
      <a:solidFill>
        <a:srgbClr val="000000"/>
      </a:solidFill>
      <a:prstDash val="solid"/>
    </a:ln>
  </c:spPr>
  <c:txPr>
    <a:bodyPr/>
    <a:lstStyle/>
    <a:p>
      <a:pPr>
        <a:defRPr sz="27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377432657027143E-2"/>
          <c:y val="4.9618320610687022E-2"/>
          <c:w val="0.92704516392143765"/>
          <c:h val="0.52290076335877866"/>
        </c:manualLayout>
      </c:layout>
      <c:barChart>
        <c:barDir val="col"/>
        <c:grouping val="clustered"/>
        <c:varyColors val="0"/>
        <c:ser>
          <c:idx val="0"/>
          <c:order val="0"/>
          <c:tx>
            <c:strRef>
              <c:f>分析結果部門別集計表!$T$4</c:f>
              <c:strCache>
                <c:ptCount val="1"/>
                <c:pt idx="0">
                  <c:v>就業誘発数</c:v>
                </c:pt>
              </c:strCache>
            </c:strRef>
          </c:tx>
          <c:spPr>
            <a:solidFill>
              <a:srgbClr val="9999FF"/>
            </a:solidFill>
            <a:ln w="12700">
              <a:solidFill>
                <a:srgbClr val="000000"/>
              </a:solidFill>
              <a:prstDash val="solid"/>
            </a:ln>
          </c:spPr>
          <c:invertIfNegative val="0"/>
          <c:cat>
            <c:strRef>
              <c:f>分析結果部門別集計表!$C$7:$C$112</c:f>
              <c:strCache>
                <c:ptCount val="106"/>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合成樹脂・化学繊維</c:v>
                </c:pt>
                <c:pt idx="23">
                  <c:v>医薬品</c:v>
                </c:pt>
                <c:pt idx="24">
                  <c:v>化学最終製品（医薬品を除く。）</c:v>
                </c:pt>
                <c:pt idx="25">
                  <c:v>石油・石炭製品</c:v>
                </c:pt>
                <c:pt idx="26">
                  <c:v>プラスチック製品</c:v>
                </c:pt>
                <c:pt idx="27">
                  <c:v>ゴム製品</c:v>
                </c:pt>
                <c:pt idx="28">
                  <c:v>なめし革・革製品・毛皮</c:v>
                </c:pt>
                <c:pt idx="29">
                  <c:v>ガラス・ガラス製品</c:v>
                </c:pt>
                <c:pt idx="30">
                  <c:v>セメント・セメント製品</c:v>
                </c:pt>
                <c:pt idx="31">
                  <c:v>陶磁器</c:v>
                </c:pt>
                <c:pt idx="32">
                  <c:v>その他の窯業・土石製品</c:v>
                </c:pt>
                <c:pt idx="33">
                  <c:v>銑鉄・粗鋼</c:v>
                </c:pt>
                <c:pt idx="34">
                  <c:v>鋼材</c:v>
                </c:pt>
                <c:pt idx="35">
                  <c:v>鋳鍛造品（鉄）</c:v>
                </c:pt>
                <c:pt idx="36">
                  <c:v>その他の鉄鋼製品</c:v>
                </c:pt>
                <c:pt idx="37">
                  <c:v>非鉄金属製錬・精製</c:v>
                </c:pt>
                <c:pt idx="38">
                  <c:v>非鉄金属加工製品</c:v>
                </c:pt>
                <c:pt idx="39">
                  <c:v>建設用・建築用金属製品</c:v>
                </c:pt>
                <c:pt idx="40">
                  <c:v>その他の金属製品</c:v>
                </c:pt>
                <c:pt idx="41">
                  <c:v>はん用機械</c:v>
                </c:pt>
                <c:pt idx="42">
                  <c:v>生産用機械</c:v>
                </c:pt>
                <c:pt idx="43">
                  <c:v>業務用機械</c:v>
                </c:pt>
                <c:pt idx="44">
                  <c:v>電子デバイス</c:v>
                </c:pt>
                <c:pt idx="45">
                  <c:v>その他の電子部品</c:v>
                </c:pt>
                <c:pt idx="46">
                  <c:v>産業用電気機器</c:v>
                </c:pt>
                <c:pt idx="47">
                  <c:v>民生用電気機器</c:v>
                </c:pt>
                <c:pt idx="48">
                  <c:v>電子応用装置・電気計測器</c:v>
                </c:pt>
                <c:pt idx="49">
                  <c:v>その他の電気機械</c:v>
                </c:pt>
                <c:pt idx="50">
                  <c:v>通信・映像・音響機器</c:v>
                </c:pt>
                <c:pt idx="51">
                  <c:v>電子計算機・同附属装置</c:v>
                </c:pt>
                <c:pt idx="52">
                  <c:v>乗用車</c:v>
                </c:pt>
                <c:pt idx="53">
                  <c:v>その他の自動車</c:v>
                </c:pt>
                <c:pt idx="54">
                  <c:v>自動車部品・同附属品</c:v>
                </c:pt>
                <c:pt idx="55">
                  <c:v>船舶・同修理</c:v>
                </c:pt>
                <c:pt idx="56">
                  <c:v>その他の輸送機械・同修理</c:v>
                </c:pt>
                <c:pt idx="57">
                  <c:v>その他の製造工業製品</c:v>
                </c:pt>
                <c:pt idx="58">
                  <c:v>再生資源回収・加工処理</c:v>
                </c:pt>
                <c:pt idx="59">
                  <c:v>建築</c:v>
                </c:pt>
                <c:pt idx="60">
                  <c:v>建設補修</c:v>
                </c:pt>
                <c:pt idx="61">
                  <c:v>公共事業</c:v>
                </c:pt>
                <c:pt idx="62">
                  <c:v>その他の土木建設</c:v>
                </c:pt>
                <c:pt idx="63">
                  <c:v>電気</c:v>
                </c:pt>
                <c:pt idx="64">
                  <c:v>ガス・熱供給</c:v>
                </c:pt>
                <c:pt idx="65">
                  <c:v>水道</c:v>
                </c:pt>
                <c:pt idx="66">
                  <c:v>廃棄物処理</c:v>
                </c:pt>
                <c:pt idx="67">
                  <c:v>商業</c:v>
                </c:pt>
                <c:pt idx="68">
                  <c:v>金融・保険</c:v>
                </c:pt>
                <c:pt idx="69">
                  <c:v>不動産仲介及び賃貸</c:v>
                </c:pt>
                <c:pt idx="70">
                  <c:v>住宅賃貸料</c:v>
                </c:pt>
                <c:pt idx="71">
                  <c:v>住宅賃貸料（帰属家賃）</c:v>
                </c:pt>
                <c:pt idx="72">
                  <c:v>鉄道輸送</c:v>
                </c:pt>
                <c:pt idx="73">
                  <c:v>道路輸送（自家輸送を除く。）</c:v>
                </c:pt>
                <c:pt idx="74">
                  <c:v>自家輸送</c:v>
                </c:pt>
                <c:pt idx="75">
                  <c:v>水運</c:v>
                </c:pt>
                <c:pt idx="76">
                  <c:v>航空輸送</c:v>
                </c:pt>
                <c:pt idx="77">
                  <c:v>貨物利用運送</c:v>
                </c:pt>
                <c:pt idx="78">
                  <c:v>倉庫</c:v>
                </c:pt>
                <c:pt idx="79">
                  <c:v>運輸附帯サービス</c:v>
                </c:pt>
                <c:pt idx="80">
                  <c:v>郵便・信書便</c:v>
                </c:pt>
                <c:pt idx="81">
                  <c:v>通信</c:v>
                </c:pt>
                <c:pt idx="82">
                  <c:v>放送</c:v>
                </c:pt>
                <c:pt idx="83">
                  <c:v>情報サービス</c:v>
                </c:pt>
                <c:pt idx="84">
                  <c:v>インターネット附随サービス</c:v>
                </c:pt>
                <c:pt idx="85">
                  <c:v>映像・音声・文字情報制作</c:v>
                </c:pt>
                <c:pt idx="86">
                  <c:v>公務</c:v>
                </c:pt>
                <c:pt idx="87">
                  <c:v>教育</c:v>
                </c:pt>
                <c:pt idx="88">
                  <c:v>研究</c:v>
                </c:pt>
                <c:pt idx="89">
                  <c:v>医療</c:v>
                </c:pt>
                <c:pt idx="90">
                  <c:v>保健衛生</c:v>
                </c:pt>
                <c:pt idx="91">
                  <c:v>社会保険・社会福祉</c:v>
                </c:pt>
                <c:pt idx="92">
                  <c:v>介護</c:v>
                </c:pt>
                <c:pt idx="93">
                  <c:v>他に分類されない会員制団体</c:v>
                </c:pt>
                <c:pt idx="94">
                  <c:v>物品賃貸サービス</c:v>
                </c:pt>
                <c:pt idx="95">
                  <c:v>広告</c:v>
                </c:pt>
                <c:pt idx="96">
                  <c:v>自動車整備・機械修理</c:v>
                </c:pt>
                <c:pt idx="97">
                  <c:v>その他の対事業所サービス</c:v>
                </c:pt>
                <c:pt idx="98">
                  <c:v>宿泊業</c:v>
                </c:pt>
                <c:pt idx="99">
                  <c:v>飲食サービス</c:v>
                </c:pt>
                <c:pt idx="100">
                  <c:v>洗濯・理容・美容・浴場業</c:v>
                </c:pt>
                <c:pt idx="101">
                  <c:v>娯楽サービス</c:v>
                </c:pt>
                <c:pt idx="102">
                  <c:v>獣医業</c:v>
                </c:pt>
                <c:pt idx="103">
                  <c:v>その他の対個人サービス</c:v>
                </c:pt>
                <c:pt idx="104">
                  <c:v>事務用品</c:v>
                </c:pt>
                <c:pt idx="105">
                  <c:v>分類不明</c:v>
                </c:pt>
              </c:strCache>
            </c:strRef>
          </c:cat>
          <c:val>
            <c:numRef>
              <c:f>分析結果部門別集計表!$T$7:$T$112</c:f>
              <c:numCache>
                <c:formatCode>#,##0_ ;[Red]\-#,##0\ </c:formatCode>
                <c:ptCount val="10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numCache>
            </c:numRef>
          </c:val>
          <c:extLst>
            <c:ext xmlns:c16="http://schemas.microsoft.com/office/drawing/2014/chart" uri="{C3380CC4-5D6E-409C-BE32-E72D297353CC}">
              <c16:uniqueId val="{00000000-2837-44E5-80A1-313922E86AFE}"/>
            </c:ext>
          </c:extLst>
        </c:ser>
        <c:ser>
          <c:idx val="4"/>
          <c:order val="1"/>
          <c:tx>
            <c:strRef>
              <c:f>分析結果部門別集計表!$U$4</c:f>
              <c:strCache>
                <c:ptCount val="1"/>
                <c:pt idx="0">
                  <c:v>雇用誘発数</c:v>
                </c:pt>
              </c:strCache>
            </c:strRef>
          </c:tx>
          <c:spPr>
            <a:solidFill>
              <a:srgbClr val="660066"/>
            </a:solidFill>
            <a:ln w="12700">
              <a:solidFill>
                <a:srgbClr val="000000"/>
              </a:solidFill>
              <a:prstDash val="solid"/>
            </a:ln>
          </c:spPr>
          <c:invertIfNegative val="0"/>
          <c:cat>
            <c:strRef>
              <c:f>分析結果部門別集計表!$C$7:$C$112</c:f>
              <c:strCache>
                <c:ptCount val="106"/>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合成樹脂・化学繊維</c:v>
                </c:pt>
                <c:pt idx="23">
                  <c:v>医薬品</c:v>
                </c:pt>
                <c:pt idx="24">
                  <c:v>化学最終製品（医薬品を除く。）</c:v>
                </c:pt>
                <c:pt idx="25">
                  <c:v>石油・石炭製品</c:v>
                </c:pt>
                <c:pt idx="26">
                  <c:v>プラスチック製品</c:v>
                </c:pt>
                <c:pt idx="27">
                  <c:v>ゴム製品</c:v>
                </c:pt>
                <c:pt idx="28">
                  <c:v>なめし革・革製品・毛皮</c:v>
                </c:pt>
                <c:pt idx="29">
                  <c:v>ガラス・ガラス製品</c:v>
                </c:pt>
                <c:pt idx="30">
                  <c:v>セメント・セメント製品</c:v>
                </c:pt>
                <c:pt idx="31">
                  <c:v>陶磁器</c:v>
                </c:pt>
                <c:pt idx="32">
                  <c:v>その他の窯業・土石製品</c:v>
                </c:pt>
                <c:pt idx="33">
                  <c:v>銑鉄・粗鋼</c:v>
                </c:pt>
                <c:pt idx="34">
                  <c:v>鋼材</c:v>
                </c:pt>
                <c:pt idx="35">
                  <c:v>鋳鍛造品（鉄）</c:v>
                </c:pt>
                <c:pt idx="36">
                  <c:v>その他の鉄鋼製品</c:v>
                </c:pt>
                <c:pt idx="37">
                  <c:v>非鉄金属製錬・精製</c:v>
                </c:pt>
                <c:pt idx="38">
                  <c:v>非鉄金属加工製品</c:v>
                </c:pt>
                <c:pt idx="39">
                  <c:v>建設用・建築用金属製品</c:v>
                </c:pt>
                <c:pt idx="40">
                  <c:v>その他の金属製品</c:v>
                </c:pt>
                <c:pt idx="41">
                  <c:v>はん用機械</c:v>
                </c:pt>
                <c:pt idx="42">
                  <c:v>生産用機械</c:v>
                </c:pt>
                <c:pt idx="43">
                  <c:v>業務用機械</c:v>
                </c:pt>
                <c:pt idx="44">
                  <c:v>電子デバイス</c:v>
                </c:pt>
                <c:pt idx="45">
                  <c:v>その他の電子部品</c:v>
                </c:pt>
                <c:pt idx="46">
                  <c:v>産業用電気機器</c:v>
                </c:pt>
                <c:pt idx="47">
                  <c:v>民生用電気機器</c:v>
                </c:pt>
                <c:pt idx="48">
                  <c:v>電子応用装置・電気計測器</c:v>
                </c:pt>
                <c:pt idx="49">
                  <c:v>その他の電気機械</c:v>
                </c:pt>
                <c:pt idx="50">
                  <c:v>通信・映像・音響機器</c:v>
                </c:pt>
                <c:pt idx="51">
                  <c:v>電子計算機・同附属装置</c:v>
                </c:pt>
                <c:pt idx="52">
                  <c:v>乗用車</c:v>
                </c:pt>
                <c:pt idx="53">
                  <c:v>その他の自動車</c:v>
                </c:pt>
                <c:pt idx="54">
                  <c:v>自動車部品・同附属品</c:v>
                </c:pt>
                <c:pt idx="55">
                  <c:v>船舶・同修理</c:v>
                </c:pt>
                <c:pt idx="56">
                  <c:v>その他の輸送機械・同修理</c:v>
                </c:pt>
                <c:pt idx="57">
                  <c:v>その他の製造工業製品</c:v>
                </c:pt>
                <c:pt idx="58">
                  <c:v>再生資源回収・加工処理</c:v>
                </c:pt>
                <c:pt idx="59">
                  <c:v>建築</c:v>
                </c:pt>
                <c:pt idx="60">
                  <c:v>建設補修</c:v>
                </c:pt>
                <c:pt idx="61">
                  <c:v>公共事業</c:v>
                </c:pt>
                <c:pt idx="62">
                  <c:v>その他の土木建設</c:v>
                </c:pt>
                <c:pt idx="63">
                  <c:v>電気</c:v>
                </c:pt>
                <c:pt idx="64">
                  <c:v>ガス・熱供給</c:v>
                </c:pt>
                <c:pt idx="65">
                  <c:v>水道</c:v>
                </c:pt>
                <c:pt idx="66">
                  <c:v>廃棄物処理</c:v>
                </c:pt>
                <c:pt idx="67">
                  <c:v>商業</c:v>
                </c:pt>
                <c:pt idx="68">
                  <c:v>金融・保険</c:v>
                </c:pt>
                <c:pt idx="69">
                  <c:v>不動産仲介及び賃貸</c:v>
                </c:pt>
                <c:pt idx="70">
                  <c:v>住宅賃貸料</c:v>
                </c:pt>
                <c:pt idx="71">
                  <c:v>住宅賃貸料（帰属家賃）</c:v>
                </c:pt>
                <c:pt idx="72">
                  <c:v>鉄道輸送</c:v>
                </c:pt>
                <c:pt idx="73">
                  <c:v>道路輸送（自家輸送を除く。）</c:v>
                </c:pt>
                <c:pt idx="74">
                  <c:v>自家輸送</c:v>
                </c:pt>
                <c:pt idx="75">
                  <c:v>水運</c:v>
                </c:pt>
                <c:pt idx="76">
                  <c:v>航空輸送</c:v>
                </c:pt>
                <c:pt idx="77">
                  <c:v>貨物利用運送</c:v>
                </c:pt>
                <c:pt idx="78">
                  <c:v>倉庫</c:v>
                </c:pt>
                <c:pt idx="79">
                  <c:v>運輸附帯サービス</c:v>
                </c:pt>
                <c:pt idx="80">
                  <c:v>郵便・信書便</c:v>
                </c:pt>
                <c:pt idx="81">
                  <c:v>通信</c:v>
                </c:pt>
                <c:pt idx="82">
                  <c:v>放送</c:v>
                </c:pt>
                <c:pt idx="83">
                  <c:v>情報サービス</c:v>
                </c:pt>
                <c:pt idx="84">
                  <c:v>インターネット附随サービス</c:v>
                </c:pt>
                <c:pt idx="85">
                  <c:v>映像・音声・文字情報制作</c:v>
                </c:pt>
                <c:pt idx="86">
                  <c:v>公務</c:v>
                </c:pt>
                <c:pt idx="87">
                  <c:v>教育</c:v>
                </c:pt>
                <c:pt idx="88">
                  <c:v>研究</c:v>
                </c:pt>
                <c:pt idx="89">
                  <c:v>医療</c:v>
                </c:pt>
                <c:pt idx="90">
                  <c:v>保健衛生</c:v>
                </c:pt>
                <c:pt idx="91">
                  <c:v>社会保険・社会福祉</c:v>
                </c:pt>
                <c:pt idx="92">
                  <c:v>介護</c:v>
                </c:pt>
                <c:pt idx="93">
                  <c:v>他に分類されない会員制団体</c:v>
                </c:pt>
                <c:pt idx="94">
                  <c:v>物品賃貸サービス</c:v>
                </c:pt>
                <c:pt idx="95">
                  <c:v>広告</c:v>
                </c:pt>
                <c:pt idx="96">
                  <c:v>自動車整備・機械修理</c:v>
                </c:pt>
                <c:pt idx="97">
                  <c:v>その他の対事業所サービス</c:v>
                </c:pt>
                <c:pt idx="98">
                  <c:v>宿泊業</c:v>
                </c:pt>
                <c:pt idx="99">
                  <c:v>飲食サービス</c:v>
                </c:pt>
                <c:pt idx="100">
                  <c:v>洗濯・理容・美容・浴場業</c:v>
                </c:pt>
                <c:pt idx="101">
                  <c:v>娯楽サービス</c:v>
                </c:pt>
                <c:pt idx="102">
                  <c:v>獣医業</c:v>
                </c:pt>
                <c:pt idx="103">
                  <c:v>その他の対個人サービス</c:v>
                </c:pt>
                <c:pt idx="104">
                  <c:v>事務用品</c:v>
                </c:pt>
                <c:pt idx="105">
                  <c:v>分類不明</c:v>
                </c:pt>
              </c:strCache>
            </c:strRef>
          </c:cat>
          <c:val>
            <c:numRef>
              <c:f>分析結果部門別集計表!$U$7:$U$112</c:f>
              <c:numCache>
                <c:formatCode>#,##0_ ;[Red]\-#,##0\ </c:formatCode>
                <c:ptCount val="10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numCache>
            </c:numRef>
          </c:val>
          <c:extLst>
            <c:ext xmlns:c16="http://schemas.microsoft.com/office/drawing/2014/chart" uri="{C3380CC4-5D6E-409C-BE32-E72D297353CC}">
              <c16:uniqueId val="{00000001-2837-44E5-80A1-313922E86AFE}"/>
            </c:ext>
          </c:extLst>
        </c:ser>
        <c:dLbls>
          <c:showLegendKey val="0"/>
          <c:showVal val="0"/>
          <c:showCatName val="0"/>
          <c:showSerName val="0"/>
          <c:showPercent val="0"/>
          <c:showBubbleSize val="0"/>
        </c:dLbls>
        <c:gapWidth val="150"/>
        <c:axId val="160638728"/>
        <c:axId val="210660520"/>
      </c:barChart>
      <c:catAx>
        <c:axId val="16063872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rtl="0">
              <a:defRPr sz="1000" b="0" i="0" u="none" strike="noStrike" baseline="0">
                <a:solidFill>
                  <a:srgbClr val="000000"/>
                </a:solidFill>
                <a:latin typeface="ＭＳ ゴシック"/>
                <a:ea typeface="ＭＳ ゴシック"/>
                <a:cs typeface="ＭＳ ゴシック"/>
              </a:defRPr>
            </a:pPr>
            <a:endParaRPr lang="ja-JP"/>
          </a:p>
        </c:txPr>
        <c:crossAx val="210660520"/>
        <c:crosses val="autoZero"/>
        <c:auto val="1"/>
        <c:lblAlgn val="ctr"/>
        <c:lblOffset val="1000"/>
        <c:tickMarkSkip val="1"/>
        <c:noMultiLvlLbl val="0"/>
      </c:catAx>
      <c:valAx>
        <c:axId val="210660520"/>
        <c:scaling>
          <c:orientation val="minMax"/>
        </c:scaling>
        <c:delete val="0"/>
        <c:axPos val="l"/>
        <c:majorGridlines>
          <c:spPr>
            <a:ln w="3175">
              <a:solidFill>
                <a:srgbClr val="000000"/>
              </a:solidFill>
              <a:prstDash val="lgDash"/>
            </a:ln>
          </c:spPr>
        </c:majorGridlines>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chemeClr val="tx1"/>
                </a:solidFill>
                <a:latin typeface="ＭＳ ゴシック"/>
                <a:ea typeface="ＭＳ ゴシック"/>
                <a:cs typeface="ＭＳ ゴシック"/>
              </a:defRPr>
            </a:pPr>
            <a:endParaRPr lang="ja-JP"/>
          </a:p>
        </c:txPr>
        <c:crossAx val="160638728"/>
        <c:crosses val="autoZero"/>
        <c:crossBetween val="between"/>
      </c:valAx>
      <c:spPr>
        <a:solidFill>
          <a:srgbClr val="FFFFFF"/>
        </a:solidFill>
        <a:ln w="3175">
          <a:solidFill>
            <a:srgbClr val="000000"/>
          </a:solidFill>
          <a:prstDash val="solid"/>
        </a:ln>
      </c:spPr>
    </c:plotArea>
    <c:legend>
      <c:legendPos val="r"/>
      <c:layout>
        <c:manualLayout>
          <c:xMode val="edge"/>
          <c:yMode val="edge"/>
          <c:x val="5.8320329006493234E-2"/>
          <c:y val="4.8143426516129927E-2"/>
          <c:w val="0.11009726958733335"/>
          <c:h val="7.5669846824702486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ゴシック"/>
              <a:ea typeface="ＭＳ ゴシック"/>
              <a:cs typeface="ＭＳ ゴシック"/>
            </a:defRPr>
          </a:pPr>
          <a:endParaRPr lang="ja-JP"/>
        </a:p>
      </c:txPr>
    </c:legend>
    <c:plotVisOnly val="0"/>
    <c:dispBlanksAs val="gap"/>
    <c:showDLblsOverMax val="0"/>
  </c:chart>
  <c:spPr>
    <a:solidFill>
      <a:srgbClr val="FFFF99"/>
    </a:solidFill>
    <a:ln w="3175">
      <a:solidFill>
        <a:srgbClr val="000000"/>
      </a:solidFill>
      <a:prstDash val="solid"/>
    </a:ln>
  </c:spPr>
  <c:txPr>
    <a:bodyPr/>
    <a:lstStyle/>
    <a:p>
      <a:pPr>
        <a:defRPr sz="27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5</xdr:col>
      <xdr:colOff>0</xdr:colOff>
      <xdr:row>19</xdr:row>
      <xdr:rowOff>85725</xdr:rowOff>
    </xdr:from>
    <xdr:to>
      <xdr:col>16</xdr:col>
      <xdr:colOff>0</xdr:colOff>
      <xdr:row>19</xdr:row>
      <xdr:rowOff>85725</xdr:rowOff>
    </xdr:to>
    <xdr:sp macro="" textlink="">
      <xdr:nvSpPr>
        <xdr:cNvPr id="10085" name="Line 1">
          <a:extLst>
            <a:ext uri="{FF2B5EF4-FFF2-40B4-BE49-F238E27FC236}">
              <a16:creationId xmlns:a16="http://schemas.microsoft.com/office/drawing/2014/main" id="{00000000-0008-0000-0200-000065270000}"/>
            </a:ext>
          </a:extLst>
        </xdr:cNvPr>
        <xdr:cNvSpPr>
          <a:spLocks noChangeShapeType="1"/>
        </xdr:cNvSpPr>
      </xdr:nvSpPr>
      <xdr:spPr bwMode="auto">
        <a:xfrm flipV="1">
          <a:off x="1028700" y="3276600"/>
          <a:ext cx="29718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19</xdr:row>
      <xdr:rowOff>19050</xdr:rowOff>
    </xdr:from>
    <xdr:to>
      <xdr:col>18</xdr:col>
      <xdr:colOff>76200</xdr:colOff>
      <xdr:row>22</xdr:row>
      <xdr:rowOff>114300</xdr:rowOff>
    </xdr:to>
    <xdr:sp macro="" textlink="">
      <xdr:nvSpPr>
        <xdr:cNvPr id="10086" name="AutoShape 2">
          <a:extLst>
            <a:ext uri="{FF2B5EF4-FFF2-40B4-BE49-F238E27FC236}">
              <a16:creationId xmlns:a16="http://schemas.microsoft.com/office/drawing/2014/main" id="{00000000-0008-0000-0200-000066270000}"/>
            </a:ext>
          </a:extLst>
        </xdr:cNvPr>
        <xdr:cNvSpPr>
          <a:spLocks/>
        </xdr:cNvSpPr>
      </xdr:nvSpPr>
      <xdr:spPr bwMode="auto">
        <a:xfrm>
          <a:off x="4486275" y="3209925"/>
          <a:ext cx="171450" cy="552450"/>
        </a:xfrm>
        <a:prstGeom prst="rightBrace">
          <a:avLst>
            <a:gd name="adj1" fmla="val 2685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21</xdr:row>
      <xdr:rowOff>85725</xdr:rowOff>
    </xdr:from>
    <xdr:to>
      <xdr:col>16</xdr:col>
      <xdr:colOff>9525</xdr:colOff>
      <xdr:row>21</xdr:row>
      <xdr:rowOff>85725</xdr:rowOff>
    </xdr:to>
    <xdr:sp macro="" textlink="">
      <xdr:nvSpPr>
        <xdr:cNvPr id="10087" name="Line 3">
          <a:extLst>
            <a:ext uri="{FF2B5EF4-FFF2-40B4-BE49-F238E27FC236}">
              <a16:creationId xmlns:a16="http://schemas.microsoft.com/office/drawing/2014/main" id="{00000000-0008-0000-0200-000067270000}"/>
            </a:ext>
          </a:extLst>
        </xdr:cNvPr>
        <xdr:cNvSpPr>
          <a:spLocks noChangeShapeType="1"/>
        </xdr:cNvSpPr>
      </xdr:nvSpPr>
      <xdr:spPr bwMode="auto">
        <a:xfrm flipV="1">
          <a:off x="2095500" y="3581400"/>
          <a:ext cx="19145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9525</xdr:colOff>
      <xdr:row>22</xdr:row>
      <xdr:rowOff>85725</xdr:rowOff>
    </xdr:from>
    <xdr:to>
      <xdr:col>16</xdr:col>
      <xdr:colOff>9525</xdr:colOff>
      <xdr:row>22</xdr:row>
      <xdr:rowOff>85725</xdr:rowOff>
    </xdr:to>
    <xdr:sp macro="" textlink="">
      <xdr:nvSpPr>
        <xdr:cNvPr id="10088" name="Line 4">
          <a:extLst>
            <a:ext uri="{FF2B5EF4-FFF2-40B4-BE49-F238E27FC236}">
              <a16:creationId xmlns:a16="http://schemas.microsoft.com/office/drawing/2014/main" id="{00000000-0008-0000-0200-000068270000}"/>
            </a:ext>
          </a:extLst>
        </xdr:cNvPr>
        <xdr:cNvSpPr>
          <a:spLocks noChangeShapeType="1"/>
        </xdr:cNvSpPr>
      </xdr:nvSpPr>
      <xdr:spPr bwMode="auto">
        <a:xfrm>
          <a:off x="3505200" y="3733800"/>
          <a:ext cx="5048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178594</xdr:colOff>
      <xdr:row>113</xdr:row>
      <xdr:rowOff>16668</xdr:rowOff>
    </xdr:from>
    <xdr:to>
      <xdr:col>14</xdr:col>
      <xdr:colOff>631032</xdr:colOff>
      <xdr:row>115</xdr:row>
      <xdr:rowOff>130968</xdr:rowOff>
    </xdr:to>
    <xdr:sp macro="" textlink="">
      <xdr:nvSpPr>
        <xdr:cNvPr id="3075" name="Rectangle 3">
          <a:extLst>
            <a:ext uri="{FF2B5EF4-FFF2-40B4-BE49-F238E27FC236}">
              <a16:creationId xmlns:a16="http://schemas.microsoft.com/office/drawing/2014/main" id="{00000000-0008-0000-0300-0000030C0000}"/>
            </a:ext>
          </a:extLst>
        </xdr:cNvPr>
        <xdr:cNvSpPr>
          <a:spLocks noChangeArrowheads="1"/>
        </xdr:cNvSpPr>
      </xdr:nvSpPr>
      <xdr:spPr bwMode="auto">
        <a:xfrm>
          <a:off x="11858625" y="19685793"/>
          <a:ext cx="2595563" cy="44767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ゴシック"/>
              <a:ea typeface="ＭＳ ゴシック"/>
            </a:rPr>
            <a:t>商業の最終需要額（</a:t>
          </a:r>
          <a:r>
            <a:rPr lang="en-US" altLang="ja-JP" sz="1000" b="0" i="0" u="none" strike="noStrike" baseline="0">
              <a:solidFill>
                <a:srgbClr val="000000"/>
              </a:solidFill>
              <a:latin typeface="ＭＳ ゴシック"/>
              <a:ea typeface="ＭＳ ゴシック"/>
            </a:rPr>
            <a:t>R</a:t>
          </a:r>
          <a:r>
            <a:rPr lang="ja-JP" altLang="en-US" sz="1000" b="0" i="0" u="none" strike="noStrike" baseline="0">
              <a:solidFill>
                <a:srgbClr val="000000"/>
              </a:solidFill>
              <a:latin typeface="ＭＳ ゴシック"/>
              <a:ea typeface="ＭＳ ゴシック"/>
            </a:rPr>
            <a:t>）</a:t>
          </a:r>
        </a:p>
        <a:p>
          <a:pPr algn="ctr" rtl="0">
            <a:defRPr sz="1000"/>
          </a:pPr>
          <a:r>
            <a:rPr lang="ja-JP" altLang="en-US" sz="1000" b="0" i="0" u="none" strike="noStrike" baseline="0">
              <a:solidFill>
                <a:srgbClr val="000000"/>
              </a:solidFill>
              <a:latin typeface="ＭＳ ゴシック"/>
              <a:ea typeface="ＭＳ ゴシック"/>
            </a:rPr>
            <a:t>に加算される</a:t>
          </a:r>
        </a:p>
      </xdr:txBody>
    </xdr:sp>
    <xdr:clientData/>
  </xdr:twoCellAnchor>
  <xdr:twoCellAnchor>
    <xdr:from>
      <xdr:col>18</xdr:col>
      <xdr:colOff>519112</xdr:colOff>
      <xdr:row>113</xdr:row>
      <xdr:rowOff>59532</xdr:rowOff>
    </xdr:from>
    <xdr:to>
      <xdr:col>20</xdr:col>
      <xdr:colOff>1012031</xdr:colOff>
      <xdr:row>116</xdr:row>
      <xdr:rowOff>0</xdr:rowOff>
    </xdr:to>
    <xdr:sp macro="" textlink="">
      <xdr:nvSpPr>
        <xdr:cNvPr id="3076" name="Rectangle 4">
          <a:extLst>
            <a:ext uri="{FF2B5EF4-FFF2-40B4-BE49-F238E27FC236}">
              <a16:creationId xmlns:a16="http://schemas.microsoft.com/office/drawing/2014/main" id="{00000000-0008-0000-0300-0000040C0000}"/>
            </a:ext>
          </a:extLst>
        </xdr:cNvPr>
        <xdr:cNvSpPr>
          <a:spLocks noChangeArrowheads="1"/>
        </xdr:cNvSpPr>
      </xdr:nvSpPr>
      <xdr:spPr bwMode="auto">
        <a:xfrm>
          <a:off x="18628518" y="19728657"/>
          <a:ext cx="2636044" cy="44053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ゴシック"/>
              <a:ea typeface="ＭＳ ゴシック"/>
            </a:rPr>
            <a:t>運輸の最終需要額（</a:t>
          </a:r>
          <a:r>
            <a:rPr lang="en-US" altLang="ja-JP" sz="1000" b="0" i="0" u="none" strike="noStrike" baseline="0">
              <a:solidFill>
                <a:srgbClr val="000000"/>
              </a:solidFill>
              <a:latin typeface="ＭＳ ゴシック"/>
              <a:ea typeface="ＭＳ ゴシック"/>
            </a:rPr>
            <a:t>R</a:t>
          </a:r>
          <a:r>
            <a:rPr lang="ja-JP" altLang="en-US" sz="1000" b="0" i="0" u="none" strike="noStrike" baseline="0">
              <a:solidFill>
                <a:srgbClr val="000000"/>
              </a:solidFill>
              <a:latin typeface="ＭＳ ゴシック"/>
              <a:ea typeface="ＭＳ ゴシック"/>
            </a:rPr>
            <a:t>）</a:t>
          </a:r>
        </a:p>
        <a:p>
          <a:pPr algn="ctr" rtl="0">
            <a:lnSpc>
              <a:spcPts val="1200"/>
            </a:lnSpc>
            <a:defRPr sz="1000"/>
          </a:pPr>
          <a:r>
            <a:rPr lang="ja-JP" altLang="en-US" sz="1000" b="0" i="0" u="none" strike="noStrike" baseline="0">
              <a:solidFill>
                <a:srgbClr val="000000"/>
              </a:solidFill>
              <a:latin typeface="ＭＳ ゴシック"/>
              <a:ea typeface="ＭＳ ゴシック"/>
            </a:rPr>
            <a:t>に加算される</a:t>
          </a:r>
        </a:p>
      </xdr:txBody>
    </xdr:sp>
    <xdr:clientData/>
  </xdr:twoCellAnchor>
  <xdr:twoCellAnchor>
    <xdr:from>
      <xdr:col>3</xdr:col>
      <xdr:colOff>47625</xdr:colOff>
      <xdr:row>111</xdr:row>
      <xdr:rowOff>0</xdr:rowOff>
    </xdr:from>
    <xdr:to>
      <xdr:col>4</xdr:col>
      <xdr:colOff>1038225</xdr:colOff>
      <xdr:row>111</xdr:row>
      <xdr:rowOff>0</xdr:rowOff>
    </xdr:to>
    <xdr:sp macro="" textlink="">
      <xdr:nvSpPr>
        <xdr:cNvPr id="543306" name="Line 5">
          <a:extLst>
            <a:ext uri="{FF2B5EF4-FFF2-40B4-BE49-F238E27FC236}">
              <a16:creationId xmlns:a16="http://schemas.microsoft.com/office/drawing/2014/main" id="{00000000-0008-0000-0300-00004A4A0800}"/>
            </a:ext>
          </a:extLst>
        </xdr:cNvPr>
        <xdr:cNvSpPr>
          <a:spLocks noChangeShapeType="1"/>
        </xdr:cNvSpPr>
      </xdr:nvSpPr>
      <xdr:spPr bwMode="auto">
        <a:xfrm>
          <a:off x="2676525" y="20440650"/>
          <a:ext cx="10572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723900</xdr:colOff>
      <xdr:row>112</xdr:row>
      <xdr:rowOff>0</xdr:rowOff>
    </xdr:from>
    <xdr:to>
      <xdr:col>13</xdr:col>
      <xdr:colOff>762000</xdr:colOff>
      <xdr:row>113</xdr:row>
      <xdr:rowOff>28575</xdr:rowOff>
    </xdr:to>
    <xdr:sp macro="" textlink="">
      <xdr:nvSpPr>
        <xdr:cNvPr id="543307" name="Line 6">
          <a:extLst>
            <a:ext uri="{FF2B5EF4-FFF2-40B4-BE49-F238E27FC236}">
              <a16:creationId xmlns:a16="http://schemas.microsoft.com/office/drawing/2014/main" id="{00000000-0008-0000-0300-00004B4A0800}"/>
            </a:ext>
          </a:extLst>
        </xdr:cNvPr>
        <xdr:cNvSpPr>
          <a:spLocks noChangeShapeType="1"/>
        </xdr:cNvSpPr>
      </xdr:nvSpPr>
      <xdr:spPr bwMode="auto">
        <a:xfrm flipH="1">
          <a:off x="13515975" y="20621625"/>
          <a:ext cx="38100" cy="200025"/>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14</xdr:col>
      <xdr:colOff>869157</xdr:colOff>
      <xdr:row>111</xdr:row>
      <xdr:rowOff>166687</xdr:rowOff>
    </xdr:from>
    <xdr:to>
      <xdr:col>18</xdr:col>
      <xdr:colOff>519112</xdr:colOff>
      <xdr:row>114</xdr:row>
      <xdr:rowOff>113110</xdr:rowOff>
    </xdr:to>
    <xdr:cxnSp macro="">
      <xdr:nvCxnSpPr>
        <xdr:cNvPr id="13" name="カギ線コネクタ 12">
          <a:extLst>
            <a:ext uri="{FF2B5EF4-FFF2-40B4-BE49-F238E27FC236}">
              <a16:creationId xmlns:a16="http://schemas.microsoft.com/office/drawing/2014/main" id="{00000000-0008-0000-0300-00000D000000}"/>
            </a:ext>
          </a:extLst>
        </xdr:cNvPr>
        <xdr:cNvCxnSpPr>
          <a:endCxn id="3076" idx="1"/>
        </xdr:cNvCxnSpPr>
      </xdr:nvCxnSpPr>
      <xdr:spPr>
        <a:xfrm>
          <a:off x="14692313" y="19490531"/>
          <a:ext cx="3936205" cy="458392"/>
        </a:xfrm>
        <a:prstGeom prst="bentConnector3">
          <a:avLst>
            <a:gd name="adj1" fmla="val -514"/>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809625</xdr:colOff>
      <xdr:row>111</xdr:row>
      <xdr:rowOff>166687</xdr:rowOff>
    </xdr:from>
    <xdr:to>
      <xdr:col>15</xdr:col>
      <xdr:colOff>821531</xdr:colOff>
      <xdr:row>114</xdr:row>
      <xdr:rowOff>119062</xdr:rowOff>
    </xdr:to>
    <xdr:cxnSp macro="">
      <xdr:nvCxnSpPr>
        <xdr:cNvPr id="16" name="直線コネクタ 15">
          <a:extLst>
            <a:ext uri="{FF2B5EF4-FFF2-40B4-BE49-F238E27FC236}">
              <a16:creationId xmlns:a16="http://schemas.microsoft.com/office/drawing/2014/main" id="{00000000-0008-0000-0300-000010000000}"/>
            </a:ext>
          </a:extLst>
        </xdr:cNvPr>
        <xdr:cNvCxnSpPr/>
      </xdr:nvCxnSpPr>
      <xdr:spPr>
        <a:xfrm>
          <a:off x="15704344" y="19490531"/>
          <a:ext cx="11906" cy="46434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845343</xdr:colOff>
      <xdr:row>111</xdr:row>
      <xdr:rowOff>166687</xdr:rowOff>
    </xdr:from>
    <xdr:to>
      <xdr:col>16</xdr:col>
      <xdr:colOff>857249</xdr:colOff>
      <xdr:row>114</xdr:row>
      <xdr:rowOff>119062</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16811624" y="19490531"/>
          <a:ext cx="11906" cy="46434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690562</xdr:colOff>
      <xdr:row>111</xdr:row>
      <xdr:rowOff>166687</xdr:rowOff>
    </xdr:from>
    <xdr:to>
      <xdr:col>17</xdr:col>
      <xdr:colOff>702468</xdr:colOff>
      <xdr:row>114</xdr:row>
      <xdr:rowOff>119062</xdr:rowOff>
    </xdr:to>
    <xdr:cxnSp macro="">
      <xdr:nvCxnSpPr>
        <xdr:cNvPr id="21" name="直線コネクタ 20">
          <a:extLst>
            <a:ext uri="{FF2B5EF4-FFF2-40B4-BE49-F238E27FC236}">
              <a16:creationId xmlns:a16="http://schemas.microsoft.com/office/drawing/2014/main" id="{00000000-0008-0000-0300-000015000000}"/>
            </a:ext>
          </a:extLst>
        </xdr:cNvPr>
        <xdr:cNvCxnSpPr/>
      </xdr:nvCxnSpPr>
      <xdr:spPr>
        <a:xfrm>
          <a:off x="17728406" y="19490531"/>
          <a:ext cx="11906" cy="46434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833438</xdr:colOff>
      <xdr:row>112</xdr:row>
      <xdr:rowOff>0</xdr:rowOff>
    </xdr:from>
    <xdr:to>
      <xdr:col>18</xdr:col>
      <xdr:colOff>845344</xdr:colOff>
      <xdr:row>113</xdr:row>
      <xdr:rowOff>47625</xdr:rowOff>
    </xdr:to>
    <xdr:cxnSp macro="">
      <xdr:nvCxnSpPr>
        <xdr:cNvPr id="23" name="直線矢印コネクタ 22">
          <a:extLst>
            <a:ext uri="{FF2B5EF4-FFF2-40B4-BE49-F238E27FC236}">
              <a16:creationId xmlns:a16="http://schemas.microsoft.com/office/drawing/2014/main" id="{00000000-0008-0000-0300-000017000000}"/>
            </a:ext>
          </a:extLst>
        </xdr:cNvPr>
        <xdr:cNvCxnSpPr/>
      </xdr:nvCxnSpPr>
      <xdr:spPr>
        <a:xfrm flipH="1">
          <a:off x="18942844" y="19502438"/>
          <a:ext cx="11906" cy="21431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714375</xdr:colOff>
      <xdr:row>112</xdr:row>
      <xdr:rowOff>0</xdr:rowOff>
    </xdr:from>
    <xdr:to>
      <xdr:col>19</xdr:col>
      <xdr:colOff>714375</xdr:colOff>
      <xdr:row>113</xdr:row>
      <xdr:rowOff>59531</xdr:rowOff>
    </xdr:to>
    <xdr:cxnSp macro="">
      <xdr:nvCxnSpPr>
        <xdr:cNvPr id="25" name="直線矢印コネクタ 24">
          <a:extLst>
            <a:ext uri="{FF2B5EF4-FFF2-40B4-BE49-F238E27FC236}">
              <a16:creationId xmlns:a16="http://schemas.microsoft.com/office/drawing/2014/main" id="{00000000-0008-0000-0300-000019000000}"/>
            </a:ext>
          </a:extLst>
        </xdr:cNvPr>
        <xdr:cNvCxnSpPr/>
      </xdr:nvCxnSpPr>
      <xdr:spPr>
        <a:xfrm>
          <a:off x="19895344" y="19502438"/>
          <a:ext cx="0" cy="22621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559594</xdr:colOff>
      <xdr:row>111</xdr:row>
      <xdr:rowOff>166687</xdr:rowOff>
    </xdr:from>
    <xdr:to>
      <xdr:col>20</xdr:col>
      <xdr:colOff>559595</xdr:colOff>
      <xdr:row>113</xdr:row>
      <xdr:rowOff>83344</xdr:rowOff>
    </xdr:to>
    <xdr:cxnSp macro="">
      <xdr:nvCxnSpPr>
        <xdr:cNvPr id="27" name="直線矢印コネクタ 26">
          <a:extLst>
            <a:ext uri="{FF2B5EF4-FFF2-40B4-BE49-F238E27FC236}">
              <a16:creationId xmlns:a16="http://schemas.microsoft.com/office/drawing/2014/main" id="{00000000-0008-0000-0300-00001B000000}"/>
            </a:ext>
          </a:extLst>
        </xdr:cNvPr>
        <xdr:cNvCxnSpPr/>
      </xdr:nvCxnSpPr>
      <xdr:spPr>
        <a:xfrm flipH="1">
          <a:off x="20812125" y="19490531"/>
          <a:ext cx="1" cy="26193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583406</xdr:colOff>
      <xdr:row>3</xdr:row>
      <xdr:rowOff>23812</xdr:rowOff>
    </xdr:from>
    <xdr:to>
      <xdr:col>4</xdr:col>
      <xdr:colOff>892968</xdr:colOff>
      <xdr:row>3</xdr:row>
      <xdr:rowOff>261937</xdr:rowOff>
    </xdr:to>
    <xdr:sp macro="" textlink="">
      <xdr:nvSpPr>
        <xdr:cNvPr id="2" name="下矢印 1">
          <a:extLst>
            <a:ext uri="{FF2B5EF4-FFF2-40B4-BE49-F238E27FC236}">
              <a16:creationId xmlns:a16="http://schemas.microsoft.com/office/drawing/2014/main" id="{00000000-0008-0000-0300-000002000000}"/>
            </a:ext>
          </a:extLst>
        </xdr:cNvPr>
        <xdr:cNvSpPr/>
      </xdr:nvSpPr>
      <xdr:spPr>
        <a:xfrm>
          <a:off x="3274219" y="738187"/>
          <a:ext cx="309562" cy="238125"/>
        </a:xfrm>
        <a:prstGeom prst="downArrow">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583406</xdr:colOff>
      <xdr:row>3</xdr:row>
      <xdr:rowOff>23812</xdr:rowOff>
    </xdr:from>
    <xdr:to>
      <xdr:col>22</xdr:col>
      <xdr:colOff>892968</xdr:colOff>
      <xdr:row>3</xdr:row>
      <xdr:rowOff>261937</xdr:rowOff>
    </xdr:to>
    <xdr:sp macro="" textlink="">
      <xdr:nvSpPr>
        <xdr:cNvPr id="17" name="下矢印 16">
          <a:extLst>
            <a:ext uri="{FF2B5EF4-FFF2-40B4-BE49-F238E27FC236}">
              <a16:creationId xmlns:a16="http://schemas.microsoft.com/office/drawing/2014/main" id="{00000000-0008-0000-0300-000011000000}"/>
            </a:ext>
          </a:extLst>
        </xdr:cNvPr>
        <xdr:cNvSpPr/>
      </xdr:nvSpPr>
      <xdr:spPr>
        <a:xfrm>
          <a:off x="3274219" y="738187"/>
          <a:ext cx="309562" cy="238125"/>
        </a:xfrm>
        <a:prstGeom prst="downArrow">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38099</xdr:colOff>
      <xdr:row>110</xdr:row>
      <xdr:rowOff>38100</xdr:rowOff>
    </xdr:from>
    <xdr:to>
      <xdr:col>5</xdr:col>
      <xdr:colOff>895349</xdr:colOff>
      <xdr:row>111</xdr:row>
      <xdr:rowOff>152400</xdr:rowOff>
    </xdr:to>
    <xdr:sp macro="" textlink="">
      <xdr:nvSpPr>
        <xdr:cNvPr id="6367" name="Line 5">
          <a:extLst>
            <a:ext uri="{FF2B5EF4-FFF2-40B4-BE49-F238E27FC236}">
              <a16:creationId xmlns:a16="http://schemas.microsoft.com/office/drawing/2014/main" id="{00000000-0008-0000-0500-0000DF180000}"/>
            </a:ext>
          </a:extLst>
        </xdr:cNvPr>
        <xdr:cNvSpPr>
          <a:spLocks noChangeShapeType="1"/>
        </xdr:cNvSpPr>
      </xdr:nvSpPr>
      <xdr:spPr bwMode="auto">
        <a:xfrm>
          <a:off x="2686049" y="19107150"/>
          <a:ext cx="1895475" cy="2857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219075</xdr:colOff>
      <xdr:row>2</xdr:row>
      <xdr:rowOff>28575</xdr:rowOff>
    </xdr:from>
    <xdr:to>
      <xdr:col>37</xdr:col>
      <xdr:colOff>47625</xdr:colOff>
      <xdr:row>44</xdr:row>
      <xdr:rowOff>28575</xdr:rowOff>
    </xdr:to>
    <xdr:graphicFrame macro="">
      <xdr:nvGraphicFramePr>
        <xdr:cNvPr id="7848" name="Chart 1">
          <a:extLst>
            <a:ext uri="{FF2B5EF4-FFF2-40B4-BE49-F238E27FC236}">
              <a16:creationId xmlns:a16="http://schemas.microsoft.com/office/drawing/2014/main" id="{00000000-0008-0000-0600-0000A81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200025</xdr:colOff>
      <xdr:row>46</xdr:row>
      <xdr:rowOff>95250</xdr:rowOff>
    </xdr:from>
    <xdr:to>
      <xdr:col>37</xdr:col>
      <xdr:colOff>28575</xdr:colOff>
      <xdr:row>88</xdr:row>
      <xdr:rowOff>95250</xdr:rowOff>
    </xdr:to>
    <xdr:graphicFrame macro="">
      <xdr:nvGraphicFramePr>
        <xdr:cNvPr id="7849" name="Chart 2">
          <a:extLst>
            <a:ext uri="{FF2B5EF4-FFF2-40B4-BE49-F238E27FC236}">
              <a16:creationId xmlns:a16="http://schemas.microsoft.com/office/drawing/2014/main" id="{00000000-0008-0000-0600-0000A91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219075</xdr:colOff>
      <xdr:row>92</xdr:row>
      <xdr:rowOff>85725</xdr:rowOff>
    </xdr:from>
    <xdr:to>
      <xdr:col>37</xdr:col>
      <xdr:colOff>47625</xdr:colOff>
      <xdr:row>134</xdr:row>
      <xdr:rowOff>85725</xdr:rowOff>
    </xdr:to>
    <xdr:graphicFrame macro="">
      <xdr:nvGraphicFramePr>
        <xdr:cNvPr id="7850" name="Chart 3">
          <a:extLst>
            <a:ext uri="{FF2B5EF4-FFF2-40B4-BE49-F238E27FC236}">
              <a16:creationId xmlns:a16="http://schemas.microsoft.com/office/drawing/2014/main" id="{00000000-0008-0000-0600-0000AA1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247650</xdr:colOff>
      <xdr:row>138</xdr:row>
      <xdr:rowOff>19050</xdr:rowOff>
    </xdr:from>
    <xdr:to>
      <xdr:col>37</xdr:col>
      <xdr:colOff>76200</xdr:colOff>
      <xdr:row>180</xdr:row>
      <xdr:rowOff>19050</xdr:rowOff>
    </xdr:to>
    <xdr:graphicFrame macro="">
      <xdr:nvGraphicFramePr>
        <xdr:cNvPr id="7851" name="Chart 3">
          <a:extLst>
            <a:ext uri="{FF2B5EF4-FFF2-40B4-BE49-F238E27FC236}">
              <a16:creationId xmlns:a16="http://schemas.microsoft.com/office/drawing/2014/main" id="{00000000-0008-0000-0600-0000AB1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0</xdr:colOff>
      <xdr:row>23</xdr:row>
      <xdr:rowOff>66675</xdr:rowOff>
    </xdr:from>
    <xdr:to>
      <xdr:col>12</xdr:col>
      <xdr:colOff>76200</xdr:colOff>
      <xdr:row>24</xdr:row>
      <xdr:rowOff>114300</xdr:rowOff>
    </xdr:to>
    <xdr:sp macro="" textlink="">
      <xdr:nvSpPr>
        <xdr:cNvPr id="593550" name="Text Box 49">
          <a:extLst>
            <a:ext uri="{FF2B5EF4-FFF2-40B4-BE49-F238E27FC236}">
              <a16:creationId xmlns:a16="http://schemas.microsoft.com/office/drawing/2014/main" id="{00000000-0008-0000-0700-00008E0E0900}"/>
            </a:ext>
          </a:extLst>
        </xdr:cNvPr>
        <xdr:cNvSpPr txBox="1">
          <a:spLocks noChangeArrowheads="1"/>
        </xdr:cNvSpPr>
      </xdr:nvSpPr>
      <xdr:spPr bwMode="auto">
        <a:xfrm>
          <a:off x="6153150" y="41052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190500</xdr:colOff>
      <xdr:row>13</xdr:row>
      <xdr:rowOff>85725</xdr:rowOff>
    </xdr:from>
    <xdr:to>
      <xdr:col>22</xdr:col>
      <xdr:colOff>171450</xdr:colOff>
      <xdr:row>13</xdr:row>
      <xdr:rowOff>85726</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11772900" y="2219325"/>
          <a:ext cx="390525" cy="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22</xdr:row>
      <xdr:rowOff>95250</xdr:rowOff>
    </xdr:from>
    <xdr:to>
      <xdr:col>22</xdr:col>
      <xdr:colOff>190500</xdr:colOff>
      <xdr:row>22</xdr:row>
      <xdr:rowOff>95250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11772900" y="3686175"/>
          <a:ext cx="4095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228601</xdr:colOff>
      <xdr:row>24</xdr:row>
      <xdr:rowOff>104775</xdr:rowOff>
    </xdr:from>
    <xdr:to>
      <xdr:col>22</xdr:col>
      <xdr:colOff>190500</xdr:colOff>
      <xdr:row>24</xdr:row>
      <xdr:rowOff>114300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H="1">
          <a:off x="8420101" y="4019550"/>
          <a:ext cx="3762374"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237332</xdr:colOff>
      <xdr:row>24</xdr:row>
      <xdr:rowOff>96043</xdr:rowOff>
    </xdr:from>
    <xdr:to>
      <xdr:col>15</xdr:col>
      <xdr:colOff>238920</xdr:colOff>
      <xdr:row>25</xdr:row>
      <xdr:rowOff>124618</xdr:rowOff>
    </xdr:to>
    <xdr:cxnSp macro="">
      <xdr:nvCxnSpPr>
        <xdr:cNvPr id="60" name="直線矢印コネクタ 59">
          <a:extLst>
            <a:ext uri="{FF2B5EF4-FFF2-40B4-BE49-F238E27FC236}">
              <a16:creationId xmlns:a16="http://schemas.microsoft.com/office/drawing/2014/main" id="{00000000-0008-0000-0700-00003C000000}"/>
            </a:ext>
          </a:extLst>
        </xdr:cNvPr>
        <xdr:cNvCxnSpPr/>
      </xdr:nvCxnSpPr>
      <xdr:spPr>
        <a:xfrm rot="5400000">
          <a:off x="2024063" y="4033837"/>
          <a:ext cx="180975"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314325</xdr:colOff>
      <xdr:row>9</xdr:row>
      <xdr:rowOff>104775</xdr:rowOff>
    </xdr:from>
    <xdr:to>
      <xdr:col>16</xdr:col>
      <xdr:colOff>314325</xdr:colOff>
      <xdr:row>9</xdr:row>
      <xdr:rowOff>114300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8858250" y="1800225"/>
          <a:ext cx="100965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333376</xdr:colOff>
      <xdr:row>8</xdr:row>
      <xdr:rowOff>3</xdr:rowOff>
    </xdr:from>
    <xdr:to>
      <xdr:col>14</xdr:col>
      <xdr:colOff>342900</xdr:colOff>
      <xdr:row>11</xdr:row>
      <xdr:rowOff>161927</xdr:rowOff>
    </xdr:to>
    <xdr:cxnSp macro="">
      <xdr:nvCxnSpPr>
        <xdr:cNvPr id="66" name="直線矢印コネクタ 65">
          <a:extLst>
            <a:ext uri="{FF2B5EF4-FFF2-40B4-BE49-F238E27FC236}">
              <a16:creationId xmlns:a16="http://schemas.microsoft.com/office/drawing/2014/main" id="{00000000-0008-0000-0700-000042000000}"/>
            </a:ext>
          </a:extLst>
        </xdr:cNvPr>
        <xdr:cNvCxnSpPr/>
      </xdr:nvCxnSpPr>
      <xdr:spPr>
        <a:xfrm rot="5400000">
          <a:off x="8982076" y="1857378"/>
          <a:ext cx="638174" cy="952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313531</xdr:colOff>
      <xdr:row>9</xdr:row>
      <xdr:rowOff>115094</xdr:rowOff>
    </xdr:from>
    <xdr:to>
      <xdr:col>16</xdr:col>
      <xdr:colOff>315119</xdr:colOff>
      <xdr:row>12</xdr:row>
      <xdr:rowOff>19844</xdr:rowOff>
    </xdr:to>
    <xdr:cxnSp macro="">
      <xdr:nvCxnSpPr>
        <xdr:cNvPr id="68" name="直線矢印コネクタ 67">
          <a:extLst>
            <a:ext uri="{FF2B5EF4-FFF2-40B4-BE49-F238E27FC236}">
              <a16:creationId xmlns:a16="http://schemas.microsoft.com/office/drawing/2014/main" id="{00000000-0008-0000-0700-000044000000}"/>
            </a:ext>
          </a:extLst>
        </xdr:cNvPr>
        <xdr:cNvCxnSpPr/>
      </xdr:nvCxnSpPr>
      <xdr:spPr>
        <a:xfrm rot="5400000">
          <a:off x="9667875" y="2009775"/>
          <a:ext cx="40005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313532</xdr:colOff>
      <xdr:row>4</xdr:row>
      <xdr:rowOff>29368</xdr:rowOff>
    </xdr:from>
    <xdr:to>
      <xdr:col>15</xdr:col>
      <xdr:colOff>315120</xdr:colOff>
      <xdr:row>7</xdr:row>
      <xdr:rowOff>10318</xdr:rowOff>
    </xdr:to>
    <xdr:cxnSp macro="">
      <xdr:nvCxnSpPr>
        <xdr:cNvPr id="71" name="直線矢印コネクタ 70">
          <a:extLst>
            <a:ext uri="{FF2B5EF4-FFF2-40B4-BE49-F238E27FC236}">
              <a16:creationId xmlns:a16="http://schemas.microsoft.com/office/drawing/2014/main" id="{00000000-0008-0000-0700-000047000000}"/>
            </a:ext>
          </a:extLst>
        </xdr:cNvPr>
        <xdr:cNvCxnSpPr/>
      </xdr:nvCxnSpPr>
      <xdr:spPr>
        <a:xfrm rot="5400000">
          <a:off x="8634413" y="1147762"/>
          <a:ext cx="447675"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199232</xdr:colOff>
      <xdr:row>18</xdr:row>
      <xdr:rowOff>19843</xdr:rowOff>
    </xdr:from>
    <xdr:to>
      <xdr:col>16</xdr:col>
      <xdr:colOff>200820</xdr:colOff>
      <xdr:row>21</xdr:row>
      <xdr:rowOff>792</xdr:rowOff>
    </xdr:to>
    <xdr:cxnSp macro="">
      <xdr:nvCxnSpPr>
        <xdr:cNvPr id="76" name="直線矢印コネクタ 75">
          <a:extLst>
            <a:ext uri="{FF2B5EF4-FFF2-40B4-BE49-F238E27FC236}">
              <a16:creationId xmlns:a16="http://schemas.microsoft.com/office/drawing/2014/main" id="{00000000-0008-0000-0700-00004C000000}"/>
            </a:ext>
          </a:extLst>
        </xdr:cNvPr>
        <xdr:cNvCxnSpPr/>
      </xdr:nvCxnSpPr>
      <xdr:spPr>
        <a:xfrm rot="5400000">
          <a:off x="8582026" y="3209924"/>
          <a:ext cx="514349"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171450</xdr:colOff>
      <xdr:row>28</xdr:row>
      <xdr:rowOff>19049</xdr:rowOff>
    </xdr:from>
    <xdr:to>
      <xdr:col>14</xdr:col>
      <xdr:colOff>180975</xdr:colOff>
      <xdr:row>29</xdr:row>
      <xdr:rowOff>171449</xdr:rowOff>
    </xdr:to>
    <xdr:cxnSp macro="">
      <xdr:nvCxnSpPr>
        <xdr:cNvPr id="78" name="直線矢印コネクタ 77">
          <a:extLst>
            <a:ext uri="{FF2B5EF4-FFF2-40B4-BE49-F238E27FC236}">
              <a16:creationId xmlns:a16="http://schemas.microsoft.com/office/drawing/2014/main" id="{00000000-0008-0000-0700-00004E000000}"/>
            </a:ext>
          </a:extLst>
        </xdr:cNvPr>
        <xdr:cNvCxnSpPr/>
      </xdr:nvCxnSpPr>
      <xdr:spPr>
        <a:xfrm rot="16200000" flipH="1">
          <a:off x="8991600" y="5067299"/>
          <a:ext cx="295275" cy="95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209551</xdr:colOff>
      <xdr:row>31</xdr:row>
      <xdr:rowOff>19049</xdr:rowOff>
    </xdr:from>
    <xdr:to>
      <xdr:col>13</xdr:col>
      <xdr:colOff>228601</xdr:colOff>
      <xdr:row>34</xdr:row>
      <xdr:rowOff>104774</xdr:rowOff>
    </xdr:to>
    <xdr:cxnSp macro="">
      <xdr:nvCxnSpPr>
        <xdr:cNvPr id="80" name="直線矢印コネクタ 79">
          <a:extLst>
            <a:ext uri="{FF2B5EF4-FFF2-40B4-BE49-F238E27FC236}">
              <a16:creationId xmlns:a16="http://schemas.microsoft.com/office/drawing/2014/main" id="{00000000-0008-0000-0700-000050000000}"/>
            </a:ext>
          </a:extLst>
        </xdr:cNvPr>
        <xdr:cNvCxnSpPr/>
      </xdr:nvCxnSpPr>
      <xdr:spPr>
        <a:xfrm rot="16200000" flipH="1">
          <a:off x="8510588" y="5700712"/>
          <a:ext cx="600075" cy="190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666750</xdr:colOff>
      <xdr:row>5</xdr:row>
      <xdr:rowOff>66675</xdr:rowOff>
    </xdr:from>
    <xdr:to>
      <xdr:col>22</xdr:col>
      <xdr:colOff>342900</xdr:colOff>
      <xdr:row>5</xdr:row>
      <xdr:rowOff>68263</xdr:rowOff>
    </xdr:to>
    <xdr:cxnSp macro="">
      <xdr:nvCxnSpPr>
        <xdr:cNvPr id="82" name="直線矢印コネクタ 81">
          <a:extLst>
            <a:ext uri="{FF2B5EF4-FFF2-40B4-BE49-F238E27FC236}">
              <a16:creationId xmlns:a16="http://schemas.microsoft.com/office/drawing/2014/main" id="{00000000-0008-0000-0700-000052000000}"/>
            </a:ext>
          </a:extLst>
        </xdr:cNvPr>
        <xdr:cNvCxnSpPr/>
      </xdr:nvCxnSpPr>
      <xdr:spPr>
        <a:xfrm>
          <a:off x="11020425" y="1114425"/>
          <a:ext cx="1962150" cy="1588"/>
        </a:xfrm>
        <a:prstGeom prst="straightConnector1">
          <a:avLst/>
        </a:prstGeom>
        <a:ln>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723900</xdr:colOff>
      <xdr:row>15</xdr:row>
      <xdr:rowOff>66675</xdr:rowOff>
    </xdr:from>
    <xdr:to>
      <xdr:col>22</xdr:col>
      <xdr:colOff>400050</xdr:colOff>
      <xdr:row>15</xdr:row>
      <xdr:rowOff>68263</xdr:rowOff>
    </xdr:to>
    <xdr:cxnSp macro="">
      <xdr:nvCxnSpPr>
        <xdr:cNvPr id="83" name="直線矢印コネクタ 82">
          <a:extLst>
            <a:ext uri="{FF2B5EF4-FFF2-40B4-BE49-F238E27FC236}">
              <a16:creationId xmlns:a16="http://schemas.microsoft.com/office/drawing/2014/main" id="{00000000-0008-0000-0700-000053000000}"/>
            </a:ext>
          </a:extLst>
        </xdr:cNvPr>
        <xdr:cNvCxnSpPr/>
      </xdr:nvCxnSpPr>
      <xdr:spPr>
        <a:xfrm>
          <a:off x="11077575" y="2743200"/>
          <a:ext cx="1962150" cy="1588"/>
        </a:xfrm>
        <a:prstGeom prst="straightConnector1">
          <a:avLst/>
        </a:prstGeom>
        <a:ln>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xdr:colOff>
      <xdr:row>33</xdr:row>
      <xdr:rowOff>76200</xdr:rowOff>
    </xdr:from>
    <xdr:to>
      <xdr:col>22</xdr:col>
      <xdr:colOff>419100</xdr:colOff>
      <xdr:row>33</xdr:row>
      <xdr:rowOff>77788</xdr:rowOff>
    </xdr:to>
    <xdr:cxnSp macro="">
      <xdr:nvCxnSpPr>
        <xdr:cNvPr id="84" name="直線矢印コネクタ 83">
          <a:extLst>
            <a:ext uri="{FF2B5EF4-FFF2-40B4-BE49-F238E27FC236}">
              <a16:creationId xmlns:a16="http://schemas.microsoft.com/office/drawing/2014/main" id="{00000000-0008-0000-0700-000054000000}"/>
            </a:ext>
          </a:extLst>
        </xdr:cNvPr>
        <xdr:cNvCxnSpPr/>
      </xdr:nvCxnSpPr>
      <xdr:spPr>
        <a:xfrm>
          <a:off x="11096625" y="5838825"/>
          <a:ext cx="1962150" cy="1588"/>
        </a:xfrm>
        <a:prstGeom prst="straightConnector1">
          <a:avLst/>
        </a:prstGeom>
        <a:ln>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199232</xdr:colOff>
      <xdr:row>36</xdr:row>
      <xdr:rowOff>19843</xdr:rowOff>
    </xdr:from>
    <xdr:to>
      <xdr:col>16</xdr:col>
      <xdr:colOff>200820</xdr:colOff>
      <xdr:row>40</xdr:row>
      <xdr:rowOff>793</xdr:rowOff>
    </xdr:to>
    <xdr:cxnSp macro="">
      <xdr:nvCxnSpPr>
        <xdr:cNvPr id="91" name="直線矢印コネクタ 90">
          <a:extLst>
            <a:ext uri="{FF2B5EF4-FFF2-40B4-BE49-F238E27FC236}">
              <a16:creationId xmlns:a16="http://schemas.microsoft.com/office/drawing/2014/main" id="{00000000-0008-0000-0700-00005B000000}"/>
            </a:ext>
          </a:extLst>
        </xdr:cNvPr>
        <xdr:cNvCxnSpPr/>
      </xdr:nvCxnSpPr>
      <xdr:spPr>
        <a:xfrm rot="5400000">
          <a:off x="2386013" y="6005512"/>
          <a:ext cx="600075"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361156</xdr:colOff>
      <xdr:row>14</xdr:row>
      <xdr:rowOff>10319</xdr:rowOff>
    </xdr:from>
    <xdr:to>
      <xdr:col>13</xdr:col>
      <xdr:colOff>362744</xdr:colOff>
      <xdr:row>16</xdr:row>
      <xdr:rowOff>143669</xdr:rowOff>
    </xdr:to>
    <xdr:cxnSp macro="">
      <xdr:nvCxnSpPr>
        <xdr:cNvPr id="20" name="直線矢印コネクタ 19">
          <a:extLst>
            <a:ext uri="{FF2B5EF4-FFF2-40B4-BE49-F238E27FC236}">
              <a16:creationId xmlns:a16="http://schemas.microsoft.com/office/drawing/2014/main" id="{00000000-0008-0000-0700-000014000000}"/>
            </a:ext>
          </a:extLst>
        </xdr:cNvPr>
        <xdr:cNvCxnSpPr/>
      </xdr:nvCxnSpPr>
      <xdr:spPr>
        <a:xfrm rot="5400000">
          <a:off x="1247775" y="2324100"/>
          <a:ext cx="43815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171451</xdr:colOff>
      <xdr:row>13</xdr:row>
      <xdr:rowOff>85725</xdr:rowOff>
    </xdr:from>
    <xdr:to>
      <xdr:col>22</xdr:col>
      <xdr:colOff>180978</xdr:colOff>
      <xdr:row>24</xdr:row>
      <xdr:rowOff>114303</xdr:rowOff>
    </xdr:to>
    <xdr:cxnSp macro="">
      <xdr:nvCxnSpPr>
        <xdr:cNvPr id="24" name="直線コネクタ 23">
          <a:extLst>
            <a:ext uri="{FF2B5EF4-FFF2-40B4-BE49-F238E27FC236}">
              <a16:creationId xmlns:a16="http://schemas.microsoft.com/office/drawing/2014/main" id="{00000000-0008-0000-0700-000018000000}"/>
            </a:ext>
          </a:extLst>
        </xdr:cNvPr>
        <xdr:cNvCxnSpPr/>
      </xdr:nvCxnSpPr>
      <xdr:spPr>
        <a:xfrm>
          <a:off x="12163426" y="2219325"/>
          <a:ext cx="9527" cy="180975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171450</xdr:colOff>
      <xdr:row>45</xdr:row>
      <xdr:rowOff>19050</xdr:rowOff>
    </xdr:from>
    <xdr:to>
      <xdr:col>16</xdr:col>
      <xdr:colOff>171450</xdr:colOff>
      <xdr:row>47</xdr:row>
      <xdr:rowOff>114300</xdr:rowOff>
    </xdr:to>
    <xdr:cxnSp macro="">
      <xdr:nvCxnSpPr>
        <xdr:cNvPr id="23" name="直線矢印コネクタ 22">
          <a:extLst>
            <a:ext uri="{FF2B5EF4-FFF2-40B4-BE49-F238E27FC236}">
              <a16:creationId xmlns:a16="http://schemas.microsoft.com/office/drawing/2014/main" id="{00000000-0008-0000-0700-000017000000}"/>
            </a:ext>
          </a:extLst>
        </xdr:cNvPr>
        <xdr:cNvCxnSpPr/>
      </xdr:nvCxnSpPr>
      <xdr:spPr>
        <a:xfrm>
          <a:off x="8972550" y="7343775"/>
          <a:ext cx="0" cy="4095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400050</xdr:colOff>
      <xdr:row>5</xdr:row>
      <xdr:rowOff>28575</xdr:rowOff>
    </xdr:from>
    <xdr:to>
      <xdr:col>2</xdr:col>
      <xdr:colOff>476250</xdr:colOff>
      <xdr:row>5</xdr:row>
      <xdr:rowOff>180975</xdr:rowOff>
    </xdr:to>
    <xdr:sp macro="" textlink="">
      <xdr:nvSpPr>
        <xdr:cNvPr id="2" name="下矢印 1">
          <a:extLst>
            <a:ext uri="{FF2B5EF4-FFF2-40B4-BE49-F238E27FC236}">
              <a16:creationId xmlns:a16="http://schemas.microsoft.com/office/drawing/2014/main" id="{00000000-0008-0000-0900-000002000000}"/>
            </a:ext>
          </a:extLst>
        </xdr:cNvPr>
        <xdr:cNvSpPr/>
      </xdr:nvSpPr>
      <xdr:spPr>
        <a:xfrm>
          <a:off x="2447925" y="1019175"/>
          <a:ext cx="76200" cy="152400"/>
        </a:xfrm>
        <a:prstGeom prst="downArrow">
          <a:avLst/>
        </a:prstGeom>
        <a:solidFill>
          <a:schemeClr val="tx2">
            <a:lumMod val="40000"/>
            <a:lumOff val="60000"/>
          </a:schemeClr>
        </a:solidFill>
        <a:ln>
          <a:solidFill>
            <a:schemeClr val="tx2">
              <a:lumMod val="40000"/>
              <a:lumOff val="6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342900</xdr:colOff>
      <xdr:row>5</xdr:row>
      <xdr:rowOff>28575</xdr:rowOff>
    </xdr:from>
    <xdr:to>
      <xdr:col>4</xdr:col>
      <xdr:colOff>419100</xdr:colOff>
      <xdr:row>5</xdr:row>
      <xdr:rowOff>180975</xdr:rowOff>
    </xdr:to>
    <xdr:sp macro="" textlink="">
      <xdr:nvSpPr>
        <xdr:cNvPr id="3" name="下矢印 2">
          <a:extLst>
            <a:ext uri="{FF2B5EF4-FFF2-40B4-BE49-F238E27FC236}">
              <a16:creationId xmlns:a16="http://schemas.microsoft.com/office/drawing/2014/main" id="{00000000-0008-0000-0900-000003000000}"/>
            </a:ext>
          </a:extLst>
        </xdr:cNvPr>
        <xdr:cNvSpPr/>
      </xdr:nvSpPr>
      <xdr:spPr>
        <a:xfrm>
          <a:off x="3609975" y="1019175"/>
          <a:ext cx="76200" cy="152400"/>
        </a:xfrm>
        <a:prstGeom prst="downArrow">
          <a:avLst/>
        </a:prstGeom>
        <a:solidFill>
          <a:schemeClr val="tx2">
            <a:lumMod val="40000"/>
            <a:lumOff val="60000"/>
          </a:schemeClr>
        </a:solidFill>
        <a:ln>
          <a:solidFill>
            <a:schemeClr val="tx2">
              <a:lumMod val="40000"/>
              <a:lumOff val="6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371475</xdr:colOff>
      <xdr:row>5</xdr:row>
      <xdr:rowOff>28575</xdr:rowOff>
    </xdr:from>
    <xdr:to>
      <xdr:col>10</xdr:col>
      <xdr:colOff>447675</xdr:colOff>
      <xdr:row>5</xdr:row>
      <xdr:rowOff>180975</xdr:rowOff>
    </xdr:to>
    <xdr:sp macro="" textlink="">
      <xdr:nvSpPr>
        <xdr:cNvPr id="4" name="下矢印 3">
          <a:extLst>
            <a:ext uri="{FF2B5EF4-FFF2-40B4-BE49-F238E27FC236}">
              <a16:creationId xmlns:a16="http://schemas.microsoft.com/office/drawing/2014/main" id="{00000000-0008-0000-0900-000004000000}"/>
            </a:ext>
          </a:extLst>
        </xdr:cNvPr>
        <xdr:cNvSpPr/>
      </xdr:nvSpPr>
      <xdr:spPr>
        <a:xfrm>
          <a:off x="7734300" y="1019175"/>
          <a:ext cx="76200" cy="152400"/>
        </a:xfrm>
        <a:prstGeom prst="downArrow">
          <a:avLst/>
        </a:prstGeom>
        <a:solidFill>
          <a:schemeClr val="tx2">
            <a:lumMod val="40000"/>
            <a:lumOff val="60000"/>
          </a:schemeClr>
        </a:solidFill>
        <a:ln>
          <a:solidFill>
            <a:schemeClr val="tx2">
              <a:lumMod val="40000"/>
              <a:lumOff val="6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361950</xdr:colOff>
      <xdr:row>5</xdr:row>
      <xdr:rowOff>28575</xdr:rowOff>
    </xdr:from>
    <xdr:to>
      <xdr:col>12</xdr:col>
      <xdr:colOff>438150</xdr:colOff>
      <xdr:row>5</xdr:row>
      <xdr:rowOff>180975</xdr:rowOff>
    </xdr:to>
    <xdr:sp macro="" textlink="">
      <xdr:nvSpPr>
        <xdr:cNvPr id="5" name="下矢印 4">
          <a:extLst>
            <a:ext uri="{FF2B5EF4-FFF2-40B4-BE49-F238E27FC236}">
              <a16:creationId xmlns:a16="http://schemas.microsoft.com/office/drawing/2014/main" id="{00000000-0008-0000-0900-000005000000}"/>
            </a:ext>
          </a:extLst>
        </xdr:cNvPr>
        <xdr:cNvSpPr/>
      </xdr:nvSpPr>
      <xdr:spPr>
        <a:xfrm>
          <a:off x="8963025" y="1019175"/>
          <a:ext cx="76200" cy="152400"/>
        </a:xfrm>
        <a:prstGeom prst="downArrow">
          <a:avLst/>
        </a:prstGeom>
        <a:solidFill>
          <a:schemeClr val="tx2">
            <a:lumMod val="40000"/>
            <a:lumOff val="60000"/>
          </a:schemeClr>
        </a:solidFill>
        <a:ln>
          <a:solidFill>
            <a:schemeClr val="tx2">
              <a:lumMod val="40000"/>
              <a:lumOff val="6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Honsv242\&#32113;&#35336;&#35519;&#26619;&#35506;c$\&#32076;&#28168;&#21205;&#24907;&#20418;\007_&#29987;&#26989;&#36899;&#38306;&#34920;\R2&#24180;&#34920;\&#9734;2&#24180;&#34920;&#20316;&#25104;&#20316;&#26989;&#29992;H27&#12505;&#12540;&#12473;\05&#20844;&#34920;\&#27874;&#21450;&#21177;&#26524;\37bunsekiR2.xlsx" TargetMode="External"/><Relationship Id="rId1" Type="http://schemas.openxmlformats.org/officeDocument/2006/relationships/externalLinkPath" Target="/&#32076;&#28168;&#21205;&#24907;&#20418;/007_&#29987;&#26989;&#36899;&#38306;&#34920;/R2&#24180;&#34920;/&#9734;2&#24180;&#34920;&#20316;&#25104;&#20316;&#26989;&#29992;H27&#12505;&#12540;&#12473;/05&#20844;&#34920;/&#27874;&#21450;&#21177;&#26524;/37bunsekiR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注意事項"/>
      <sheetName val="入力の説明"/>
      <sheetName val="購入者価格と生産者価格"/>
      <sheetName val="最終需要額入力"/>
      <sheetName val="その他の設定入力"/>
      <sheetName val="分析結果部門別集計表"/>
      <sheetName val="波及効果グラフ"/>
      <sheetName val="分析結果総括表"/>
      <sheetName val="計算シート"/>
      <sheetName val="計算シート（雇用誘発数）"/>
      <sheetName val="県内自給率"/>
      <sheetName val="雇用者所得率"/>
      <sheetName val="民間消費支出構成比"/>
      <sheetName val="粗付加価値率"/>
      <sheetName val="取引基本表"/>
      <sheetName val="投入係数表"/>
      <sheetName val="逆行列係数表(開放型）"/>
    </sheetNames>
    <sheetDataSet>
      <sheetData sheetId="0"/>
      <sheetData sheetId="1"/>
      <sheetData sheetId="2"/>
      <sheetData sheetId="3"/>
      <sheetData sheetId="4">
        <row r="6">
          <cell r="M6">
            <v>2</v>
          </cell>
        </row>
      </sheetData>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27"/>
    <pageSetUpPr fitToPage="1"/>
  </sheetPr>
  <dimension ref="B1:P23"/>
  <sheetViews>
    <sheetView tabSelected="1" zoomScaleNormal="100" workbookViewId="0"/>
  </sheetViews>
  <sheetFormatPr defaultColWidth="9" defaultRowHeight="12" x14ac:dyDescent="0.2"/>
  <cols>
    <col min="1" max="1" width="1.6640625" style="114" customWidth="1"/>
    <col min="2" max="2" width="3.33203125" style="114" customWidth="1"/>
    <col min="3" max="3" width="7.44140625" style="114" customWidth="1"/>
    <col min="4" max="7" width="9" style="114"/>
    <col min="8" max="9" width="10.21875" style="114" customWidth="1"/>
    <col min="10" max="10" width="9" style="115"/>
    <col min="11" max="11" width="10.21875" style="115" customWidth="1"/>
    <col min="12" max="16" width="9" style="114"/>
    <col min="17" max="17" width="4" style="114" customWidth="1"/>
    <col min="18" max="16384" width="9" style="114"/>
  </cols>
  <sheetData>
    <row r="1" spans="2:16" ht="7.5" customHeight="1" x14ac:dyDescent="0.2"/>
    <row r="2" spans="2:16" ht="15" customHeight="1" x14ac:dyDescent="0.2">
      <c r="B2" s="117" t="s">
        <v>75</v>
      </c>
      <c r="C2" s="118"/>
      <c r="D2" s="118"/>
      <c r="E2" s="118"/>
      <c r="F2" s="118"/>
      <c r="G2" s="118"/>
      <c r="H2" s="118"/>
      <c r="I2" s="118"/>
      <c r="J2" s="118"/>
      <c r="K2" s="118"/>
      <c r="L2" s="119"/>
      <c r="M2" s="119"/>
      <c r="N2" s="119"/>
      <c r="O2" s="119"/>
      <c r="P2" s="120"/>
    </row>
    <row r="3" spans="2:16" ht="15" customHeight="1" x14ac:dyDescent="0.2">
      <c r="B3" s="121"/>
      <c r="C3" s="122" t="s">
        <v>556</v>
      </c>
      <c r="D3" s="123"/>
      <c r="E3" s="123"/>
      <c r="F3" s="123"/>
      <c r="G3" s="123"/>
      <c r="H3" s="123"/>
      <c r="I3" s="123"/>
      <c r="J3" s="123"/>
      <c r="K3" s="123"/>
      <c r="L3" s="123"/>
      <c r="M3" s="123"/>
      <c r="N3" s="123"/>
      <c r="O3" s="123"/>
      <c r="P3" s="124"/>
    </row>
    <row r="4" spans="2:16" ht="15" customHeight="1" x14ac:dyDescent="0.2">
      <c r="B4" s="121"/>
      <c r="C4" s="122" t="s">
        <v>423</v>
      </c>
      <c r="D4" s="123"/>
      <c r="E4" s="123"/>
      <c r="F4" s="123"/>
      <c r="G4" s="123"/>
      <c r="H4" s="123"/>
      <c r="I4" s="123"/>
      <c r="J4" s="123"/>
      <c r="K4" s="123"/>
      <c r="L4" s="123"/>
      <c r="M4" s="123"/>
      <c r="N4" s="123"/>
      <c r="O4" s="123"/>
      <c r="P4" s="124"/>
    </row>
    <row r="5" spans="2:16" ht="15" customHeight="1" x14ac:dyDescent="0.2">
      <c r="B5" s="121"/>
      <c r="C5" s="123"/>
      <c r="D5" s="123"/>
      <c r="E5" s="123"/>
      <c r="F5" s="123"/>
      <c r="G5" s="123"/>
      <c r="H5" s="123"/>
      <c r="I5" s="123"/>
      <c r="J5" s="123"/>
      <c r="K5" s="123"/>
      <c r="L5" s="123"/>
      <c r="M5" s="123"/>
      <c r="N5" s="123"/>
      <c r="O5" s="123"/>
      <c r="P5" s="124"/>
    </row>
    <row r="6" spans="2:16" ht="15" customHeight="1" x14ac:dyDescent="0.2">
      <c r="B6" s="125" t="s">
        <v>173</v>
      </c>
      <c r="C6" s="126"/>
      <c r="D6" s="126"/>
      <c r="E6" s="126"/>
      <c r="F6" s="126"/>
      <c r="G6" s="126"/>
      <c r="H6" s="126"/>
      <c r="I6" s="126"/>
      <c r="J6" s="126"/>
      <c r="K6" s="126"/>
      <c r="L6" s="123"/>
      <c r="M6" s="123"/>
      <c r="N6" s="123"/>
      <c r="O6" s="123"/>
      <c r="P6" s="124"/>
    </row>
    <row r="7" spans="2:16" ht="15" customHeight="1" x14ac:dyDescent="0.2">
      <c r="B7" s="125"/>
      <c r="C7" s="122" t="s">
        <v>84</v>
      </c>
      <c r="D7" s="126"/>
      <c r="E7" s="126"/>
      <c r="F7" s="126"/>
      <c r="G7" s="126"/>
      <c r="H7" s="126"/>
      <c r="I7" s="126"/>
      <c r="J7" s="126"/>
      <c r="K7" s="126"/>
      <c r="L7" s="123"/>
      <c r="M7" s="123"/>
      <c r="N7" s="123"/>
      <c r="O7" s="123"/>
      <c r="P7" s="124"/>
    </row>
    <row r="8" spans="2:16" ht="15" customHeight="1" x14ac:dyDescent="0.2">
      <c r="B8" s="121"/>
      <c r="C8" s="127" t="s">
        <v>120</v>
      </c>
      <c r="D8" s="123"/>
      <c r="E8" s="123"/>
      <c r="F8" s="123"/>
      <c r="G8" s="123"/>
      <c r="H8" s="123"/>
      <c r="I8" s="123"/>
      <c r="J8" s="123"/>
      <c r="K8" s="123"/>
      <c r="L8" s="123"/>
      <c r="M8" s="123"/>
      <c r="N8" s="123"/>
      <c r="O8" s="123"/>
      <c r="P8" s="124"/>
    </row>
    <row r="9" spans="2:16" ht="15" customHeight="1" x14ac:dyDescent="0.2">
      <c r="B9" s="121"/>
      <c r="C9" s="122"/>
      <c r="D9" s="122" t="s">
        <v>121</v>
      </c>
      <c r="E9" s="123"/>
      <c r="F9" s="123"/>
      <c r="G9" s="123"/>
      <c r="H9" s="123"/>
      <c r="I9" s="123"/>
      <c r="J9" s="123"/>
      <c r="K9" s="123"/>
      <c r="L9" s="123"/>
      <c r="M9" s="123"/>
      <c r="N9" s="123"/>
      <c r="O9" s="123"/>
      <c r="P9" s="124"/>
    </row>
    <row r="10" spans="2:16" ht="15" customHeight="1" x14ac:dyDescent="0.2">
      <c r="B10" s="121"/>
      <c r="C10" s="127" t="s">
        <v>119</v>
      </c>
      <c r="D10" s="122"/>
      <c r="E10" s="123"/>
      <c r="F10" s="123"/>
      <c r="G10" s="123"/>
      <c r="H10" s="123"/>
      <c r="I10" s="123"/>
      <c r="J10" s="123"/>
      <c r="K10" s="123"/>
      <c r="L10" s="123"/>
      <c r="M10" s="123"/>
      <c r="N10" s="123"/>
      <c r="O10" s="123"/>
      <c r="P10" s="124"/>
    </row>
    <row r="11" spans="2:16" ht="15" customHeight="1" x14ac:dyDescent="0.2">
      <c r="B11" s="121"/>
      <c r="C11" s="122"/>
      <c r="D11" s="122" t="s">
        <v>544</v>
      </c>
      <c r="E11" s="123"/>
      <c r="F11" s="123"/>
      <c r="G11" s="123"/>
      <c r="H11" s="123"/>
      <c r="I11" s="123"/>
      <c r="J11" s="123"/>
      <c r="K11" s="123"/>
      <c r="L11" s="123"/>
      <c r="M11" s="123"/>
      <c r="N11" s="123"/>
      <c r="O11" s="123"/>
      <c r="P11" s="124"/>
    </row>
    <row r="12" spans="2:16" ht="15" customHeight="1" x14ac:dyDescent="0.2">
      <c r="B12" s="121"/>
      <c r="C12" s="128" t="s">
        <v>179</v>
      </c>
      <c r="D12" s="122"/>
      <c r="E12" s="123"/>
      <c r="F12" s="123"/>
      <c r="G12" s="123"/>
      <c r="H12" s="123"/>
      <c r="I12" s="123"/>
      <c r="J12" s="123"/>
      <c r="K12" s="123"/>
      <c r="L12" s="123"/>
      <c r="M12" s="123"/>
      <c r="N12" s="123"/>
      <c r="O12" s="123"/>
      <c r="P12" s="124"/>
    </row>
    <row r="13" spans="2:16" ht="15" customHeight="1" x14ac:dyDescent="0.2">
      <c r="B13" s="121"/>
      <c r="C13" s="122"/>
      <c r="D13" s="122" t="s">
        <v>146</v>
      </c>
      <c r="E13" s="123"/>
      <c r="F13" s="123"/>
      <c r="G13" s="123"/>
      <c r="H13" s="123"/>
      <c r="I13" s="123"/>
      <c r="J13" s="123"/>
      <c r="K13" s="123"/>
      <c r="L13" s="123"/>
      <c r="M13" s="123"/>
      <c r="N13" s="123"/>
      <c r="O13" s="123"/>
      <c r="P13" s="124"/>
    </row>
    <row r="14" spans="2:16" ht="15" customHeight="1" x14ac:dyDescent="0.2">
      <c r="B14" s="121"/>
      <c r="C14" s="127" t="s">
        <v>128</v>
      </c>
      <c r="D14" s="122"/>
      <c r="E14" s="123"/>
      <c r="F14" s="123"/>
      <c r="G14" s="123"/>
      <c r="H14" s="123"/>
      <c r="I14" s="123"/>
      <c r="J14" s="123"/>
      <c r="K14" s="123"/>
      <c r="L14" s="123"/>
      <c r="M14" s="123"/>
      <c r="N14" s="123"/>
      <c r="O14" s="123"/>
      <c r="P14" s="124"/>
    </row>
    <row r="15" spans="2:16" ht="15" customHeight="1" x14ac:dyDescent="0.2">
      <c r="B15" s="121"/>
      <c r="C15" s="122"/>
      <c r="D15" s="122" t="s">
        <v>122</v>
      </c>
      <c r="E15" s="123"/>
      <c r="F15" s="123"/>
      <c r="G15" s="123"/>
      <c r="H15" s="123"/>
      <c r="I15" s="123"/>
      <c r="J15" s="123"/>
      <c r="K15" s="123"/>
      <c r="L15" s="123"/>
      <c r="M15" s="123"/>
      <c r="N15" s="123"/>
      <c r="O15" s="123"/>
      <c r="P15" s="124"/>
    </row>
    <row r="16" spans="2:16" ht="15" customHeight="1" x14ac:dyDescent="0.2">
      <c r="B16" s="121"/>
      <c r="C16" s="127" t="s">
        <v>123</v>
      </c>
      <c r="D16" s="122"/>
      <c r="E16" s="123"/>
      <c r="F16" s="123"/>
      <c r="G16" s="123"/>
      <c r="H16" s="123"/>
      <c r="I16" s="123"/>
      <c r="J16" s="123"/>
      <c r="K16" s="123"/>
      <c r="L16" s="123"/>
      <c r="M16" s="123"/>
      <c r="N16" s="123"/>
      <c r="O16" s="123"/>
      <c r="P16" s="124"/>
    </row>
    <row r="17" spans="2:16" ht="15" customHeight="1" x14ac:dyDescent="0.2">
      <c r="B17" s="121"/>
      <c r="C17" s="122"/>
      <c r="D17" s="122" t="s">
        <v>124</v>
      </c>
      <c r="E17" s="123"/>
      <c r="F17" s="123"/>
      <c r="G17" s="123"/>
      <c r="H17" s="123"/>
      <c r="I17" s="123"/>
      <c r="J17" s="123"/>
      <c r="K17" s="123"/>
      <c r="L17" s="123"/>
      <c r="M17" s="123"/>
      <c r="N17" s="123"/>
      <c r="O17" s="123"/>
      <c r="P17" s="124"/>
    </row>
    <row r="18" spans="2:16" ht="15" customHeight="1" x14ac:dyDescent="0.2">
      <c r="B18" s="121"/>
      <c r="C18" s="127" t="s">
        <v>127</v>
      </c>
      <c r="D18" s="122"/>
      <c r="E18" s="123"/>
      <c r="F18" s="123"/>
      <c r="G18" s="123"/>
      <c r="H18" s="123"/>
      <c r="I18" s="123"/>
      <c r="J18" s="123"/>
      <c r="K18" s="123"/>
      <c r="L18" s="123"/>
      <c r="M18" s="123"/>
      <c r="N18" s="123"/>
      <c r="O18" s="123"/>
      <c r="P18" s="124"/>
    </row>
    <row r="19" spans="2:16" ht="15" customHeight="1" x14ac:dyDescent="0.2">
      <c r="B19" s="121"/>
      <c r="C19" s="122"/>
      <c r="D19" s="122" t="s">
        <v>178</v>
      </c>
      <c r="E19" s="123"/>
      <c r="F19" s="123"/>
      <c r="G19" s="123"/>
      <c r="H19" s="123"/>
      <c r="I19" s="123"/>
      <c r="J19" s="123"/>
      <c r="K19" s="123"/>
      <c r="L19" s="123"/>
      <c r="M19" s="123"/>
      <c r="N19" s="123"/>
      <c r="O19" s="123"/>
      <c r="P19" s="124"/>
    </row>
    <row r="20" spans="2:16" ht="15" customHeight="1" x14ac:dyDescent="0.2">
      <c r="B20" s="121"/>
      <c r="C20" s="122" t="s">
        <v>162</v>
      </c>
      <c r="D20" s="122" t="s">
        <v>125</v>
      </c>
      <c r="E20" s="123"/>
      <c r="F20" s="123"/>
      <c r="G20" s="123"/>
      <c r="H20" s="123"/>
      <c r="I20" s="123"/>
      <c r="J20" s="123"/>
      <c r="K20" s="123"/>
      <c r="L20" s="123"/>
      <c r="M20" s="123"/>
      <c r="N20" s="123"/>
      <c r="O20" s="123"/>
      <c r="P20" s="124"/>
    </row>
    <row r="21" spans="2:16" ht="15" customHeight="1" thickBot="1" x14ac:dyDescent="0.25">
      <c r="B21" s="121"/>
      <c r="C21" s="122"/>
      <c r="D21" s="123"/>
      <c r="E21" s="123"/>
      <c r="F21" s="123"/>
      <c r="G21" s="123"/>
      <c r="H21" s="123"/>
      <c r="I21" s="123"/>
      <c r="J21" s="123"/>
      <c r="K21" s="123"/>
      <c r="L21" s="123"/>
      <c r="M21" s="123"/>
      <c r="N21" s="123"/>
      <c r="O21" s="123"/>
      <c r="P21" s="124"/>
    </row>
    <row r="22" spans="2:16" ht="15" customHeight="1" thickTop="1" thickBot="1" x14ac:dyDescent="0.25">
      <c r="B22" s="129"/>
      <c r="C22" s="122" t="s">
        <v>145</v>
      </c>
      <c r="D22" s="126"/>
      <c r="E22" s="126"/>
      <c r="F22" s="126"/>
      <c r="G22" s="126"/>
      <c r="H22" s="126"/>
      <c r="I22" s="126"/>
      <c r="J22" s="126"/>
      <c r="K22" s="126"/>
      <c r="L22" s="123"/>
      <c r="M22" s="714" t="s">
        <v>154</v>
      </c>
      <c r="N22" s="715"/>
      <c r="O22" s="716"/>
      <c r="P22" s="124"/>
    </row>
    <row r="23" spans="2:16" ht="15" customHeight="1" thickTop="1" x14ac:dyDescent="0.2">
      <c r="B23" s="130"/>
      <c r="C23" s="131"/>
      <c r="D23" s="131"/>
      <c r="E23" s="131"/>
      <c r="F23" s="131"/>
      <c r="G23" s="131"/>
      <c r="H23" s="131"/>
      <c r="I23" s="131"/>
      <c r="J23" s="131"/>
      <c r="K23" s="131"/>
      <c r="L23" s="132"/>
      <c r="M23" s="132"/>
      <c r="N23" s="132"/>
      <c r="O23" s="132"/>
      <c r="P23" s="133"/>
    </row>
  </sheetData>
  <mergeCells count="1">
    <mergeCell ref="M22:O22"/>
  </mergeCells>
  <phoneticPr fontId="3"/>
  <hyperlinks>
    <hyperlink ref="M22:O22" location="入力の説明!A1" display="入力の説明シートへ" xr:uid="{00000000-0004-0000-0000-000000000000}"/>
  </hyperlinks>
  <pageMargins left="0.78740157480314965" right="0.27559055118110237" top="0.78740157480314965" bottom="0.78740157480314965" header="0.51181102362204722" footer="0.51181102362204722"/>
  <pageSetup paperSize="9" orientation="landscape" r:id="rId1"/>
  <headerFooter alignWithMargins="0">
    <oddFooter>&amp;R&amp;F  &amp;A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339966"/>
  </sheetPr>
  <dimension ref="A1:CK440"/>
  <sheetViews>
    <sheetView zoomScaleNormal="100" workbookViewId="0">
      <pane ySplit="8" topLeftCell="A9" activePane="bottomLeft" state="frozen"/>
      <selection pane="bottomLeft"/>
    </sheetView>
  </sheetViews>
  <sheetFormatPr defaultRowHeight="13.2" x14ac:dyDescent="0.2"/>
  <cols>
    <col min="1" max="1" width="3.109375" customWidth="1"/>
    <col min="2" max="2" width="23.77734375" customWidth="1"/>
    <col min="3" max="3" width="12.109375" customWidth="1"/>
    <col min="4" max="4" width="3.33203125" customWidth="1"/>
    <col min="5" max="5" width="11.44140625" customWidth="1"/>
    <col min="6" max="6" width="3.109375" customWidth="1"/>
    <col min="7" max="7" width="10.6640625" customWidth="1"/>
    <col min="8" max="8" width="1.77734375" customWidth="1"/>
    <col min="9" max="9" width="3.109375" customWidth="1"/>
    <col min="10" max="10" width="23.77734375" customWidth="1"/>
    <col min="11" max="11" width="12.77734375" customWidth="1"/>
    <col min="12" max="12" width="3.44140625" customWidth="1"/>
    <col min="13" max="13" width="11.109375" customWidth="1"/>
    <col min="14" max="14" width="3.21875" customWidth="1"/>
    <col min="15" max="15" width="10.77734375" customWidth="1"/>
    <col min="16" max="16" width="1.77734375" customWidth="1"/>
    <col min="17" max="18" width="11.33203125" customWidth="1"/>
    <col min="19" max="89" width="9" style="374"/>
  </cols>
  <sheetData>
    <row r="1" spans="1:18" ht="13.8" thickBot="1" x14ac:dyDescent="0.25">
      <c r="A1" s="114" t="s">
        <v>475</v>
      </c>
      <c r="B1" s="114"/>
      <c r="C1" s="114"/>
      <c r="D1" s="114"/>
      <c r="E1" s="114"/>
      <c r="F1" s="114"/>
      <c r="G1" s="114"/>
      <c r="H1" s="114"/>
      <c r="I1" s="114"/>
      <c r="J1" s="114"/>
      <c r="K1" s="114"/>
      <c r="L1" s="114"/>
      <c r="M1" s="114"/>
      <c r="N1" s="114"/>
      <c r="O1" s="114"/>
      <c r="P1" s="114"/>
      <c r="Q1" s="114"/>
      <c r="R1" s="114"/>
    </row>
    <row r="2" spans="1:18" ht="13.5" customHeight="1" thickTop="1" x14ac:dyDescent="0.2">
      <c r="A2" s="843" t="s">
        <v>519</v>
      </c>
      <c r="B2" s="844"/>
      <c r="C2" s="844"/>
      <c r="D2" s="844"/>
      <c r="E2" s="844"/>
      <c r="F2" s="844"/>
      <c r="G2" s="844"/>
      <c r="H2" s="844"/>
      <c r="I2" s="844"/>
      <c r="J2" s="844"/>
      <c r="K2" s="375"/>
      <c r="L2" s="376"/>
      <c r="M2" s="376"/>
      <c r="N2" s="376"/>
      <c r="O2" s="376"/>
      <c r="P2" s="114"/>
      <c r="Q2" s="114"/>
      <c r="R2" s="114"/>
    </row>
    <row r="3" spans="1:18" ht="13.5" customHeight="1" thickBot="1" x14ac:dyDescent="0.25">
      <c r="A3" s="845"/>
      <c r="B3" s="846"/>
      <c r="C3" s="846"/>
      <c r="D3" s="846"/>
      <c r="E3" s="846"/>
      <c r="F3" s="846"/>
      <c r="G3" s="846"/>
      <c r="H3" s="846"/>
      <c r="I3" s="846"/>
      <c r="J3" s="846"/>
      <c r="K3" s="375"/>
      <c r="L3" s="376"/>
      <c r="M3" s="376"/>
      <c r="N3" s="376"/>
      <c r="O3" s="376"/>
      <c r="P3" s="114"/>
      <c r="Q3" s="114"/>
      <c r="R3" s="114"/>
    </row>
    <row r="4" spans="1:18" ht="10.5" customHeight="1" thickTop="1" x14ac:dyDescent="0.2">
      <c r="A4" s="114"/>
      <c r="B4" s="114"/>
      <c r="C4" s="114"/>
      <c r="D4" s="114"/>
      <c r="E4" s="114"/>
      <c r="F4" s="114"/>
      <c r="G4" s="114"/>
      <c r="H4" s="114"/>
      <c r="I4" s="114"/>
      <c r="J4" s="114"/>
      <c r="K4" s="114"/>
      <c r="L4" s="114"/>
      <c r="M4" s="114"/>
      <c r="N4" s="114"/>
      <c r="O4" s="114"/>
      <c r="P4" s="114"/>
      <c r="Q4" s="114"/>
      <c r="R4" s="114"/>
    </row>
    <row r="5" spans="1:18" ht="26.25" customHeight="1" x14ac:dyDescent="0.2">
      <c r="A5" s="114"/>
      <c r="B5" s="114"/>
      <c r="C5" s="377" t="s">
        <v>476</v>
      </c>
      <c r="D5" s="114"/>
      <c r="E5" s="847" t="s">
        <v>477</v>
      </c>
      <c r="F5" s="848"/>
      <c r="G5" s="114"/>
      <c r="H5" s="114"/>
      <c r="I5" s="114"/>
      <c r="J5" s="114"/>
      <c r="K5" s="377" t="s">
        <v>476</v>
      </c>
      <c r="L5" s="114"/>
      <c r="M5" s="847" t="s">
        <v>477</v>
      </c>
      <c r="N5" s="848"/>
      <c r="O5" s="114"/>
      <c r="P5" s="114"/>
      <c r="Q5" s="378" t="s">
        <v>429</v>
      </c>
      <c r="R5" s="379" t="s">
        <v>430</v>
      </c>
    </row>
    <row r="6" spans="1:18" ht="17.25" customHeight="1" x14ac:dyDescent="0.2">
      <c r="A6" s="163" t="s">
        <v>478</v>
      </c>
      <c r="B6" s="114"/>
      <c r="C6" s="114"/>
      <c r="D6" s="114"/>
      <c r="E6" s="114"/>
      <c r="F6" s="114"/>
      <c r="G6" s="114"/>
      <c r="H6" s="114"/>
      <c r="I6" s="163" t="s">
        <v>479</v>
      </c>
      <c r="J6" s="114"/>
      <c r="K6" s="114"/>
      <c r="L6" s="114"/>
      <c r="M6" s="114"/>
      <c r="N6" s="114"/>
      <c r="O6" s="114"/>
      <c r="P6" s="114"/>
      <c r="Q6" s="378" t="s">
        <v>480</v>
      </c>
      <c r="R6" s="379" t="s">
        <v>480</v>
      </c>
    </row>
    <row r="7" spans="1:18" ht="24.75" customHeight="1" x14ac:dyDescent="0.15">
      <c r="A7" s="849" t="s">
        <v>42</v>
      </c>
      <c r="B7" s="850"/>
      <c r="C7" s="517" t="s">
        <v>520</v>
      </c>
      <c r="D7" s="852" t="s">
        <v>481</v>
      </c>
      <c r="E7" s="520" t="s">
        <v>525</v>
      </c>
      <c r="F7" s="842" t="s">
        <v>95</v>
      </c>
      <c r="G7" s="521" t="s">
        <v>429</v>
      </c>
      <c r="H7" s="380"/>
      <c r="I7" s="853" t="s">
        <v>42</v>
      </c>
      <c r="J7" s="854"/>
      <c r="K7" s="517" t="s">
        <v>524</v>
      </c>
      <c r="L7" s="842" t="s">
        <v>481</v>
      </c>
      <c r="M7" s="520" t="s">
        <v>525</v>
      </c>
      <c r="N7" s="842" t="s">
        <v>95</v>
      </c>
      <c r="O7" s="523" t="s">
        <v>430</v>
      </c>
      <c r="P7" s="381"/>
      <c r="Q7" s="841">
        <f>G115</f>
        <v>0</v>
      </c>
      <c r="R7" s="841">
        <f>O115</f>
        <v>0</v>
      </c>
    </row>
    <row r="8" spans="1:18" ht="24.75" customHeight="1" x14ac:dyDescent="0.2">
      <c r="A8" s="851"/>
      <c r="B8" s="764"/>
      <c r="C8" s="519" t="s">
        <v>521</v>
      </c>
      <c r="D8" s="852"/>
      <c r="E8" s="518" t="s">
        <v>522</v>
      </c>
      <c r="F8" s="842"/>
      <c r="G8" s="522" t="s">
        <v>523</v>
      </c>
      <c r="H8" s="380"/>
      <c r="I8" s="855"/>
      <c r="J8" s="855"/>
      <c r="K8" s="519" t="s">
        <v>521</v>
      </c>
      <c r="L8" s="842"/>
      <c r="M8" s="518" t="s">
        <v>522</v>
      </c>
      <c r="N8" s="842"/>
      <c r="O8" s="524" t="s">
        <v>523</v>
      </c>
      <c r="P8" s="381"/>
      <c r="Q8" s="841"/>
      <c r="R8" s="841"/>
    </row>
    <row r="9" spans="1:18" ht="17.25" customHeight="1" x14ac:dyDescent="0.2">
      <c r="A9" s="564" t="s">
        <v>203</v>
      </c>
      <c r="B9" s="571" t="s">
        <v>310</v>
      </c>
      <c r="C9" s="637">
        <v>0.32711669468282756</v>
      </c>
      <c r="D9" s="381"/>
      <c r="E9" s="382">
        <f>計算シート!Y7</f>
        <v>0</v>
      </c>
      <c r="F9" s="114"/>
      <c r="G9" s="383">
        <f>ROUND(C9*E9,0)</f>
        <v>0</v>
      </c>
      <c r="H9" s="381"/>
      <c r="I9" s="690" t="s">
        <v>203</v>
      </c>
      <c r="J9" s="571" t="s">
        <v>310</v>
      </c>
      <c r="K9" s="637">
        <v>0.16684066177121118</v>
      </c>
      <c r="L9" s="114"/>
      <c r="M9" s="384">
        <f>計算シート!Y7</f>
        <v>0</v>
      </c>
      <c r="N9" s="114"/>
      <c r="O9" s="383">
        <f>ROUND(K9*M9,0)</f>
        <v>0</v>
      </c>
      <c r="P9" s="381"/>
      <c r="Q9" s="381"/>
      <c r="R9" s="381"/>
    </row>
    <row r="10" spans="1:18" ht="17.25" customHeight="1" x14ac:dyDescent="0.2">
      <c r="A10" s="564" t="s">
        <v>204</v>
      </c>
      <c r="B10" s="571" t="s">
        <v>311</v>
      </c>
      <c r="C10" s="637">
        <v>3.5642865545229975E-2</v>
      </c>
      <c r="D10" s="381"/>
      <c r="E10" s="384">
        <f>計算シート!Y8</f>
        <v>0</v>
      </c>
      <c r="F10" s="114"/>
      <c r="G10" s="385">
        <f t="shared" ref="G10:G73" si="0">ROUND(C10*E10,0)</f>
        <v>0</v>
      </c>
      <c r="H10" s="381"/>
      <c r="I10" s="691" t="s">
        <v>204</v>
      </c>
      <c r="J10" s="571" t="s">
        <v>311</v>
      </c>
      <c r="K10" s="637">
        <v>2.6820374073638395E-2</v>
      </c>
      <c r="L10" s="114"/>
      <c r="M10" s="384">
        <f>計算シート!Y8</f>
        <v>0</v>
      </c>
      <c r="N10" s="114"/>
      <c r="O10" s="385">
        <f t="shared" ref="O10:O73" si="1">ROUND(K10*M10,0)</f>
        <v>0</v>
      </c>
      <c r="P10" s="381"/>
      <c r="Q10" s="381"/>
      <c r="R10" s="381"/>
    </row>
    <row r="11" spans="1:18" ht="17.25" customHeight="1" x14ac:dyDescent="0.2">
      <c r="A11" s="564" t="s">
        <v>205</v>
      </c>
      <c r="B11" s="571" t="s">
        <v>312</v>
      </c>
      <c r="C11" s="637">
        <v>0.21131622392315774</v>
      </c>
      <c r="D11" s="381"/>
      <c r="E11" s="384">
        <f>計算シート!Y9</f>
        <v>0</v>
      </c>
      <c r="F11" s="114"/>
      <c r="G11" s="385">
        <f>ROUND(C11*E11,0)</f>
        <v>0</v>
      </c>
      <c r="H11" s="381"/>
      <c r="I11" s="691" t="s">
        <v>205</v>
      </c>
      <c r="J11" s="571" t="s">
        <v>312</v>
      </c>
      <c r="K11" s="637">
        <v>0.12802041122617439</v>
      </c>
      <c r="L11" s="114"/>
      <c r="M11" s="384">
        <f>計算シート!Y9</f>
        <v>0</v>
      </c>
      <c r="N11" s="114"/>
      <c r="O11" s="385">
        <f t="shared" si="1"/>
        <v>0</v>
      </c>
      <c r="P11" s="381"/>
      <c r="Q11" s="381"/>
      <c r="R11" s="381"/>
    </row>
    <row r="12" spans="1:18" ht="17.25" customHeight="1" x14ac:dyDescent="0.2">
      <c r="A12" s="564" t="s">
        <v>206</v>
      </c>
      <c r="B12" s="571" t="s">
        <v>313</v>
      </c>
      <c r="C12" s="637">
        <v>0.16579536967886482</v>
      </c>
      <c r="D12" s="381"/>
      <c r="E12" s="384">
        <f>計算シート!Y10</f>
        <v>0</v>
      </c>
      <c r="F12" s="114"/>
      <c r="G12" s="385">
        <f t="shared" si="0"/>
        <v>0</v>
      </c>
      <c r="H12" s="381"/>
      <c r="I12" s="691" t="s">
        <v>206</v>
      </c>
      <c r="J12" s="571" t="s">
        <v>313</v>
      </c>
      <c r="K12" s="637">
        <v>0.14762260393328355</v>
      </c>
      <c r="L12" s="114"/>
      <c r="M12" s="384">
        <f>計算シート!Y10</f>
        <v>0</v>
      </c>
      <c r="N12" s="114"/>
      <c r="O12" s="385">
        <f t="shared" si="1"/>
        <v>0</v>
      </c>
      <c r="P12" s="381"/>
      <c r="Q12" s="381"/>
      <c r="R12" s="381"/>
    </row>
    <row r="13" spans="1:18" ht="17.25" customHeight="1" x14ac:dyDescent="0.2">
      <c r="A13" s="564" t="s">
        <v>207</v>
      </c>
      <c r="B13" s="571" t="s">
        <v>314</v>
      </c>
      <c r="C13" s="637">
        <v>0.15344337948171813</v>
      </c>
      <c r="D13" s="381"/>
      <c r="E13" s="384">
        <f>計算シート!Y11</f>
        <v>0</v>
      </c>
      <c r="F13" s="114"/>
      <c r="G13" s="385">
        <f t="shared" si="0"/>
        <v>0</v>
      </c>
      <c r="H13" s="381"/>
      <c r="I13" s="691" t="s">
        <v>207</v>
      </c>
      <c r="J13" s="571" t="s">
        <v>314</v>
      </c>
      <c r="K13" s="637">
        <v>0.11492722754703585</v>
      </c>
      <c r="L13" s="114"/>
      <c r="M13" s="384">
        <f>計算シート!Y11</f>
        <v>0</v>
      </c>
      <c r="N13" s="114"/>
      <c r="O13" s="385">
        <f t="shared" si="1"/>
        <v>0</v>
      </c>
      <c r="P13" s="381"/>
      <c r="Q13" s="381"/>
      <c r="R13" s="381"/>
    </row>
    <row r="14" spans="1:18" ht="17.25" customHeight="1" x14ac:dyDescent="0.2">
      <c r="A14" s="565" t="s">
        <v>208</v>
      </c>
      <c r="B14" s="572" t="s">
        <v>315</v>
      </c>
      <c r="C14" s="638">
        <v>0</v>
      </c>
      <c r="D14" s="381"/>
      <c r="E14" s="386">
        <f>計算シート!Y12</f>
        <v>0</v>
      </c>
      <c r="F14" s="114"/>
      <c r="G14" s="387">
        <f t="shared" si="0"/>
        <v>0</v>
      </c>
      <c r="H14" s="381"/>
      <c r="I14" s="692" t="s">
        <v>208</v>
      </c>
      <c r="J14" s="572" t="s">
        <v>315</v>
      </c>
      <c r="K14" s="638">
        <v>0</v>
      </c>
      <c r="L14" s="114"/>
      <c r="M14" s="386">
        <f>計算シート!Y12</f>
        <v>0</v>
      </c>
      <c r="N14" s="114"/>
      <c r="O14" s="387">
        <f t="shared" si="1"/>
        <v>0</v>
      </c>
      <c r="P14" s="381"/>
      <c r="Q14" s="381"/>
      <c r="R14" s="381"/>
    </row>
    <row r="15" spans="1:18" ht="17.25" customHeight="1" x14ac:dyDescent="0.2">
      <c r="A15" s="564" t="s">
        <v>209</v>
      </c>
      <c r="B15" s="571" t="s">
        <v>527</v>
      </c>
      <c r="C15" s="637">
        <v>6.248316725020199E-2</v>
      </c>
      <c r="D15" s="381"/>
      <c r="E15" s="384">
        <f>計算シート!Y13</f>
        <v>0</v>
      </c>
      <c r="F15" s="114"/>
      <c r="G15" s="385">
        <f t="shared" si="0"/>
        <v>0</v>
      </c>
      <c r="H15" s="381"/>
      <c r="I15" s="691" t="s">
        <v>209</v>
      </c>
      <c r="J15" s="571" t="s">
        <v>527</v>
      </c>
      <c r="K15" s="637">
        <v>6.1944519256665768E-2</v>
      </c>
      <c r="L15" s="114"/>
      <c r="M15" s="384">
        <f>計算シート!Y13</f>
        <v>0</v>
      </c>
      <c r="N15" s="114"/>
      <c r="O15" s="385">
        <f t="shared" si="1"/>
        <v>0</v>
      </c>
      <c r="P15" s="381"/>
      <c r="Q15" s="381"/>
      <c r="R15" s="381"/>
    </row>
    <row r="16" spans="1:18" ht="17.25" customHeight="1" x14ac:dyDescent="0.2">
      <c r="A16" s="564" t="s">
        <v>210</v>
      </c>
      <c r="B16" s="571" t="s">
        <v>316</v>
      </c>
      <c r="C16" s="637">
        <v>6.0263595491778038E-2</v>
      </c>
      <c r="D16" s="381"/>
      <c r="E16" s="384">
        <f>計算シート!Y14</f>
        <v>0</v>
      </c>
      <c r="F16" s="114"/>
      <c r="G16" s="385">
        <f t="shared" si="0"/>
        <v>0</v>
      </c>
      <c r="H16" s="381"/>
      <c r="I16" s="691" t="s">
        <v>210</v>
      </c>
      <c r="J16" s="571" t="s">
        <v>316</v>
      </c>
      <c r="K16" s="637">
        <v>5.5884707766212974E-2</v>
      </c>
      <c r="L16" s="114"/>
      <c r="M16" s="384">
        <f>計算シート!Y14</f>
        <v>0</v>
      </c>
      <c r="N16" s="114"/>
      <c r="O16" s="385">
        <f t="shared" si="1"/>
        <v>0</v>
      </c>
      <c r="P16" s="381"/>
      <c r="Q16" s="381"/>
      <c r="R16" s="381"/>
    </row>
    <row r="17" spans="1:18" ht="17.25" customHeight="1" x14ac:dyDescent="0.2">
      <c r="A17" s="564" t="s">
        <v>211</v>
      </c>
      <c r="B17" s="571" t="s">
        <v>317</v>
      </c>
      <c r="C17" s="637">
        <v>2.2585140978451202E-2</v>
      </c>
      <c r="D17" s="381"/>
      <c r="E17" s="384">
        <f>計算シート!Y15</f>
        <v>0</v>
      </c>
      <c r="F17" s="114"/>
      <c r="G17" s="385">
        <f t="shared" si="0"/>
        <v>0</v>
      </c>
      <c r="H17" s="381"/>
      <c r="I17" s="691" t="s">
        <v>211</v>
      </c>
      <c r="J17" s="571" t="s">
        <v>317</v>
      </c>
      <c r="K17" s="637">
        <v>2.233498910052532E-2</v>
      </c>
      <c r="L17" s="114"/>
      <c r="M17" s="384">
        <f>計算シート!Y15</f>
        <v>0</v>
      </c>
      <c r="N17" s="114"/>
      <c r="O17" s="385">
        <f t="shared" si="1"/>
        <v>0</v>
      </c>
      <c r="P17" s="381"/>
      <c r="Q17" s="381"/>
      <c r="R17" s="381"/>
    </row>
    <row r="18" spans="1:18" ht="17.25" customHeight="1" x14ac:dyDescent="0.2">
      <c r="A18" s="566" t="s">
        <v>212</v>
      </c>
      <c r="B18" s="573" t="s">
        <v>318</v>
      </c>
      <c r="C18" s="639">
        <v>3.5438696770505859E-2</v>
      </c>
      <c r="D18" s="381"/>
      <c r="E18" s="388">
        <f>計算シート!Y16</f>
        <v>0</v>
      </c>
      <c r="F18" s="114"/>
      <c r="G18" s="389">
        <f t="shared" si="0"/>
        <v>0</v>
      </c>
      <c r="H18" s="381"/>
      <c r="I18" s="693" t="s">
        <v>212</v>
      </c>
      <c r="J18" s="573" t="s">
        <v>318</v>
      </c>
      <c r="K18" s="639">
        <v>3.3438125178622463E-2</v>
      </c>
      <c r="L18" s="114"/>
      <c r="M18" s="388">
        <f>計算シート!Y16</f>
        <v>0</v>
      </c>
      <c r="N18" s="114"/>
      <c r="O18" s="389">
        <f t="shared" si="1"/>
        <v>0</v>
      </c>
      <c r="P18" s="381"/>
      <c r="Q18" s="381"/>
      <c r="R18" s="381"/>
    </row>
    <row r="19" spans="1:18" ht="17.25" customHeight="1" x14ac:dyDescent="0.2">
      <c r="A19" s="564" t="s">
        <v>213</v>
      </c>
      <c r="B19" s="571" t="s">
        <v>319</v>
      </c>
      <c r="C19" s="637">
        <v>0</v>
      </c>
      <c r="D19" s="381"/>
      <c r="E19" s="384">
        <f>計算シート!Y17</f>
        <v>0</v>
      </c>
      <c r="F19" s="114"/>
      <c r="G19" s="385">
        <f t="shared" si="0"/>
        <v>0</v>
      </c>
      <c r="H19" s="381"/>
      <c r="I19" s="691" t="s">
        <v>213</v>
      </c>
      <c r="J19" s="574" t="s">
        <v>319</v>
      </c>
      <c r="K19" s="637">
        <v>0</v>
      </c>
      <c r="L19" s="114"/>
      <c r="M19" s="384">
        <f>計算シート!Y17</f>
        <v>0</v>
      </c>
      <c r="N19" s="114"/>
      <c r="O19" s="385">
        <f t="shared" si="1"/>
        <v>0</v>
      </c>
      <c r="P19" s="381"/>
      <c r="Q19" s="381"/>
      <c r="R19" s="381"/>
    </row>
    <row r="20" spans="1:18" ht="17.25" customHeight="1" x14ac:dyDescent="0.2">
      <c r="A20" s="564" t="s">
        <v>214</v>
      </c>
      <c r="B20" s="571" t="s">
        <v>320</v>
      </c>
      <c r="C20" s="637">
        <v>0.14669194080958786</v>
      </c>
      <c r="D20" s="381"/>
      <c r="E20" s="384">
        <f>計算シート!Y18</f>
        <v>0</v>
      </c>
      <c r="F20" s="114"/>
      <c r="G20" s="385">
        <f t="shared" si="0"/>
        <v>0</v>
      </c>
      <c r="H20" s="381"/>
      <c r="I20" s="691" t="s">
        <v>214</v>
      </c>
      <c r="J20" s="571" t="s">
        <v>320</v>
      </c>
      <c r="K20" s="637">
        <v>0.14173902409196526</v>
      </c>
      <c r="L20" s="114"/>
      <c r="M20" s="384">
        <f>計算シート!Y18</f>
        <v>0</v>
      </c>
      <c r="N20" s="114"/>
      <c r="O20" s="385">
        <f t="shared" si="1"/>
        <v>0</v>
      </c>
      <c r="P20" s="381"/>
      <c r="Q20" s="381"/>
      <c r="R20" s="381"/>
    </row>
    <row r="21" spans="1:18" ht="17.25" customHeight="1" x14ac:dyDescent="0.2">
      <c r="A21" s="564" t="s">
        <v>215</v>
      </c>
      <c r="B21" s="571" t="s">
        <v>321</v>
      </c>
      <c r="C21" s="637">
        <v>0.15957446808510639</v>
      </c>
      <c r="D21" s="381"/>
      <c r="E21" s="384">
        <f>計算シート!Y19</f>
        <v>0</v>
      </c>
      <c r="F21" s="114"/>
      <c r="G21" s="385">
        <f t="shared" si="0"/>
        <v>0</v>
      </c>
      <c r="H21" s="381"/>
      <c r="I21" s="691" t="s">
        <v>215</v>
      </c>
      <c r="J21" s="571" t="s">
        <v>321</v>
      </c>
      <c r="K21" s="637">
        <v>0.14353518821603928</v>
      </c>
      <c r="L21" s="114"/>
      <c r="M21" s="384">
        <f>計算シート!Y19</f>
        <v>0</v>
      </c>
      <c r="N21" s="114"/>
      <c r="O21" s="385">
        <f t="shared" si="1"/>
        <v>0</v>
      </c>
      <c r="P21" s="381"/>
      <c r="Q21" s="381"/>
      <c r="R21" s="381"/>
    </row>
    <row r="22" spans="1:18" ht="17.25" customHeight="1" x14ac:dyDescent="0.2">
      <c r="A22" s="564" t="s">
        <v>216</v>
      </c>
      <c r="B22" s="571" t="s">
        <v>322</v>
      </c>
      <c r="C22" s="637">
        <v>5.9429854401959449E-2</v>
      </c>
      <c r="D22" s="381"/>
      <c r="E22" s="384">
        <f>計算シート!Y20</f>
        <v>0</v>
      </c>
      <c r="F22" s="114"/>
      <c r="G22" s="385">
        <f t="shared" si="0"/>
        <v>0</v>
      </c>
      <c r="H22" s="381"/>
      <c r="I22" s="691" t="s">
        <v>216</v>
      </c>
      <c r="J22" s="571" t="s">
        <v>322</v>
      </c>
      <c r="K22" s="637">
        <v>5.1877806504286299E-2</v>
      </c>
      <c r="L22" s="114"/>
      <c r="M22" s="384">
        <f>計算シート!Y20</f>
        <v>0</v>
      </c>
      <c r="N22" s="114"/>
      <c r="O22" s="385">
        <f t="shared" si="1"/>
        <v>0</v>
      </c>
      <c r="P22" s="381"/>
      <c r="Q22" s="381"/>
      <c r="R22" s="381"/>
    </row>
    <row r="23" spans="1:18" ht="17.25" customHeight="1" x14ac:dyDescent="0.2">
      <c r="A23" s="564" t="s">
        <v>217</v>
      </c>
      <c r="B23" s="571" t="s">
        <v>323</v>
      </c>
      <c r="C23" s="637">
        <v>5.1508132207526959E-2</v>
      </c>
      <c r="D23" s="381"/>
      <c r="E23" s="384">
        <f>計算シート!Y21</f>
        <v>0</v>
      </c>
      <c r="F23" s="114"/>
      <c r="G23" s="385">
        <f t="shared" si="0"/>
        <v>0</v>
      </c>
      <c r="H23" s="381"/>
      <c r="I23" s="691" t="s">
        <v>217</v>
      </c>
      <c r="J23" s="571" t="s">
        <v>323</v>
      </c>
      <c r="K23" s="637">
        <v>4.5704749806969043E-2</v>
      </c>
      <c r="L23" s="114"/>
      <c r="M23" s="384">
        <f>計算シート!Y21</f>
        <v>0</v>
      </c>
      <c r="N23" s="114"/>
      <c r="O23" s="385">
        <f t="shared" si="1"/>
        <v>0</v>
      </c>
      <c r="P23" s="381"/>
      <c r="Q23" s="381"/>
      <c r="R23" s="381"/>
    </row>
    <row r="24" spans="1:18" ht="17.25" customHeight="1" x14ac:dyDescent="0.2">
      <c r="A24" s="565" t="s">
        <v>218</v>
      </c>
      <c r="B24" s="572" t="s">
        <v>324</v>
      </c>
      <c r="C24" s="638">
        <v>1.3170418006430868E-2</v>
      </c>
      <c r="D24" s="381"/>
      <c r="E24" s="386">
        <f>計算シート!Y22</f>
        <v>0</v>
      </c>
      <c r="F24" s="114"/>
      <c r="G24" s="387">
        <f t="shared" si="0"/>
        <v>0</v>
      </c>
      <c r="H24" s="381"/>
      <c r="I24" s="692" t="s">
        <v>218</v>
      </c>
      <c r="J24" s="572" t="s">
        <v>324</v>
      </c>
      <c r="K24" s="638">
        <v>1.3106109324758843E-2</v>
      </c>
      <c r="L24" s="114"/>
      <c r="M24" s="386">
        <f>計算シート!Y22</f>
        <v>0</v>
      </c>
      <c r="N24" s="114"/>
      <c r="O24" s="387">
        <f t="shared" si="1"/>
        <v>0</v>
      </c>
      <c r="P24" s="381"/>
      <c r="Q24" s="381"/>
      <c r="R24" s="381"/>
    </row>
    <row r="25" spans="1:18" ht="17.25" customHeight="1" x14ac:dyDescent="0.2">
      <c r="A25" s="564" t="s">
        <v>219</v>
      </c>
      <c r="B25" s="571" t="s">
        <v>325</v>
      </c>
      <c r="C25" s="637">
        <v>6.2074799323278501E-2</v>
      </c>
      <c r="D25" s="381"/>
      <c r="E25" s="384">
        <f>計算シート!Y23</f>
        <v>0</v>
      </c>
      <c r="F25" s="114"/>
      <c r="G25" s="385">
        <f t="shared" si="0"/>
        <v>0</v>
      </c>
      <c r="H25" s="381"/>
      <c r="I25" s="691" t="s">
        <v>219</v>
      </c>
      <c r="J25" s="571" t="s">
        <v>325</v>
      </c>
      <c r="K25" s="637">
        <v>5.81332565422411E-2</v>
      </c>
      <c r="L25" s="114"/>
      <c r="M25" s="384">
        <f>計算シート!Y23</f>
        <v>0</v>
      </c>
      <c r="N25" s="114"/>
      <c r="O25" s="385">
        <f t="shared" si="1"/>
        <v>0</v>
      </c>
      <c r="P25" s="381"/>
      <c r="Q25" s="381"/>
      <c r="R25" s="381"/>
    </row>
    <row r="26" spans="1:18" ht="17.25" customHeight="1" x14ac:dyDescent="0.2">
      <c r="A26" s="564" t="s">
        <v>220</v>
      </c>
      <c r="B26" s="571" t="s">
        <v>326</v>
      </c>
      <c r="C26" s="637">
        <v>9.1352448284891336E-2</v>
      </c>
      <c r="D26" s="381"/>
      <c r="E26" s="384">
        <f>計算シート!Y24</f>
        <v>0</v>
      </c>
      <c r="F26" s="114"/>
      <c r="G26" s="385">
        <f t="shared" si="0"/>
        <v>0</v>
      </c>
      <c r="H26" s="381"/>
      <c r="I26" s="691" t="s">
        <v>220</v>
      </c>
      <c r="J26" s="571" t="s">
        <v>326</v>
      </c>
      <c r="K26" s="637">
        <v>8.5166273893689443E-2</v>
      </c>
      <c r="L26" s="114"/>
      <c r="M26" s="384">
        <f>計算シート!Y24</f>
        <v>0</v>
      </c>
      <c r="N26" s="114"/>
      <c r="O26" s="385">
        <f t="shared" si="1"/>
        <v>0</v>
      </c>
      <c r="P26" s="381"/>
      <c r="Q26" s="381"/>
      <c r="R26" s="381"/>
    </row>
    <row r="27" spans="1:18" ht="17.25" customHeight="1" x14ac:dyDescent="0.2">
      <c r="A27" s="564" t="s">
        <v>221</v>
      </c>
      <c r="B27" s="571" t="s">
        <v>327</v>
      </c>
      <c r="C27" s="637">
        <v>1.9293286219081274E-2</v>
      </c>
      <c r="D27" s="381"/>
      <c r="E27" s="384">
        <f>計算シート!Y25</f>
        <v>0</v>
      </c>
      <c r="F27" s="114"/>
      <c r="G27" s="385">
        <f t="shared" si="0"/>
        <v>0</v>
      </c>
      <c r="H27" s="381"/>
      <c r="I27" s="691" t="s">
        <v>221</v>
      </c>
      <c r="J27" s="571" t="s">
        <v>327</v>
      </c>
      <c r="K27" s="637">
        <v>1.9293286219081274E-2</v>
      </c>
      <c r="L27" s="114"/>
      <c r="M27" s="384">
        <f>計算シート!Y25</f>
        <v>0</v>
      </c>
      <c r="N27" s="114"/>
      <c r="O27" s="385">
        <f t="shared" si="1"/>
        <v>0</v>
      </c>
      <c r="P27" s="381"/>
      <c r="Q27" s="381"/>
      <c r="R27" s="381"/>
    </row>
    <row r="28" spans="1:18" ht="17.25" customHeight="1" x14ac:dyDescent="0.2">
      <c r="A28" s="564" t="s">
        <v>222</v>
      </c>
      <c r="B28" s="571" t="s">
        <v>328</v>
      </c>
      <c r="C28" s="639">
        <v>3.2320645636906842E-2</v>
      </c>
      <c r="D28" s="381"/>
      <c r="E28" s="388">
        <f>計算シート!Y26</f>
        <v>0</v>
      </c>
      <c r="F28" s="114"/>
      <c r="G28" s="389">
        <f t="shared" si="0"/>
        <v>0</v>
      </c>
      <c r="H28" s="381"/>
      <c r="I28" s="691" t="s">
        <v>222</v>
      </c>
      <c r="J28" s="571" t="s">
        <v>328</v>
      </c>
      <c r="K28" s="639">
        <v>3.2320645636906842E-2</v>
      </c>
      <c r="L28" s="114"/>
      <c r="M28" s="388">
        <f>計算シート!Y26</f>
        <v>0</v>
      </c>
      <c r="N28" s="114"/>
      <c r="O28" s="389">
        <f t="shared" si="1"/>
        <v>0</v>
      </c>
      <c r="P28" s="381"/>
      <c r="Q28" s="381"/>
      <c r="R28" s="381"/>
    </row>
    <row r="29" spans="1:18" ht="17.25" customHeight="1" x14ac:dyDescent="0.2">
      <c r="A29" s="565" t="s">
        <v>223</v>
      </c>
      <c r="B29" s="572" t="s">
        <v>528</v>
      </c>
      <c r="C29" s="637">
        <v>0</v>
      </c>
      <c r="D29" s="381"/>
      <c r="E29" s="384">
        <f>計算シート!Y27</f>
        <v>0</v>
      </c>
      <c r="F29" s="114"/>
      <c r="G29" s="385">
        <f t="shared" si="0"/>
        <v>0</v>
      </c>
      <c r="H29" s="381"/>
      <c r="I29" s="692" t="s">
        <v>223</v>
      </c>
      <c r="J29" s="572" t="s">
        <v>528</v>
      </c>
      <c r="K29" s="637">
        <v>0</v>
      </c>
      <c r="L29" s="114"/>
      <c r="M29" s="384">
        <f>計算シート!Y27</f>
        <v>0</v>
      </c>
      <c r="N29" s="114"/>
      <c r="O29" s="385">
        <f t="shared" si="1"/>
        <v>0</v>
      </c>
      <c r="P29" s="381"/>
      <c r="Q29" s="381"/>
      <c r="R29" s="381"/>
    </row>
    <row r="30" spans="1:18" ht="17.25" customHeight="1" x14ac:dyDescent="0.2">
      <c r="A30" s="564" t="s">
        <v>224</v>
      </c>
      <c r="B30" s="571" t="s">
        <v>529</v>
      </c>
      <c r="C30" s="637">
        <v>2.3529411764705882E-2</v>
      </c>
      <c r="D30" s="381"/>
      <c r="E30" s="384">
        <f>計算シート!Y28</f>
        <v>0</v>
      </c>
      <c r="F30" s="114"/>
      <c r="G30" s="385">
        <f t="shared" si="0"/>
        <v>0</v>
      </c>
      <c r="H30" s="381"/>
      <c r="I30" s="691" t="s">
        <v>224</v>
      </c>
      <c r="J30" s="571" t="s">
        <v>529</v>
      </c>
      <c r="K30" s="637">
        <v>2.3529411764705882E-2</v>
      </c>
      <c r="L30" s="114"/>
      <c r="M30" s="384">
        <f>計算シート!Y28</f>
        <v>0</v>
      </c>
      <c r="N30" s="114"/>
      <c r="O30" s="385">
        <f t="shared" si="1"/>
        <v>0</v>
      </c>
      <c r="P30" s="381"/>
      <c r="Q30" s="381"/>
      <c r="R30" s="381"/>
    </row>
    <row r="31" spans="1:18" ht="17.25" customHeight="1" x14ac:dyDescent="0.2">
      <c r="A31" s="564" t="s">
        <v>225</v>
      </c>
      <c r="B31" s="575" t="s">
        <v>547</v>
      </c>
      <c r="C31" s="637">
        <v>3.5371526759146725E-2</v>
      </c>
      <c r="D31" s="381"/>
      <c r="E31" s="384">
        <f>計算シート!Y29</f>
        <v>0</v>
      </c>
      <c r="F31" s="114"/>
      <c r="G31" s="385">
        <f t="shared" si="0"/>
        <v>0</v>
      </c>
      <c r="H31" s="381"/>
      <c r="I31" s="691" t="s">
        <v>225</v>
      </c>
      <c r="J31" s="575" t="s">
        <v>547</v>
      </c>
      <c r="K31" s="637">
        <v>3.5371526759146725E-2</v>
      </c>
      <c r="L31" s="114"/>
      <c r="M31" s="384">
        <f>計算シート!Y29</f>
        <v>0</v>
      </c>
      <c r="N31" s="114"/>
      <c r="O31" s="385">
        <f t="shared" si="1"/>
        <v>0</v>
      </c>
      <c r="P31" s="381"/>
      <c r="Q31" s="381"/>
      <c r="R31" s="381"/>
    </row>
    <row r="32" spans="1:18" ht="17.25" customHeight="1" x14ac:dyDescent="0.2">
      <c r="A32" s="564" t="s">
        <v>227</v>
      </c>
      <c r="B32" s="571" t="s">
        <v>329</v>
      </c>
      <c r="C32" s="637">
        <v>1.6835889468917734E-2</v>
      </c>
      <c r="D32" s="381"/>
      <c r="E32" s="384">
        <f>計算シート!Y30</f>
        <v>0</v>
      </c>
      <c r="F32" s="114"/>
      <c r="G32" s="385">
        <f t="shared" si="0"/>
        <v>0</v>
      </c>
      <c r="H32" s="381"/>
      <c r="I32" s="691" t="s">
        <v>227</v>
      </c>
      <c r="J32" s="571" t="s">
        <v>329</v>
      </c>
      <c r="K32" s="637">
        <v>1.6835889468917734E-2</v>
      </c>
      <c r="L32" s="114"/>
      <c r="M32" s="384">
        <f>計算シート!Y30</f>
        <v>0</v>
      </c>
      <c r="N32" s="114"/>
      <c r="O32" s="385">
        <f t="shared" si="1"/>
        <v>0</v>
      </c>
      <c r="P32" s="381"/>
      <c r="Q32" s="381"/>
      <c r="R32" s="381"/>
    </row>
    <row r="33" spans="1:18" ht="17.25" customHeight="1" x14ac:dyDescent="0.2">
      <c r="A33" s="564" t="s">
        <v>228</v>
      </c>
      <c r="B33" s="571" t="s">
        <v>330</v>
      </c>
      <c r="C33" s="637">
        <v>2.9769854634845053E-2</v>
      </c>
      <c r="D33" s="381"/>
      <c r="E33" s="384">
        <f>計算シート!Y31</f>
        <v>0</v>
      </c>
      <c r="F33" s="114"/>
      <c r="G33" s="385">
        <f t="shared" si="0"/>
        <v>0</v>
      </c>
      <c r="H33" s="381"/>
      <c r="I33" s="691" t="s">
        <v>228</v>
      </c>
      <c r="J33" s="571" t="s">
        <v>330</v>
      </c>
      <c r="K33" s="637">
        <v>2.9769854634845053E-2</v>
      </c>
      <c r="L33" s="114"/>
      <c r="M33" s="384">
        <f>計算シート!Y31</f>
        <v>0</v>
      </c>
      <c r="N33" s="114"/>
      <c r="O33" s="385">
        <f t="shared" si="1"/>
        <v>0</v>
      </c>
      <c r="P33" s="381"/>
      <c r="Q33" s="381"/>
      <c r="R33" s="381"/>
    </row>
    <row r="34" spans="1:18" ht="17.25" customHeight="1" x14ac:dyDescent="0.2">
      <c r="A34" s="565" t="s">
        <v>229</v>
      </c>
      <c r="B34" s="572" t="s">
        <v>548</v>
      </c>
      <c r="C34" s="638">
        <v>2.0759304282775389E-2</v>
      </c>
      <c r="D34" s="381"/>
      <c r="E34" s="386">
        <f>計算シート!Y32</f>
        <v>0</v>
      </c>
      <c r="F34" s="114"/>
      <c r="G34" s="387">
        <f t="shared" si="0"/>
        <v>0</v>
      </c>
      <c r="H34" s="381"/>
      <c r="I34" s="692" t="s">
        <v>229</v>
      </c>
      <c r="J34" s="572" t="s">
        <v>548</v>
      </c>
      <c r="K34" s="638">
        <v>2.0759304282775389E-2</v>
      </c>
      <c r="L34" s="114"/>
      <c r="M34" s="386">
        <f>計算シート!Y32</f>
        <v>0</v>
      </c>
      <c r="N34" s="114"/>
      <c r="O34" s="387">
        <f t="shared" si="1"/>
        <v>0</v>
      </c>
      <c r="P34" s="381"/>
      <c r="Q34" s="381"/>
      <c r="R34" s="381"/>
    </row>
    <row r="35" spans="1:18" ht="17.25" customHeight="1" x14ac:dyDescent="0.2">
      <c r="A35" s="564" t="s">
        <v>231</v>
      </c>
      <c r="B35" s="571" t="s">
        <v>331</v>
      </c>
      <c r="C35" s="637">
        <v>6.0552670055854303E-2</v>
      </c>
      <c r="D35" s="381"/>
      <c r="E35" s="384">
        <f>計算シート!Y33</f>
        <v>0</v>
      </c>
      <c r="F35" s="114"/>
      <c r="G35" s="385">
        <f t="shared" si="0"/>
        <v>0</v>
      </c>
      <c r="H35" s="381"/>
      <c r="I35" s="691" t="s">
        <v>231</v>
      </c>
      <c r="J35" s="571" t="s">
        <v>331</v>
      </c>
      <c r="K35" s="637">
        <v>5.9115018261236628E-2</v>
      </c>
      <c r="L35" s="114"/>
      <c r="M35" s="384">
        <f>計算シート!Y33</f>
        <v>0</v>
      </c>
      <c r="N35" s="114"/>
      <c r="O35" s="385">
        <f t="shared" si="1"/>
        <v>0</v>
      </c>
      <c r="P35" s="381"/>
      <c r="Q35" s="381"/>
      <c r="R35" s="381"/>
    </row>
    <row r="36" spans="1:18" ht="17.25" customHeight="1" x14ac:dyDescent="0.2">
      <c r="A36" s="564" t="s">
        <v>232</v>
      </c>
      <c r="B36" s="571" t="s">
        <v>332</v>
      </c>
      <c r="C36" s="637">
        <v>9.1246684350132626E-2</v>
      </c>
      <c r="D36" s="381"/>
      <c r="E36" s="384">
        <f>計算シート!Y34</f>
        <v>0</v>
      </c>
      <c r="F36" s="114"/>
      <c r="G36" s="385">
        <f t="shared" si="0"/>
        <v>0</v>
      </c>
      <c r="H36" s="381"/>
      <c r="I36" s="691" t="s">
        <v>232</v>
      </c>
      <c r="J36" s="571" t="s">
        <v>332</v>
      </c>
      <c r="K36" s="637">
        <v>8.6560565870910697E-2</v>
      </c>
      <c r="L36" s="114"/>
      <c r="M36" s="384">
        <f>計算シート!Y34</f>
        <v>0</v>
      </c>
      <c r="N36" s="114"/>
      <c r="O36" s="385">
        <f t="shared" si="1"/>
        <v>0</v>
      </c>
      <c r="P36" s="381"/>
      <c r="Q36" s="381"/>
      <c r="R36" s="381"/>
    </row>
    <row r="37" spans="1:18" ht="17.25" customHeight="1" x14ac:dyDescent="0.2">
      <c r="A37" s="564" t="s">
        <v>233</v>
      </c>
      <c r="B37" s="571" t="s">
        <v>530</v>
      </c>
      <c r="C37" s="637">
        <v>7.3699421965317924E-2</v>
      </c>
      <c r="D37" s="381"/>
      <c r="E37" s="384">
        <f>計算シート!Y35</f>
        <v>0</v>
      </c>
      <c r="F37" s="114"/>
      <c r="G37" s="385">
        <f t="shared" si="0"/>
        <v>0</v>
      </c>
      <c r="H37" s="381"/>
      <c r="I37" s="691" t="s">
        <v>233</v>
      </c>
      <c r="J37" s="571" t="s">
        <v>530</v>
      </c>
      <c r="K37" s="637">
        <v>5.852601156069364E-2</v>
      </c>
      <c r="L37" s="114"/>
      <c r="M37" s="384">
        <f>計算シート!Y35</f>
        <v>0</v>
      </c>
      <c r="N37" s="114"/>
      <c r="O37" s="385">
        <f t="shared" si="1"/>
        <v>0</v>
      </c>
      <c r="P37" s="381"/>
      <c r="Q37" s="381"/>
      <c r="R37" s="381"/>
    </row>
    <row r="38" spans="1:18" ht="17.25" customHeight="1" x14ac:dyDescent="0.2">
      <c r="A38" s="564" t="s">
        <v>234</v>
      </c>
      <c r="B38" s="571" t="s">
        <v>333</v>
      </c>
      <c r="C38" s="639">
        <v>6.4457656612529002E-2</v>
      </c>
      <c r="D38" s="381"/>
      <c r="E38" s="388">
        <f>計算シート!Y36</f>
        <v>0</v>
      </c>
      <c r="F38" s="114"/>
      <c r="G38" s="389">
        <f t="shared" si="0"/>
        <v>0</v>
      </c>
      <c r="H38" s="381"/>
      <c r="I38" s="691" t="s">
        <v>234</v>
      </c>
      <c r="J38" s="571" t="s">
        <v>333</v>
      </c>
      <c r="K38" s="639">
        <v>6.25E-2</v>
      </c>
      <c r="L38" s="114"/>
      <c r="M38" s="388">
        <f>計算シート!Y36</f>
        <v>0</v>
      </c>
      <c r="N38" s="114"/>
      <c r="O38" s="389">
        <f t="shared" si="1"/>
        <v>0</v>
      </c>
      <c r="P38" s="381"/>
      <c r="Q38" s="381"/>
      <c r="R38" s="381"/>
    </row>
    <row r="39" spans="1:18" ht="17.25" customHeight="1" x14ac:dyDescent="0.2">
      <c r="A39" s="565" t="s">
        <v>235</v>
      </c>
      <c r="B39" s="572" t="s">
        <v>334</v>
      </c>
      <c r="C39" s="637">
        <v>4.8377305626897037E-2</v>
      </c>
      <c r="D39" s="381"/>
      <c r="E39" s="384">
        <f>計算シート!Y37</f>
        <v>0</v>
      </c>
      <c r="F39" s="114"/>
      <c r="G39" s="385">
        <f t="shared" si="0"/>
        <v>0</v>
      </c>
      <c r="H39" s="381"/>
      <c r="I39" s="692" t="s">
        <v>235</v>
      </c>
      <c r="J39" s="572" t="s">
        <v>334</v>
      </c>
      <c r="K39" s="637">
        <v>4.7816950735465796E-2</v>
      </c>
      <c r="L39" s="114"/>
      <c r="M39" s="384">
        <f>計算シート!Y37</f>
        <v>0</v>
      </c>
      <c r="N39" s="114"/>
      <c r="O39" s="385">
        <f t="shared" si="1"/>
        <v>0</v>
      </c>
      <c r="P39" s="381"/>
      <c r="Q39" s="381"/>
      <c r="R39" s="381"/>
    </row>
    <row r="40" spans="1:18" ht="17.25" customHeight="1" x14ac:dyDescent="0.2">
      <c r="A40" s="564" t="s">
        <v>236</v>
      </c>
      <c r="B40" s="571" t="s">
        <v>335</v>
      </c>
      <c r="C40" s="637">
        <v>2.8654485049833887E-2</v>
      </c>
      <c r="D40" s="381"/>
      <c r="E40" s="384">
        <f>計算シート!Y38</f>
        <v>0</v>
      </c>
      <c r="F40" s="114"/>
      <c r="G40" s="385">
        <f t="shared" si="0"/>
        <v>0</v>
      </c>
      <c r="H40" s="381"/>
      <c r="I40" s="691" t="s">
        <v>236</v>
      </c>
      <c r="J40" s="571" t="s">
        <v>335</v>
      </c>
      <c r="K40" s="637">
        <v>2.6993355481727575E-2</v>
      </c>
      <c r="L40" s="114"/>
      <c r="M40" s="384">
        <f>計算シート!Y38</f>
        <v>0</v>
      </c>
      <c r="N40" s="114"/>
      <c r="O40" s="385">
        <f t="shared" si="1"/>
        <v>0</v>
      </c>
      <c r="P40" s="381"/>
      <c r="Q40" s="381"/>
      <c r="R40" s="381"/>
    </row>
    <row r="41" spans="1:18" ht="17.25" customHeight="1" x14ac:dyDescent="0.2">
      <c r="A41" s="564" t="s">
        <v>237</v>
      </c>
      <c r="B41" s="571" t="s">
        <v>336</v>
      </c>
      <c r="C41" s="637">
        <v>4.1485885692859818E-2</v>
      </c>
      <c r="D41" s="381"/>
      <c r="E41" s="384">
        <f>計算シート!Y39</f>
        <v>0</v>
      </c>
      <c r="F41" s="114"/>
      <c r="G41" s="385">
        <f t="shared" si="0"/>
        <v>0</v>
      </c>
      <c r="H41" s="381"/>
      <c r="I41" s="691" t="s">
        <v>237</v>
      </c>
      <c r="J41" s="571" t="s">
        <v>336</v>
      </c>
      <c r="K41" s="637">
        <v>3.9852161336975736E-2</v>
      </c>
      <c r="L41" s="114"/>
      <c r="M41" s="384">
        <f>計算シート!Y39</f>
        <v>0</v>
      </c>
      <c r="N41" s="114"/>
      <c r="O41" s="385">
        <f t="shared" si="1"/>
        <v>0</v>
      </c>
      <c r="P41" s="381"/>
      <c r="Q41" s="381"/>
      <c r="R41" s="381"/>
    </row>
    <row r="42" spans="1:18" ht="17.25" customHeight="1" x14ac:dyDescent="0.2">
      <c r="A42" s="564" t="s">
        <v>238</v>
      </c>
      <c r="B42" s="571" t="s">
        <v>337</v>
      </c>
      <c r="C42" s="637">
        <v>7.3832556384899354E-3</v>
      </c>
      <c r="D42" s="381"/>
      <c r="E42" s="384">
        <f>計算シート!Y40</f>
        <v>0</v>
      </c>
      <c r="F42" s="114"/>
      <c r="G42" s="385">
        <f t="shared" si="0"/>
        <v>0</v>
      </c>
      <c r="H42" s="381"/>
      <c r="I42" s="691" t="s">
        <v>238</v>
      </c>
      <c r="J42" s="571" t="s">
        <v>337</v>
      </c>
      <c r="K42" s="637">
        <v>7.3832556384899354E-3</v>
      </c>
      <c r="L42" s="114"/>
      <c r="M42" s="384">
        <f>計算シート!Y40</f>
        <v>0</v>
      </c>
      <c r="N42" s="114"/>
      <c r="O42" s="385">
        <f t="shared" si="1"/>
        <v>0</v>
      </c>
      <c r="P42" s="381"/>
      <c r="Q42" s="381"/>
      <c r="R42" s="381"/>
    </row>
    <row r="43" spans="1:18" ht="17.25" customHeight="1" x14ac:dyDescent="0.2">
      <c r="A43" s="566" t="s">
        <v>239</v>
      </c>
      <c r="B43" s="573" t="s">
        <v>338</v>
      </c>
      <c r="C43" s="639">
        <v>2.1294110001516365E-2</v>
      </c>
      <c r="D43" s="381"/>
      <c r="E43" s="384">
        <f>計算シート!Y41</f>
        <v>0</v>
      </c>
      <c r="F43" s="114"/>
      <c r="G43" s="385">
        <f t="shared" si="0"/>
        <v>0</v>
      </c>
      <c r="H43" s="381"/>
      <c r="I43" s="693" t="s">
        <v>239</v>
      </c>
      <c r="J43" s="573" t="s">
        <v>338</v>
      </c>
      <c r="K43" s="639">
        <v>2.1294110001516365E-2</v>
      </c>
      <c r="L43" s="114"/>
      <c r="M43" s="384">
        <f>計算シート!Y41</f>
        <v>0</v>
      </c>
      <c r="N43" s="114"/>
      <c r="O43" s="385">
        <f t="shared" si="1"/>
        <v>0</v>
      </c>
      <c r="P43" s="381"/>
      <c r="Q43" s="381"/>
      <c r="R43" s="381"/>
    </row>
    <row r="44" spans="1:18" ht="17.25" customHeight="1" x14ac:dyDescent="0.2">
      <c r="A44" s="564" t="s">
        <v>240</v>
      </c>
      <c r="B44" s="571" t="s">
        <v>531</v>
      </c>
      <c r="C44" s="637">
        <v>3.5780785104136674E-2</v>
      </c>
      <c r="D44" s="381"/>
      <c r="E44" s="386">
        <f>計算シート!Y42</f>
        <v>0</v>
      </c>
      <c r="F44" s="114"/>
      <c r="G44" s="387">
        <f t="shared" si="0"/>
        <v>0</v>
      </c>
      <c r="H44" s="381"/>
      <c r="I44" s="691" t="s">
        <v>240</v>
      </c>
      <c r="J44" s="571" t="s">
        <v>531</v>
      </c>
      <c r="K44" s="637">
        <v>3.5473653901526056E-2</v>
      </c>
      <c r="L44" s="114"/>
      <c r="M44" s="386">
        <f>計算シート!Y42</f>
        <v>0</v>
      </c>
      <c r="N44" s="114"/>
      <c r="O44" s="387">
        <f t="shared" si="1"/>
        <v>0</v>
      </c>
      <c r="P44" s="381"/>
      <c r="Q44" s="381"/>
      <c r="R44" s="381"/>
    </row>
    <row r="45" spans="1:18" ht="17.25" customHeight="1" x14ac:dyDescent="0.2">
      <c r="A45" s="564" t="s">
        <v>241</v>
      </c>
      <c r="B45" s="571" t="s">
        <v>339</v>
      </c>
      <c r="C45" s="637">
        <v>2.4920367247517332E-2</v>
      </c>
      <c r="D45" s="381"/>
      <c r="E45" s="384">
        <f>計算シート!Y43</f>
        <v>0</v>
      </c>
      <c r="F45" s="114"/>
      <c r="G45" s="385">
        <f t="shared" si="0"/>
        <v>0</v>
      </c>
      <c r="H45" s="381"/>
      <c r="I45" s="691" t="s">
        <v>241</v>
      </c>
      <c r="J45" s="571" t="s">
        <v>339</v>
      </c>
      <c r="K45" s="637">
        <v>2.4670539004434451E-2</v>
      </c>
      <c r="L45" s="114"/>
      <c r="M45" s="384">
        <f>計算シート!Y43</f>
        <v>0</v>
      </c>
      <c r="N45" s="114"/>
      <c r="O45" s="385">
        <f t="shared" si="1"/>
        <v>0</v>
      </c>
      <c r="P45" s="381"/>
      <c r="Q45" s="381"/>
      <c r="R45" s="381"/>
    </row>
    <row r="46" spans="1:18" ht="17.25" customHeight="1" x14ac:dyDescent="0.2">
      <c r="A46" s="564" t="s">
        <v>242</v>
      </c>
      <c r="B46" s="571" t="s">
        <v>340</v>
      </c>
      <c r="C46" s="637">
        <v>1.4634146341463415E-2</v>
      </c>
      <c r="D46" s="381"/>
      <c r="E46" s="384">
        <f>計算シート!Y44</f>
        <v>0</v>
      </c>
      <c r="F46" s="114"/>
      <c r="G46" s="385">
        <f t="shared" si="0"/>
        <v>0</v>
      </c>
      <c r="H46" s="381"/>
      <c r="I46" s="691" t="s">
        <v>242</v>
      </c>
      <c r="J46" s="571" t="s">
        <v>340</v>
      </c>
      <c r="K46" s="637">
        <v>1.4594162335065974E-2</v>
      </c>
      <c r="L46" s="114"/>
      <c r="M46" s="384">
        <f>計算シート!Y44</f>
        <v>0</v>
      </c>
      <c r="N46" s="114"/>
      <c r="O46" s="385">
        <f t="shared" si="1"/>
        <v>0</v>
      </c>
      <c r="P46" s="381"/>
      <c r="Q46" s="381"/>
      <c r="R46" s="381"/>
    </row>
    <row r="47" spans="1:18" ht="17.25" customHeight="1" x14ac:dyDescent="0.2">
      <c r="A47" s="564" t="s">
        <v>243</v>
      </c>
      <c r="B47" s="571" t="s">
        <v>341</v>
      </c>
      <c r="C47" s="637">
        <v>2.8359473708246017E-2</v>
      </c>
      <c r="D47" s="374"/>
      <c r="E47" s="384">
        <f>計算シート!Y45</f>
        <v>0</v>
      </c>
      <c r="F47" s="374"/>
      <c r="G47" s="385">
        <f t="shared" si="0"/>
        <v>0</v>
      </c>
      <c r="H47" s="374"/>
      <c r="I47" s="691" t="s">
        <v>243</v>
      </c>
      <c r="J47" s="571" t="s">
        <v>341</v>
      </c>
      <c r="K47" s="637">
        <v>2.7628794836535974E-2</v>
      </c>
      <c r="L47" s="163"/>
      <c r="M47" s="384">
        <f>計算シート!Y45</f>
        <v>0</v>
      </c>
      <c r="N47" s="163"/>
      <c r="O47" s="385">
        <f t="shared" si="1"/>
        <v>0</v>
      </c>
      <c r="P47" s="374"/>
      <c r="Q47" s="374"/>
      <c r="R47" s="374"/>
    </row>
    <row r="48" spans="1:18" ht="17.25" customHeight="1" x14ac:dyDescent="0.2">
      <c r="A48" s="566" t="s">
        <v>244</v>
      </c>
      <c r="B48" s="573" t="s">
        <v>532</v>
      </c>
      <c r="C48" s="637">
        <v>6.0203025834467142E-2</v>
      </c>
      <c r="D48" s="374"/>
      <c r="E48" s="388">
        <f>計算シート!Y46</f>
        <v>0</v>
      </c>
      <c r="F48" s="374"/>
      <c r="G48" s="389">
        <f t="shared" si="0"/>
        <v>0</v>
      </c>
      <c r="H48" s="374"/>
      <c r="I48" s="693" t="s">
        <v>244</v>
      </c>
      <c r="J48" s="573" t="s">
        <v>532</v>
      </c>
      <c r="K48" s="637">
        <v>5.9547183953463742E-2</v>
      </c>
      <c r="L48" s="163"/>
      <c r="M48" s="388">
        <f>計算シート!Y46</f>
        <v>0</v>
      </c>
      <c r="N48" s="163"/>
      <c r="O48" s="389">
        <f t="shared" si="1"/>
        <v>0</v>
      </c>
      <c r="P48" s="374"/>
      <c r="Q48" s="374"/>
      <c r="R48" s="374"/>
    </row>
    <row r="49" spans="1:18" ht="17.25" customHeight="1" x14ac:dyDescent="0.2">
      <c r="A49" s="564" t="s">
        <v>245</v>
      </c>
      <c r="B49" s="571" t="s">
        <v>342</v>
      </c>
      <c r="C49" s="638">
        <v>0.11865906409752261</v>
      </c>
      <c r="D49" s="374"/>
      <c r="E49" s="384">
        <f>計算シート!Y47</f>
        <v>0</v>
      </c>
      <c r="F49" s="374"/>
      <c r="G49" s="385">
        <f t="shared" si="0"/>
        <v>0</v>
      </c>
      <c r="H49" s="374"/>
      <c r="I49" s="691" t="s">
        <v>245</v>
      </c>
      <c r="J49" s="571" t="s">
        <v>342</v>
      </c>
      <c r="K49" s="638">
        <v>0.11338314326910473</v>
      </c>
      <c r="L49" s="163"/>
      <c r="M49" s="384">
        <f>計算シート!Y47</f>
        <v>0</v>
      </c>
      <c r="N49" s="163"/>
      <c r="O49" s="385">
        <f t="shared" si="1"/>
        <v>0</v>
      </c>
      <c r="P49" s="374"/>
      <c r="Q49" s="374"/>
      <c r="R49" s="374"/>
    </row>
    <row r="50" spans="1:18" ht="17.25" customHeight="1" x14ac:dyDescent="0.2">
      <c r="A50" s="564" t="s">
        <v>246</v>
      </c>
      <c r="B50" s="571" t="s">
        <v>185</v>
      </c>
      <c r="C50" s="637">
        <v>3.4929748662545682E-2</v>
      </c>
      <c r="D50" s="374"/>
      <c r="E50" s="384">
        <f>計算シート!Y48</f>
        <v>0</v>
      </c>
      <c r="F50" s="374"/>
      <c r="G50" s="385">
        <f t="shared" si="0"/>
        <v>0</v>
      </c>
      <c r="H50" s="374"/>
      <c r="I50" s="691" t="s">
        <v>246</v>
      </c>
      <c r="J50" s="571" t="s">
        <v>185</v>
      </c>
      <c r="K50" s="637">
        <v>3.4329993362708013E-2</v>
      </c>
      <c r="L50" s="163"/>
      <c r="M50" s="384">
        <f>計算シート!Y48</f>
        <v>0</v>
      </c>
      <c r="N50" s="163"/>
      <c r="O50" s="385">
        <f t="shared" si="1"/>
        <v>0</v>
      </c>
      <c r="P50" s="374"/>
      <c r="Q50" s="374"/>
      <c r="R50" s="374"/>
    </row>
    <row r="51" spans="1:18" ht="17.25" customHeight="1" x14ac:dyDescent="0.2">
      <c r="A51" s="564" t="s">
        <v>247</v>
      </c>
      <c r="B51" s="571" t="s">
        <v>186</v>
      </c>
      <c r="C51" s="637">
        <v>3.9251348536429913E-2</v>
      </c>
      <c r="D51" s="374"/>
      <c r="E51" s="384">
        <f>計算シート!Y49</f>
        <v>0</v>
      </c>
      <c r="F51" s="374"/>
      <c r="G51" s="385">
        <f t="shared" si="0"/>
        <v>0</v>
      </c>
      <c r="H51" s="374"/>
      <c r="I51" s="691" t="s">
        <v>247</v>
      </c>
      <c r="J51" s="571" t="s">
        <v>186</v>
      </c>
      <c r="K51" s="637">
        <v>3.8541456160259502E-2</v>
      </c>
      <c r="L51" s="374"/>
      <c r="M51" s="384">
        <f>計算シート!Y49</f>
        <v>0</v>
      </c>
      <c r="N51" s="374"/>
      <c r="O51" s="385">
        <f t="shared" si="1"/>
        <v>0</v>
      </c>
      <c r="P51" s="374"/>
      <c r="Q51" s="374"/>
      <c r="R51" s="374"/>
    </row>
    <row r="52" spans="1:18" ht="17.25" customHeight="1" x14ac:dyDescent="0.2">
      <c r="A52" s="564" t="s">
        <v>248</v>
      </c>
      <c r="B52" s="571" t="s">
        <v>187</v>
      </c>
      <c r="C52" s="637">
        <v>4.474847877848747E-2</v>
      </c>
      <c r="D52" s="374"/>
      <c r="E52" s="384">
        <f>計算シート!Y50</f>
        <v>0</v>
      </c>
      <c r="F52" s="374"/>
      <c r="G52" s="385">
        <f t="shared" si="0"/>
        <v>0</v>
      </c>
      <c r="H52" s="374"/>
      <c r="I52" s="691" t="s">
        <v>248</v>
      </c>
      <c r="J52" s="571" t="s">
        <v>187</v>
      </c>
      <c r="K52" s="637">
        <v>4.4332741222268414E-2</v>
      </c>
      <c r="L52" s="374"/>
      <c r="M52" s="384">
        <f>計算シート!Y50</f>
        <v>0</v>
      </c>
      <c r="N52" s="374"/>
      <c r="O52" s="385">
        <f t="shared" si="1"/>
        <v>0</v>
      </c>
      <c r="P52" s="374"/>
      <c r="Q52" s="374"/>
      <c r="R52" s="374"/>
    </row>
    <row r="53" spans="1:18" ht="17.25" customHeight="1" x14ac:dyDescent="0.2">
      <c r="A53" s="566" t="s">
        <v>249</v>
      </c>
      <c r="B53" s="573" t="s">
        <v>343</v>
      </c>
      <c r="C53" s="639">
        <v>3.1414856114208564E-2</v>
      </c>
      <c r="D53" s="374"/>
      <c r="E53" s="384">
        <f>計算シート!Y51</f>
        <v>0</v>
      </c>
      <c r="F53" s="374"/>
      <c r="G53" s="385">
        <f t="shared" si="0"/>
        <v>0</v>
      </c>
      <c r="H53" s="374"/>
      <c r="I53" s="693" t="s">
        <v>249</v>
      </c>
      <c r="J53" s="573" t="s">
        <v>343</v>
      </c>
      <c r="K53" s="639">
        <v>3.1414856114208564E-2</v>
      </c>
      <c r="L53" s="374"/>
      <c r="M53" s="384">
        <f>計算シート!Y51</f>
        <v>0</v>
      </c>
      <c r="N53" s="374"/>
      <c r="O53" s="385">
        <f t="shared" si="1"/>
        <v>0</v>
      </c>
      <c r="P53" s="374"/>
      <c r="Q53" s="374"/>
      <c r="R53" s="374"/>
    </row>
    <row r="54" spans="1:18" ht="17.25" customHeight="1" x14ac:dyDescent="0.2">
      <c r="A54" s="564" t="s">
        <v>250</v>
      </c>
      <c r="B54" s="571" t="s">
        <v>344</v>
      </c>
      <c r="C54" s="637">
        <v>4.9660659215099212E-2</v>
      </c>
      <c r="D54" s="374"/>
      <c r="E54" s="386">
        <f>計算シート!Y52</f>
        <v>0</v>
      </c>
      <c r="F54" s="374"/>
      <c r="G54" s="387">
        <f t="shared" si="0"/>
        <v>0</v>
      </c>
      <c r="H54" s="374"/>
      <c r="I54" s="691" t="s">
        <v>250</v>
      </c>
      <c r="J54" s="571" t="s">
        <v>344</v>
      </c>
      <c r="K54" s="637">
        <v>4.9528414170321035E-2</v>
      </c>
      <c r="L54" s="374"/>
      <c r="M54" s="386">
        <f>計算シート!Y52</f>
        <v>0</v>
      </c>
      <c r="N54" s="374"/>
      <c r="O54" s="387">
        <f t="shared" si="1"/>
        <v>0</v>
      </c>
      <c r="P54" s="374"/>
      <c r="Q54" s="374"/>
      <c r="R54" s="374"/>
    </row>
    <row r="55" spans="1:18" ht="17.25" customHeight="1" x14ac:dyDescent="0.2">
      <c r="A55" s="564" t="s">
        <v>251</v>
      </c>
      <c r="B55" s="571" t="s">
        <v>345</v>
      </c>
      <c r="C55" s="637">
        <v>8.0454562615622754E-2</v>
      </c>
      <c r="D55" s="374"/>
      <c r="E55" s="384">
        <f>計算シート!Y53</f>
        <v>0</v>
      </c>
      <c r="F55" s="374"/>
      <c r="G55" s="385">
        <f t="shared" si="0"/>
        <v>0</v>
      </c>
      <c r="H55" s="374"/>
      <c r="I55" s="691" t="s">
        <v>251</v>
      </c>
      <c r="J55" s="571" t="s">
        <v>345</v>
      </c>
      <c r="K55" s="637">
        <v>7.6943406199267567E-2</v>
      </c>
      <c r="L55" s="374"/>
      <c r="M55" s="384">
        <f>計算シート!Y53</f>
        <v>0</v>
      </c>
      <c r="N55" s="374"/>
      <c r="O55" s="385">
        <f t="shared" si="1"/>
        <v>0</v>
      </c>
      <c r="P55" s="374"/>
      <c r="Q55" s="374"/>
      <c r="R55" s="374"/>
    </row>
    <row r="56" spans="1:18" ht="17.25" customHeight="1" x14ac:dyDescent="0.2">
      <c r="A56" s="564" t="s">
        <v>252</v>
      </c>
      <c r="B56" s="571" t="s">
        <v>346</v>
      </c>
      <c r="C56" s="637">
        <v>5.5991806077159437E-2</v>
      </c>
      <c r="D56" s="374"/>
      <c r="E56" s="384">
        <f>計算シート!Y54</f>
        <v>0</v>
      </c>
      <c r="F56" s="374"/>
      <c r="G56" s="385">
        <f t="shared" si="0"/>
        <v>0</v>
      </c>
      <c r="H56" s="374"/>
      <c r="I56" s="691" t="s">
        <v>252</v>
      </c>
      <c r="J56" s="571" t="s">
        <v>346</v>
      </c>
      <c r="K56" s="637">
        <v>5.5991806077159437E-2</v>
      </c>
      <c r="L56" s="374"/>
      <c r="M56" s="384">
        <f>計算シート!Y54</f>
        <v>0</v>
      </c>
      <c r="N56" s="374"/>
      <c r="O56" s="385">
        <f t="shared" si="1"/>
        <v>0</v>
      </c>
      <c r="P56" s="374"/>
      <c r="Q56" s="374"/>
      <c r="R56" s="374"/>
    </row>
    <row r="57" spans="1:18" ht="17.25" customHeight="1" x14ac:dyDescent="0.2">
      <c r="A57" s="564" t="s">
        <v>253</v>
      </c>
      <c r="B57" s="571" t="s">
        <v>347</v>
      </c>
      <c r="C57" s="637">
        <v>5.2205584783488468E-2</v>
      </c>
      <c r="D57" s="374"/>
      <c r="E57" s="384">
        <f>計算シート!Y55</f>
        <v>0</v>
      </c>
      <c r="F57" s="374"/>
      <c r="G57" s="385">
        <f t="shared" si="0"/>
        <v>0</v>
      </c>
      <c r="H57" s="374"/>
      <c r="I57" s="691" t="s">
        <v>253</v>
      </c>
      <c r="J57" s="571" t="s">
        <v>347</v>
      </c>
      <c r="K57" s="637">
        <v>5.2205584783488468E-2</v>
      </c>
      <c r="L57" s="374"/>
      <c r="M57" s="384">
        <f>計算シート!Y55</f>
        <v>0</v>
      </c>
      <c r="N57" s="374"/>
      <c r="O57" s="385">
        <f t="shared" si="1"/>
        <v>0</v>
      </c>
      <c r="P57" s="374"/>
      <c r="Q57" s="374"/>
      <c r="R57" s="374"/>
    </row>
    <row r="58" spans="1:18" ht="17.25" customHeight="1" x14ac:dyDescent="0.2">
      <c r="A58" s="566" t="s">
        <v>254</v>
      </c>
      <c r="B58" s="573" t="s">
        <v>348</v>
      </c>
      <c r="C58" s="637">
        <v>0.10012674271229405</v>
      </c>
      <c r="D58" s="374"/>
      <c r="E58" s="388">
        <f>計算シート!Y56</f>
        <v>0</v>
      </c>
      <c r="F58" s="374"/>
      <c r="G58" s="389">
        <f t="shared" si="0"/>
        <v>0</v>
      </c>
      <c r="H58" s="374"/>
      <c r="I58" s="693" t="s">
        <v>254</v>
      </c>
      <c r="J58" s="573" t="s">
        <v>348</v>
      </c>
      <c r="K58" s="637">
        <v>0.10012674271229405</v>
      </c>
      <c r="L58" s="374"/>
      <c r="M58" s="388">
        <f>計算シート!Y56</f>
        <v>0</v>
      </c>
      <c r="N58" s="374"/>
      <c r="O58" s="389">
        <f t="shared" si="1"/>
        <v>0</v>
      </c>
      <c r="P58" s="374"/>
      <c r="Q58" s="374"/>
      <c r="R58" s="374"/>
    </row>
    <row r="59" spans="1:18" ht="17.25" customHeight="1" x14ac:dyDescent="0.2">
      <c r="A59" s="564" t="s">
        <v>255</v>
      </c>
      <c r="B59" s="571" t="s">
        <v>533</v>
      </c>
      <c r="C59" s="638">
        <v>3.5329060497108017E-2</v>
      </c>
      <c r="D59" s="374"/>
      <c r="E59" s="384">
        <f>計算シート!Y57</f>
        <v>0</v>
      </c>
      <c r="F59" s="374"/>
      <c r="G59" s="385">
        <f t="shared" si="0"/>
        <v>0</v>
      </c>
      <c r="H59" s="374"/>
      <c r="I59" s="691" t="s">
        <v>255</v>
      </c>
      <c r="J59" s="571" t="s">
        <v>533</v>
      </c>
      <c r="K59" s="638">
        <v>3.4860090667500392E-2</v>
      </c>
      <c r="L59" s="374"/>
      <c r="M59" s="384">
        <f>計算シート!Y57</f>
        <v>0</v>
      </c>
      <c r="N59" s="374"/>
      <c r="O59" s="385">
        <f t="shared" si="1"/>
        <v>0</v>
      </c>
      <c r="P59" s="374"/>
      <c r="Q59" s="374"/>
      <c r="R59" s="374"/>
    </row>
    <row r="60" spans="1:18" ht="17.25" customHeight="1" x14ac:dyDescent="0.2">
      <c r="A60" s="564" t="s">
        <v>256</v>
      </c>
      <c r="B60" s="571" t="s">
        <v>349</v>
      </c>
      <c r="C60" s="637">
        <v>0.25396825396825395</v>
      </c>
      <c r="D60" s="374"/>
      <c r="E60" s="384">
        <f>計算シート!Y58</f>
        <v>0</v>
      </c>
      <c r="F60" s="374"/>
      <c r="G60" s="385">
        <f t="shared" si="0"/>
        <v>0</v>
      </c>
      <c r="H60" s="374"/>
      <c r="I60" s="691" t="s">
        <v>256</v>
      </c>
      <c r="J60" s="571" t="s">
        <v>349</v>
      </c>
      <c r="K60" s="637">
        <v>0.25396825396825395</v>
      </c>
      <c r="L60" s="374"/>
      <c r="M60" s="384">
        <f>計算シート!Y58</f>
        <v>0</v>
      </c>
      <c r="N60" s="374"/>
      <c r="O60" s="385">
        <f t="shared" si="1"/>
        <v>0</v>
      </c>
      <c r="P60" s="374"/>
      <c r="Q60" s="374"/>
      <c r="R60" s="374"/>
    </row>
    <row r="61" spans="1:18" ht="17.25" customHeight="1" x14ac:dyDescent="0.2">
      <c r="A61" s="564" t="s">
        <v>257</v>
      </c>
      <c r="B61" s="571" t="s">
        <v>350</v>
      </c>
      <c r="C61" s="637">
        <v>0</v>
      </c>
      <c r="D61" s="374"/>
      <c r="E61" s="384">
        <f>計算シート!Y59</f>
        <v>0</v>
      </c>
      <c r="F61" s="374"/>
      <c r="G61" s="385">
        <f t="shared" si="0"/>
        <v>0</v>
      </c>
      <c r="H61" s="374"/>
      <c r="I61" s="691" t="s">
        <v>257</v>
      </c>
      <c r="J61" s="571" t="s">
        <v>350</v>
      </c>
      <c r="K61" s="637">
        <v>0</v>
      </c>
      <c r="L61" s="374"/>
      <c r="M61" s="384">
        <f>計算シート!Y59</f>
        <v>0</v>
      </c>
      <c r="N61" s="374"/>
      <c r="O61" s="385">
        <f t="shared" si="1"/>
        <v>0</v>
      </c>
      <c r="P61" s="374"/>
      <c r="Q61" s="374"/>
      <c r="R61" s="374"/>
    </row>
    <row r="62" spans="1:18" ht="17.25" customHeight="1" x14ac:dyDescent="0.2">
      <c r="A62" s="564" t="s">
        <v>258</v>
      </c>
      <c r="B62" s="571" t="s">
        <v>351</v>
      </c>
      <c r="C62" s="637">
        <v>0.37604579480405109</v>
      </c>
      <c r="D62" s="374"/>
      <c r="E62" s="384">
        <f>計算シート!Y60</f>
        <v>0</v>
      </c>
      <c r="F62" s="374"/>
      <c r="G62" s="385">
        <f t="shared" si="0"/>
        <v>0</v>
      </c>
      <c r="H62" s="374"/>
      <c r="I62" s="691" t="s">
        <v>258</v>
      </c>
      <c r="J62" s="571" t="s">
        <v>351</v>
      </c>
      <c r="K62" s="637">
        <v>0.37604579480405109</v>
      </c>
      <c r="L62" s="374"/>
      <c r="M62" s="384">
        <f>計算シート!Y60</f>
        <v>0</v>
      </c>
      <c r="N62" s="374"/>
      <c r="O62" s="385">
        <f t="shared" si="1"/>
        <v>0</v>
      </c>
      <c r="P62" s="374"/>
      <c r="Q62" s="374"/>
      <c r="R62" s="374"/>
    </row>
    <row r="63" spans="1:18" ht="17.25" customHeight="1" x14ac:dyDescent="0.2">
      <c r="A63" s="566" t="s">
        <v>259</v>
      </c>
      <c r="B63" s="573" t="s">
        <v>352</v>
      </c>
      <c r="C63" s="639">
        <v>4.3506657677397607E-2</v>
      </c>
      <c r="D63" s="374"/>
      <c r="E63" s="384">
        <f>計算シート!Y61</f>
        <v>0</v>
      </c>
      <c r="F63" s="374"/>
      <c r="G63" s="385">
        <f t="shared" si="0"/>
        <v>0</v>
      </c>
      <c r="H63" s="374"/>
      <c r="I63" s="693" t="s">
        <v>259</v>
      </c>
      <c r="J63" s="573" t="s">
        <v>352</v>
      </c>
      <c r="K63" s="639">
        <v>4.3327574582841734E-2</v>
      </c>
      <c r="L63" s="374"/>
      <c r="M63" s="384">
        <f>計算シート!Y61</f>
        <v>0</v>
      </c>
      <c r="N63" s="374"/>
      <c r="O63" s="385">
        <f t="shared" si="1"/>
        <v>0</v>
      </c>
      <c r="P63" s="374"/>
      <c r="Q63" s="374"/>
      <c r="R63" s="374"/>
    </row>
    <row r="64" spans="1:18" ht="17.25" customHeight="1" x14ac:dyDescent="0.2">
      <c r="A64" s="564" t="s">
        <v>260</v>
      </c>
      <c r="B64" s="571" t="s">
        <v>353</v>
      </c>
      <c r="C64" s="637">
        <v>2.3738872403560832E-2</v>
      </c>
      <c r="D64" s="374"/>
      <c r="E64" s="386">
        <f>計算シート!Y62</f>
        <v>0</v>
      </c>
      <c r="F64" s="374"/>
      <c r="G64" s="387">
        <f t="shared" si="0"/>
        <v>0</v>
      </c>
      <c r="H64" s="374"/>
      <c r="I64" s="691" t="s">
        <v>260</v>
      </c>
      <c r="J64" s="571" t="s">
        <v>353</v>
      </c>
      <c r="K64" s="637">
        <v>2.2997032640949554E-2</v>
      </c>
      <c r="L64" s="374"/>
      <c r="M64" s="386">
        <f>計算シート!Y62</f>
        <v>0</v>
      </c>
      <c r="N64" s="374"/>
      <c r="O64" s="387">
        <f t="shared" si="1"/>
        <v>0</v>
      </c>
      <c r="P64" s="374"/>
      <c r="Q64" s="374"/>
      <c r="R64" s="374"/>
    </row>
    <row r="65" spans="1:18" ht="17.25" customHeight="1" x14ac:dyDescent="0.2">
      <c r="A65" s="564" t="s">
        <v>261</v>
      </c>
      <c r="B65" s="571" t="s">
        <v>354</v>
      </c>
      <c r="C65" s="637">
        <v>4.0187173135150016E-2</v>
      </c>
      <c r="D65" s="374"/>
      <c r="E65" s="384">
        <f>計算シート!Y63</f>
        <v>0</v>
      </c>
      <c r="F65" s="374"/>
      <c r="G65" s="385">
        <f t="shared" si="0"/>
        <v>0</v>
      </c>
      <c r="H65" s="374"/>
      <c r="I65" s="691" t="s">
        <v>261</v>
      </c>
      <c r="J65" s="571" t="s">
        <v>354</v>
      </c>
      <c r="K65" s="637">
        <v>4.0187173135150016E-2</v>
      </c>
      <c r="L65" s="374"/>
      <c r="M65" s="384">
        <f>計算シート!Y63</f>
        <v>0</v>
      </c>
      <c r="N65" s="374"/>
      <c r="O65" s="385">
        <f t="shared" si="1"/>
        <v>0</v>
      </c>
      <c r="P65" s="374"/>
      <c r="Q65" s="374"/>
      <c r="R65" s="374"/>
    </row>
    <row r="66" spans="1:18" ht="17.25" customHeight="1" x14ac:dyDescent="0.2">
      <c r="A66" s="564" t="s">
        <v>262</v>
      </c>
      <c r="B66" s="571" t="s">
        <v>78</v>
      </c>
      <c r="C66" s="637">
        <v>0.10100923951670221</v>
      </c>
      <c r="D66" s="374"/>
      <c r="E66" s="384">
        <f>計算シート!Y64</f>
        <v>0</v>
      </c>
      <c r="F66" s="374"/>
      <c r="G66" s="385">
        <f t="shared" si="0"/>
        <v>0</v>
      </c>
      <c r="H66" s="374"/>
      <c r="I66" s="691" t="s">
        <v>262</v>
      </c>
      <c r="J66" s="571" t="s">
        <v>78</v>
      </c>
      <c r="K66" s="637">
        <v>9.3461265103056149E-2</v>
      </c>
      <c r="L66" s="374"/>
      <c r="M66" s="384">
        <f>計算シート!Y64</f>
        <v>0</v>
      </c>
      <c r="N66" s="374"/>
      <c r="O66" s="385">
        <f t="shared" si="1"/>
        <v>0</v>
      </c>
      <c r="P66" s="374"/>
      <c r="Q66" s="374"/>
      <c r="R66" s="374"/>
    </row>
    <row r="67" spans="1:18" ht="17.25" customHeight="1" x14ac:dyDescent="0.2">
      <c r="A67" s="564" t="s">
        <v>263</v>
      </c>
      <c r="B67" s="571" t="s">
        <v>355</v>
      </c>
      <c r="C67" s="637">
        <v>4.2343691501310371E-2</v>
      </c>
      <c r="D67" s="374"/>
      <c r="E67" s="384">
        <f>計算シート!Y65</f>
        <v>0</v>
      </c>
      <c r="F67" s="374"/>
      <c r="G67" s="385">
        <f t="shared" si="0"/>
        <v>0</v>
      </c>
      <c r="H67" s="374"/>
      <c r="I67" s="691" t="s">
        <v>263</v>
      </c>
      <c r="J67" s="571" t="s">
        <v>355</v>
      </c>
      <c r="K67" s="637">
        <v>3.9685511044552604E-2</v>
      </c>
      <c r="L67" s="374"/>
      <c r="M67" s="384">
        <f>計算シート!Y65</f>
        <v>0</v>
      </c>
      <c r="N67" s="374"/>
      <c r="O67" s="385">
        <f t="shared" si="1"/>
        <v>0</v>
      </c>
      <c r="P67" s="374"/>
      <c r="Q67" s="374"/>
      <c r="R67" s="374"/>
    </row>
    <row r="68" spans="1:18" ht="17.25" customHeight="1" x14ac:dyDescent="0.2">
      <c r="A68" s="566" t="s">
        <v>264</v>
      </c>
      <c r="B68" s="573" t="s">
        <v>356</v>
      </c>
      <c r="C68" s="639">
        <v>7.0960109584492129E-2</v>
      </c>
      <c r="D68" s="374"/>
      <c r="E68" s="388">
        <f>計算シート!Y66</f>
        <v>0</v>
      </c>
      <c r="F68" s="374"/>
      <c r="G68" s="389">
        <f t="shared" si="0"/>
        <v>0</v>
      </c>
      <c r="H68" s="374"/>
      <c r="I68" s="693" t="s">
        <v>264</v>
      </c>
      <c r="J68" s="573" t="s">
        <v>356</v>
      </c>
      <c r="K68" s="639">
        <v>5.6331548434408421E-2</v>
      </c>
      <c r="L68" s="374"/>
      <c r="M68" s="388">
        <f>計算シート!Y66</f>
        <v>0</v>
      </c>
      <c r="N68" s="374"/>
      <c r="O68" s="389">
        <f t="shared" si="1"/>
        <v>0</v>
      </c>
      <c r="P68" s="374"/>
      <c r="Q68" s="374"/>
      <c r="R68" s="374"/>
    </row>
    <row r="69" spans="1:18" ht="17.25" customHeight="1" x14ac:dyDescent="0.2">
      <c r="A69" s="564" t="s">
        <v>265</v>
      </c>
      <c r="B69" s="571" t="s">
        <v>357</v>
      </c>
      <c r="C69" s="637">
        <v>7.3493016243279377E-2</v>
      </c>
      <c r="D69" s="374"/>
      <c r="E69" s="384">
        <f>計算シート!Y67</f>
        <v>0</v>
      </c>
      <c r="F69" s="374"/>
      <c r="G69" s="385">
        <f t="shared" si="0"/>
        <v>0</v>
      </c>
      <c r="H69" s="374"/>
      <c r="I69" s="691" t="s">
        <v>265</v>
      </c>
      <c r="J69" s="571" t="s">
        <v>357</v>
      </c>
      <c r="K69" s="637">
        <v>5.8344949221972517E-2</v>
      </c>
      <c r="L69" s="374"/>
      <c r="M69" s="384">
        <f>計算シート!Y67</f>
        <v>0</v>
      </c>
      <c r="N69" s="374"/>
      <c r="O69" s="385">
        <f t="shared" si="1"/>
        <v>0</v>
      </c>
      <c r="P69" s="374"/>
      <c r="Q69" s="374"/>
      <c r="R69" s="374"/>
    </row>
    <row r="70" spans="1:18" ht="17.25" customHeight="1" x14ac:dyDescent="0.2">
      <c r="A70" s="564" t="s">
        <v>266</v>
      </c>
      <c r="B70" s="571" t="s">
        <v>358</v>
      </c>
      <c r="C70" s="637">
        <v>7.2643341157022215E-2</v>
      </c>
      <c r="D70" s="374"/>
      <c r="E70" s="384">
        <f>計算シート!Y68</f>
        <v>0</v>
      </c>
      <c r="F70" s="374"/>
      <c r="G70" s="385">
        <f t="shared" si="0"/>
        <v>0</v>
      </c>
      <c r="H70" s="374"/>
      <c r="I70" s="691" t="s">
        <v>266</v>
      </c>
      <c r="J70" s="571" t="s">
        <v>358</v>
      </c>
      <c r="K70" s="637">
        <v>5.7663966064424567E-2</v>
      </c>
      <c r="L70" s="374"/>
      <c r="M70" s="384">
        <f>計算シート!Y68</f>
        <v>0</v>
      </c>
      <c r="N70" s="374"/>
      <c r="O70" s="385">
        <f t="shared" si="1"/>
        <v>0</v>
      </c>
      <c r="P70" s="374"/>
      <c r="Q70" s="374"/>
      <c r="R70" s="374"/>
    </row>
    <row r="71" spans="1:18" ht="17.25" customHeight="1" x14ac:dyDescent="0.2">
      <c r="A71" s="564" t="s">
        <v>267</v>
      </c>
      <c r="B71" s="571" t="s">
        <v>359</v>
      </c>
      <c r="C71" s="637">
        <v>8.7236288687434022E-2</v>
      </c>
      <c r="D71" s="374"/>
      <c r="E71" s="384">
        <f>計算シート!Y69</f>
        <v>0</v>
      </c>
      <c r="F71" s="374"/>
      <c r="G71" s="385">
        <f t="shared" si="0"/>
        <v>0</v>
      </c>
      <c r="H71" s="374"/>
      <c r="I71" s="691" t="s">
        <v>267</v>
      </c>
      <c r="J71" s="571" t="s">
        <v>359</v>
      </c>
      <c r="K71" s="637">
        <v>6.923940546609246E-2</v>
      </c>
      <c r="L71" s="374"/>
      <c r="M71" s="384">
        <f>計算シート!Y69</f>
        <v>0</v>
      </c>
      <c r="N71" s="374"/>
      <c r="O71" s="385">
        <f t="shared" si="1"/>
        <v>0</v>
      </c>
      <c r="P71" s="374"/>
      <c r="Q71" s="374"/>
      <c r="R71" s="374"/>
    </row>
    <row r="72" spans="1:18" ht="17.25" customHeight="1" x14ac:dyDescent="0.2">
      <c r="A72" s="564" t="s">
        <v>268</v>
      </c>
      <c r="B72" s="571" t="s">
        <v>549</v>
      </c>
      <c r="C72" s="637">
        <v>1.0772240052610575E-2</v>
      </c>
      <c r="D72" s="374"/>
      <c r="E72" s="384">
        <f>計算シート!Y70</f>
        <v>0</v>
      </c>
      <c r="F72" s="374"/>
      <c r="G72" s="385">
        <f t="shared" si="0"/>
        <v>0</v>
      </c>
      <c r="H72" s="374"/>
      <c r="I72" s="691" t="s">
        <v>268</v>
      </c>
      <c r="J72" s="571" t="s">
        <v>549</v>
      </c>
      <c r="K72" s="637">
        <v>1.0772240052610575E-2</v>
      </c>
      <c r="L72" s="374"/>
      <c r="M72" s="384">
        <f>計算シート!Y70</f>
        <v>0</v>
      </c>
      <c r="N72" s="374"/>
      <c r="O72" s="385">
        <f t="shared" si="1"/>
        <v>0</v>
      </c>
      <c r="P72" s="374"/>
      <c r="Q72" s="374"/>
      <c r="R72" s="374"/>
    </row>
    <row r="73" spans="1:18" ht="17.25" customHeight="1" x14ac:dyDescent="0.2">
      <c r="A73" s="566" t="s">
        <v>269</v>
      </c>
      <c r="B73" s="573" t="s">
        <v>360</v>
      </c>
      <c r="C73" s="637">
        <v>5.8388478007006615E-3</v>
      </c>
      <c r="D73" s="374"/>
      <c r="E73" s="384">
        <f>計算シート!Y71</f>
        <v>0</v>
      </c>
      <c r="F73" s="374"/>
      <c r="G73" s="385">
        <f t="shared" si="0"/>
        <v>0</v>
      </c>
      <c r="H73" s="374"/>
      <c r="I73" s="693" t="s">
        <v>269</v>
      </c>
      <c r="J73" s="573" t="s">
        <v>360</v>
      </c>
      <c r="K73" s="637">
        <v>5.8388478007006615E-3</v>
      </c>
      <c r="L73" s="374"/>
      <c r="M73" s="384">
        <f>計算シート!Y71</f>
        <v>0</v>
      </c>
      <c r="N73" s="374"/>
      <c r="O73" s="385">
        <f t="shared" si="1"/>
        <v>0</v>
      </c>
      <c r="P73" s="374"/>
      <c r="Q73" s="374"/>
      <c r="R73" s="374"/>
    </row>
    <row r="74" spans="1:18" ht="17.25" customHeight="1" x14ac:dyDescent="0.2">
      <c r="A74" s="564" t="s">
        <v>270</v>
      </c>
      <c r="B74" s="571" t="s">
        <v>188</v>
      </c>
      <c r="C74" s="638">
        <v>1.3935733521583392E-2</v>
      </c>
      <c r="D74" s="374"/>
      <c r="E74" s="386">
        <f>計算シート!Y72</f>
        <v>0</v>
      </c>
      <c r="F74" s="374"/>
      <c r="G74" s="387">
        <f t="shared" ref="G74:G114" si="2">ROUND(C74*E74,0)</f>
        <v>0</v>
      </c>
      <c r="H74" s="374"/>
      <c r="I74" s="691" t="s">
        <v>270</v>
      </c>
      <c r="J74" s="571" t="s">
        <v>188</v>
      </c>
      <c r="K74" s="638">
        <v>1.3935733521583392E-2</v>
      </c>
      <c r="L74" s="374"/>
      <c r="M74" s="386">
        <f>計算シート!Y72</f>
        <v>0</v>
      </c>
      <c r="N74" s="374"/>
      <c r="O74" s="387">
        <f t="shared" ref="O74:O114" si="3">ROUND(K74*M74,0)</f>
        <v>0</v>
      </c>
      <c r="P74" s="374"/>
      <c r="Q74" s="374"/>
      <c r="R74" s="374"/>
    </row>
    <row r="75" spans="1:18" ht="17.25" customHeight="1" x14ac:dyDescent="0.2">
      <c r="A75" s="564" t="s">
        <v>271</v>
      </c>
      <c r="B75" s="571" t="s">
        <v>189</v>
      </c>
      <c r="C75" s="637">
        <v>4.4110616240155005E-2</v>
      </c>
      <c r="D75" s="374"/>
      <c r="E75" s="384">
        <f>計算シート!Y73</f>
        <v>0</v>
      </c>
      <c r="F75" s="374"/>
      <c r="G75" s="385">
        <f t="shared" si="2"/>
        <v>0</v>
      </c>
      <c r="H75" s="374"/>
      <c r="I75" s="691" t="s">
        <v>271</v>
      </c>
      <c r="J75" s="571" t="s">
        <v>189</v>
      </c>
      <c r="K75" s="637">
        <v>4.3972220125311393E-2</v>
      </c>
      <c r="L75" s="374"/>
      <c r="M75" s="384">
        <f>計算シート!Y73</f>
        <v>0</v>
      </c>
      <c r="N75" s="374"/>
      <c r="O75" s="385">
        <f t="shared" si="3"/>
        <v>0</v>
      </c>
      <c r="P75" s="374"/>
      <c r="Q75" s="374"/>
      <c r="R75" s="374"/>
    </row>
    <row r="76" spans="1:18" ht="17.25" customHeight="1" x14ac:dyDescent="0.2">
      <c r="A76" s="564" t="s">
        <v>272</v>
      </c>
      <c r="B76" s="571" t="s">
        <v>190</v>
      </c>
      <c r="C76" s="637">
        <v>0.14635859688774186</v>
      </c>
      <c r="D76" s="374"/>
      <c r="E76" s="384">
        <f>計算シート!Y74</f>
        <v>0</v>
      </c>
      <c r="F76" s="374"/>
      <c r="G76" s="385">
        <f t="shared" si="2"/>
        <v>0</v>
      </c>
      <c r="H76" s="374"/>
      <c r="I76" s="691" t="s">
        <v>272</v>
      </c>
      <c r="J76" s="571" t="s">
        <v>190</v>
      </c>
      <c r="K76" s="637">
        <v>0.13349520740752052</v>
      </c>
      <c r="L76" s="374"/>
      <c r="M76" s="384">
        <f>計算シート!Y74</f>
        <v>0</v>
      </c>
      <c r="N76" s="374"/>
      <c r="O76" s="385">
        <f t="shared" si="3"/>
        <v>0</v>
      </c>
      <c r="P76" s="374"/>
      <c r="Q76" s="374"/>
      <c r="R76" s="374"/>
    </row>
    <row r="77" spans="1:18" ht="17.25" customHeight="1" x14ac:dyDescent="0.2">
      <c r="A77" s="564" t="s">
        <v>273</v>
      </c>
      <c r="B77" s="571" t="s">
        <v>191</v>
      </c>
      <c r="C77" s="637">
        <v>5.5906676683638079E-2</v>
      </c>
      <c r="D77" s="374"/>
      <c r="E77" s="384">
        <f>計算シート!Y75</f>
        <v>0</v>
      </c>
      <c r="F77" s="374"/>
      <c r="G77" s="385">
        <f t="shared" si="2"/>
        <v>0</v>
      </c>
      <c r="H77" s="374"/>
      <c r="I77" s="691" t="s">
        <v>273</v>
      </c>
      <c r="J77" s="571" t="s">
        <v>191</v>
      </c>
      <c r="K77" s="637">
        <v>5.4665255351537698E-2</v>
      </c>
      <c r="L77" s="374"/>
      <c r="M77" s="384">
        <f>計算シート!Y75</f>
        <v>0</v>
      </c>
      <c r="N77" s="374"/>
      <c r="O77" s="385">
        <f t="shared" si="3"/>
        <v>0</v>
      </c>
      <c r="P77" s="374"/>
      <c r="Q77" s="374"/>
      <c r="R77" s="374"/>
    </row>
    <row r="78" spans="1:18" ht="17.25" customHeight="1" x14ac:dyDescent="0.2">
      <c r="A78" s="566" t="s">
        <v>274</v>
      </c>
      <c r="B78" s="573" t="s">
        <v>361</v>
      </c>
      <c r="C78" s="639">
        <v>4.1650375004443178E-2</v>
      </c>
      <c r="D78" s="374"/>
      <c r="E78" s="388">
        <f>計算シート!Y76</f>
        <v>0</v>
      </c>
      <c r="F78" s="374"/>
      <c r="G78" s="389">
        <f t="shared" si="2"/>
        <v>0</v>
      </c>
      <c r="H78" s="374"/>
      <c r="I78" s="693" t="s">
        <v>274</v>
      </c>
      <c r="J78" s="573" t="s">
        <v>361</v>
      </c>
      <c r="K78" s="639">
        <v>3.8966693918174387E-2</v>
      </c>
      <c r="L78" s="374"/>
      <c r="M78" s="388">
        <f>計算シート!Y76</f>
        <v>0</v>
      </c>
      <c r="N78" s="374"/>
      <c r="O78" s="389">
        <f t="shared" si="3"/>
        <v>0</v>
      </c>
      <c r="P78" s="374"/>
      <c r="Q78" s="374"/>
      <c r="R78" s="374"/>
    </row>
    <row r="79" spans="1:18" ht="17.25" customHeight="1" x14ac:dyDescent="0.2">
      <c r="A79" s="564" t="s">
        <v>275</v>
      </c>
      <c r="B79" s="571" t="s">
        <v>362</v>
      </c>
      <c r="C79" s="637">
        <v>3.8229018492176386E-2</v>
      </c>
      <c r="D79" s="374"/>
      <c r="E79" s="384">
        <f>計算シート!Y77</f>
        <v>0</v>
      </c>
      <c r="F79" s="374"/>
      <c r="G79" s="385">
        <f t="shared" si="2"/>
        <v>0</v>
      </c>
      <c r="H79" s="374"/>
      <c r="I79" s="691" t="s">
        <v>275</v>
      </c>
      <c r="J79" s="571" t="s">
        <v>362</v>
      </c>
      <c r="K79" s="637">
        <v>3.1709340919867234E-2</v>
      </c>
      <c r="L79" s="374"/>
      <c r="M79" s="384">
        <f>計算シート!Y77</f>
        <v>0</v>
      </c>
      <c r="N79" s="374"/>
      <c r="O79" s="385">
        <f t="shared" si="3"/>
        <v>0</v>
      </c>
      <c r="P79" s="374"/>
      <c r="Q79" s="374"/>
      <c r="R79" s="374"/>
    </row>
    <row r="80" spans="1:18" ht="17.25" customHeight="1" x14ac:dyDescent="0.2">
      <c r="A80" s="564" t="s">
        <v>276</v>
      </c>
      <c r="B80" s="571" t="s">
        <v>363</v>
      </c>
      <c r="C80" s="637">
        <v>0</v>
      </c>
      <c r="D80" s="374"/>
      <c r="E80" s="384">
        <f>計算シート!Y78</f>
        <v>0</v>
      </c>
      <c r="F80" s="374"/>
      <c r="G80" s="385">
        <f t="shared" si="2"/>
        <v>0</v>
      </c>
      <c r="H80" s="374"/>
      <c r="I80" s="691" t="s">
        <v>276</v>
      </c>
      <c r="J80" s="571" t="s">
        <v>363</v>
      </c>
      <c r="K80" s="637">
        <v>0</v>
      </c>
      <c r="L80" s="374"/>
      <c r="M80" s="384">
        <f>計算シート!Y78</f>
        <v>0</v>
      </c>
      <c r="N80" s="374"/>
      <c r="O80" s="385">
        <f t="shared" si="3"/>
        <v>0</v>
      </c>
      <c r="P80" s="374"/>
      <c r="Q80" s="374"/>
      <c r="R80" s="374"/>
    </row>
    <row r="81" spans="1:18" ht="17.25" customHeight="1" x14ac:dyDescent="0.2">
      <c r="A81" s="564" t="s">
        <v>277</v>
      </c>
      <c r="B81" s="571" t="s">
        <v>364</v>
      </c>
      <c r="C81" s="637">
        <v>0.17517079419299744</v>
      </c>
      <c r="D81" s="374"/>
      <c r="E81" s="384">
        <f>計算シート!Y79</f>
        <v>0</v>
      </c>
      <c r="F81" s="374"/>
      <c r="G81" s="385">
        <f t="shared" si="2"/>
        <v>0</v>
      </c>
      <c r="H81" s="374"/>
      <c r="I81" s="691" t="s">
        <v>277</v>
      </c>
      <c r="J81" s="571" t="s">
        <v>364</v>
      </c>
      <c r="K81" s="637">
        <v>0.17517079419299744</v>
      </c>
      <c r="L81" s="374"/>
      <c r="M81" s="384">
        <f>計算シート!Y79</f>
        <v>0</v>
      </c>
      <c r="N81" s="374"/>
      <c r="O81" s="385">
        <f t="shared" si="3"/>
        <v>0</v>
      </c>
      <c r="P81" s="374"/>
      <c r="Q81" s="374"/>
      <c r="R81" s="374"/>
    </row>
    <row r="82" spans="1:18" ht="17.25" customHeight="1" x14ac:dyDescent="0.2">
      <c r="A82" s="564" t="s">
        <v>278</v>
      </c>
      <c r="B82" s="571" t="s">
        <v>365</v>
      </c>
      <c r="C82" s="637">
        <v>0.11675090252707582</v>
      </c>
      <c r="D82" s="374"/>
      <c r="E82" s="384">
        <f>計算シート!Y80</f>
        <v>0</v>
      </c>
      <c r="F82" s="374"/>
      <c r="G82" s="385">
        <f t="shared" si="2"/>
        <v>0</v>
      </c>
      <c r="H82" s="374"/>
      <c r="I82" s="691" t="s">
        <v>278</v>
      </c>
      <c r="J82" s="571" t="s">
        <v>365</v>
      </c>
      <c r="K82" s="637">
        <v>0.11364620938628159</v>
      </c>
      <c r="L82" s="374"/>
      <c r="M82" s="384">
        <f>計算シート!Y80</f>
        <v>0</v>
      </c>
      <c r="N82" s="374"/>
      <c r="O82" s="385">
        <f t="shared" si="3"/>
        <v>0</v>
      </c>
      <c r="P82" s="374"/>
      <c r="Q82" s="374"/>
      <c r="R82" s="374"/>
    </row>
    <row r="83" spans="1:18" ht="17.25" customHeight="1" x14ac:dyDescent="0.2">
      <c r="A83" s="566" t="s">
        <v>279</v>
      </c>
      <c r="B83" s="573" t="s">
        <v>366</v>
      </c>
      <c r="C83" s="637">
        <v>0</v>
      </c>
      <c r="D83" s="374"/>
      <c r="E83" s="384">
        <f>計算シート!Y81</f>
        <v>0</v>
      </c>
      <c r="F83" s="374"/>
      <c r="G83" s="385">
        <f t="shared" si="2"/>
        <v>0</v>
      </c>
      <c r="H83" s="374"/>
      <c r="I83" s="693" t="s">
        <v>279</v>
      </c>
      <c r="J83" s="573" t="s">
        <v>366</v>
      </c>
      <c r="K83" s="637">
        <v>0</v>
      </c>
      <c r="L83" s="374"/>
      <c r="M83" s="384">
        <f>計算シート!Y81</f>
        <v>0</v>
      </c>
      <c r="N83" s="374"/>
      <c r="O83" s="385">
        <f t="shared" si="3"/>
        <v>0</v>
      </c>
      <c r="P83" s="374"/>
      <c r="Q83" s="374"/>
      <c r="R83" s="374"/>
    </row>
    <row r="84" spans="1:18" ht="17.25" customHeight="1" x14ac:dyDescent="0.2">
      <c r="A84" s="564" t="s">
        <v>280</v>
      </c>
      <c r="B84" s="571" t="s">
        <v>367</v>
      </c>
      <c r="C84" s="638">
        <v>1.6352951196661272E-2</v>
      </c>
      <c r="D84" s="374"/>
      <c r="E84" s="386">
        <f>計算シート!Y82</f>
        <v>0</v>
      </c>
      <c r="F84" s="374"/>
      <c r="G84" s="387">
        <f t="shared" si="2"/>
        <v>0</v>
      </c>
      <c r="H84" s="374"/>
      <c r="I84" s="691" t="s">
        <v>280</v>
      </c>
      <c r="J84" s="571" t="s">
        <v>367</v>
      </c>
      <c r="K84" s="638">
        <v>1.6352951196661272E-2</v>
      </c>
      <c r="L84" s="374"/>
      <c r="M84" s="386">
        <f>計算シート!Y82</f>
        <v>0</v>
      </c>
      <c r="N84" s="374"/>
      <c r="O84" s="387">
        <f t="shared" si="3"/>
        <v>0</v>
      </c>
      <c r="P84" s="374"/>
      <c r="Q84" s="374"/>
      <c r="R84" s="374"/>
    </row>
    <row r="85" spans="1:18" ht="17.25" customHeight="1" x14ac:dyDescent="0.2">
      <c r="A85" s="564" t="s">
        <v>281</v>
      </c>
      <c r="B85" s="571" t="s">
        <v>368</v>
      </c>
      <c r="C85" s="637">
        <v>4.5013239187996469E-2</v>
      </c>
      <c r="D85" s="374"/>
      <c r="E85" s="384">
        <f>計算シート!Y83</f>
        <v>0</v>
      </c>
      <c r="F85" s="374"/>
      <c r="G85" s="385">
        <f t="shared" si="2"/>
        <v>0</v>
      </c>
      <c r="H85" s="374"/>
      <c r="I85" s="691" t="s">
        <v>281</v>
      </c>
      <c r="J85" s="571" t="s">
        <v>368</v>
      </c>
      <c r="K85" s="637">
        <v>4.5013239187996469E-2</v>
      </c>
      <c r="L85" s="374"/>
      <c r="M85" s="384">
        <f>計算シート!Y83</f>
        <v>0</v>
      </c>
      <c r="N85" s="374"/>
      <c r="O85" s="385">
        <f t="shared" si="3"/>
        <v>0</v>
      </c>
      <c r="P85" s="374"/>
      <c r="Q85" s="374"/>
      <c r="R85" s="374"/>
    </row>
    <row r="86" spans="1:18" ht="17.25" customHeight="1" x14ac:dyDescent="0.2">
      <c r="A86" s="564" t="s">
        <v>282</v>
      </c>
      <c r="B86" s="571" t="s">
        <v>369</v>
      </c>
      <c r="C86" s="637">
        <v>0.16853807670928295</v>
      </c>
      <c r="D86" s="374"/>
      <c r="E86" s="384">
        <f>計算シート!Y84</f>
        <v>0</v>
      </c>
      <c r="F86" s="374"/>
      <c r="G86" s="385">
        <f t="shared" si="2"/>
        <v>0</v>
      </c>
      <c r="H86" s="374"/>
      <c r="I86" s="691" t="s">
        <v>282</v>
      </c>
      <c r="J86" s="571" t="s">
        <v>369</v>
      </c>
      <c r="K86" s="637">
        <v>0.16709282934963868</v>
      </c>
      <c r="L86" s="374"/>
      <c r="M86" s="384">
        <f>計算シート!Y84</f>
        <v>0</v>
      </c>
      <c r="N86" s="374"/>
      <c r="O86" s="385">
        <f t="shared" si="3"/>
        <v>0</v>
      </c>
      <c r="P86" s="374"/>
      <c r="Q86" s="374"/>
      <c r="R86" s="374"/>
    </row>
    <row r="87" spans="1:18" ht="17.25" customHeight="1" x14ac:dyDescent="0.2">
      <c r="A87" s="564" t="s">
        <v>283</v>
      </c>
      <c r="B87" s="571" t="s">
        <v>370</v>
      </c>
      <c r="C87" s="637">
        <v>6.8981186949013909E-2</v>
      </c>
      <c r="D87" s="374"/>
      <c r="E87" s="384">
        <f>計算シート!Y85</f>
        <v>0</v>
      </c>
      <c r="F87" s="374"/>
      <c r="G87" s="385">
        <f t="shared" si="2"/>
        <v>0</v>
      </c>
      <c r="H87" s="374"/>
      <c r="I87" s="691" t="s">
        <v>283</v>
      </c>
      <c r="J87" s="571" t="s">
        <v>370</v>
      </c>
      <c r="K87" s="637">
        <v>6.8344996819049347E-2</v>
      </c>
      <c r="L87" s="374"/>
      <c r="M87" s="384">
        <f>計算シート!Y85</f>
        <v>0</v>
      </c>
      <c r="N87" s="374"/>
      <c r="O87" s="385">
        <f t="shared" si="3"/>
        <v>0</v>
      </c>
      <c r="P87" s="374"/>
      <c r="Q87" s="374"/>
      <c r="R87" s="374"/>
    </row>
    <row r="88" spans="1:18" ht="17.25" customHeight="1" x14ac:dyDescent="0.2">
      <c r="A88" s="566" t="s">
        <v>284</v>
      </c>
      <c r="B88" s="573" t="s">
        <v>371</v>
      </c>
      <c r="C88" s="639">
        <v>4.0978330830293931E-2</v>
      </c>
      <c r="D88" s="374"/>
      <c r="E88" s="388">
        <f>計算シート!Y86</f>
        <v>0</v>
      </c>
      <c r="F88" s="374"/>
      <c r="G88" s="389">
        <f t="shared" si="2"/>
        <v>0</v>
      </c>
      <c r="H88" s="374"/>
      <c r="I88" s="693" t="s">
        <v>284</v>
      </c>
      <c r="J88" s="573" t="s">
        <v>371</v>
      </c>
      <c r="K88" s="639">
        <v>4.0263176714581995E-2</v>
      </c>
      <c r="L88" s="374"/>
      <c r="M88" s="388">
        <f>計算シート!Y86</f>
        <v>0</v>
      </c>
      <c r="N88" s="374"/>
      <c r="O88" s="389">
        <f t="shared" si="3"/>
        <v>0</v>
      </c>
      <c r="P88" s="374"/>
      <c r="Q88" s="374"/>
      <c r="R88" s="374"/>
    </row>
    <row r="89" spans="1:18" ht="17.25" customHeight="1" x14ac:dyDescent="0.2">
      <c r="A89" s="564" t="s">
        <v>285</v>
      </c>
      <c r="B89" s="571" t="s">
        <v>372</v>
      </c>
      <c r="C89" s="637">
        <v>0.19633365874823733</v>
      </c>
      <c r="D89" s="374"/>
      <c r="E89" s="384">
        <f>計算シート!Y87</f>
        <v>0</v>
      </c>
      <c r="F89" s="374"/>
      <c r="G89" s="385">
        <f t="shared" si="2"/>
        <v>0</v>
      </c>
      <c r="H89" s="374"/>
      <c r="I89" s="691" t="s">
        <v>285</v>
      </c>
      <c r="J89" s="571" t="s">
        <v>372</v>
      </c>
      <c r="K89" s="637">
        <v>0.19091007701486062</v>
      </c>
      <c r="L89" s="374"/>
      <c r="M89" s="384">
        <f>計算シート!Y87</f>
        <v>0</v>
      </c>
      <c r="N89" s="374"/>
      <c r="O89" s="385">
        <f t="shared" si="3"/>
        <v>0</v>
      </c>
      <c r="P89" s="374"/>
      <c r="Q89" s="374"/>
      <c r="R89" s="374"/>
    </row>
    <row r="90" spans="1:18" ht="17.25" customHeight="1" x14ac:dyDescent="0.2">
      <c r="A90" s="564" t="s">
        <v>286</v>
      </c>
      <c r="B90" s="571" t="s">
        <v>373</v>
      </c>
      <c r="C90" s="637">
        <v>5.1293873551956663E-3</v>
      </c>
      <c r="D90" s="374"/>
      <c r="E90" s="384">
        <f>計算シート!Y88</f>
        <v>0</v>
      </c>
      <c r="F90" s="374"/>
      <c r="G90" s="385">
        <f t="shared" si="2"/>
        <v>0</v>
      </c>
      <c r="H90" s="374"/>
      <c r="I90" s="691" t="s">
        <v>286</v>
      </c>
      <c r="J90" s="571" t="s">
        <v>373</v>
      </c>
      <c r="K90" s="637">
        <v>4.9564866578295196E-3</v>
      </c>
      <c r="L90" s="374"/>
      <c r="M90" s="384">
        <f>計算シート!Y88</f>
        <v>0</v>
      </c>
      <c r="N90" s="374"/>
      <c r="O90" s="385">
        <f t="shared" si="3"/>
        <v>0</v>
      </c>
      <c r="P90" s="374"/>
      <c r="Q90" s="374"/>
      <c r="R90" s="374"/>
    </row>
    <row r="91" spans="1:18" ht="17.25" customHeight="1" x14ac:dyDescent="0.2">
      <c r="A91" s="564" t="s">
        <v>287</v>
      </c>
      <c r="B91" s="571" t="s">
        <v>374</v>
      </c>
      <c r="C91" s="637">
        <v>1.7558549018642105E-2</v>
      </c>
      <c r="D91" s="374"/>
      <c r="E91" s="384">
        <f>計算シート!Y89</f>
        <v>0</v>
      </c>
      <c r="F91" s="374"/>
      <c r="G91" s="385">
        <f t="shared" si="2"/>
        <v>0</v>
      </c>
      <c r="H91" s="374"/>
      <c r="I91" s="691" t="s">
        <v>287</v>
      </c>
      <c r="J91" s="571" t="s">
        <v>374</v>
      </c>
      <c r="K91" s="637">
        <v>1.7558549018642105E-2</v>
      </c>
      <c r="L91" s="374"/>
      <c r="M91" s="384">
        <f>計算シート!Y89</f>
        <v>0</v>
      </c>
      <c r="N91" s="374"/>
      <c r="O91" s="385">
        <f t="shared" si="3"/>
        <v>0</v>
      </c>
      <c r="P91" s="374"/>
      <c r="Q91" s="374"/>
      <c r="R91" s="374"/>
    </row>
    <row r="92" spans="1:18" ht="17.25" customHeight="1" x14ac:dyDescent="0.2">
      <c r="A92" s="564" t="s">
        <v>288</v>
      </c>
      <c r="B92" s="571" t="s">
        <v>375</v>
      </c>
      <c r="C92" s="637">
        <v>5.5191310304335064E-2</v>
      </c>
      <c r="D92" s="374"/>
      <c r="E92" s="384">
        <f>計算シート!Y90</f>
        <v>0</v>
      </c>
      <c r="F92" s="374"/>
      <c r="G92" s="385">
        <f t="shared" si="2"/>
        <v>0</v>
      </c>
      <c r="H92" s="374"/>
      <c r="I92" s="691" t="s">
        <v>288</v>
      </c>
      <c r="J92" s="571" t="s">
        <v>375</v>
      </c>
      <c r="K92" s="637">
        <v>5.3741248476545475E-2</v>
      </c>
      <c r="L92" s="374"/>
      <c r="M92" s="384">
        <f>計算シート!Y90</f>
        <v>0</v>
      </c>
      <c r="N92" s="374"/>
      <c r="O92" s="385">
        <f t="shared" si="3"/>
        <v>0</v>
      </c>
      <c r="P92" s="374"/>
      <c r="Q92" s="374"/>
      <c r="R92" s="374"/>
    </row>
    <row r="93" spans="1:18" ht="17.25" customHeight="1" x14ac:dyDescent="0.2">
      <c r="A93" s="566" t="s">
        <v>289</v>
      </c>
      <c r="B93" s="573" t="s">
        <v>376</v>
      </c>
      <c r="C93" s="639">
        <v>5.157944365865158E-2</v>
      </c>
      <c r="D93" s="374"/>
      <c r="E93" s="384">
        <f>計算シート!Y91</f>
        <v>0</v>
      </c>
      <c r="F93" s="374"/>
      <c r="G93" s="385">
        <f t="shared" si="2"/>
        <v>0</v>
      </c>
      <c r="H93" s="374"/>
      <c r="I93" s="693" t="s">
        <v>289</v>
      </c>
      <c r="J93" s="573" t="s">
        <v>376</v>
      </c>
      <c r="K93" s="639">
        <v>3.6586515794436586E-2</v>
      </c>
      <c r="L93" s="374"/>
      <c r="M93" s="384">
        <f>計算シート!Y91</f>
        <v>0</v>
      </c>
      <c r="N93" s="374"/>
      <c r="O93" s="385">
        <f t="shared" si="3"/>
        <v>0</v>
      </c>
      <c r="P93" s="374"/>
      <c r="Q93" s="374"/>
      <c r="R93" s="374"/>
    </row>
    <row r="94" spans="1:18" ht="17.25" customHeight="1" x14ac:dyDescent="0.2">
      <c r="A94" s="564" t="s">
        <v>290</v>
      </c>
      <c r="B94" s="571" t="s">
        <v>377</v>
      </c>
      <c r="C94" s="637">
        <v>5.3959731543624163E-2</v>
      </c>
      <c r="D94" s="374"/>
      <c r="E94" s="386">
        <f>計算シート!Y92</f>
        <v>0</v>
      </c>
      <c r="F94" s="374"/>
      <c r="G94" s="387">
        <f t="shared" si="2"/>
        <v>0</v>
      </c>
      <c r="H94" s="374"/>
      <c r="I94" s="691" t="s">
        <v>290</v>
      </c>
      <c r="J94" s="571" t="s">
        <v>377</v>
      </c>
      <c r="K94" s="637">
        <v>4.7550335570469796E-2</v>
      </c>
      <c r="L94" s="374"/>
      <c r="M94" s="386">
        <f>計算シート!Y92</f>
        <v>0</v>
      </c>
      <c r="N94" s="374"/>
      <c r="O94" s="387">
        <f t="shared" si="3"/>
        <v>0</v>
      </c>
      <c r="P94" s="374"/>
      <c r="Q94" s="374"/>
      <c r="R94" s="374"/>
    </row>
    <row r="95" spans="1:18" ht="17.25" customHeight="1" x14ac:dyDescent="0.2">
      <c r="A95" s="564" t="s">
        <v>291</v>
      </c>
      <c r="B95" s="571" t="s">
        <v>192</v>
      </c>
      <c r="C95" s="637">
        <v>5.4096616301340709E-2</v>
      </c>
      <c r="D95" s="374"/>
      <c r="E95" s="384">
        <f>計算シート!Y93</f>
        <v>0</v>
      </c>
      <c r="F95" s="374"/>
      <c r="G95" s="385">
        <f t="shared" si="2"/>
        <v>0</v>
      </c>
      <c r="H95" s="374"/>
      <c r="I95" s="691" t="s">
        <v>291</v>
      </c>
      <c r="J95" s="571" t="s">
        <v>192</v>
      </c>
      <c r="K95" s="637">
        <v>5.4096616301340709E-2</v>
      </c>
      <c r="L95" s="374"/>
      <c r="M95" s="384">
        <f>計算シート!Y93</f>
        <v>0</v>
      </c>
      <c r="N95" s="374"/>
      <c r="O95" s="385">
        <f t="shared" si="3"/>
        <v>0</v>
      </c>
      <c r="P95" s="374"/>
      <c r="Q95" s="374"/>
      <c r="R95" s="374"/>
    </row>
    <row r="96" spans="1:18" ht="17.25" customHeight="1" x14ac:dyDescent="0.2">
      <c r="A96" s="564" t="s">
        <v>292</v>
      </c>
      <c r="B96" s="571" t="s">
        <v>378</v>
      </c>
      <c r="C96" s="637">
        <v>9.8919126243651775E-2</v>
      </c>
      <c r="D96" s="374"/>
      <c r="E96" s="384">
        <f>計算シート!Y94</f>
        <v>0</v>
      </c>
      <c r="F96" s="374"/>
      <c r="G96" s="385">
        <f t="shared" si="2"/>
        <v>0</v>
      </c>
      <c r="H96" s="374"/>
      <c r="I96" s="691" t="s">
        <v>292</v>
      </c>
      <c r="J96" s="571" t="s">
        <v>378</v>
      </c>
      <c r="K96" s="637">
        <v>9.8484743459997498E-2</v>
      </c>
      <c r="L96" s="374"/>
      <c r="M96" s="384">
        <f>計算シート!Y94</f>
        <v>0</v>
      </c>
      <c r="N96" s="374"/>
      <c r="O96" s="385">
        <f t="shared" si="3"/>
        <v>0</v>
      </c>
      <c r="P96" s="374"/>
      <c r="Q96" s="374"/>
      <c r="R96" s="374"/>
    </row>
    <row r="97" spans="1:18" ht="17.25" customHeight="1" x14ac:dyDescent="0.2">
      <c r="A97" s="564" t="s">
        <v>293</v>
      </c>
      <c r="B97" s="571" t="s">
        <v>550</v>
      </c>
      <c r="C97" s="637">
        <v>4.2315917053836992E-2</v>
      </c>
      <c r="D97" s="374"/>
      <c r="E97" s="384">
        <f>計算シート!Y95</f>
        <v>0</v>
      </c>
      <c r="F97" s="374"/>
      <c r="G97" s="385">
        <f t="shared" si="2"/>
        <v>0</v>
      </c>
      <c r="H97" s="374"/>
      <c r="I97" s="691" t="s">
        <v>293</v>
      </c>
      <c r="J97" s="571" t="s">
        <v>550</v>
      </c>
      <c r="K97" s="637">
        <v>4.2301985887728731E-2</v>
      </c>
      <c r="L97" s="374"/>
      <c r="M97" s="384">
        <f>計算シート!Y95</f>
        <v>0</v>
      </c>
      <c r="N97" s="374"/>
      <c r="O97" s="385">
        <f t="shared" si="3"/>
        <v>0</v>
      </c>
      <c r="P97" s="374"/>
      <c r="Q97" s="374"/>
      <c r="R97" s="374"/>
    </row>
    <row r="98" spans="1:18" ht="17.25" customHeight="1" x14ac:dyDescent="0.2">
      <c r="A98" s="566" t="s">
        <v>294</v>
      </c>
      <c r="B98" s="573" t="s">
        <v>379</v>
      </c>
      <c r="C98" s="637">
        <v>9.5897812278113934E-2</v>
      </c>
      <c r="D98" s="374"/>
      <c r="E98" s="388">
        <f>計算シート!Y96</f>
        <v>0</v>
      </c>
      <c r="F98" s="374"/>
      <c r="G98" s="389">
        <f t="shared" si="2"/>
        <v>0</v>
      </c>
      <c r="H98" s="374"/>
      <c r="I98" s="693" t="s">
        <v>294</v>
      </c>
      <c r="J98" s="573" t="s">
        <v>379</v>
      </c>
      <c r="K98" s="637">
        <v>8.7551907891433911E-2</v>
      </c>
      <c r="L98" s="374"/>
      <c r="M98" s="388">
        <f>計算シート!Y96</f>
        <v>0</v>
      </c>
      <c r="N98" s="374"/>
      <c r="O98" s="389">
        <f t="shared" si="3"/>
        <v>0</v>
      </c>
      <c r="P98" s="374"/>
      <c r="Q98" s="374"/>
      <c r="R98" s="374"/>
    </row>
    <row r="99" spans="1:18" ht="17.25" customHeight="1" x14ac:dyDescent="0.2">
      <c r="A99" s="564" t="s">
        <v>295</v>
      </c>
      <c r="B99" s="571" t="s">
        <v>380</v>
      </c>
      <c r="C99" s="638">
        <v>8.0209413740307212E-2</v>
      </c>
      <c r="D99" s="374"/>
      <c r="E99" s="384">
        <f>計算シート!Y97</f>
        <v>0</v>
      </c>
      <c r="F99" s="374"/>
      <c r="G99" s="385">
        <f t="shared" si="2"/>
        <v>0</v>
      </c>
      <c r="H99" s="374"/>
      <c r="I99" s="691" t="s">
        <v>295</v>
      </c>
      <c r="J99" s="571" t="s">
        <v>380</v>
      </c>
      <c r="K99" s="638">
        <v>7.9172223045389442E-2</v>
      </c>
      <c r="L99" s="374"/>
      <c r="M99" s="384">
        <f>計算シート!Y97</f>
        <v>0</v>
      </c>
      <c r="N99" s="374"/>
      <c r="O99" s="385">
        <f t="shared" si="3"/>
        <v>0</v>
      </c>
      <c r="P99" s="374"/>
      <c r="Q99" s="374"/>
      <c r="R99" s="374"/>
    </row>
    <row r="100" spans="1:18" ht="17.25" customHeight="1" x14ac:dyDescent="0.2">
      <c r="A100" s="564" t="s">
        <v>296</v>
      </c>
      <c r="B100" s="571" t="s">
        <v>381</v>
      </c>
      <c r="C100" s="637">
        <v>0.10894728759550044</v>
      </c>
      <c r="D100" s="374"/>
      <c r="E100" s="384">
        <f>計算シート!Y98</f>
        <v>0</v>
      </c>
      <c r="F100" s="374"/>
      <c r="G100" s="385">
        <f t="shared" si="2"/>
        <v>0</v>
      </c>
      <c r="H100" s="374"/>
      <c r="I100" s="691" t="s">
        <v>296</v>
      </c>
      <c r="J100" s="571" t="s">
        <v>381</v>
      </c>
      <c r="K100" s="637">
        <v>0.1087937190463393</v>
      </c>
      <c r="L100" s="374"/>
      <c r="M100" s="384">
        <f>計算シート!Y98</f>
        <v>0</v>
      </c>
      <c r="N100" s="374"/>
      <c r="O100" s="385">
        <f t="shared" si="3"/>
        <v>0</v>
      </c>
      <c r="P100" s="374"/>
      <c r="Q100" s="374"/>
      <c r="R100" s="374"/>
    </row>
    <row r="101" spans="1:18" ht="17.25" customHeight="1" x14ac:dyDescent="0.2">
      <c r="A101" s="564" t="s">
        <v>297</v>
      </c>
      <c r="B101" s="571" t="s">
        <v>382</v>
      </c>
      <c r="C101" s="637">
        <v>0.22651396657918224</v>
      </c>
      <c r="D101" s="374"/>
      <c r="E101" s="384">
        <f>計算シート!Y99</f>
        <v>0</v>
      </c>
      <c r="F101" s="374"/>
      <c r="G101" s="385">
        <f t="shared" si="2"/>
        <v>0</v>
      </c>
      <c r="H101" s="374"/>
      <c r="I101" s="691" t="s">
        <v>297</v>
      </c>
      <c r="J101" s="571" t="s">
        <v>382</v>
      </c>
      <c r="K101" s="637">
        <v>0.22587771621466379</v>
      </c>
      <c r="L101" s="374"/>
      <c r="M101" s="384">
        <f>計算シート!Y99</f>
        <v>0</v>
      </c>
      <c r="N101" s="374"/>
      <c r="O101" s="385">
        <f t="shared" si="3"/>
        <v>0</v>
      </c>
      <c r="P101" s="374"/>
      <c r="Q101" s="374"/>
      <c r="R101" s="374"/>
    </row>
    <row r="102" spans="1:18" ht="17.25" customHeight="1" x14ac:dyDescent="0.2">
      <c r="A102" s="564" t="s">
        <v>298</v>
      </c>
      <c r="B102" s="571" t="s">
        <v>534</v>
      </c>
      <c r="C102" s="637">
        <v>0.1389946826766161</v>
      </c>
      <c r="D102" s="374"/>
      <c r="E102" s="384">
        <f>計算シート!Y100</f>
        <v>0</v>
      </c>
      <c r="F102" s="374"/>
      <c r="G102" s="385">
        <f t="shared" si="2"/>
        <v>0</v>
      </c>
      <c r="H102" s="374"/>
      <c r="I102" s="691" t="s">
        <v>298</v>
      </c>
      <c r="J102" s="571" t="s">
        <v>534</v>
      </c>
      <c r="K102" s="637">
        <v>0.1225739955459948</v>
      </c>
      <c r="L102" s="374"/>
      <c r="M102" s="384">
        <f>計算シート!Y100</f>
        <v>0</v>
      </c>
      <c r="N102" s="374"/>
      <c r="O102" s="385">
        <f t="shared" si="3"/>
        <v>0</v>
      </c>
      <c r="P102" s="374"/>
      <c r="Q102" s="374"/>
      <c r="R102" s="374"/>
    </row>
    <row r="103" spans="1:18" ht="17.25" customHeight="1" x14ac:dyDescent="0.2">
      <c r="A103" s="566" t="s">
        <v>299</v>
      </c>
      <c r="B103" s="573" t="s">
        <v>383</v>
      </c>
      <c r="C103" s="639">
        <v>3.56982300737608E-2</v>
      </c>
      <c r="D103" s="374"/>
      <c r="E103" s="384">
        <f>計算シート!Y101</f>
        <v>0</v>
      </c>
      <c r="F103" s="374"/>
      <c r="G103" s="385">
        <f t="shared" si="2"/>
        <v>0</v>
      </c>
      <c r="H103" s="374"/>
      <c r="I103" s="693" t="s">
        <v>299</v>
      </c>
      <c r="J103" s="573" t="s">
        <v>383</v>
      </c>
      <c r="K103" s="639">
        <v>3.5148770375797132E-2</v>
      </c>
      <c r="L103" s="374"/>
      <c r="M103" s="384">
        <f>計算シート!Y101</f>
        <v>0</v>
      </c>
      <c r="N103" s="374"/>
      <c r="O103" s="385">
        <f t="shared" si="3"/>
        <v>0</v>
      </c>
      <c r="P103" s="374"/>
      <c r="Q103" s="374"/>
      <c r="R103" s="374"/>
    </row>
    <row r="104" spans="1:18" ht="17.25" customHeight="1" x14ac:dyDescent="0.2">
      <c r="A104" s="564" t="s">
        <v>300</v>
      </c>
      <c r="B104" s="571" t="s">
        <v>384</v>
      </c>
      <c r="C104" s="637">
        <v>3.2962799911952452E-2</v>
      </c>
      <c r="D104" s="374"/>
      <c r="E104" s="386">
        <f>計算シート!Y102</f>
        <v>0</v>
      </c>
      <c r="F104" s="374"/>
      <c r="G104" s="387">
        <f t="shared" si="2"/>
        <v>0</v>
      </c>
      <c r="H104" s="374"/>
      <c r="I104" s="691" t="s">
        <v>300</v>
      </c>
      <c r="J104" s="571" t="s">
        <v>384</v>
      </c>
      <c r="K104" s="637">
        <v>3.0046224961479198E-2</v>
      </c>
      <c r="L104" s="374"/>
      <c r="M104" s="386">
        <f>計算シート!Y102</f>
        <v>0</v>
      </c>
      <c r="N104" s="374"/>
      <c r="O104" s="387">
        <f t="shared" si="3"/>
        <v>0</v>
      </c>
      <c r="P104" s="374"/>
      <c r="Q104" s="374"/>
      <c r="R104" s="374"/>
    </row>
    <row r="105" spans="1:18" ht="17.25" customHeight="1" x14ac:dyDescent="0.2">
      <c r="A105" s="564" t="s">
        <v>301</v>
      </c>
      <c r="B105" s="571" t="s">
        <v>385</v>
      </c>
      <c r="C105" s="637">
        <v>5.4835944568788993E-2</v>
      </c>
      <c r="D105" s="374"/>
      <c r="E105" s="384">
        <f>計算シート!Y103</f>
        <v>0</v>
      </c>
      <c r="F105" s="374"/>
      <c r="G105" s="385">
        <f t="shared" si="2"/>
        <v>0</v>
      </c>
      <c r="H105" s="374"/>
      <c r="I105" s="691" t="s">
        <v>301</v>
      </c>
      <c r="J105" s="571" t="s">
        <v>385</v>
      </c>
      <c r="K105" s="637">
        <v>4.3180627648935661E-2</v>
      </c>
      <c r="L105" s="374"/>
      <c r="M105" s="384">
        <f>計算シート!Y103</f>
        <v>0</v>
      </c>
      <c r="N105" s="374"/>
      <c r="O105" s="385">
        <f t="shared" si="3"/>
        <v>0</v>
      </c>
      <c r="P105" s="374"/>
      <c r="Q105" s="374"/>
      <c r="R105" s="374"/>
    </row>
    <row r="106" spans="1:18" ht="17.25" customHeight="1" x14ac:dyDescent="0.2">
      <c r="A106" s="564" t="s">
        <v>302</v>
      </c>
      <c r="B106" s="571" t="s">
        <v>386</v>
      </c>
      <c r="C106" s="637">
        <v>0.14248333577704342</v>
      </c>
      <c r="D106" s="374"/>
      <c r="E106" s="384">
        <f>計算シート!Y104</f>
        <v>0</v>
      </c>
      <c r="F106" s="374"/>
      <c r="G106" s="385">
        <f t="shared" si="2"/>
        <v>0</v>
      </c>
      <c r="H106" s="374"/>
      <c r="I106" s="691" t="s">
        <v>302</v>
      </c>
      <c r="J106" s="571" t="s">
        <v>386</v>
      </c>
      <c r="K106" s="637">
        <v>0.12195617111985833</v>
      </c>
      <c r="L106" s="374"/>
      <c r="M106" s="384">
        <f>計算シート!Y104</f>
        <v>0</v>
      </c>
      <c r="N106" s="374"/>
      <c r="O106" s="385">
        <f t="shared" si="3"/>
        <v>0</v>
      </c>
      <c r="P106" s="374"/>
      <c r="Q106" s="374"/>
      <c r="R106" s="374"/>
    </row>
    <row r="107" spans="1:18" ht="17.25" customHeight="1" x14ac:dyDescent="0.2">
      <c r="A107" s="564" t="s">
        <v>303</v>
      </c>
      <c r="B107" s="571" t="s">
        <v>387</v>
      </c>
      <c r="C107" s="637">
        <v>0.17874869162980719</v>
      </c>
      <c r="D107" s="374"/>
      <c r="E107" s="384">
        <f>計算シート!Y105</f>
        <v>0</v>
      </c>
      <c r="F107" s="374"/>
      <c r="G107" s="385">
        <f t="shared" si="2"/>
        <v>0</v>
      </c>
      <c r="H107" s="374"/>
      <c r="I107" s="691" t="s">
        <v>303</v>
      </c>
      <c r="J107" s="571" t="s">
        <v>387</v>
      </c>
      <c r="K107" s="637">
        <v>0.17088158827700306</v>
      </c>
      <c r="L107" s="374"/>
      <c r="M107" s="384">
        <f>計算シート!Y105</f>
        <v>0</v>
      </c>
      <c r="N107" s="374"/>
      <c r="O107" s="385">
        <f t="shared" si="3"/>
        <v>0</v>
      </c>
      <c r="P107" s="374"/>
      <c r="Q107" s="374"/>
      <c r="R107" s="374"/>
    </row>
    <row r="108" spans="1:18" ht="17.25" customHeight="1" x14ac:dyDescent="0.2">
      <c r="A108" s="566" t="s">
        <v>304</v>
      </c>
      <c r="B108" s="573" t="s">
        <v>388</v>
      </c>
      <c r="C108" s="637">
        <v>0.2373509441883371</v>
      </c>
      <c r="D108" s="374"/>
      <c r="E108" s="388">
        <f>計算シート!Y106</f>
        <v>0</v>
      </c>
      <c r="F108" s="374"/>
      <c r="G108" s="389">
        <f t="shared" si="2"/>
        <v>0</v>
      </c>
      <c r="H108" s="374"/>
      <c r="I108" s="693" t="s">
        <v>304</v>
      </c>
      <c r="J108" s="573" t="s">
        <v>388</v>
      </c>
      <c r="K108" s="637">
        <v>0.20278856478528698</v>
      </c>
      <c r="L108" s="374"/>
      <c r="M108" s="388">
        <f>計算シート!Y106</f>
        <v>0</v>
      </c>
      <c r="N108" s="374"/>
      <c r="O108" s="389">
        <f t="shared" si="3"/>
        <v>0</v>
      </c>
      <c r="P108" s="374"/>
      <c r="Q108" s="374"/>
      <c r="R108" s="374"/>
    </row>
    <row r="109" spans="1:18" ht="17.25" customHeight="1" x14ac:dyDescent="0.2">
      <c r="A109" s="564" t="s">
        <v>305</v>
      </c>
      <c r="B109" s="571" t="s">
        <v>389</v>
      </c>
      <c r="C109" s="638">
        <v>0.2629737877706948</v>
      </c>
      <c r="D109" s="374"/>
      <c r="E109" s="384">
        <f>計算シート!Y107</f>
        <v>0</v>
      </c>
      <c r="F109" s="374"/>
      <c r="G109" s="385">
        <f t="shared" si="2"/>
        <v>0</v>
      </c>
      <c r="H109" s="374"/>
      <c r="I109" s="691" t="s">
        <v>305</v>
      </c>
      <c r="J109" s="571" t="s">
        <v>389</v>
      </c>
      <c r="K109" s="638">
        <v>0.14767680022092836</v>
      </c>
      <c r="L109" s="374"/>
      <c r="M109" s="384">
        <f>計算シート!Y107</f>
        <v>0</v>
      </c>
      <c r="N109" s="374"/>
      <c r="O109" s="385">
        <f t="shared" si="3"/>
        <v>0</v>
      </c>
      <c r="P109" s="374"/>
      <c r="Q109" s="374"/>
      <c r="R109" s="374"/>
    </row>
    <row r="110" spans="1:18" ht="17.25" customHeight="1" x14ac:dyDescent="0.2">
      <c r="A110" s="564" t="s">
        <v>306</v>
      </c>
      <c r="B110" s="571" t="s">
        <v>390</v>
      </c>
      <c r="C110" s="637">
        <v>0.13897131552917902</v>
      </c>
      <c r="D110" s="374"/>
      <c r="E110" s="384">
        <f>計算シート!Y108</f>
        <v>0</v>
      </c>
      <c r="F110" s="374"/>
      <c r="G110" s="385">
        <f t="shared" si="2"/>
        <v>0</v>
      </c>
      <c r="H110" s="374"/>
      <c r="I110" s="691" t="s">
        <v>306</v>
      </c>
      <c r="J110" s="571" t="s">
        <v>390</v>
      </c>
      <c r="K110" s="637">
        <v>0.12705242334322453</v>
      </c>
      <c r="L110" s="374"/>
      <c r="M110" s="384">
        <f>計算シート!Y108</f>
        <v>0</v>
      </c>
      <c r="N110" s="374"/>
      <c r="O110" s="385">
        <f t="shared" si="3"/>
        <v>0</v>
      </c>
      <c r="P110" s="374"/>
      <c r="Q110" s="374"/>
      <c r="R110" s="374"/>
    </row>
    <row r="111" spans="1:18" ht="17.25" customHeight="1" x14ac:dyDescent="0.2">
      <c r="A111" s="564" t="s">
        <v>552</v>
      </c>
      <c r="B111" s="571" t="s">
        <v>551</v>
      </c>
      <c r="C111" s="637">
        <v>9.3863827402633784E-2</v>
      </c>
      <c r="D111" s="374"/>
      <c r="E111" s="384">
        <f>計算シート!Y109</f>
        <v>0</v>
      </c>
      <c r="F111" s="374"/>
      <c r="G111" s="385">
        <f t="shared" si="2"/>
        <v>0</v>
      </c>
      <c r="H111" s="374"/>
      <c r="I111" s="691" t="s">
        <v>552</v>
      </c>
      <c r="J111" s="571" t="s">
        <v>551</v>
      </c>
      <c r="K111" s="637">
        <v>8.6578873634071171E-2</v>
      </c>
      <c r="L111" s="374"/>
      <c r="M111" s="384">
        <f>計算シート!Y109</f>
        <v>0</v>
      </c>
      <c r="N111" s="374"/>
      <c r="O111" s="385">
        <f t="shared" si="3"/>
        <v>0</v>
      </c>
      <c r="P111" s="374"/>
      <c r="Q111" s="374"/>
      <c r="R111" s="374"/>
    </row>
    <row r="112" spans="1:18" ht="17.25" customHeight="1" x14ac:dyDescent="0.2">
      <c r="A112" s="564" t="s">
        <v>307</v>
      </c>
      <c r="B112" s="571" t="s">
        <v>391</v>
      </c>
      <c r="C112" s="637">
        <v>0.1650225039037384</v>
      </c>
      <c r="D112" s="374"/>
      <c r="E112" s="384">
        <f>計算シート!Y110</f>
        <v>0</v>
      </c>
      <c r="F112" s="374"/>
      <c r="G112" s="385">
        <f t="shared" si="2"/>
        <v>0</v>
      </c>
      <c r="H112" s="374"/>
      <c r="I112" s="691" t="s">
        <v>307</v>
      </c>
      <c r="J112" s="571" t="s">
        <v>391</v>
      </c>
      <c r="K112" s="637">
        <v>0.11516487553963442</v>
      </c>
      <c r="L112" s="374"/>
      <c r="M112" s="384">
        <f>計算シート!Y110</f>
        <v>0</v>
      </c>
      <c r="N112" s="374"/>
      <c r="O112" s="385">
        <f t="shared" si="3"/>
        <v>0</v>
      </c>
      <c r="P112" s="374"/>
      <c r="Q112" s="374"/>
      <c r="R112" s="374"/>
    </row>
    <row r="113" spans="1:18" ht="17.25" customHeight="1" x14ac:dyDescent="0.2">
      <c r="A113" s="566" t="s">
        <v>308</v>
      </c>
      <c r="B113" s="573" t="s">
        <v>555</v>
      </c>
      <c r="C113" s="639">
        <v>0</v>
      </c>
      <c r="D113" s="374"/>
      <c r="E113" s="388">
        <f>計算シート!Y111</f>
        <v>0</v>
      </c>
      <c r="F113" s="374"/>
      <c r="G113" s="389">
        <f t="shared" si="2"/>
        <v>0</v>
      </c>
      <c r="H113" s="374"/>
      <c r="I113" s="693" t="s">
        <v>308</v>
      </c>
      <c r="J113" s="573" t="s">
        <v>555</v>
      </c>
      <c r="K113" s="639">
        <v>0</v>
      </c>
      <c r="L113" s="374"/>
      <c r="M113" s="388">
        <f>計算シート!Y111</f>
        <v>0</v>
      </c>
      <c r="N113" s="374"/>
      <c r="O113" s="389">
        <f t="shared" si="3"/>
        <v>0</v>
      </c>
      <c r="P113" s="374"/>
      <c r="Q113" s="374"/>
      <c r="R113" s="374"/>
    </row>
    <row r="114" spans="1:18" ht="17.25" customHeight="1" x14ac:dyDescent="0.2">
      <c r="A114" s="565" t="s">
        <v>309</v>
      </c>
      <c r="B114" s="572" t="s">
        <v>0</v>
      </c>
      <c r="C114" s="637">
        <v>2.4787535410764872E-3</v>
      </c>
      <c r="D114" s="374"/>
      <c r="E114" s="384">
        <f>計算シート!Y112</f>
        <v>0</v>
      </c>
      <c r="F114" s="374"/>
      <c r="G114" s="385">
        <f t="shared" si="2"/>
        <v>0</v>
      </c>
      <c r="H114" s="374"/>
      <c r="I114" s="694" t="s">
        <v>309</v>
      </c>
      <c r="J114" s="572" t="s">
        <v>0</v>
      </c>
      <c r="K114" s="637">
        <v>2.4079320113314447E-3</v>
      </c>
      <c r="L114" s="374"/>
      <c r="M114" s="384">
        <f>計算シート!Y112</f>
        <v>0</v>
      </c>
      <c r="N114" s="374"/>
      <c r="O114" s="385">
        <f t="shared" si="3"/>
        <v>0</v>
      </c>
      <c r="P114" s="374"/>
      <c r="Q114" s="374"/>
      <c r="R114" s="374"/>
    </row>
    <row r="115" spans="1:18" ht="17.25" customHeight="1" x14ac:dyDescent="0.2">
      <c r="A115" s="583"/>
      <c r="B115" s="584" t="s">
        <v>29</v>
      </c>
      <c r="C115" s="640">
        <v>6.6606192400219463E-2</v>
      </c>
      <c r="D115" s="374"/>
      <c r="E115" s="392">
        <f>SUM(E9:E114)</f>
        <v>0</v>
      </c>
      <c r="F115" s="374"/>
      <c r="G115" s="390">
        <f>SUM(G9:G114)</f>
        <v>0</v>
      </c>
      <c r="H115" s="374"/>
      <c r="I115" s="583"/>
      <c r="J115" s="584" t="s">
        <v>29</v>
      </c>
      <c r="K115" s="640">
        <v>6.0200345270212341E-2</v>
      </c>
      <c r="L115" s="374"/>
      <c r="M115" s="392">
        <f>SUM(M9:M114)</f>
        <v>0</v>
      </c>
      <c r="N115" s="374"/>
      <c r="O115" s="395">
        <f>SUM(O9:O114)</f>
        <v>0</v>
      </c>
      <c r="P115" s="374"/>
      <c r="Q115" s="374"/>
      <c r="R115" s="374"/>
    </row>
    <row r="116" spans="1:18" s="374" customFormat="1" x14ac:dyDescent="0.2">
      <c r="C116" s="404"/>
      <c r="D116" s="393"/>
      <c r="E116" s="394"/>
      <c r="F116" s="393"/>
      <c r="G116" s="405"/>
      <c r="H116" s="393"/>
      <c r="I116" s="393"/>
      <c r="J116" s="393"/>
      <c r="K116" s="404"/>
      <c r="M116" s="406"/>
      <c r="O116" s="405"/>
    </row>
    <row r="117" spans="1:18" s="374" customFormat="1" x14ac:dyDescent="0.2"/>
    <row r="118" spans="1:18" s="374" customFormat="1" x14ac:dyDescent="0.2"/>
    <row r="119" spans="1:18" s="374" customFormat="1" x14ac:dyDescent="0.2"/>
    <row r="120" spans="1:18" s="374" customFormat="1" x14ac:dyDescent="0.2"/>
    <row r="121" spans="1:18" s="374" customFormat="1" x14ac:dyDescent="0.2"/>
    <row r="122" spans="1:18" s="374" customFormat="1" x14ac:dyDescent="0.2"/>
    <row r="123" spans="1:18" s="374" customFormat="1" x14ac:dyDescent="0.2"/>
    <row r="124" spans="1:18" s="374" customFormat="1" x14ac:dyDescent="0.2"/>
    <row r="125" spans="1:18" s="374" customFormat="1" x14ac:dyDescent="0.2"/>
    <row r="126" spans="1:18" s="374" customFormat="1" x14ac:dyDescent="0.2"/>
    <row r="127" spans="1:18" s="374" customFormat="1" x14ac:dyDescent="0.2"/>
    <row r="128" spans="1:18" s="374" customFormat="1" x14ac:dyDescent="0.2"/>
    <row r="129" s="374" customFormat="1" x14ac:dyDescent="0.2"/>
    <row r="130" s="374" customFormat="1" x14ac:dyDescent="0.2"/>
    <row r="131" s="374" customFormat="1" x14ac:dyDescent="0.2"/>
    <row r="132" s="374" customFormat="1" x14ac:dyDescent="0.2"/>
    <row r="133" s="374" customFormat="1" x14ac:dyDescent="0.2"/>
    <row r="134" s="374" customFormat="1" x14ac:dyDescent="0.2"/>
    <row r="135" s="374" customFormat="1" x14ac:dyDescent="0.2"/>
    <row r="136" s="374" customFormat="1" x14ac:dyDescent="0.2"/>
    <row r="137" s="374" customFormat="1" x14ac:dyDescent="0.2"/>
    <row r="138" s="374" customFormat="1" x14ac:dyDescent="0.2"/>
    <row r="139" s="374" customFormat="1" x14ac:dyDescent="0.2"/>
    <row r="140" s="374" customFormat="1" x14ac:dyDescent="0.2"/>
    <row r="141" s="374" customFormat="1" x14ac:dyDescent="0.2"/>
    <row r="142" s="374" customFormat="1" x14ac:dyDescent="0.2"/>
    <row r="143" s="374" customFormat="1" x14ac:dyDescent="0.2"/>
    <row r="144" s="374" customFormat="1" x14ac:dyDescent="0.2"/>
    <row r="145" s="374" customFormat="1" x14ac:dyDescent="0.2"/>
    <row r="146" s="374" customFormat="1" x14ac:dyDescent="0.2"/>
    <row r="147" s="374" customFormat="1" x14ac:dyDescent="0.2"/>
    <row r="148" s="374" customFormat="1" x14ac:dyDescent="0.2"/>
    <row r="149" s="374" customFormat="1" x14ac:dyDescent="0.2"/>
    <row r="150" s="374" customFormat="1" x14ac:dyDescent="0.2"/>
    <row r="151" s="374" customFormat="1" x14ac:dyDescent="0.2"/>
    <row r="152" s="374" customFormat="1" x14ac:dyDescent="0.2"/>
    <row r="153" s="374" customFormat="1" x14ac:dyDescent="0.2"/>
    <row r="154" s="374" customFormat="1" x14ac:dyDescent="0.2"/>
    <row r="155" s="374" customFormat="1" x14ac:dyDescent="0.2"/>
    <row r="156" s="374" customFormat="1" x14ac:dyDescent="0.2"/>
    <row r="157" s="374" customFormat="1" x14ac:dyDescent="0.2"/>
    <row r="158" s="374" customFormat="1" x14ac:dyDescent="0.2"/>
    <row r="159" s="374" customFormat="1" x14ac:dyDescent="0.2"/>
    <row r="160" s="374" customFormat="1" x14ac:dyDescent="0.2"/>
    <row r="161" s="374" customFormat="1" x14ac:dyDescent="0.2"/>
    <row r="162" s="374" customFormat="1" x14ac:dyDescent="0.2"/>
    <row r="163" s="374" customFormat="1" x14ac:dyDescent="0.2"/>
    <row r="164" s="374" customFormat="1" x14ac:dyDescent="0.2"/>
    <row r="165" s="374" customFormat="1" x14ac:dyDescent="0.2"/>
    <row r="166" s="374" customFormat="1" x14ac:dyDescent="0.2"/>
    <row r="167" s="374" customFormat="1" x14ac:dyDescent="0.2"/>
    <row r="168" s="374" customFormat="1" x14ac:dyDescent="0.2"/>
    <row r="169" s="374" customFormat="1" x14ac:dyDescent="0.2"/>
    <row r="170" s="374" customFormat="1" x14ac:dyDescent="0.2"/>
    <row r="171" s="374" customFormat="1" x14ac:dyDescent="0.2"/>
    <row r="172" s="374" customFormat="1" x14ac:dyDescent="0.2"/>
    <row r="173" s="374" customFormat="1" x14ac:dyDescent="0.2"/>
    <row r="174" s="374" customFormat="1" x14ac:dyDescent="0.2"/>
    <row r="175" s="374" customFormat="1" x14ac:dyDescent="0.2"/>
    <row r="176" s="374" customFormat="1" x14ac:dyDescent="0.2"/>
    <row r="177" s="374" customFormat="1" x14ac:dyDescent="0.2"/>
    <row r="178" s="374" customFormat="1" x14ac:dyDescent="0.2"/>
    <row r="179" s="374" customFormat="1" x14ac:dyDescent="0.2"/>
    <row r="180" s="374" customFormat="1" x14ac:dyDescent="0.2"/>
    <row r="181" s="374" customFormat="1" x14ac:dyDescent="0.2"/>
    <row r="182" s="374" customFormat="1" x14ac:dyDescent="0.2"/>
    <row r="183" s="374" customFormat="1" x14ac:dyDescent="0.2"/>
    <row r="184" s="374" customFormat="1" x14ac:dyDescent="0.2"/>
    <row r="185" s="374" customFormat="1" x14ac:dyDescent="0.2"/>
    <row r="186" s="374" customFormat="1" x14ac:dyDescent="0.2"/>
    <row r="187" s="374" customFormat="1" x14ac:dyDescent="0.2"/>
    <row r="188" s="374" customFormat="1" x14ac:dyDescent="0.2"/>
    <row r="189" s="374" customFormat="1" x14ac:dyDescent="0.2"/>
    <row r="190" s="374" customFormat="1" x14ac:dyDescent="0.2"/>
    <row r="191" s="374" customFormat="1" x14ac:dyDescent="0.2"/>
    <row r="192" s="374" customFormat="1" x14ac:dyDescent="0.2"/>
    <row r="193" s="374" customFormat="1" x14ac:dyDescent="0.2"/>
    <row r="194" s="374" customFormat="1" x14ac:dyDescent="0.2"/>
    <row r="195" s="374" customFormat="1" x14ac:dyDescent="0.2"/>
    <row r="196" s="374" customFormat="1" x14ac:dyDescent="0.2"/>
    <row r="197" s="374" customFormat="1" x14ac:dyDescent="0.2"/>
    <row r="198" s="374" customFormat="1" x14ac:dyDescent="0.2"/>
    <row r="199" s="374" customFormat="1" x14ac:dyDescent="0.2"/>
    <row r="200" s="374" customFormat="1" x14ac:dyDescent="0.2"/>
    <row r="201" s="374" customFormat="1" x14ac:dyDescent="0.2"/>
    <row r="202" s="374" customFormat="1" x14ac:dyDescent="0.2"/>
    <row r="203" s="374" customFormat="1" x14ac:dyDescent="0.2"/>
    <row r="204" s="374" customFormat="1" x14ac:dyDescent="0.2"/>
    <row r="205" s="374" customFormat="1" x14ac:dyDescent="0.2"/>
    <row r="206" s="374" customFormat="1" x14ac:dyDescent="0.2"/>
    <row r="207" s="374" customFormat="1" x14ac:dyDescent="0.2"/>
    <row r="208" s="374" customFormat="1" x14ac:dyDescent="0.2"/>
    <row r="209" s="374" customFormat="1" x14ac:dyDescent="0.2"/>
    <row r="210" s="374" customFormat="1" x14ac:dyDescent="0.2"/>
    <row r="211" s="374" customFormat="1" x14ac:dyDescent="0.2"/>
    <row r="212" s="374" customFormat="1" x14ac:dyDescent="0.2"/>
    <row r="213" s="374" customFormat="1" x14ac:dyDescent="0.2"/>
    <row r="214" s="374" customFormat="1" x14ac:dyDescent="0.2"/>
    <row r="215" s="374" customFormat="1" x14ac:dyDescent="0.2"/>
    <row r="216" s="374" customFormat="1" x14ac:dyDescent="0.2"/>
    <row r="217" s="374" customFormat="1" x14ac:dyDescent="0.2"/>
    <row r="218" s="374" customFormat="1" x14ac:dyDescent="0.2"/>
    <row r="219" s="374" customFormat="1" x14ac:dyDescent="0.2"/>
    <row r="220" s="374" customFormat="1" x14ac:dyDescent="0.2"/>
    <row r="221" s="374" customFormat="1" x14ac:dyDescent="0.2"/>
    <row r="222" s="374" customFormat="1" x14ac:dyDescent="0.2"/>
    <row r="223" s="374" customFormat="1" x14ac:dyDescent="0.2"/>
    <row r="224" s="374" customFormat="1" x14ac:dyDescent="0.2"/>
    <row r="225" s="374" customFormat="1" x14ac:dyDescent="0.2"/>
    <row r="226" s="374" customFormat="1" x14ac:dyDescent="0.2"/>
    <row r="227" s="374" customFormat="1" x14ac:dyDescent="0.2"/>
    <row r="228" s="374" customFormat="1" x14ac:dyDescent="0.2"/>
    <row r="229" s="374" customFormat="1" x14ac:dyDescent="0.2"/>
    <row r="230" s="374" customFormat="1" x14ac:dyDescent="0.2"/>
    <row r="231" s="374" customFormat="1" x14ac:dyDescent="0.2"/>
    <row r="232" s="374" customFormat="1" x14ac:dyDescent="0.2"/>
    <row r="233" s="374" customFormat="1" x14ac:dyDescent="0.2"/>
    <row r="234" s="374" customFormat="1" x14ac:dyDescent="0.2"/>
    <row r="235" s="374" customFormat="1" x14ac:dyDescent="0.2"/>
    <row r="236" s="374" customFormat="1" x14ac:dyDescent="0.2"/>
    <row r="237" s="374" customFormat="1" x14ac:dyDescent="0.2"/>
    <row r="238" s="374" customFormat="1" x14ac:dyDescent="0.2"/>
    <row r="239" s="374" customFormat="1" x14ac:dyDescent="0.2"/>
    <row r="240" s="374" customFormat="1" x14ac:dyDescent="0.2"/>
    <row r="241" s="374" customFormat="1" x14ac:dyDescent="0.2"/>
    <row r="242" s="374" customFormat="1" x14ac:dyDescent="0.2"/>
    <row r="243" s="374" customFormat="1" x14ac:dyDescent="0.2"/>
    <row r="244" s="374" customFormat="1" x14ac:dyDescent="0.2"/>
    <row r="245" s="374" customFormat="1" x14ac:dyDescent="0.2"/>
    <row r="246" s="374" customFormat="1" x14ac:dyDescent="0.2"/>
    <row r="247" s="374" customFormat="1" x14ac:dyDescent="0.2"/>
    <row r="248" s="374" customFormat="1" x14ac:dyDescent="0.2"/>
    <row r="249" s="374" customFormat="1" x14ac:dyDescent="0.2"/>
    <row r="250" s="374" customFormat="1" x14ac:dyDescent="0.2"/>
    <row r="251" s="374" customFormat="1" x14ac:dyDescent="0.2"/>
    <row r="252" s="374" customFormat="1" x14ac:dyDescent="0.2"/>
    <row r="253" s="374" customFormat="1" x14ac:dyDescent="0.2"/>
    <row r="254" s="374" customFormat="1" x14ac:dyDescent="0.2"/>
    <row r="255" s="374" customFormat="1" x14ac:dyDescent="0.2"/>
    <row r="256" s="374" customFormat="1" x14ac:dyDescent="0.2"/>
    <row r="257" s="374" customFormat="1" x14ac:dyDescent="0.2"/>
    <row r="258" s="374" customFormat="1" x14ac:dyDescent="0.2"/>
    <row r="259" s="374" customFormat="1" x14ac:dyDescent="0.2"/>
    <row r="260" s="374" customFormat="1" x14ac:dyDescent="0.2"/>
    <row r="261" s="374" customFormat="1" x14ac:dyDescent="0.2"/>
    <row r="262" s="374" customFormat="1" x14ac:dyDescent="0.2"/>
    <row r="263" s="374" customFormat="1" x14ac:dyDescent="0.2"/>
    <row r="264" s="374" customFormat="1" x14ac:dyDescent="0.2"/>
    <row r="265" s="374" customFormat="1" x14ac:dyDescent="0.2"/>
    <row r="266" s="374" customFormat="1" x14ac:dyDescent="0.2"/>
    <row r="267" s="374" customFormat="1" x14ac:dyDescent="0.2"/>
    <row r="268" s="374" customFormat="1" x14ac:dyDescent="0.2"/>
    <row r="269" s="374" customFormat="1" x14ac:dyDescent="0.2"/>
    <row r="270" s="374" customFormat="1" x14ac:dyDescent="0.2"/>
    <row r="271" s="374" customFormat="1" x14ac:dyDescent="0.2"/>
    <row r="272" s="374" customFormat="1" x14ac:dyDescent="0.2"/>
    <row r="273" s="374" customFormat="1" x14ac:dyDescent="0.2"/>
    <row r="274" s="374" customFormat="1" x14ac:dyDescent="0.2"/>
    <row r="275" s="374" customFormat="1" x14ac:dyDescent="0.2"/>
    <row r="276" s="374" customFormat="1" x14ac:dyDescent="0.2"/>
    <row r="277" s="374" customFormat="1" x14ac:dyDescent="0.2"/>
    <row r="278" s="374" customFormat="1" x14ac:dyDescent="0.2"/>
    <row r="279" s="374" customFormat="1" x14ac:dyDescent="0.2"/>
    <row r="280" s="374" customFormat="1" x14ac:dyDescent="0.2"/>
    <row r="281" s="374" customFormat="1" x14ac:dyDescent="0.2"/>
    <row r="282" s="374" customFormat="1" x14ac:dyDescent="0.2"/>
    <row r="283" s="374" customFormat="1" x14ac:dyDescent="0.2"/>
    <row r="284" s="374" customFormat="1" x14ac:dyDescent="0.2"/>
    <row r="285" s="374" customFormat="1" x14ac:dyDescent="0.2"/>
    <row r="286" s="374" customFormat="1" x14ac:dyDescent="0.2"/>
    <row r="287" s="374" customFormat="1" x14ac:dyDescent="0.2"/>
    <row r="288" s="374" customFormat="1" x14ac:dyDescent="0.2"/>
    <row r="289" s="374" customFormat="1" x14ac:dyDescent="0.2"/>
    <row r="290" s="374" customFormat="1" x14ac:dyDescent="0.2"/>
    <row r="291" s="374" customFormat="1" x14ac:dyDescent="0.2"/>
    <row r="292" s="374" customFormat="1" x14ac:dyDescent="0.2"/>
    <row r="293" s="374" customFormat="1" x14ac:dyDescent="0.2"/>
    <row r="294" s="374" customFormat="1" x14ac:dyDescent="0.2"/>
    <row r="295" s="374" customFormat="1" x14ac:dyDescent="0.2"/>
    <row r="296" s="374" customFormat="1" x14ac:dyDescent="0.2"/>
    <row r="297" s="374" customFormat="1" x14ac:dyDescent="0.2"/>
    <row r="298" s="374" customFormat="1" x14ac:dyDescent="0.2"/>
    <row r="299" s="374" customFormat="1" x14ac:dyDescent="0.2"/>
    <row r="300" s="374" customFormat="1" x14ac:dyDescent="0.2"/>
    <row r="301" s="374" customFormat="1" x14ac:dyDescent="0.2"/>
    <row r="302" s="374" customFormat="1" x14ac:dyDescent="0.2"/>
    <row r="303" s="374" customFormat="1" x14ac:dyDescent="0.2"/>
    <row r="304" s="374" customFormat="1" x14ac:dyDescent="0.2"/>
    <row r="305" s="374" customFormat="1" x14ac:dyDescent="0.2"/>
    <row r="306" s="374" customFormat="1" x14ac:dyDescent="0.2"/>
    <row r="307" s="374" customFormat="1" x14ac:dyDescent="0.2"/>
    <row r="308" s="374" customFormat="1" x14ac:dyDescent="0.2"/>
    <row r="309" s="374" customFormat="1" x14ac:dyDescent="0.2"/>
    <row r="310" s="374" customFormat="1" x14ac:dyDescent="0.2"/>
    <row r="311" s="374" customFormat="1" x14ac:dyDescent="0.2"/>
    <row r="312" s="374" customFormat="1" x14ac:dyDescent="0.2"/>
    <row r="313" s="374" customFormat="1" x14ac:dyDescent="0.2"/>
    <row r="314" s="374" customFormat="1" x14ac:dyDescent="0.2"/>
    <row r="315" s="374" customFormat="1" x14ac:dyDescent="0.2"/>
    <row r="316" s="374" customFormat="1" x14ac:dyDescent="0.2"/>
    <row r="317" s="374" customFormat="1" x14ac:dyDescent="0.2"/>
    <row r="318" s="374" customFormat="1" x14ac:dyDescent="0.2"/>
    <row r="319" s="374" customFormat="1" x14ac:dyDescent="0.2"/>
    <row r="320" s="374" customFormat="1" x14ac:dyDescent="0.2"/>
    <row r="321" s="374" customFormat="1" x14ac:dyDescent="0.2"/>
    <row r="322" s="374" customFormat="1" x14ac:dyDescent="0.2"/>
    <row r="323" s="374" customFormat="1" x14ac:dyDescent="0.2"/>
    <row r="324" s="374" customFormat="1" x14ac:dyDescent="0.2"/>
    <row r="325" s="374" customFormat="1" x14ac:dyDescent="0.2"/>
    <row r="326" s="374" customFormat="1" x14ac:dyDescent="0.2"/>
    <row r="327" s="374" customFormat="1" x14ac:dyDescent="0.2"/>
    <row r="328" s="374" customFormat="1" x14ac:dyDescent="0.2"/>
    <row r="329" s="374" customFormat="1" x14ac:dyDescent="0.2"/>
    <row r="330" s="374" customFormat="1" x14ac:dyDescent="0.2"/>
    <row r="331" s="374" customFormat="1" x14ac:dyDescent="0.2"/>
    <row r="332" s="374" customFormat="1" x14ac:dyDescent="0.2"/>
    <row r="333" s="374" customFormat="1" x14ac:dyDescent="0.2"/>
    <row r="334" s="374" customFormat="1" x14ac:dyDescent="0.2"/>
    <row r="335" s="374" customFormat="1" x14ac:dyDescent="0.2"/>
    <row r="336" s="374" customFormat="1" x14ac:dyDescent="0.2"/>
    <row r="337" s="374" customFormat="1" x14ac:dyDescent="0.2"/>
    <row r="338" s="374" customFormat="1" x14ac:dyDescent="0.2"/>
    <row r="339" s="374" customFormat="1" x14ac:dyDescent="0.2"/>
    <row r="340" s="374" customFormat="1" x14ac:dyDescent="0.2"/>
    <row r="341" s="374" customFormat="1" x14ac:dyDescent="0.2"/>
    <row r="342" s="374" customFormat="1" x14ac:dyDescent="0.2"/>
    <row r="343" s="374" customFormat="1" x14ac:dyDescent="0.2"/>
    <row r="344" s="374" customFormat="1" x14ac:dyDescent="0.2"/>
    <row r="345" s="374" customFormat="1" x14ac:dyDescent="0.2"/>
    <row r="346" s="374" customFormat="1" x14ac:dyDescent="0.2"/>
    <row r="347" s="374" customFormat="1" x14ac:dyDescent="0.2"/>
    <row r="348" s="374" customFormat="1" x14ac:dyDescent="0.2"/>
    <row r="349" s="374" customFormat="1" x14ac:dyDescent="0.2"/>
    <row r="350" s="374" customFormat="1" x14ac:dyDescent="0.2"/>
    <row r="351" s="374" customFormat="1" x14ac:dyDescent="0.2"/>
    <row r="352" s="374" customFormat="1" x14ac:dyDescent="0.2"/>
    <row r="353" s="374" customFormat="1" x14ac:dyDescent="0.2"/>
    <row r="354" s="374" customFormat="1" x14ac:dyDescent="0.2"/>
    <row r="355" s="374" customFormat="1" x14ac:dyDescent="0.2"/>
    <row r="356" s="374" customFormat="1" x14ac:dyDescent="0.2"/>
    <row r="357" s="374" customFormat="1" x14ac:dyDescent="0.2"/>
    <row r="358" s="374" customFormat="1" x14ac:dyDescent="0.2"/>
    <row r="359" s="374" customFormat="1" x14ac:dyDescent="0.2"/>
    <row r="360" s="374" customFormat="1" x14ac:dyDescent="0.2"/>
    <row r="361" s="374" customFormat="1" x14ac:dyDescent="0.2"/>
    <row r="362" s="374" customFormat="1" x14ac:dyDescent="0.2"/>
    <row r="363" s="374" customFormat="1" x14ac:dyDescent="0.2"/>
    <row r="364" s="374" customFormat="1" x14ac:dyDescent="0.2"/>
    <row r="365" s="374" customFormat="1" x14ac:dyDescent="0.2"/>
    <row r="366" s="374" customFormat="1" x14ac:dyDescent="0.2"/>
    <row r="367" s="374" customFormat="1" x14ac:dyDescent="0.2"/>
    <row r="368" s="374" customFormat="1" x14ac:dyDescent="0.2"/>
    <row r="369" s="374" customFormat="1" x14ac:dyDescent="0.2"/>
    <row r="370" s="374" customFormat="1" x14ac:dyDescent="0.2"/>
    <row r="371" s="374" customFormat="1" x14ac:dyDescent="0.2"/>
    <row r="372" s="374" customFormat="1" x14ac:dyDescent="0.2"/>
    <row r="373" s="374" customFormat="1" x14ac:dyDescent="0.2"/>
    <row r="374" s="374" customFormat="1" x14ac:dyDescent="0.2"/>
    <row r="375" s="374" customFormat="1" x14ac:dyDescent="0.2"/>
    <row r="376" s="374" customFormat="1" x14ac:dyDescent="0.2"/>
    <row r="377" s="374" customFormat="1" x14ac:dyDescent="0.2"/>
    <row r="378" s="374" customFormat="1" x14ac:dyDescent="0.2"/>
    <row r="379" s="374" customFormat="1" x14ac:dyDescent="0.2"/>
    <row r="380" s="374" customFormat="1" x14ac:dyDescent="0.2"/>
    <row r="381" s="374" customFormat="1" x14ac:dyDescent="0.2"/>
    <row r="382" s="374" customFormat="1" x14ac:dyDescent="0.2"/>
    <row r="383" s="374" customFormat="1" x14ac:dyDescent="0.2"/>
    <row r="384" s="374" customFormat="1" x14ac:dyDescent="0.2"/>
    <row r="385" s="374" customFormat="1" x14ac:dyDescent="0.2"/>
    <row r="386" s="374" customFormat="1" x14ac:dyDescent="0.2"/>
    <row r="387" s="374" customFormat="1" x14ac:dyDescent="0.2"/>
    <row r="388" s="374" customFormat="1" x14ac:dyDescent="0.2"/>
    <row r="389" s="374" customFormat="1" x14ac:dyDescent="0.2"/>
    <row r="390" s="374" customFormat="1" x14ac:dyDescent="0.2"/>
    <row r="391" s="374" customFormat="1" x14ac:dyDescent="0.2"/>
    <row r="392" s="374" customFormat="1" x14ac:dyDescent="0.2"/>
    <row r="393" s="374" customFormat="1" x14ac:dyDescent="0.2"/>
    <row r="394" s="374" customFormat="1" x14ac:dyDescent="0.2"/>
    <row r="395" s="374" customFormat="1" x14ac:dyDescent="0.2"/>
    <row r="396" s="374" customFormat="1" x14ac:dyDescent="0.2"/>
    <row r="397" s="374" customFormat="1" x14ac:dyDescent="0.2"/>
    <row r="398" s="374" customFormat="1" x14ac:dyDescent="0.2"/>
    <row r="399" s="374" customFormat="1" x14ac:dyDescent="0.2"/>
    <row r="400" s="374" customFormat="1" x14ac:dyDescent="0.2"/>
    <row r="401" s="374" customFormat="1" x14ac:dyDescent="0.2"/>
    <row r="402" s="374" customFormat="1" x14ac:dyDescent="0.2"/>
    <row r="403" s="374" customFormat="1" x14ac:dyDescent="0.2"/>
    <row r="404" s="374" customFormat="1" x14ac:dyDescent="0.2"/>
    <row r="405" s="374" customFormat="1" x14ac:dyDescent="0.2"/>
    <row r="406" s="374" customFormat="1" x14ac:dyDescent="0.2"/>
    <row r="407" s="374" customFormat="1" x14ac:dyDescent="0.2"/>
    <row r="408" s="374" customFormat="1" x14ac:dyDescent="0.2"/>
    <row r="409" s="374" customFormat="1" x14ac:dyDescent="0.2"/>
    <row r="410" s="374" customFormat="1" x14ac:dyDescent="0.2"/>
    <row r="411" s="374" customFormat="1" x14ac:dyDescent="0.2"/>
    <row r="412" s="374" customFormat="1" x14ac:dyDescent="0.2"/>
    <row r="413" s="374" customFormat="1" x14ac:dyDescent="0.2"/>
    <row r="414" s="374" customFormat="1" x14ac:dyDescent="0.2"/>
    <row r="415" s="374" customFormat="1" x14ac:dyDescent="0.2"/>
    <row r="416" s="374" customFormat="1" x14ac:dyDescent="0.2"/>
    <row r="417" s="374" customFormat="1" x14ac:dyDescent="0.2"/>
    <row r="418" s="374" customFormat="1" x14ac:dyDescent="0.2"/>
    <row r="419" s="374" customFormat="1" x14ac:dyDescent="0.2"/>
    <row r="420" s="374" customFormat="1" x14ac:dyDescent="0.2"/>
    <row r="421" s="374" customFormat="1" x14ac:dyDescent="0.2"/>
    <row r="422" s="374" customFormat="1" x14ac:dyDescent="0.2"/>
    <row r="423" s="374" customFormat="1" x14ac:dyDescent="0.2"/>
    <row r="424" s="374" customFormat="1" x14ac:dyDescent="0.2"/>
    <row r="425" s="374" customFormat="1" x14ac:dyDescent="0.2"/>
    <row r="426" s="374" customFormat="1" x14ac:dyDescent="0.2"/>
    <row r="427" s="374" customFormat="1" x14ac:dyDescent="0.2"/>
    <row r="428" s="374" customFormat="1" x14ac:dyDescent="0.2"/>
    <row r="429" s="374" customFormat="1" x14ac:dyDescent="0.2"/>
    <row r="430" s="374" customFormat="1" x14ac:dyDescent="0.2"/>
    <row r="431" s="374" customFormat="1" x14ac:dyDescent="0.2"/>
    <row r="432" s="374" customFormat="1" x14ac:dyDescent="0.2"/>
    <row r="433" s="374" customFormat="1" x14ac:dyDescent="0.2"/>
    <row r="434" s="374" customFormat="1" x14ac:dyDescent="0.2"/>
    <row r="435" s="374" customFormat="1" x14ac:dyDescent="0.2"/>
    <row r="436" s="374" customFormat="1" x14ac:dyDescent="0.2"/>
    <row r="437" s="374" customFormat="1" x14ac:dyDescent="0.2"/>
    <row r="438" s="374" customFormat="1" x14ac:dyDescent="0.2"/>
    <row r="439" s="374" customFormat="1" x14ac:dyDescent="0.2"/>
    <row r="440" s="374" customFormat="1" x14ac:dyDescent="0.2"/>
  </sheetData>
  <mergeCells count="11">
    <mergeCell ref="R7:R8"/>
    <mergeCell ref="L7:L8"/>
    <mergeCell ref="N7:N8"/>
    <mergeCell ref="Q7:Q8"/>
    <mergeCell ref="A2:J3"/>
    <mergeCell ref="E5:F5"/>
    <mergeCell ref="M5:N5"/>
    <mergeCell ref="A7:B8"/>
    <mergeCell ref="D7:D8"/>
    <mergeCell ref="F7:F8"/>
    <mergeCell ref="I7:J8"/>
  </mergeCells>
  <phoneticPr fontId="3"/>
  <pageMargins left="1.299212598425197" right="0.70866141732283472" top="0.74803149606299213" bottom="0.74803149606299213" header="0.31496062992125984" footer="0.31496062992125984"/>
  <pageSetup paperSize="8" scale="58" orientation="portrait" r:id="rId1"/>
  <headerFooter>
    <oddFooter>&amp;R&amp;F  &amp;A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E111"/>
  <sheetViews>
    <sheetView zoomScaleNormal="100" workbookViewId="0">
      <pane xSplit="3" ySplit="3" topLeftCell="D4" activePane="bottomRight" state="frozen"/>
      <selection pane="topRight"/>
      <selection pane="bottomLeft"/>
      <selection pane="bottomRight"/>
    </sheetView>
  </sheetViews>
  <sheetFormatPr defaultColWidth="9" defaultRowHeight="12" x14ac:dyDescent="0.2"/>
  <cols>
    <col min="1" max="1" width="3.6640625" style="114" customWidth="1"/>
    <col min="2" max="2" width="25.33203125" style="114" customWidth="1"/>
    <col min="3" max="3" width="0.6640625" style="114" customWidth="1"/>
    <col min="4" max="5" width="10.88671875" style="114" customWidth="1"/>
    <col min="6" max="16384" width="9" style="114"/>
  </cols>
  <sheetData>
    <row r="1" spans="1:5" ht="15" thickBot="1" x14ac:dyDescent="0.25">
      <c r="A1" s="154" t="s">
        <v>18</v>
      </c>
    </row>
    <row r="2" spans="1:5" ht="12" customHeight="1" x14ac:dyDescent="0.2">
      <c r="A2" s="429"/>
      <c r="B2" s="172"/>
      <c r="C2" s="494"/>
      <c r="D2" s="699"/>
      <c r="E2" s="696"/>
    </row>
    <row r="3" spans="1:5" ht="51.75" customHeight="1" x14ac:dyDescent="0.2">
      <c r="A3" s="179"/>
      <c r="B3" s="173"/>
      <c r="C3" s="701"/>
      <c r="D3" s="702" t="s">
        <v>17</v>
      </c>
      <c r="E3" s="703" t="s">
        <v>20</v>
      </c>
    </row>
    <row r="4" spans="1:5" ht="15.9" customHeight="1" x14ac:dyDescent="0.2">
      <c r="A4" s="564" t="s">
        <v>203</v>
      </c>
      <c r="B4" s="571" t="s">
        <v>310</v>
      </c>
      <c r="C4" s="459"/>
      <c r="D4" s="697">
        <f>(取引基本表!DS4*(-1))/(取引基本表!DO4)</f>
        <v>0.60007298989666169</v>
      </c>
      <c r="E4" s="606">
        <f t="shared" ref="E4:E24" si="0">1-D4</f>
        <v>0.39992701010333831</v>
      </c>
    </row>
    <row r="5" spans="1:5" ht="15.9" customHeight="1" x14ac:dyDescent="0.2">
      <c r="A5" s="564" t="s">
        <v>204</v>
      </c>
      <c r="B5" s="571" t="s">
        <v>311</v>
      </c>
      <c r="C5" s="459"/>
      <c r="D5" s="697">
        <f>(取引基本表!DS5*(-1))/(取引基本表!DO5)</f>
        <v>0.464488525865422</v>
      </c>
      <c r="E5" s="606">
        <f t="shared" si="0"/>
        <v>0.535511474134578</v>
      </c>
    </row>
    <row r="6" spans="1:5" ht="15.9" customHeight="1" x14ac:dyDescent="0.2">
      <c r="A6" s="564" t="s">
        <v>205</v>
      </c>
      <c r="B6" s="571" t="s">
        <v>312</v>
      </c>
      <c r="C6" s="459"/>
      <c r="D6" s="697">
        <f>(取引基本表!DS6*(-1))/(取引基本表!DO6)</f>
        <v>0</v>
      </c>
      <c r="E6" s="606">
        <f t="shared" si="0"/>
        <v>1</v>
      </c>
    </row>
    <row r="7" spans="1:5" ht="15.9" customHeight="1" x14ac:dyDescent="0.2">
      <c r="A7" s="564" t="s">
        <v>206</v>
      </c>
      <c r="B7" s="571" t="s">
        <v>313</v>
      </c>
      <c r="C7" s="459"/>
      <c r="D7" s="697">
        <f>(取引基本表!DS7*(-1))/(取引基本表!DO7)</f>
        <v>0.51680672268907568</v>
      </c>
      <c r="E7" s="606">
        <f t="shared" si="0"/>
        <v>0.48319327731092432</v>
      </c>
    </row>
    <row r="8" spans="1:5" ht="15.9" customHeight="1" x14ac:dyDescent="0.2">
      <c r="A8" s="564" t="s">
        <v>207</v>
      </c>
      <c r="B8" s="571" t="s">
        <v>314</v>
      </c>
      <c r="C8" s="459"/>
      <c r="D8" s="697">
        <f>(取引基本表!DS8*(-1))/(取引基本表!DO8)</f>
        <v>0.28773757309941522</v>
      </c>
      <c r="E8" s="606">
        <f t="shared" si="0"/>
        <v>0.71226242690058483</v>
      </c>
    </row>
    <row r="9" spans="1:5" ht="15.9" customHeight="1" x14ac:dyDescent="0.2">
      <c r="A9" s="564" t="s">
        <v>208</v>
      </c>
      <c r="B9" s="571" t="s">
        <v>315</v>
      </c>
      <c r="C9" s="459"/>
      <c r="D9" s="697">
        <f>(取引基本表!DS9*(-1))/(取引基本表!DO9)</f>
        <v>1</v>
      </c>
      <c r="E9" s="606">
        <f t="shared" si="0"/>
        <v>0</v>
      </c>
    </row>
    <row r="10" spans="1:5" ht="15.9" customHeight="1" x14ac:dyDescent="0.2">
      <c r="A10" s="564" t="s">
        <v>209</v>
      </c>
      <c r="B10" s="571" t="s">
        <v>527</v>
      </c>
      <c r="C10" s="459"/>
      <c r="D10" s="697">
        <f>(取引基本表!DS10*(-1))/(取引基本表!DO10)</f>
        <v>0.89250084071292457</v>
      </c>
      <c r="E10" s="606">
        <f t="shared" si="0"/>
        <v>0.10749915928707543</v>
      </c>
    </row>
    <row r="11" spans="1:5" ht="15.9" customHeight="1" x14ac:dyDescent="0.2">
      <c r="A11" s="564" t="s">
        <v>210</v>
      </c>
      <c r="B11" s="571" t="s">
        <v>316</v>
      </c>
      <c r="C11" s="459"/>
      <c r="D11" s="697">
        <f>(取引基本表!DS11*(-1))/(取引基本表!DO11)</f>
        <v>0.77226945961672011</v>
      </c>
      <c r="E11" s="606">
        <f t="shared" si="0"/>
        <v>0.22773054038327989</v>
      </c>
    </row>
    <row r="12" spans="1:5" ht="15.9" customHeight="1" x14ac:dyDescent="0.2">
      <c r="A12" s="564" t="s">
        <v>211</v>
      </c>
      <c r="B12" s="571" t="s">
        <v>317</v>
      </c>
      <c r="C12" s="459"/>
      <c r="D12" s="697">
        <f>(取引基本表!DS12*(-1))/(取引基本表!DO12)</f>
        <v>0.92671494669080667</v>
      </c>
      <c r="E12" s="606">
        <f t="shared" si="0"/>
        <v>7.3285053309193326E-2</v>
      </c>
    </row>
    <row r="13" spans="1:5" ht="15.9" customHeight="1" x14ac:dyDescent="0.2">
      <c r="A13" s="564" t="s">
        <v>212</v>
      </c>
      <c r="B13" s="571" t="s">
        <v>318</v>
      </c>
      <c r="C13" s="459"/>
      <c r="D13" s="697">
        <f>(取引基本表!DS13*(-1))/(取引基本表!DO13)</f>
        <v>0.98141014905375978</v>
      </c>
      <c r="E13" s="606">
        <f t="shared" si="0"/>
        <v>1.8589850946240216E-2</v>
      </c>
    </row>
    <row r="14" spans="1:5" ht="15.9" customHeight="1" x14ac:dyDescent="0.2">
      <c r="A14" s="564" t="s">
        <v>213</v>
      </c>
      <c r="B14" s="571" t="s">
        <v>319</v>
      </c>
      <c r="C14" s="459"/>
      <c r="D14" s="697">
        <f>(取引基本表!DS14*(-1))/(取引基本表!DO14)</f>
        <v>1</v>
      </c>
      <c r="E14" s="606">
        <f t="shared" si="0"/>
        <v>0</v>
      </c>
    </row>
    <row r="15" spans="1:5" ht="15.9" customHeight="1" x14ac:dyDescent="0.2">
      <c r="A15" s="564" t="s">
        <v>214</v>
      </c>
      <c r="B15" s="571" t="s">
        <v>320</v>
      </c>
      <c r="C15" s="459"/>
      <c r="D15" s="697">
        <f>(取引基本表!DS15*(-1))/(取引基本表!DO15)</f>
        <v>0.87474747474747472</v>
      </c>
      <c r="E15" s="606">
        <f t="shared" si="0"/>
        <v>0.12525252525252528</v>
      </c>
    </row>
    <row r="16" spans="1:5" ht="15.9" customHeight="1" x14ac:dyDescent="0.2">
      <c r="A16" s="564" t="s">
        <v>215</v>
      </c>
      <c r="B16" s="571" t="s">
        <v>321</v>
      </c>
      <c r="C16" s="459"/>
      <c r="D16" s="697">
        <f>(取引基本表!DS16*(-1))/(取引基本表!DO16)</f>
        <v>0.92172773235128891</v>
      </c>
      <c r="E16" s="606">
        <f t="shared" si="0"/>
        <v>7.8272267648711091E-2</v>
      </c>
    </row>
    <row r="17" spans="1:5" ht="15.9" customHeight="1" x14ac:dyDescent="0.2">
      <c r="A17" s="564" t="s">
        <v>216</v>
      </c>
      <c r="B17" s="571" t="s">
        <v>322</v>
      </c>
      <c r="C17" s="459"/>
      <c r="D17" s="697">
        <f>(取引基本表!DS17*(-1))/(取引基本表!DO17)</f>
        <v>0.74883976383358508</v>
      </c>
      <c r="E17" s="606">
        <f t="shared" si="0"/>
        <v>0.25116023616641492</v>
      </c>
    </row>
    <row r="18" spans="1:5" ht="15.9" customHeight="1" x14ac:dyDescent="0.2">
      <c r="A18" s="564" t="s">
        <v>217</v>
      </c>
      <c r="B18" s="571" t="s">
        <v>323</v>
      </c>
      <c r="C18" s="459"/>
      <c r="D18" s="697">
        <f>(取引基本表!DS18*(-1))/(取引基本表!DO18)</f>
        <v>0.6957575757575758</v>
      </c>
      <c r="E18" s="606">
        <f t="shared" si="0"/>
        <v>0.3042424242424242</v>
      </c>
    </row>
    <row r="19" spans="1:5" ht="15.9" customHeight="1" x14ac:dyDescent="0.2">
      <c r="A19" s="564" t="s">
        <v>218</v>
      </c>
      <c r="B19" s="571" t="s">
        <v>324</v>
      </c>
      <c r="C19" s="459"/>
      <c r="D19" s="697">
        <f>(取引基本表!DS19*(-1))/(取引基本表!DO19)</f>
        <v>0.85394407819959084</v>
      </c>
      <c r="E19" s="606">
        <f t="shared" si="0"/>
        <v>0.14605592180040916</v>
      </c>
    </row>
    <row r="20" spans="1:5" ht="15.9" customHeight="1" x14ac:dyDescent="0.2">
      <c r="A20" s="564" t="s">
        <v>219</v>
      </c>
      <c r="B20" s="571" t="s">
        <v>325</v>
      </c>
      <c r="C20" s="459"/>
      <c r="D20" s="697">
        <f>(取引基本表!DS20*(-1))/(取引基本表!DO20)</f>
        <v>0.42359162797626437</v>
      </c>
      <c r="E20" s="606">
        <f t="shared" si="0"/>
        <v>0.57640837202373563</v>
      </c>
    </row>
    <row r="21" spans="1:5" ht="15.9" customHeight="1" x14ac:dyDescent="0.2">
      <c r="A21" s="564" t="s">
        <v>220</v>
      </c>
      <c r="B21" s="571" t="s">
        <v>326</v>
      </c>
      <c r="C21" s="459"/>
      <c r="D21" s="697">
        <f>(取引基本表!DS21*(-1))/(取引基本表!DO21)</f>
        <v>0.59139857090140557</v>
      </c>
      <c r="E21" s="606">
        <f t="shared" si="0"/>
        <v>0.40860142909859443</v>
      </c>
    </row>
    <row r="22" spans="1:5" ht="15.9" customHeight="1" x14ac:dyDescent="0.2">
      <c r="A22" s="564" t="s">
        <v>221</v>
      </c>
      <c r="B22" s="571" t="s">
        <v>327</v>
      </c>
      <c r="C22" s="459"/>
      <c r="D22" s="697">
        <f>(取引基本表!DS22*(-1))/(取引基本表!DO22)</f>
        <v>0.27896138482023969</v>
      </c>
      <c r="E22" s="606">
        <f t="shared" si="0"/>
        <v>0.72103861517976031</v>
      </c>
    </row>
    <row r="23" spans="1:5" ht="15.9" customHeight="1" x14ac:dyDescent="0.2">
      <c r="A23" s="564" t="s">
        <v>222</v>
      </c>
      <c r="B23" s="571" t="s">
        <v>328</v>
      </c>
      <c r="C23" s="459"/>
      <c r="D23" s="697">
        <f>(取引基本表!DS23*(-1))/(取引基本表!DO23)</f>
        <v>0.79554007751502553</v>
      </c>
      <c r="E23" s="606">
        <f t="shared" si="0"/>
        <v>0.20445992248497447</v>
      </c>
    </row>
    <row r="24" spans="1:5" ht="15.9" customHeight="1" x14ac:dyDescent="0.2">
      <c r="A24" s="564" t="s">
        <v>223</v>
      </c>
      <c r="B24" s="571" t="s">
        <v>528</v>
      </c>
      <c r="C24" s="459"/>
      <c r="D24" s="697">
        <f>(取引基本表!DS24*(-1))/(取引基本表!DO24)</f>
        <v>1</v>
      </c>
      <c r="E24" s="606">
        <f t="shared" si="0"/>
        <v>0</v>
      </c>
    </row>
    <row r="25" spans="1:5" ht="15.9" customHeight="1" x14ac:dyDescent="0.2">
      <c r="A25" s="564" t="s">
        <v>224</v>
      </c>
      <c r="B25" s="571" t="s">
        <v>529</v>
      </c>
      <c r="C25" s="459"/>
      <c r="D25" s="697">
        <f>(取引基本表!DS25*(-1))/(取引基本表!DO25)</f>
        <v>0.98992042440318306</v>
      </c>
      <c r="E25" s="606">
        <f t="shared" ref="E25:E88" si="1">1-D25</f>
        <v>1.0079575596816936E-2</v>
      </c>
    </row>
    <row r="26" spans="1:5" ht="15.9" customHeight="1" x14ac:dyDescent="0.2">
      <c r="A26" s="564" t="s">
        <v>225</v>
      </c>
      <c r="B26" s="575" t="s">
        <v>547</v>
      </c>
      <c r="C26" s="459"/>
      <c r="D26" s="697">
        <f>(取引基本表!DS26*(-1))/(取引基本表!DO26)</f>
        <v>0.96601116775916485</v>
      </c>
      <c r="E26" s="606">
        <f t="shared" si="1"/>
        <v>3.3988832240835154E-2</v>
      </c>
    </row>
    <row r="27" spans="1:5" ht="15.9" customHeight="1" x14ac:dyDescent="0.2">
      <c r="A27" s="564" t="s">
        <v>227</v>
      </c>
      <c r="B27" s="571" t="s">
        <v>329</v>
      </c>
      <c r="C27" s="459"/>
      <c r="D27" s="697">
        <f>(取引基本表!DS27*(-1))/(取引基本表!DO27)</f>
        <v>0.68654051601762012</v>
      </c>
      <c r="E27" s="606">
        <f t="shared" si="1"/>
        <v>0.31345948398237988</v>
      </c>
    </row>
    <row r="28" spans="1:5" ht="15.9" customHeight="1" x14ac:dyDescent="0.2">
      <c r="A28" s="564" t="s">
        <v>228</v>
      </c>
      <c r="B28" s="571" t="s">
        <v>330</v>
      </c>
      <c r="C28" s="459"/>
      <c r="D28" s="697">
        <f>(取引基本表!DS28*(-1))/(取引基本表!DO28)</f>
        <v>0.78538641227110118</v>
      </c>
      <c r="E28" s="606">
        <f t="shared" si="1"/>
        <v>0.21461358772889882</v>
      </c>
    </row>
    <row r="29" spans="1:5" ht="15.9" customHeight="1" x14ac:dyDescent="0.2">
      <c r="A29" s="564" t="s">
        <v>229</v>
      </c>
      <c r="B29" s="571" t="s">
        <v>548</v>
      </c>
      <c r="C29" s="459"/>
      <c r="D29" s="697">
        <f>(取引基本表!DS29*(-1))/(取引基本表!DO29)</f>
        <v>0.9561062121286763</v>
      </c>
      <c r="E29" s="606">
        <f t="shared" si="1"/>
        <v>4.3893787871323697E-2</v>
      </c>
    </row>
    <row r="30" spans="1:5" ht="15.9" customHeight="1" x14ac:dyDescent="0.2">
      <c r="A30" s="564" t="s">
        <v>231</v>
      </c>
      <c r="B30" s="571" t="s">
        <v>331</v>
      </c>
      <c r="C30" s="459"/>
      <c r="D30" s="697">
        <f>(取引基本表!DS30*(-1))/(取引基本表!DO30)</f>
        <v>0.82666186024037247</v>
      </c>
      <c r="E30" s="606">
        <f t="shared" si="1"/>
        <v>0.17333813975962753</v>
      </c>
    </row>
    <row r="31" spans="1:5" ht="15.9" customHeight="1" x14ac:dyDescent="0.2">
      <c r="A31" s="564" t="s">
        <v>232</v>
      </c>
      <c r="B31" s="571" t="s">
        <v>332</v>
      </c>
      <c r="C31" s="459"/>
      <c r="D31" s="697">
        <f>(取引基本表!DS31*(-1))/(取引基本表!DO31)</f>
        <v>0.94322456033343494</v>
      </c>
      <c r="E31" s="606">
        <f t="shared" si="1"/>
        <v>5.6775439666565064E-2</v>
      </c>
    </row>
    <row r="32" spans="1:5" ht="15.75" customHeight="1" x14ac:dyDescent="0.2">
      <c r="A32" s="564" t="s">
        <v>233</v>
      </c>
      <c r="B32" s="571" t="s">
        <v>530</v>
      </c>
      <c r="C32" s="459"/>
      <c r="D32" s="697">
        <f>(取引基本表!DS32*(-1))/(取引基本表!DO32)</f>
        <v>0.93944048272078995</v>
      </c>
      <c r="E32" s="606">
        <f t="shared" si="1"/>
        <v>6.0559517279210051E-2</v>
      </c>
    </row>
    <row r="33" spans="1:5" ht="15.9" customHeight="1" x14ac:dyDescent="0.2">
      <c r="A33" s="564" t="s">
        <v>234</v>
      </c>
      <c r="B33" s="571" t="s">
        <v>333</v>
      </c>
      <c r="C33" s="459"/>
      <c r="D33" s="697">
        <f>(取引基本表!DS33*(-1))/(取引基本表!DO33)</f>
        <v>0.93157966471309794</v>
      </c>
      <c r="E33" s="606">
        <f t="shared" si="1"/>
        <v>6.8420335286902056E-2</v>
      </c>
    </row>
    <row r="34" spans="1:5" ht="15.9" customHeight="1" x14ac:dyDescent="0.2">
      <c r="A34" s="564" t="s">
        <v>235</v>
      </c>
      <c r="B34" s="571" t="s">
        <v>334</v>
      </c>
      <c r="C34" s="459"/>
      <c r="D34" s="697">
        <f>(取引基本表!DS34*(-1))/(取引基本表!DO34)</f>
        <v>0.33141198758515056</v>
      </c>
      <c r="E34" s="606">
        <f t="shared" si="1"/>
        <v>0.66858801241484944</v>
      </c>
    </row>
    <row r="35" spans="1:5" ht="15.9" customHeight="1" x14ac:dyDescent="0.2">
      <c r="A35" s="564" t="s">
        <v>236</v>
      </c>
      <c r="B35" s="571" t="s">
        <v>335</v>
      </c>
      <c r="C35" s="459"/>
      <c r="D35" s="697">
        <f>(取引基本表!DS35*(-1))/(取引基本表!DO35)</f>
        <v>0.9473853407629661</v>
      </c>
      <c r="E35" s="606">
        <f t="shared" si="1"/>
        <v>5.2614659237033901E-2</v>
      </c>
    </row>
    <row r="36" spans="1:5" ht="15.9" customHeight="1" x14ac:dyDescent="0.2">
      <c r="A36" s="564" t="s">
        <v>237</v>
      </c>
      <c r="B36" s="571" t="s">
        <v>336</v>
      </c>
      <c r="C36" s="459"/>
      <c r="D36" s="697">
        <f>(取引基本表!DS36*(-1))/(取引基本表!DO36)</f>
        <v>0.84658323908205335</v>
      </c>
      <c r="E36" s="606">
        <f t="shared" si="1"/>
        <v>0.15341676091794665</v>
      </c>
    </row>
    <row r="37" spans="1:5" ht="15.9" customHeight="1" x14ac:dyDescent="0.2">
      <c r="A37" s="564" t="s">
        <v>238</v>
      </c>
      <c r="B37" s="571" t="s">
        <v>337</v>
      </c>
      <c r="C37" s="459"/>
      <c r="D37" s="697">
        <f>(取引基本表!DS37*(-1))/(取引基本表!DO37)</f>
        <v>0.44846569965053379</v>
      </c>
      <c r="E37" s="606">
        <f t="shared" si="1"/>
        <v>0.55153430034946616</v>
      </c>
    </row>
    <row r="38" spans="1:5" ht="15.9" customHeight="1" x14ac:dyDescent="0.2">
      <c r="A38" s="564" t="s">
        <v>239</v>
      </c>
      <c r="B38" s="571" t="s">
        <v>338</v>
      </c>
      <c r="C38" s="459"/>
      <c r="D38" s="697">
        <f>(取引基本表!DS38*(-1))/(取引基本表!DO38)</f>
        <v>0.97016091432603735</v>
      </c>
      <c r="E38" s="606">
        <f t="shared" si="1"/>
        <v>2.9839085673962651E-2</v>
      </c>
    </row>
    <row r="39" spans="1:5" ht="15.9" customHeight="1" x14ac:dyDescent="0.2">
      <c r="A39" s="564" t="s">
        <v>240</v>
      </c>
      <c r="B39" s="571" t="s">
        <v>531</v>
      </c>
      <c r="C39" s="459"/>
      <c r="D39" s="697">
        <f>(取引基本表!DS39*(-1))/(取引基本表!DO39)</f>
        <v>0.51275415896487986</v>
      </c>
      <c r="E39" s="606">
        <f t="shared" si="1"/>
        <v>0.48724584103512014</v>
      </c>
    </row>
    <row r="40" spans="1:5" ht="15.9" customHeight="1" x14ac:dyDescent="0.2">
      <c r="A40" s="564" t="s">
        <v>241</v>
      </c>
      <c r="B40" s="571" t="s">
        <v>339</v>
      </c>
      <c r="C40" s="459"/>
      <c r="D40" s="697">
        <f>(取引基本表!DS40*(-1))/(取引基本表!DO40)</f>
        <v>0.62830641292179756</v>
      </c>
      <c r="E40" s="606">
        <f t="shared" si="1"/>
        <v>0.37169358707820244</v>
      </c>
    </row>
    <row r="41" spans="1:5" ht="15.9" customHeight="1" x14ac:dyDescent="0.2">
      <c r="A41" s="564" t="s">
        <v>242</v>
      </c>
      <c r="B41" s="571" t="s">
        <v>340</v>
      </c>
      <c r="C41" s="459"/>
      <c r="D41" s="697">
        <f>(取引基本表!DS41*(-1))/(取引基本表!DO41)</f>
        <v>0.75482073861083654</v>
      </c>
      <c r="E41" s="606">
        <f t="shared" si="1"/>
        <v>0.24517926138916346</v>
      </c>
    </row>
    <row r="42" spans="1:5" ht="15.9" customHeight="1" x14ac:dyDescent="0.2">
      <c r="A42" s="564" t="s">
        <v>243</v>
      </c>
      <c r="B42" s="571" t="s">
        <v>341</v>
      </c>
      <c r="C42" s="459"/>
      <c r="D42" s="697">
        <f>(取引基本表!DS42*(-1))/(取引基本表!DO42)</f>
        <v>0.43324784789036086</v>
      </c>
      <c r="E42" s="606">
        <f t="shared" si="1"/>
        <v>0.56675215210963914</v>
      </c>
    </row>
    <row r="43" spans="1:5" ht="15.9" customHeight="1" x14ac:dyDescent="0.2">
      <c r="A43" s="564" t="s">
        <v>244</v>
      </c>
      <c r="B43" s="571" t="s">
        <v>532</v>
      </c>
      <c r="C43" s="459"/>
      <c r="D43" s="697">
        <f>(取引基本表!DS43*(-1))/(取引基本表!DO43)</f>
        <v>0.46521072479383369</v>
      </c>
      <c r="E43" s="606">
        <f t="shared" si="1"/>
        <v>0.53478927520616626</v>
      </c>
    </row>
    <row r="44" spans="1:5" ht="15.9" customHeight="1" x14ac:dyDescent="0.2">
      <c r="A44" s="564" t="s">
        <v>245</v>
      </c>
      <c r="B44" s="571" t="s">
        <v>342</v>
      </c>
      <c r="C44" s="459"/>
      <c r="D44" s="697">
        <f>(取引基本表!DS44*(-1))/(取引基本表!DO44)</f>
        <v>0.7101160182868973</v>
      </c>
      <c r="E44" s="606">
        <f t="shared" si="1"/>
        <v>0.2898839817131027</v>
      </c>
    </row>
    <row r="45" spans="1:5" ht="15.9" customHeight="1" x14ac:dyDescent="0.2">
      <c r="A45" s="564" t="s">
        <v>246</v>
      </c>
      <c r="B45" s="571" t="s">
        <v>185</v>
      </c>
      <c r="C45" s="459"/>
      <c r="D45" s="697">
        <f>(取引基本表!DS45*(-1))/(取引基本表!DO45)</f>
        <v>0.7238956590043748</v>
      </c>
      <c r="E45" s="606">
        <f t="shared" si="1"/>
        <v>0.2761043409956252</v>
      </c>
    </row>
    <row r="46" spans="1:5" ht="15.9" customHeight="1" x14ac:dyDescent="0.2">
      <c r="A46" s="564" t="s">
        <v>247</v>
      </c>
      <c r="B46" s="571" t="s">
        <v>186</v>
      </c>
      <c r="C46" s="459"/>
      <c r="D46" s="697">
        <f>(取引基本表!DS46*(-1))/(取引基本表!DO46)</f>
        <v>0.67181737026334953</v>
      </c>
      <c r="E46" s="606">
        <f t="shared" si="1"/>
        <v>0.32818262973665047</v>
      </c>
    </row>
    <row r="47" spans="1:5" ht="15.9" customHeight="1" x14ac:dyDescent="0.2">
      <c r="A47" s="564" t="s">
        <v>248</v>
      </c>
      <c r="B47" s="571" t="s">
        <v>187</v>
      </c>
      <c r="C47" s="459"/>
      <c r="D47" s="697">
        <f>(取引基本表!DS47*(-1))/(取引基本表!DO47)</f>
        <v>0.96662819999528982</v>
      </c>
      <c r="E47" s="606">
        <f t="shared" si="1"/>
        <v>3.3371800004710184E-2</v>
      </c>
    </row>
    <row r="48" spans="1:5" ht="15.9" customHeight="1" x14ac:dyDescent="0.2">
      <c r="A48" s="564" t="s">
        <v>249</v>
      </c>
      <c r="B48" s="571" t="s">
        <v>343</v>
      </c>
      <c r="C48" s="459"/>
      <c r="D48" s="697">
        <f>(取引基本表!DS48*(-1))/(取引基本表!DO48)</f>
        <v>0.9400582901554404</v>
      </c>
      <c r="E48" s="606">
        <f t="shared" si="1"/>
        <v>5.9941709844559599E-2</v>
      </c>
    </row>
    <row r="49" spans="1:5" ht="15.9" customHeight="1" x14ac:dyDescent="0.2">
      <c r="A49" s="564" t="s">
        <v>250</v>
      </c>
      <c r="B49" s="571" t="s">
        <v>344</v>
      </c>
      <c r="C49" s="459"/>
      <c r="D49" s="697">
        <f>(取引基本表!DS49*(-1))/(取引基本表!DO49)</f>
        <v>0.9687777267859875</v>
      </c>
      <c r="E49" s="606">
        <f t="shared" si="1"/>
        <v>3.1222273214012497E-2</v>
      </c>
    </row>
    <row r="50" spans="1:5" ht="15.9" customHeight="1" x14ac:dyDescent="0.2">
      <c r="A50" s="564" t="s">
        <v>251</v>
      </c>
      <c r="B50" s="571" t="s">
        <v>345</v>
      </c>
      <c r="C50" s="459"/>
      <c r="D50" s="697">
        <f>(取引基本表!DS50*(-1))/(取引基本表!DO50)</f>
        <v>0.82428395345436312</v>
      </c>
      <c r="E50" s="606">
        <f t="shared" si="1"/>
        <v>0.17571604654563688</v>
      </c>
    </row>
    <row r="51" spans="1:5" ht="15.9" customHeight="1" x14ac:dyDescent="0.2">
      <c r="A51" s="564" t="s">
        <v>252</v>
      </c>
      <c r="B51" s="571" t="s">
        <v>346</v>
      </c>
      <c r="C51" s="459"/>
      <c r="D51" s="697">
        <f>(取引基本表!DS51*(-1))/(取引基本表!DO51)</f>
        <v>0.94482777355210257</v>
      </c>
      <c r="E51" s="606">
        <f>1-D51</f>
        <v>5.5172226447897432E-2</v>
      </c>
    </row>
    <row r="52" spans="1:5" ht="15.9" customHeight="1" x14ac:dyDescent="0.2">
      <c r="A52" s="564" t="s">
        <v>253</v>
      </c>
      <c r="B52" s="571" t="s">
        <v>347</v>
      </c>
      <c r="C52" s="459"/>
      <c r="D52" s="697">
        <f>(取引基本表!DS52*(-1))/(取引基本表!DO52)</f>
        <v>0.89435056124336998</v>
      </c>
      <c r="E52" s="606">
        <f t="shared" si="1"/>
        <v>0.10564943875663002</v>
      </c>
    </row>
    <row r="53" spans="1:5" ht="15.9" customHeight="1" x14ac:dyDescent="0.2">
      <c r="A53" s="564" t="s">
        <v>254</v>
      </c>
      <c r="B53" s="571" t="s">
        <v>348</v>
      </c>
      <c r="C53" s="459"/>
      <c r="D53" s="697">
        <f>(取引基本表!DS53*(-1))/(取引基本表!DO53)</f>
        <v>1.002293116627107</v>
      </c>
      <c r="E53" s="606">
        <f t="shared" si="1"/>
        <v>-2.2931166271069614E-3</v>
      </c>
    </row>
    <row r="54" spans="1:5" ht="15.9" customHeight="1" x14ac:dyDescent="0.2">
      <c r="A54" s="564" t="s">
        <v>255</v>
      </c>
      <c r="B54" s="571" t="s">
        <v>533</v>
      </c>
      <c r="C54" s="459"/>
      <c r="D54" s="697">
        <f>(取引基本表!DS54*(-1))/(取引基本表!DO54)</f>
        <v>0.99404470149985291</v>
      </c>
      <c r="E54" s="606">
        <f>1-D54</f>
        <v>5.9552985001470882E-3</v>
      </c>
    </row>
    <row r="55" spans="1:5" ht="15.9" customHeight="1" x14ac:dyDescent="0.2">
      <c r="A55" s="564" t="s">
        <v>256</v>
      </c>
      <c r="B55" s="571" t="s">
        <v>349</v>
      </c>
      <c r="C55" s="459"/>
      <c r="D55" s="697">
        <f>(取引基本表!DS55*(-1))/(取引基本表!DO55)</f>
        <v>1.0001397819401734</v>
      </c>
      <c r="E55" s="606">
        <f t="shared" si="1"/>
        <v>-1.3978194017338907E-4</v>
      </c>
    </row>
    <row r="56" spans="1:5" ht="15.9" customHeight="1" x14ac:dyDescent="0.2">
      <c r="A56" s="564" t="s">
        <v>257</v>
      </c>
      <c r="B56" s="571" t="s">
        <v>350</v>
      </c>
      <c r="C56" s="459"/>
      <c r="D56" s="697">
        <f>(取引基本表!DS56*(-1))/(取引基本表!DO56)</f>
        <v>1</v>
      </c>
      <c r="E56" s="606">
        <f t="shared" si="1"/>
        <v>0</v>
      </c>
    </row>
    <row r="57" spans="1:5" ht="15.9" customHeight="1" x14ac:dyDescent="0.2">
      <c r="A57" s="564" t="s">
        <v>258</v>
      </c>
      <c r="B57" s="571" t="s">
        <v>351</v>
      </c>
      <c r="C57" s="459"/>
      <c r="D57" s="697">
        <f>(取引基本表!DS57*(-1))/(取引基本表!DO57)</f>
        <v>0.92721427885999419</v>
      </c>
      <c r="E57" s="606">
        <f t="shared" si="1"/>
        <v>7.278572114000581E-2</v>
      </c>
    </row>
    <row r="58" spans="1:5" ht="15.9" customHeight="1" x14ac:dyDescent="0.2">
      <c r="A58" s="564" t="s">
        <v>259</v>
      </c>
      <c r="B58" s="571" t="s">
        <v>352</v>
      </c>
      <c r="C58" s="459"/>
      <c r="D58" s="697">
        <f>(取引基本表!DS58*(-1))/(取引基本表!DO58)</f>
        <v>0.64931805782869612</v>
      </c>
      <c r="E58" s="606">
        <f t="shared" si="1"/>
        <v>0.35068194217130388</v>
      </c>
    </row>
    <row r="59" spans="1:5" ht="15.9" customHeight="1" x14ac:dyDescent="0.2">
      <c r="A59" s="564" t="s">
        <v>260</v>
      </c>
      <c r="B59" s="571" t="s">
        <v>353</v>
      </c>
      <c r="C59" s="459"/>
      <c r="D59" s="697">
        <f>(取引基本表!DS59*(-1))/(取引基本表!DO59)</f>
        <v>0.84774855104770397</v>
      </c>
      <c r="E59" s="606">
        <f t="shared" si="1"/>
        <v>0.15225144895229603</v>
      </c>
    </row>
    <row r="60" spans="1:5" ht="15.9" customHeight="1" x14ac:dyDescent="0.2">
      <c r="A60" s="564" t="s">
        <v>261</v>
      </c>
      <c r="B60" s="571" t="s">
        <v>354</v>
      </c>
      <c r="C60" s="459"/>
      <c r="D60" s="697">
        <f>(取引基本表!DS60*(-1))/(取引基本表!DO60)</f>
        <v>0.89432342699813749</v>
      </c>
      <c r="E60" s="606">
        <f>1-D60</f>
        <v>0.10567657300186251</v>
      </c>
    </row>
    <row r="61" spans="1:5" ht="15.9" customHeight="1" x14ac:dyDescent="0.2">
      <c r="A61" s="564" t="s">
        <v>262</v>
      </c>
      <c r="B61" s="571" t="s">
        <v>78</v>
      </c>
      <c r="C61" s="459"/>
      <c r="D61" s="697">
        <f>(取引基本表!DS61*(-1))/(取引基本表!DO61)</f>
        <v>0.96190713652482274</v>
      </c>
      <c r="E61" s="606">
        <f t="shared" si="1"/>
        <v>3.8092863475177263E-2</v>
      </c>
    </row>
    <row r="62" spans="1:5" ht="15.9" customHeight="1" x14ac:dyDescent="0.2">
      <c r="A62" s="564" t="s">
        <v>263</v>
      </c>
      <c r="B62" s="571" t="s">
        <v>355</v>
      </c>
      <c r="C62" s="459"/>
      <c r="D62" s="697">
        <f>(取引基本表!DS62*(-1))/(取引基本表!DO62)</f>
        <v>0</v>
      </c>
      <c r="E62" s="606">
        <f t="shared" si="1"/>
        <v>1</v>
      </c>
    </row>
    <row r="63" spans="1:5" ht="15.9" customHeight="1" x14ac:dyDescent="0.2">
      <c r="A63" s="564" t="s">
        <v>264</v>
      </c>
      <c r="B63" s="571" t="s">
        <v>356</v>
      </c>
      <c r="C63" s="459"/>
      <c r="D63" s="697">
        <f>(取引基本表!DS63*(-1))/(取引基本表!DO63)</f>
        <v>0</v>
      </c>
      <c r="E63" s="606">
        <f t="shared" si="1"/>
        <v>1</v>
      </c>
    </row>
    <row r="64" spans="1:5" ht="15.9" customHeight="1" x14ac:dyDescent="0.2">
      <c r="A64" s="564" t="s">
        <v>265</v>
      </c>
      <c r="B64" s="571" t="s">
        <v>357</v>
      </c>
      <c r="C64" s="459"/>
      <c r="D64" s="697">
        <f>(取引基本表!DS64*(-1))/(取引基本表!DO64)</f>
        <v>0</v>
      </c>
      <c r="E64" s="606">
        <f t="shared" si="1"/>
        <v>1</v>
      </c>
    </row>
    <row r="65" spans="1:5" ht="15.9" customHeight="1" x14ac:dyDescent="0.2">
      <c r="A65" s="564" t="s">
        <v>266</v>
      </c>
      <c r="B65" s="571" t="s">
        <v>358</v>
      </c>
      <c r="C65" s="459"/>
      <c r="D65" s="697">
        <f>(取引基本表!DS65*(-1))/(取引基本表!DO65)</f>
        <v>0</v>
      </c>
      <c r="E65" s="606">
        <f t="shared" si="1"/>
        <v>1</v>
      </c>
    </row>
    <row r="66" spans="1:5" ht="15.9" customHeight="1" x14ac:dyDescent="0.2">
      <c r="A66" s="564" t="s">
        <v>267</v>
      </c>
      <c r="B66" s="571" t="s">
        <v>359</v>
      </c>
      <c r="C66" s="459"/>
      <c r="D66" s="697">
        <f>(取引基本表!DS66*(-1))/(取引基本表!DO66)</f>
        <v>0</v>
      </c>
      <c r="E66" s="606">
        <f t="shared" si="1"/>
        <v>1</v>
      </c>
    </row>
    <row r="67" spans="1:5" ht="15.9" customHeight="1" x14ac:dyDescent="0.2">
      <c r="A67" s="564" t="s">
        <v>268</v>
      </c>
      <c r="B67" s="571" t="s">
        <v>549</v>
      </c>
      <c r="C67" s="459"/>
      <c r="D67" s="697">
        <f>(取引基本表!DS67*(-1))/(取引基本表!DO67)</f>
        <v>5.6628046115959667E-2</v>
      </c>
      <c r="E67" s="606">
        <f t="shared" si="1"/>
        <v>0.94337195388404038</v>
      </c>
    </row>
    <row r="68" spans="1:5" ht="15.9" customHeight="1" x14ac:dyDescent="0.2">
      <c r="A68" s="564" t="s">
        <v>269</v>
      </c>
      <c r="B68" s="571" t="s">
        <v>360</v>
      </c>
      <c r="C68" s="459"/>
      <c r="D68" s="697">
        <f>(取引基本表!DS68*(-1))/(取引基本表!DO68)</f>
        <v>6.4880295854149097E-5</v>
      </c>
      <c r="E68" s="606">
        <f t="shared" si="1"/>
        <v>0.99993511970414584</v>
      </c>
    </row>
    <row r="69" spans="1:5" ht="15.9" customHeight="1" x14ac:dyDescent="0.2">
      <c r="A69" s="564" t="s">
        <v>270</v>
      </c>
      <c r="B69" s="571" t="s">
        <v>188</v>
      </c>
      <c r="C69" s="459"/>
      <c r="D69" s="697">
        <f>(取引基本表!DS69*(-1))/(取引基本表!DO69)</f>
        <v>0</v>
      </c>
      <c r="E69" s="606">
        <f t="shared" si="1"/>
        <v>1</v>
      </c>
    </row>
    <row r="70" spans="1:5" ht="15.9" customHeight="1" x14ac:dyDescent="0.2">
      <c r="A70" s="564" t="s">
        <v>271</v>
      </c>
      <c r="B70" s="571" t="s">
        <v>189</v>
      </c>
      <c r="C70" s="459"/>
      <c r="D70" s="697">
        <f>(取引基本表!DS70*(-1))/(取引基本表!DO70)</f>
        <v>3.637062925369141E-2</v>
      </c>
      <c r="E70" s="606">
        <f t="shared" si="1"/>
        <v>0.96362937074630861</v>
      </c>
    </row>
    <row r="71" spans="1:5" ht="15.9" customHeight="1" x14ac:dyDescent="0.2">
      <c r="A71" s="564" t="s">
        <v>272</v>
      </c>
      <c r="B71" s="571" t="s">
        <v>190</v>
      </c>
      <c r="C71" s="459"/>
      <c r="D71" s="697">
        <f>(取引基本表!DS71*(-1))/(取引基本表!DO71)</f>
        <v>0.50082160613465909</v>
      </c>
      <c r="E71" s="606">
        <f t="shared" si="1"/>
        <v>0.49917839386534091</v>
      </c>
    </row>
    <row r="72" spans="1:5" ht="15.9" customHeight="1" x14ac:dyDescent="0.2">
      <c r="A72" s="564" t="s">
        <v>273</v>
      </c>
      <c r="B72" s="571" t="s">
        <v>191</v>
      </c>
      <c r="C72" s="459"/>
      <c r="D72" s="697">
        <f>(取引基本表!DS72*(-1))/(取引基本表!DO72)</f>
        <v>0.13665938774407435</v>
      </c>
      <c r="E72" s="606">
        <f t="shared" si="1"/>
        <v>0.86334061225592562</v>
      </c>
    </row>
    <row r="73" spans="1:5" ht="15.9" customHeight="1" x14ac:dyDescent="0.2">
      <c r="A73" s="564" t="s">
        <v>274</v>
      </c>
      <c r="B73" s="571" t="s">
        <v>361</v>
      </c>
      <c r="C73" s="459"/>
      <c r="D73" s="697">
        <f>(取引基本表!DS73*(-1))/(取引基本表!DO73)</f>
        <v>0.21553659318749041</v>
      </c>
      <c r="E73" s="606">
        <f t="shared" si="1"/>
        <v>0.78446340681250959</v>
      </c>
    </row>
    <row r="74" spans="1:5" ht="15.9" customHeight="1" x14ac:dyDescent="0.2">
      <c r="A74" s="564" t="s">
        <v>275</v>
      </c>
      <c r="B74" s="571" t="s">
        <v>362</v>
      </c>
      <c r="C74" s="459"/>
      <c r="D74" s="697">
        <f>(取引基本表!DS74*(-1))/(取引基本表!DO74)</f>
        <v>9.8939369954092137E-5</v>
      </c>
      <c r="E74" s="606">
        <f t="shared" si="1"/>
        <v>0.99990106063004591</v>
      </c>
    </row>
    <row r="75" spans="1:5" ht="15.9" customHeight="1" x14ac:dyDescent="0.2">
      <c r="A75" s="564" t="s">
        <v>276</v>
      </c>
      <c r="B75" s="571" t="s">
        <v>363</v>
      </c>
      <c r="C75" s="459"/>
      <c r="D75" s="697">
        <f>(取引基本表!DS75*(-1))/(取引基本表!DO75)</f>
        <v>0</v>
      </c>
      <c r="E75" s="606">
        <f t="shared" si="1"/>
        <v>1</v>
      </c>
    </row>
    <row r="76" spans="1:5" ht="15.9" customHeight="1" x14ac:dyDescent="0.2">
      <c r="A76" s="564" t="s">
        <v>277</v>
      </c>
      <c r="B76" s="571" t="s">
        <v>364</v>
      </c>
      <c r="C76" s="459"/>
      <c r="D76" s="697">
        <f>(取引基本表!DS76*(-1))/(取引基本表!DO76)</f>
        <v>0.92055653992505881</v>
      </c>
      <c r="E76" s="606">
        <f t="shared" si="1"/>
        <v>7.9443460074941186E-2</v>
      </c>
    </row>
    <row r="77" spans="1:5" ht="15.9" customHeight="1" x14ac:dyDescent="0.2">
      <c r="A77" s="564" t="s">
        <v>278</v>
      </c>
      <c r="B77" s="571" t="s">
        <v>365</v>
      </c>
      <c r="C77" s="459"/>
      <c r="D77" s="697">
        <f>(取引基本表!DS77*(-1))/(取引基本表!DO77)</f>
        <v>0.44979661897069007</v>
      </c>
      <c r="E77" s="606">
        <f t="shared" si="1"/>
        <v>0.55020338102930988</v>
      </c>
    </row>
    <row r="78" spans="1:5" ht="15.9" customHeight="1" x14ac:dyDescent="0.2">
      <c r="A78" s="564" t="s">
        <v>279</v>
      </c>
      <c r="B78" s="571" t="s">
        <v>366</v>
      </c>
      <c r="C78" s="459"/>
      <c r="D78" s="697">
        <f>(取引基本表!DS78*(-1))/(取引基本表!DO78)</f>
        <v>0</v>
      </c>
      <c r="E78" s="606">
        <f t="shared" si="1"/>
        <v>1</v>
      </c>
    </row>
    <row r="79" spans="1:5" ht="15.9" customHeight="1" x14ac:dyDescent="0.2">
      <c r="A79" s="564" t="s">
        <v>280</v>
      </c>
      <c r="B79" s="571" t="s">
        <v>367</v>
      </c>
      <c r="C79" s="459"/>
      <c r="D79" s="697">
        <f>(取引基本表!DS79*(-1))/(取引基本表!DO79)</f>
        <v>0.85055096418732778</v>
      </c>
      <c r="E79" s="606">
        <f t="shared" si="1"/>
        <v>0.14944903581267222</v>
      </c>
    </row>
    <row r="80" spans="1:5" ht="15.9" customHeight="1" x14ac:dyDescent="0.2">
      <c r="A80" s="564" t="s">
        <v>281</v>
      </c>
      <c r="B80" s="571" t="s">
        <v>368</v>
      </c>
      <c r="C80" s="459"/>
      <c r="D80" s="697">
        <f>(取引基本表!DS80*(-1))/(取引基本表!DO80)</f>
        <v>0.9704754998446079</v>
      </c>
      <c r="E80" s="606">
        <f t="shared" si="1"/>
        <v>2.9524500155392097E-2</v>
      </c>
    </row>
    <row r="81" spans="1:5" ht="15.9" customHeight="1" x14ac:dyDescent="0.2">
      <c r="A81" s="564" t="s">
        <v>282</v>
      </c>
      <c r="B81" s="571" t="s">
        <v>369</v>
      </c>
      <c r="C81" s="459"/>
      <c r="D81" s="697">
        <f>(取引基本表!DS81*(-1))/(取引基本表!DO81)</f>
        <v>0.48546956255735702</v>
      </c>
      <c r="E81" s="606">
        <f t="shared" si="1"/>
        <v>0.51453043744264293</v>
      </c>
    </row>
    <row r="82" spans="1:5" ht="15.9" customHeight="1" x14ac:dyDescent="0.2">
      <c r="A82" s="564" t="s">
        <v>283</v>
      </c>
      <c r="B82" s="571" t="s">
        <v>370</v>
      </c>
      <c r="C82" s="459"/>
      <c r="D82" s="697">
        <f>(取引基本表!DS82*(-1))/(取引基本表!DO82)</f>
        <v>0.50010110405629471</v>
      </c>
      <c r="E82" s="606">
        <f t="shared" si="1"/>
        <v>0.49989889594370529</v>
      </c>
    </row>
    <row r="83" spans="1:5" ht="15.9" customHeight="1" x14ac:dyDescent="0.2">
      <c r="A83" s="564" t="s">
        <v>284</v>
      </c>
      <c r="B83" s="571" t="s">
        <v>371</v>
      </c>
      <c r="C83" s="459"/>
      <c r="D83" s="697">
        <f>(取引基本表!DS83*(-1))/(取引基本表!DO83)</f>
        <v>0.33563904216279006</v>
      </c>
      <c r="E83" s="606">
        <f t="shared" si="1"/>
        <v>0.66436095783720994</v>
      </c>
    </row>
    <row r="84" spans="1:5" ht="15.9" customHeight="1" x14ac:dyDescent="0.2">
      <c r="A84" s="564" t="s">
        <v>285</v>
      </c>
      <c r="B84" s="571" t="s">
        <v>372</v>
      </c>
      <c r="C84" s="459"/>
      <c r="D84" s="697">
        <f>(取引基本表!DS84*(-1))/(取引基本表!DO84)</f>
        <v>0.1905054945054945</v>
      </c>
      <c r="E84" s="606">
        <f t="shared" si="1"/>
        <v>0.80949450549450552</v>
      </c>
    </row>
    <row r="85" spans="1:5" ht="15.9" customHeight="1" x14ac:dyDescent="0.2">
      <c r="A85" s="564" t="s">
        <v>286</v>
      </c>
      <c r="B85" s="571" t="s">
        <v>373</v>
      </c>
      <c r="C85" s="459"/>
      <c r="D85" s="697">
        <f>(取引基本表!DS85*(-1))/(取引基本表!DO85)</f>
        <v>0.15011710915695431</v>
      </c>
      <c r="E85" s="606">
        <f t="shared" si="1"/>
        <v>0.84988289084304569</v>
      </c>
    </row>
    <row r="86" spans="1:5" ht="15.9" customHeight="1" x14ac:dyDescent="0.2">
      <c r="A86" s="564" t="s">
        <v>287</v>
      </c>
      <c r="B86" s="571" t="s">
        <v>374</v>
      </c>
      <c r="C86" s="459"/>
      <c r="D86" s="697">
        <f>(取引基本表!DS86*(-1))/(取引基本表!DO86)</f>
        <v>0.13082232301321239</v>
      </c>
      <c r="E86" s="606">
        <f t="shared" si="1"/>
        <v>0.86917767698678761</v>
      </c>
    </row>
    <row r="87" spans="1:5" ht="15.9" customHeight="1" x14ac:dyDescent="0.2">
      <c r="A87" s="564" t="s">
        <v>288</v>
      </c>
      <c r="B87" s="571" t="s">
        <v>375</v>
      </c>
      <c r="C87" s="459"/>
      <c r="D87" s="697">
        <f>(取引基本表!DS87*(-1))/(取引基本表!DO87)</f>
        <v>0.46071860289131522</v>
      </c>
      <c r="E87" s="606">
        <f t="shared" si="1"/>
        <v>0.53928139710868472</v>
      </c>
    </row>
    <row r="88" spans="1:5" ht="15.9" customHeight="1" x14ac:dyDescent="0.2">
      <c r="A88" s="564" t="s">
        <v>289</v>
      </c>
      <c r="B88" s="571" t="s">
        <v>376</v>
      </c>
      <c r="C88" s="459"/>
      <c r="D88" s="697">
        <f>(取引基本表!DS88*(-1))/(取引基本表!DO88)</f>
        <v>0.7695230982140896</v>
      </c>
      <c r="E88" s="606">
        <f t="shared" si="1"/>
        <v>0.2304769017859104</v>
      </c>
    </row>
    <row r="89" spans="1:5" ht="15.9" customHeight="1" x14ac:dyDescent="0.2">
      <c r="A89" s="564" t="s">
        <v>290</v>
      </c>
      <c r="B89" s="571" t="s">
        <v>377</v>
      </c>
      <c r="C89" s="459"/>
      <c r="D89" s="697">
        <f>(取引基本表!DS89*(-1))/(取引基本表!DO89)</f>
        <v>0.35735267534345627</v>
      </c>
      <c r="E89" s="606">
        <f t="shared" ref="E89:E109" si="2">1-D89</f>
        <v>0.64264732465654373</v>
      </c>
    </row>
    <row r="90" spans="1:5" ht="15.9" customHeight="1" x14ac:dyDescent="0.2">
      <c r="A90" s="564" t="s">
        <v>291</v>
      </c>
      <c r="B90" s="571" t="s">
        <v>192</v>
      </c>
      <c r="C90" s="459"/>
      <c r="D90" s="697">
        <f>(取引基本表!DS90*(-1))/(取引基本表!DO90)</f>
        <v>0</v>
      </c>
      <c r="E90" s="606">
        <f t="shared" si="2"/>
        <v>1</v>
      </c>
    </row>
    <row r="91" spans="1:5" ht="15.9" customHeight="1" x14ac:dyDescent="0.2">
      <c r="A91" s="564" t="s">
        <v>292</v>
      </c>
      <c r="B91" s="571" t="s">
        <v>378</v>
      </c>
      <c r="C91" s="459"/>
      <c r="D91" s="697">
        <f>(取引基本表!DS91*(-1))/(取引基本表!DO91)</f>
        <v>1.3733052290529532E-2</v>
      </c>
      <c r="E91" s="606">
        <f t="shared" si="2"/>
        <v>0.98626694770947043</v>
      </c>
    </row>
    <row r="92" spans="1:5" ht="15.9" customHeight="1" x14ac:dyDescent="0.2">
      <c r="A92" s="564" t="s">
        <v>293</v>
      </c>
      <c r="B92" s="571" t="s">
        <v>550</v>
      </c>
      <c r="C92" s="459"/>
      <c r="D92" s="697">
        <f>(取引基本表!DS92*(-1))/(取引基本表!DO92)</f>
        <v>0.22507106406785982</v>
      </c>
      <c r="E92" s="606">
        <f t="shared" si="2"/>
        <v>0.77492893593214018</v>
      </c>
    </row>
    <row r="93" spans="1:5" ht="15.9" customHeight="1" x14ac:dyDescent="0.2">
      <c r="A93" s="564" t="s">
        <v>294</v>
      </c>
      <c r="B93" s="571" t="s">
        <v>379</v>
      </c>
      <c r="C93" s="459"/>
      <c r="D93" s="697">
        <f>(取引基本表!DS93*(-1))/(取引基本表!DO93)</f>
        <v>1.0692739351460534E-2</v>
      </c>
      <c r="E93" s="606">
        <f t="shared" si="2"/>
        <v>0.98930726064853947</v>
      </c>
    </row>
    <row r="94" spans="1:5" ht="15.9" customHeight="1" x14ac:dyDescent="0.2">
      <c r="A94" s="564" t="s">
        <v>295</v>
      </c>
      <c r="B94" s="571" t="s">
        <v>380</v>
      </c>
      <c r="C94" s="459"/>
      <c r="D94" s="697">
        <f>(取引基本表!DS94*(-1))/(取引基本表!DO94)</f>
        <v>0</v>
      </c>
      <c r="E94" s="606">
        <f t="shared" si="2"/>
        <v>1</v>
      </c>
    </row>
    <row r="95" spans="1:5" ht="15.9" customHeight="1" x14ac:dyDescent="0.2">
      <c r="A95" s="564" t="s">
        <v>296</v>
      </c>
      <c r="B95" s="571" t="s">
        <v>381</v>
      </c>
      <c r="C95" s="459"/>
      <c r="D95" s="697">
        <f>(取引基本表!DS95*(-1))/(取引基本表!DO95)</f>
        <v>5.2701928585067786E-3</v>
      </c>
      <c r="E95" s="606">
        <f t="shared" si="2"/>
        <v>0.99472980714149317</v>
      </c>
    </row>
    <row r="96" spans="1:5" ht="15.9" customHeight="1" x14ac:dyDescent="0.2">
      <c r="A96" s="564" t="s">
        <v>297</v>
      </c>
      <c r="B96" s="571" t="s">
        <v>382</v>
      </c>
      <c r="C96" s="459"/>
      <c r="D96" s="697">
        <f>(取引基本表!DS96*(-1))/(取引基本表!DO96)</f>
        <v>0</v>
      </c>
      <c r="E96" s="606">
        <f t="shared" si="2"/>
        <v>1</v>
      </c>
    </row>
    <row r="97" spans="1:5" ht="15.9" customHeight="1" x14ac:dyDescent="0.2">
      <c r="A97" s="564" t="s">
        <v>298</v>
      </c>
      <c r="B97" s="571" t="s">
        <v>534</v>
      </c>
      <c r="C97" s="459"/>
      <c r="D97" s="697">
        <f>(取引基本表!DS97*(-1))/(取引基本表!DO97)</f>
        <v>0.10461557777115146</v>
      </c>
      <c r="E97" s="606">
        <f t="shared" si="2"/>
        <v>0.89538442222884851</v>
      </c>
    </row>
    <row r="98" spans="1:5" ht="15.9" customHeight="1" x14ac:dyDescent="0.2">
      <c r="A98" s="564" t="s">
        <v>299</v>
      </c>
      <c r="B98" s="571" t="s">
        <v>383</v>
      </c>
      <c r="C98" s="459"/>
      <c r="D98" s="697">
        <f>(取引基本表!DS98*(-1))/(取引基本表!DO98)</f>
        <v>0.4141055011752105</v>
      </c>
      <c r="E98" s="606">
        <f t="shared" si="2"/>
        <v>0.5858944988247895</v>
      </c>
    </row>
    <row r="99" spans="1:5" ht="15.9" customHeight="1" x14ac:dyDescent="0.2">
      <c r="A99" s="564" t="s">
        <v>300</v>
      </c>
      <c r="B99" s="571" t="s">
        <v>384</v>
      </c>
      <c r="C99" s="459"/>
      <c r="D99" s="697">
        <f>(取引基本表!DS99*(-1))/(取引基本表!DO99)</f>
        <v>0.82441350165248961</v>
      </c>
      <c r="E99" s="606">
        <f t="shared" si="2"/>
        <v>0.17558649834751039</v>
      </c>
    </row>
    <row r="100" spans="1:5" ht="15.9" customHeight="1" x14ac:dyDescent="0.2">
      <c r="A100" s="564" t="s">
        <v>301</v>
      </c>
      <c r="B100" s="571" t="s">
        <v>385</v>
      </c>
      <c r="C100" s="459"/>
      <c r="D100" s="697">
        <f>(取引基本表!DS100*(-1))/(取引基本表!DO100)</f>
        <v>0.40598898106695525</v>
      </c>
      <c r="E100" s="606">
        <f t="shared" si="2"/>
        <v>0.59401101893304475</v>
      </c>
    </row>
    <row r="101" spans="1:5" ht="15.9" customHeight="1" x14ac:dyDescent="0.2">
      <c r="A101" s="564" t="s">
        <v>302</v>
      </c>
      <c r="B101" s="571" t="s">
        <v>386</v>
      </c>
      <c r="C101" s="459"/>
      <c r="D101" s="697">
        <f>(取引基本表!DS101*(-1))/(取引基本表!DO101)</f>
        <v>0.39233591463824991</v>
      </c>
      <c r="E101" s="606">
        <f t="shared" si="2"/>
        <v>0.60766408536175009</v>
      </c>
    </row>
    <row r="102" spans="1:5" ht="15.9" customHeight="1" x14ac:dyDescent="0.2">
      <c r="A102" s="564" t="s">
        <v>303</v>
      </c>
      <c r="B102" s="571" t="s">
        <v>387</v>
      </c>
      <c r="C102" s="459"/>
      <c r="D102" s="697">
        <f>(取引基本表!DS102*(-1))/(取引基本表!DO102)</f>
        <v>0.23891734903795733</v>
      </c>
      <c r="E102" s="606">
        <f t="shared" si="2"/>
        <v>0.76108265096204264</v>
      </c>
    </row>
    <row r="103" spans="1:5" ht="15.9" customHeight="1" x14ac:dyDescent="0.2">
      <c r="A103" s="564" t="s">
        <v>304</v>
      </c>
      <c r="B103" s="571" t="s">
        <v>388</v>
      </c>
      <c r="C103" s="459"/>
      <c r="D103" s="697">
        <f>(取引基本表!DS103*(-1))/(取引基本表!DO103)</f>
        <v>6.2366931925813787E-2</v>
      </c>
      <c r="E103" s="606">
        <f t="shared" si="2"/>
        <v>0.93763306807418623</v>
      </c>
    </row>
    <row r="104" spans="1:5" ht="15.9" customHeight="1" x14ac:dyDescent="0.2">
      <c r="A104" s="564" t="s">
        <v>305</v>
      </c>
      <c r="B104" s="571" t="s">
        <v>389</v>
      </c>
      <c r="C104" s="459"/>
      <c r="D104" s="697">
        <f>(取引基本表!DS104*(-1))/(取引基本表!DO104)</f>
        <v>7.9833571707190222E-3</v>
      </c>
      <c r="E104" s="606">
        <f t="shared" si="2"/>
        <v>0.99201664282928093</v>
      </c>
    </row>
    <row r="105" spans="1:5" ht="15.9" customHeight="1" x14ac:dyDescent="0.2">
      <c r="A105" s="564" t="s">
        <v>306</v>
      </c>
      <c r="B105" s="571" t="s">
        <v>390</v>
      </c>
      <c r="C105" s="459"/>
      <c r="D105" s="697">
        <f>(取引基本表!DS105*(-1))/(取引基本表!DO105)</f>
        <v>0.4011935844834017</v>
      </c>
      <c r="E105" s="606">
        <f t="shared" si="2"/>
        <v>0.5988064155165983</v>
      </c>
    </row>
    <row r="106" spans="1:5" ht="15.9" customHeight="1" x14ac:dyDescent="0.2">
      <c r="A106" s="564" t="s">
        <v>552</v>
      </c>
      <c r="B106" s="571" t="s">
        <v>551</v>
      </c>
      <c r="C106" s="459"/>
      <c r="D106" s="697">
        <f>(取引基本表!DS106*(-1))/(取引基本表!DO106)</f>
        <v>0</v>
      </c>
      <c r="E106" s="606">
        <f t="shared" si="2"/>
        <v>1</v>
      </c>
    </row>
    <row r="107" spans="1:5" ht="15.9" customHeight="1" x14ac:dyDescent="0.2">
      <c r="A107" s="564" t="s">
        <v>307</v>
      </c>
      <c r="B107" s="571" t="s">
        <v>391</v>
      </c>
      <c r="C107" s="459"/>
      <c r="D107" s="697">
        <f>(取引基本表!DS107*(-1))/(取引基本表!DO107)</f>
        <v>0.16076324331137931</v>
      </c>
      <c r="E107" s="606">
        <f t="shared" si="2"/>
        <v>0.83923675668862074</v>
      </c>
    </row>
    <row r="108" spans="1:5" ht="15.9" customHeight="1" x14ac:dyDescent="0.2">
      <c r="A108" s="564" t="s">
        <v>308</v>
      </c>
      <c r="B108" s="571" t="s">
        <v>555</v>
      </c>
      <c r="C108" s="459"/>
      <c r="D108" s="697">
        <f>(取引基本表!DS108*(-1))/(取引基本表!DO108)</f>
        <v>0</v>
      </c>
      <c r="E108" s="606">
        <f t="shared" si="2"/>
        <v>1</v>
      </c>
    </row>
    <row r="109" spans="1:5" ht="15.9" customHeight="1" thickBot="1" x14ac:dyDescent="0.25">
      <c r="A109" s="647" t="s">
        <v>309</v>
      </c>
      <c r="B109" s="648" t="s">
        <v>0</v>
      </c>
      <c r="C109" s="700"/>
      <c r="D109" s="698">
        <f>(取引基本表!DS109*(-1))/(取引基本表!DO109)</f>
        <v>0.51087691907364041</v>
      </c>
      <c r="E109" s="649">
        <f t="shared" si="2"/>
        <v>0.48912308092635959</v>
      </c>
    </row>
    <row r="110" spans="1:5" x14ac:dyDescent="0.2">
      <c r="A110" s="433" t="s">
        <v>540</v>
      </c>
    </row>
    <row r="111" spans="1:5" x14ac:dyDescent="0.2">
      <c r="A111" s="114" t="s">
        <v>19</v>
      </c>
    </row>
  </sheetData>
  <phoneticPr fontId="3"/>
  <pageMargins left="0.78740157480314965" right="0.78740157480314965" top="0.78740157480314965" bottom="0.78740157480314965" header="0.51181102362204722" footer="0.51181102362204722"/>
  <pageSetup paperSize="9" scale="43" orientation="portrait" r:id="rId1"/>
  <headerFooter alignWithMargins="0">
    <oddFooter>&amp;R&amp;F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E119"/>
  <sheetViews>
    <sheetView zoomScaleNormal="100" workbookViewId="0">
      <pane xSplit="3" ySplit="3" topLeftCell="D4" activePane="bottomRight" state="frozen"/>
      <selection pane="topRight"/>
      <selection pane="bottomLeft"/>
      <selection pane="bottomRight"/>
    </sheetView>
  </sheetViews>
  <sheetFormatPr defaultColWidth="9" defaultRowHeight="12" x14ac:dyDescent="0.2"/>
  <cols>
    <col min="1" max="1" width="3.6640625" style="114" customWidth="1"/>
    <col min="2" max="2" width="28.44140625" style="114" customWidth="1"/>
    <col min="3" max="3" width="0.88671875" style="114" customWidth="1"/>
    <col min="4" max="4" width="24" style="549" bestFit="1" customWidth="1"/>
    <col min="5" max="16384" width="9" style="114"/>
  </cols>
  <sheetData>
    <row r="1" spans="1:5" ht="15" thickBot="1" x14ac:dyDescent="0.25">
      <c r="A1" s="154" t="s">
        <v>30</v>
      </c>
      <c r="D1" s="550"/>
    </row>
    <row r="2" spans="1:5" x14ac:dyDescent="0.2">
      <c r="A2" s="429"/>
      <c r="B2" s="172"/>
      <c r="C2" s="172"/>
      <c r="D2" s="551"/>
    </row>
    <row r="3" spans="1:5" ht="42.75" customHeight="1" x14ac:dyDescent="0.2">
      <c r="A3" s="179"/>
      <c r="B3" s="173"/>
      <c r="C3" s="173"/>
      <c r="D3" s="434" t="s">
        <v>31</v>
      </c>
    </row>
    <row r="4" spans="1:5" x14ac:dyDescent="0.2">
      <c r="A4" s="564" t="s">
        <v>203</v>
      </c>
      <c r="B4" s="571" t="s">
        <v>310</v>
      </c>
      <c r="C4" s="175"/>
      <c r="D4" s="431">
        <f>IFERROR(取引基本表!D112/取引基本表!D119,0)</f>
        <v>0.14675749800937804</v>
      </c>
      <c r="E4" s="552"/>
    </row>
    <row r="5" spans="1:5" x14ac:dyDescent="0.2">
      <c r="A5" s="564" t="s">
        <v>204</v>
      </c>
      <c r="B5" s="571" t="s">
        <v>311</v>
      </c>
      <c r="C5" s="175"/>
      <c r="D5" s="431">
        <f>IFERROR(取引基本表!E112/取引基本表!E119,0)</f>
        <v>0.12069168333137278</v>
      </c>
    </row>
    <row r="6" spans="1:5" x14ac:dyDescent="0.2">
      <c r="A6" s="564" t="s">
        <v>205</v>
      </c>
      <c r="B6" s="571" t="s">
        <v>312</v>
      </c>
      <c r="C6" s="175"/>
      <c r="D6" s="431">
        <f>IFERROR(取引基本表!F112/取引基本表!F119,0)</f>
        <v>0.16794236830256642</v>
      </c>
    </row>
    <row r="7" spans="1:5" x14ac:dyDescent="0.2">
      <c r="A7" s="564" t="s">
        <v>206</v>
      </c>
      <c r="B7" s="571" t="s">
        <v>313</v>
      </c>
      <c r="C7" s="175"/>
      <c r="D7" s="431">
        <f>IFERROR(取引基本表!G112/取引基本表!G119,0)</f>
        <v>0.22628827483196415</v>
      </c>
    </row>
    <row r="8" spans="1:5" ht="13.5" customHeight="1" x14ac:dyDescent="0.2">
      <c r="A8" s="564" t="s">
        <v>207</v>
      </c>
      <c r="B8" s="571" t="s">
        <v>314</v>
      </c>
      <c r="C8" s="175"/>
      <c r="D8" s="431">
        <f>IFERROR(取引基本表!H112/取引基本表!H119,0)</f>
        <v>0.19133830315938943</v>
      </c>
    </row>
    <row r="9" spans="1:5" x14ac:dyDescent="0.2">
      <c r="A9" s="564" t="s">
        <v>208</v>
      </c>
      <c r="B9" s="571" t="s">
        <v>315</v>
      </c>
      <c r="C9" s="175"/>
      <c r="D9" s="431">
        <f>IFERROR(取引基本表!I112/取引基本表!I119,0)</f>
        <v>0</v>
      </c>
    </row>
    <row r="10" spans="1:5" ht="13.5" customHeight="1" x14ac:dyDescent="0.2">
      <c r="A10" s="564" t="s">
        <v>209</v>
      </c>
      <c r="B10" s="571" t="s">
        <v>527</v>
      </c>
      <c r="C10" s="175"/>
      <c r="D10" s="431">
        <f>IFERROR(取引基本表!J112/取引基本表!J119,0)</f>
        <v>0.28952329652572045</v>
      </c>
    </row>
    <row r="11" spans="1:5" ht="13.5" customHeight="1" x14ac:dyDescent="0.2">
      <c r="A11" s="564" t="s">
        <v>210</v>
      </c>
      <c r="B11" s="571" t="s">
        <v>316</v>
      </c>
      <c r="C11" s="175"/>
      <c r="D11" s="431">
        <f>IFERROR(取引基本表!K112/取引基本表!K119,0)</f>
        <v>0.17570363983494489</v>
      </c>
    </row>
    <row r="12" spans="1:5" x14ac:dyDescent="0.2">
      <c r="A12" s="564" t="s">
        <v>211</v>
      </c>
      <c r="B12" s="571" t="s">
        <v>317</v>
      </c>
      <c r="C12" s="175"/>
      <c r="D12" s="431">
        <f>IFERROR(取引基本表!L112/取引基本表!L119,0)</f>
        <v>9.3806954222206335E-2</v>
      </c>
    </row>
    <row r="13" spans="1:5" x14ac:dyDescent="0.2">
      <c r="A13" s="564" t="s">
        <v>212</v>
      </c>
      <c r="B13" s="571" t="s">
        <v>318</v>
      </c>
      <c r="C13" s="175"/>
      <c r="D13" s="431">
        <f>IFERROR(取引基本表!M112/取引基本表!M119,0)</f>
        <v>0.19062589311231781</v>
      </c>
    </row>
    <row r="14" spans="1:5" x14ac:dyDescent="0.2">
      <c r="A14" s="564" t="s">
        <v>213</v>
      </c>
      <c r="B14" s="571" t="s">
        <v>319</v>
      </c>
      <c r="C14" s="175"/>
      <c r="D14" s="431">
        <f>IFERROR(取引基本表!N112/取引基本表!N119,0)</f>
        <v>0</v>
      </c>
    </row>
    <row r="15" spans="1:5" x14ac:dyDescent="0.2">
      <c r="A15" s="564" t="s">
        <v>214</v>
      </c>
      <c r="B15" s="571" t="s">
        <v>320</v>
      </c>
      <c r="C15" s="175"/>
      <c r="D15" s="431">
        <f>IFERROR(取引基本表!O112/取引基本表!O119,0)</f>
        <v>0.33936651583710409</v>
      </c>
    </row>
    <row r="16" spans="1:5" x14ac:dyDescent="0.2">
      <c r="A16" s="564" t="s">
        <v>215</v>
      </c>
      <c r="B16" s="571" t="s">
        <v>321</v>
      </c>
      <c r="C16" s="175"/>
      <c r="D16" s="431">
        <f>IFERROR(取引基本表!P112/取引基本表!P119,0)</f>
        <v>0.31833060556464809</v>
      </c>
    </row>
    <row r="17" spans="1:4" x14ac:dyDescent="0.2">
      <c r="A17" s="564" t="s">
        <v>216</v>
      </c>
      <c r="B17" s="571" t="s">
        <v>322</v>
      </c>
      <c r="C17" s="175"/>
      <c r="D17" s="431">
        <f>IFERROR(取引基本表!Q112/取引基本表!Q119,0)</f>
        <v>0.19910872227513948</v>
      </c>
    </row>
    <row r="18" spans="1:4" x14ac:dyDescent="0.2">
      <c r="A18" s="564" t="s">
        <v>217</v>
      </c>
      <c r="B18" s="571" t="s">
        <v>323</v>
      </c>
      <c r="C18" s="175"/>
      <c r="D18" s="431">
        <f>IFERROR(取引基本表!R112/取引基本表!R119,0)</f>
        <v>0.2553737328451518</v>
      </c>
    </row>
    <row r="19" spans="1:4" x14ac:dyDescent="0.2">
      <c r="A19" s="564" t="s">
        <v>218</v>
      </c>
      <c r="B19" s="571" t="s">
        <v>324</v>
      </c>
      <c r="C19" s="175"/>
      <c r="D19" s="431">
        <f>IFERROR(取引基本表!S112/取引基本表!S119,0)</f>
        <v>8.5980707395498387E-2</v>
      </c>
    </row>
    <row r="20" spans="1:4" x14ac:dyDescent="0.2">
      <c r="A20" s="564" t="s">
        <v>219</v>
      </c>
      <c r="B20" s="571" t="s">
        <v>325</v>
      </c>
      <c r="C20" s="175"/>
      <c r="D20" s="431">
        <f>IFERROR(取引基本表!T112/取引基本表!T119,0)</f>
        <v>0.28046146646988951</v>
      </c>
    </row>
    <row r="21" spans="1:4" ht="13.5" customHeight="1" x14ac:dyDescent="0.2">
      <c r="A21" s="564" t="s">
        <v>220</v>
      </c>
      <c r="B21" s="571" t="s">
        <v>326</v>
      </c>
      <c r="C21" s="175"/>
      <c r="D21" s="431">
        <f>IFERROR(取引基本表!U112/取引基本表!U119,0)</f>
        <v>0.27906520031421839</v>
      </c>
    </row>
    <row r="22" spans="1:4" x14ac:dyDescent="0.2">
      <c r="A22" s="564" t="s">
        <v>221</v>
      </c>
      <c r="B22" s="571" t="s">
        <v>327</v>
      </c>
      <c r="C22" s="175"/>
      <c r="D22" s="431">
        <f>IFERROR(取引基本表!V112/取引基本表!V119,0)</f>
        <v>0.11717314487632509</v>
      </c>
    </row>
    <row r="23" spans="1:4" ht="13.5" customHeight="1" x14ac:dyDescent="0.2">
      <c r="A23" s="564" t="s">
        <v>222</v>
      </c>
      <c r="B23" s="571" t="s">
        <v>328</v>
      </c>
      <c r="C23" s="175"/>
      <c r="D23" s="431">
        <f>IFERROR(取引基本表!W112/取引基本表!W119,0)</f>
        <v>0.18135257827959492</v>
      </c>
    </row>
    <row r="24" spans="1:4" ht="13.5" customHeight="1" x14ac:dyDescent="0.2">
      <c r="A24" s="564" t="s">
        <v>223</v>
      </c>
      <c r="B24" s="571" t="s">
        <v>528</v>
      </c>
      <c r="C24" s="175"/>
      <c r="D24" s="431">
        <f>IFERROR(取引基本表!X112/取引基本表!X119,0)</f>
        <v>0</v>
      </c>
    </row>
    <row r="25" spans="1:4" x14ac:dyDescent="0.2">
      <c r="A25" s="564" t="s">
        <v>224</v>
      </c>
      <c r="B25" s="571" t="s">
        <v>529</v>
      </c>
      <c r="C25" s="175"/>
      <c r="D25" s="431">
        <f>IFERROR(取引基本表!Y112/取引基本表!Y119,0)</f>
        <v>0.17473962153439929</v>
      </c>
    </row>
    <row r="26" spans="1:4" x14ac:dyDescent="0.2">
      <c r="A26" s="564" t="s">
        <v>225</v>
      </c>
      <c r="B26" s="575" t="s">
        <v>547</v>
      </c>
      <c r="C26" s="175"/>
      <c r="D26" s="431">
        <f>IFERROR(取引基本表!Z112/取引基本表!Z119,0)</f>
        <v>0.17371442940362936</v>
      </c>
    </row>
    <row r="27" spans="1:4" x14ac:dyDescent="0.2">
      <c r="A27" s="564" t="s">
        <v>227</v>
      </c>
      <c r="B27" s="571" t="s">
        <v>329</v>
      </c>
      <c r="C27" s="175"/>
      <c r="D27" s="431">
        <f>IFERROR(取引基本表!AA112/取引基本表!AA119,0)</f>
        <v>0.15128297635789334</v>
      </c>
    </row>
    <row r="28" spans="1:4" x14ac:dyDescent="0.2">
      <c r="A28" s="564" t="s">
        <v>228</v>
      </c>
      <c r="B28" s="571" t="s">
        <v>330</v>
      </c>
      <c r="C28" s="175"/>
      <c r="D28" s="431">
        <f>IFERROR(取引基本表!AB112/取引基本表!AB119,0)</f>
        <v>0.21448618934246946</v>
      </c>
    </row>
    <row r="29" spans="1:4" x14ac:dyDescent="0.2">
      <c r="A29" s="564" t="s">
        <v>229</v>
      </c>
      <c r="B29" s="571" t="s">
        <v>548</v>
      </c>
      <c r="C29" s="175"/>
      <c r="D29" s="431">
        <f>IFERROR(取引基本表!AC112/取引基本表!AC119,0)</f>
        <v>0.10117823078361698</v>
      </c>
    </row>
    <row r="30" spans="1:4" x14ac:dyDescent="0.2">
      <c r="A30" s="564" t="s">
        <v>231</v>
      </c>
      <c r="B30" s="571" t="s">
        <v>331</v>
      </c>
      <c r="C30" s="175"/>
      <c r="D30" s="431">
        <f>IFERROR(取引基本表!AD112/取引基本表!AD119,0)</f>
        <v>0.25689919919736204</v>
      </c>
    </row>
    <row r="31" spans="1:4" x14ac:dyDescent="0.2">
      <c r="A31" s="564" t="s">
        <v>232</v>
      </c>
      <c r="B31" s="571" t="s">
        <v>332</v>
      </c>
      <c r="C31" s="175"/>
      <c r="D31" s="431">
        <f>IFERROR(取引基本表!AE112/取引基本表!AE119,0)</f>
        <v>0.41450044208664899</v>
      </c>
    </row>
    <row r="32" spans="1:4" ht="13.5" customHeight="1" x14ac:dyDescent="0.2">
      <c r="A32" s="564" t="s">
        <v>233</v>
      </c>
      <c r="B32" s="571" t="s">
        <v>530</v>
      </c>
      <c r="C32" s="175"/>
      <c r="D32" s="431">
        <f>IFERROR(取引基本表!AF112/取引基本表!AF119,0)</f>
        <v>0.3038294797687861</v>
      </c>
    </row>
    <row r="33" spans="1:4" ht="13.5" customHeight="1" x14ac:dyDescent="0.2">
      <c r="A33" s="564" t="s">
        <v>234</v>
      </c>
      <c r="B33" s="571" t="s">
        <v>333</v>
      </c>
      <c r="C33" s="175"/>
      <c r="D33" s="431">
        <f>IFERROR(取引基本表!AG112/取引基本表!AG119,0)</f>
        <v>0.25812064965197218</v>
      </c>
    </row>
    <row r="34" spans="1:4" ht="13.5" customHeight="1" x14ac:dyDescent="0.2">
      <c r="A34" s="564" t="s">
        <v>235</v>
      </c>
      <c r="B34" s="571" t="s">
        <v>334</v>
      </c>
      <c r="C34" s="175"/>
      <c r="D34" s="431">
        <f>IFERROR(取引基本表!AH112/取引基本表!AH119,0)</f>
        <v>0.23632967546112538</v>
      </c>
    </row>
    <row r="35" spans="1:4" ht="13.5" customHeight="1" x14ac:dyDescent="0.2">
      <c r="A35" s="564" t="s">
        <v>236</v>
      </c>
      <c r="B35" s="571" t="s">
        <v>335</v>
      </c>
      <c r="C35" s="175"/>
      <c r="D35" s="431">
        <f>IFERROR(取引基本表!AI112/取引基本表!AI119,0)</f>
        <v>0.1532392026578073</v>
      </c>
    </row>
    <row r="36" spans="1:4" x14ac:dyDescent="0.2">
      <c r="A36" s="564" t="s">
        <v>237</v>
      </c>
      <c r="B36" s="571" t="s">
        <v>336</v>
      </c>
      <c r="C36" s="175"/>
      <c r="D36" s="431">
        <f>IFERROR(取引基本表!AJ112/取引基本表!AJ119,0)</f>
        <v>0.245299694681022</v>
      </c>
    </row>
    <row r="37" spans="1:4" x14ac:dyDescent="0.2">
      <c r="A37" s="564" t="s">
        <v>238</v>
      </c>
      <c r="B37" s="571" t="s">
        <v>337</v>
      </c>
      <c r="C37" s="175"/>
      <c r="D37" s="431">
        <f>IFERROR(取引基本表!AK112/取引基本表!AK119,0)</f>
        <v>6.1625933011775484E-2</v>
      </c>
    </row>
    <row r="38" spans="1:4" x14ac:dyDescent="0.2">
      <c r="A38" s="564" t="s">
        <v>239</v>
      </c>
      <c r="B38" s="571" t="s">
        <v>338</v>
      </c>
      <c r="C38" s="175"/>
      <c r="D38" s="431">
        <f>IFERROR(取引基本表!AL112/取引基本表!AL119,0)</f>
        <v>0.15356454303229861</v>
      </c>
    </row>
    <row r="39" spans="1:4" x14ac:dyDescent="0.2">
      <c r="A39" s="564" t="s">
        <v>240</v>
      </c>
      <c r="B39" s="571" t="s">
        <v>531</v>
      </c>
      <c r="C39" s="175"/>
      <c r="D39" s="431">
        <f>IFERROR(取引基本表!AM112/取引基本表!AM119,0)</f>
        <v>0.21929167866397928</v>
      </c>
    </row>
    <row r="40" spans="1:4" x14ac:dyDescent="0.2">
      <c r="A40" s="564" t="s">
        <v>241</v>
      </c>
      <c r="B40" s="571" t="s">
        <v>339</v>
      </c>
      <c r="C40" s="175"/>
      <c r="D40" s="431">
        <f>IFERROR(取引基本表!AN112/取引基本表!AN119,0)</f>
        <v>0.11816875897820249</v>
      </c>
    </row>
    <row r="41" spans="1:4" x14ac:dyDescent="0.2">
      <c r="A41" s="564" t="s">
        <v>242</v>
      </c>
      <c r="B41" s="571" t="s">
        <v>340</v>
      </c>
      <c r="C41" s="175"/>
      <c r="D41" s="431">
        <f>IFERROR(取引基本表!AO112/取引基本表!AO119,0)</f>
        <v>9.2203118752498994E-2</v>
      </c>
    </row>
    <row r="42" spans="1:4" x14ac:dyDescent="0.2">
      <c r="A42" s="564" t="s">
        <v>243</v>
      </c>
      <c r="B42" s="571" t="s">
        <v>341</v>
      </c>
      <c r="C42" s="175"/>
      <c r="D42" s="431">
        <f>IFERROR(取引基本表!AP112/取引基本表!AP119,0)</f>
        <v>0.1517528681682794</v>
      </c>
    </row>
    <row r="43" spans="1:4" x14ac:dyDescent="0.2">
      <c r="A43" s="564" t="s">
        <v>244</v>
      </c>
      <c r="B43" s="571" t="s">
        <v>532</v>
      </c>
      <c r="C43" s="175"/>
      <c r="D43" s="431">
        <f>IFERROR(取引基本表!AQ112/取引基本表!AQ119,0)</f>
        <v>0.30984659002957399</v>
      </c>
    </row>
    <row r="44" spans="1:4" x14ac:dyDescent="0.2">
      <c r="A44" s="564" t="s">
        <v>245</v>
      </c>
      <c r="B44" s="571" t="s">
        <v>342</v>
      </c>
      <c r="C44" s="175"/>
      <c r="D44" s="431">
        <f>IFERROR(取引基本表!AR112/取引基本表!AR119,0)</f>
        <v>0.4297253899593656</v>
      </c>
    </row>
    <row r="45" spans="1:4" x14ac:dyDescent="0.2">
      <c r="A45" s="564" t="s">
        <v>246</v>
      </c>
      <c r="B45" s="571" t="s">
        <v>185</v>
      </c>
      <c r="C45" s="175"/>
      <c r="D45" s="431">
        <f>IFERROR(取引基本表!AS112/取引基本表!AS119,0)</f>
        <v>0.24577172513614445</v>
      </c>
    </row>
    <row r="46" spans="1:4" x14ac:dyDescent="0.2">
      <c r="A46" s="564" t="s">
        <v>247</v>
      </c>
      <c r="B46" s="571" t="s">
        <v>186</v>
      </c>
      <c r="C46" s="175"/>
      <c r="D46" s="431">
        <f>IFERROR(取引基本表!AT112/取引基本表!AT119,0)</f>
        <v>0.27265308025929208</v>
      </c>
    </row>
    <row r="47" spans="1:4" x14ac:dyDescent="0.2">
      <c r="A47" s="564" t="s">
        <v>248</v>
      </c>
      <c r="B47" s="571" t="s">
        <v>187</v>
      </c>
      <c r="C47" s="175"/>
      <c r="D47" s="431">
        <f>IFERROR(取引基本表!AU112/取引基本表!AU119,0)</f>
        <v>0.22729506028194565</v>
      </c>
    </row>
    <row r="48" spans="1:4" x14ac:dyDescent="0.2">
      <c r="A48" s="564" t="s">
        <v>249</v>
      </c>
      <c r="B48" s="571" t="s">
        <v>343</v>
      </c>
      <c r="C48" s="175"/>
      <c r="D48" s="431">
        <f>IFERROR(取引基本表!AV112/取引基本表!AV119,0)</f>
        <v>0.15993699527464561</v>
      </c>
    </row>
    <row r="49" spans="1:4" x14ac:dyDescent="0.2">
      <c r="A49" s="564" t="s">
        <v>250</v>
      </c>
      <c r="B49" s="571" t="s">
        <v>344</v>
      </c>
      <c r="C49" s="175"/>
      <c r="D49" s="431">
        <f>IFERROR(取引基本表!AW112/取引基本表!AW119,0)</f>
        <v>0.31373814423173563</v>
      </c>
    </row>
    <row r="50" spans="1:4" x14ac:dyDescent="0.2">
      <c r="A50" s="564" t="s">
        <v>251</v>
      </c>
      <c r="B50" s="571" t="s">
        <v>345</v>
      </c>
      <c r="C50" s="175"/>
      <c r="D50" s="431">
        <f>IFERROR(取引基本表!AX112/取引基本表!AX119,0)</f>
        <v>0.36810510816627023</v>
      </c>
    </row>
    <row r="51" spans="1:4" x14ac:dyDescent="0.2">
      <c r="A51" s="564" t="s">
        <v>252</v>
      </c>
      <c r="B51" s="571" t="s">
        <v>346</v>
      </c>
      <c r="C51" s="175"/>
      <c r="D51" s="431">
        <f>IFERROR(取引基本表!AY112/取引基本表!AY119,0)</f>
        <v>0.16626835097302833</v>
      </c>
    </row>
    <row r="52" spans="1:4" x14ac:dyDescent="0.2">
      <c r="A52" s="564" t="s">
        <v>253</v>
      </c>
      <c r="B52" s="571" t="s">
        <v>347</v>
      </c>
      <c r="C52" s="175"/>
      <c r="D52" s="431">
        <f>IFERROR(取引基本表!AZ112/取引基本表!AZ119,0)</f>
        <v>0.35788479697828141</v>
      </c>
    </row>
    <row r="53" spans="1:4" x14ac:dyDescent="0.2">
      <c r="A53" s="564" t="s">
        <v>254</v>
      </c>
      <c r="B53" s="571" t="s">
        <v>348</v>
      </c>
      <c r="C53" s="175"/>
      <c r="D53" s="431">
        <f>IFERROR(取引基本表!BA112/取引基本表!BA119,0)</f>
        <v>0.36628643852978454</v>
      </c>
    </row>
    <row r="54" spans="1:4" x14ac:dyDescent="0.2">
      <c r="A54" s="564" t="s">
        <v>255</v>
      </c>
      <c r="B54" s="571" t="s">
        <v>533</v>
      </c>
      <c r="C54" s="175"/>
      <c r="D54" s="431">
        <f>IFERROR(取引基本表!BB112/取引基本表!BB119,0)</f>
        <v>0.17054869470064093</v>
      </c>
    </row>
    <row r="55" spans="1:4" x14ac:dyDescent="0.2">
      <c r="A55" s="564" t="s">
        <v>256</v>
      </c>
      <c r="B55" s="571" t="s">
        <v>349</v>
      </c>
      <c r="C55" s="175"/>
      <c r="D55" s="431">
        <f>IFERROR(取引基本表!BC112/取引基本表!BC119,0)</f>
        <v>0.51700680272108845</v>
      </c>
    </row>
    <row r="56" spans="1:4" x14ac:dyDescent="0.2">
      <c r="A56" s="564" t="s">
        <v>257</v>
      </c>
      <c r="B56" s="571" t="s">
        <v>350</v>
      </c>
      <c r="C56" s="175"/>
      <c r="D56" s="431">
        <f>IFERROR(取引基本表!BD112/取引基本表!BD119,0)</f>
        <v>0</v>
      </c>
    </row>
    <row r="57" spans="1:4" x14ac:dyDescent="0.2">
      <c r="A57" s="564" t="s">
        <v>258</v>
      </c>
      <c r="B57" s="571" t="s">
        <v>351</v>
      </c>
      <c r="C57" s="175"/>
      <c r="D57" s="431">
        <f>IFERROR(取引基本表!BE112/取引基本表!BE119,0)</f>
        <v>0.49757815940114486</v>
      </c>
    </row>
    <row r="58" spans="1:4" x14ac:dyDescent="0.2">
      <c r="A58" s="564" t="s">
        <v>259</v>
      </c>
      <c r="B58" s="571" t="s">
        <v>352</v>
      </c>
      <c r="C58" s="175"/>
      <c r="D58" s="431">
        <f>IFERROR(取引基本表!BF112/取引基本表!BF119,0)</f>
        <v>0.24654474970503962</v>
      </c>
    </row>
    <row r="59" spans="1:4" x14ac:dyDescent="0.2">
      <c r="A59" s="564" t="s">
        <v>260</v>
      </c>
      <c r="B59" s="571" t="s">
        <v>353</v>
      </c>
      <c r="C59" s="175"/>
      <c r="D59" s="431">
        <f>IFERROR(取引基本表!BG112/取引基本表!BG119,0)</f>
        <v>0.11290801186943621</v>
      </c>
    </row>
    <row r="60" spans="1:4" x14ac:dyDescent="0.2">
      <c r="A60" s="564" t="s">
        <v>261</v>
      </c>
      <c r="B60" s="571" t="s">
        <v>354</v>
      </c>
      <c r="C60" s="175"/>
      <c r="D60" s="431">
        <f>IFERROR(取引基本表!BH112/取引基本表!BH119,0)</f>
        <v>0.18662262592898432</v>
      </c>
    </row>
    <row r="61" spans="1:4" x14ac:dyDescent="0.2">
      <c r="A61" s="564" t="s">
        <v>262</v>
      </c>
      <c r="B61" s="571" t="s">
        <v>78</v>
      </c>
      <c r="C61" s="175"/>
      <c r="D61" s="431">
        <f>IFERROR(取引基本表!BI112/取引基本表!BI119,0)</f>
        <v>0.30321250888415069</v>
      </c>
    </row>
    <row r="62" spans="1:4" x14ac:dyDescent="0.2">
      <c r="A62" s="564" t="s">
        <v>263</v>
      </c>
      <c r="B62" s="571" t="s">
        <v>355</v>
      </c>
      <c r="C62" s="175"/>
      <c r="D62" s="431">
        <f>IFERROR(取引基本表!BJ112/取引基本表!BJ119,0)</f>
        <v>0.24511418944215649</v>
      </c>
    </row>
    <row r="63" spans="1:4" x14ac:dyDescent="0.2">
      <c r="A63" s="564" t="s">
        <v>264</v>
      </c>
      <c r="B63" s="571" t="s">
        <v>356</v>
      </c>
      <c r="C63" s="175"/>
      <c r="D63" s="431">
        <f>IFERROR(取引基本表!BK112/取引基本表!BK119,0)</f>
        <v>0.33094654988723315</v>
      </c>
    </row>
    <row r="64" spans="1:4" x14ac:dyDescent="0.2">
      <c r="A64" s="564" t="s">
        <v>265</v>
      </c>
      <c r="B64" s="571" t="s">
        <v>357</v>
      </c>
      <c r="C64" s="175"/>
      <c r="D64" s="431">
        <f>IFERROR(取引基本表!BL112/取引基本表!BL119,0)</f>
        <v>0.34277302079481126</v>
      </c>
    </row>
    <row r="65" spans="1:4" x14ac:dyDescent="0.2">
      <c r="A65" s="564" t="s">
        <v>266</v>
      </c>
      <c r="B65" s="571" t="s">
        <v>358</v>
      </c>
      <c r="C65" s="175"/>
      <c r="D65" s="431">
        <f>IFERROR(取引基本表!BM112/取引基本表!BM119,0)</f>
        <v>0.3387787247647045</v>
      </c>
    </row>
    <row r="66" spans="1:4" x14ac:dyDescent="0.2">
      <c r="A66" s="564" t="s">
        <v>267</v>
      </c>
      <c r="B66" s="571" t="s">
        <v>359</v>
      </c>
      <c r="C66" s="175"/>
      <c r="D66" s="431">
        <f>IFERROR(取引基本表!BN112/取引基本表!BN119,0)</f>
        <v>0.40677312867603932</v>
      </c>
    </row>
    <row r="67" spans="1:4" x14ac:dyDescent="0.2">
      <c r="A67" s="564" t="s">
        <v>268</v>
      </c>
      <c r="B67" s="571" t="s">
        <v>549</v>
      </c>
      <c r="C67" s="175"/>
      <c r="D67" s="431">
        <f>IFERROR(取引基本表!BO112/取引基本表!BO119,0)</f>
        <v>0.10316113112736143</v>
      </c>
    </row>
    <row r="68" spans="1:4" x14ac:dyDescent="0.2">
      <c r="A68" s="564" t="s">
        <v>269</v>
      </c>
      <c r="B68" s="571" t="s">
        <v>360</v>
      </c>
      <c r="C68" s="175"/>
      <c r="D68" s="431">
        <f>IFERROR(取引基本表!BP112/取引基本表!BP119,0)</f>
        <v>8.2068249643181518E-2</v>
      </c>
    </row>
    <row r="69" spans="1:4" x14ac:dyDescent="0.2">
      <c r="A69" s="564" t="s">
        <v>270</v>
      </c>
      <c r="B69" s="571" t="s">
        <v>188</v>
      </c>
      <c r="C69" s="175"/>
      <c r="D69" s="431">
        <f>IFERROR(取引基本表!BQ112/取引基本表!BQ119,0)</f>
        <v>0.11872826626924987</v>
      </c>
    </row>
    <row r="70" spans="1:4" x14ac:dyDescent="0.2">
      <c r="A70" s="564" t="s">
        <v>271</v>
      </c>
      <c r="B70" s="571" t="s">
        <v>189</v>
      </c>
      <c r="C70" s="175"/>
      <c r="D70" s="431">
        <f>IFERROR(取引基本表!BR112/取引基本表!BR119,0)</f>
        <v>0.4578772552275987</v>
      </c>
    </row>
    <row r="71" spans="1:4" x14ac:dyDescent="0.2">
      <c r="A71" s="564" t="s">
        <v>272</v>
      </c>
      <c r="B71" s="571" t="s">
        <v>190</v>
      </c>
      <c r="C71" s="175"/>
      <c r="D71" s="431">
        <f>IFERROR(取引基本表!BS112/取引基本表!BS119,0)</f>
        <v>0.43737730063952135</v>
      </c>
    </row>
    <row r="72" spans="1:4" x14ac:dyDescent="0.2">
      <c r="A72" s="564" t="s">
        <v>273</v>
      </c>
      <c r="B72" s="571" t="s">
        <v>191</v>
      </c>
      <c r="C72" s="175"/>
      <c r="D72" s="431">
        <f>IFERROR(取引基本表!BT112/取引基本表!BT119,0)</f>
        <v>0.30584448462929475</v>
      </c>
    </row>
    <row r="73" spans="1:4" x14ac:dyDescent="0.2">
      <c r="A73" s="564" t="s">
        <v>274</v>
      </c>
      <c r="B73" s="571" t="s">
        <v>361</v>
      </c>
      <c r="C73" s="175"/>
      <c r="D73" s="431">
        <f>IFERROR(取引基本表!BU112/取引基本表!BU119,0)</f>
        <v>0.15099704972807734</v>
      </c>
    </row>
    <row r="74" spans="1:4" x14ac:dyDescent="0.2">
      <c r="A74" s="564" t="s">
        <v>275</v>
      </c>
      <c r="B74" s="571" t="s">
        <v>362</v>
      </c>
      <c r="C74" s="175"/>
      <c r="D74" s="431">
        <f>IFERROR(取引基本表!BV112/取引基本表!BV119,0)</f>
        <v>0.10239845108266162</v>
      </c>
    </row>
    <row r="75" spans="1:4" x14ac:dyDescent="0.2">
      <c r="A75" s="564" t="s">
        <v>276</v>
      </c>
      <c r="B75" s="571" t="s">
        <v>363</v>
      </c>
      <c r="C75" s="175"/>
      <c r="D75" s="431">
        <f>IFERROR(取引基本表!BW112/取引基本表!BW119,0)</f>
        <v>0</v>
      </c>
    </row>
    <row r="76" spans="1:4" x14ac:dyDescent="0.2">
      <c r="A76" s="564" t="s">
        <v>277</v>
      </c>
      <c r="B76" s="571" t="s">
        <v>364</v>
      </c>
      <c r="C76" s="175"/>
      <c r="D76" s="431">
        <f>IFERROR(取引基本表!BX112/取引基本表!BX119,0)</f>
        <v>0.29888983774551664</v>
      </c>
    </row>
    <row r="77" spans="1:4" x14ac:dyDescent="0.2">
      <c r="A77" s="564" t="s">
        <v>278</v>
      </c>
      <c r="B77" s="571" t="s">
        <v>365</v>
      </c>
      <c r="C77" s="175"/>
      <c r="D77" s="431">
        <f>IFERROR(取引基本表!BY112/取引基本表!BY119,0)</f>
        <v>0.57155891040367579</v>
      </c>
    </row>
    <row r="78" spans="1:4" x14ac:dyDescent="0.2">
      <c r="A78" s="564" t="s">
        <v>279</v>
      </c>
      <c r="B78" s="571" t="s">
        <v>366</v>
      </c>
      <c r="C78" s="175"/>
      <c r="D78" s="431">
        <f>IFERROR(取引基本表!BZ112/取引基本表!BZ119,0)</f>
        <v>0</v>
      </c>
    </row>
    <row r="79" spans="1:4" x14ac:dyDescent="0.2">
      <c r="A79" s="564" t="s">
        <v>280</v>
      </c>
      <c r="B79" s="571" t="s">
        <v>367</v>
      </c>
      <c r="C79" s="175"/>
      <c r="D79" s="431">
        <f>IFERROR(取引基本表!CA112/取引基本表!CA119,0)</f>
        <v>0.20500809130397751</v>
      </c>
    </row>
    <row r="80" spans="1:4" x14ac:dyDescent="0.2">
      <c r="A80" s="564" t="s">
        <v>281</v>
      </c>
      <c r="B80" s="571" t="s">
        <v>368</v>
      </c>
      <c r="C80" s="175"/>
      <c r="D80" s="431">
        <f>IFERROR(取引基本表!CB112/取引基本表!CB119,0)</f>
        <v>0.1968225948808473</v>
      </c>
    </row>
    <row r="81" spans="1:4" x14ac:dyDescent="0.2">
      <c r="A81" s="564" t="s">
        <v>282</v>
      </c>
      <c r="B81" s="571" t="s">
        <v>369</v>
      </c>
      <c r="C81" s="175"/>
      <c r="D81" s="431">
        <f>IFERROR(取引基本表!CC112/取引基本表!CC119,0)</f>
        <v>0.46359088382434688</v>
      </c>
    </row>
    <row r="82" spans="1:4" x14ac:dyDescent="0.2">
      <c r="A82" s="564" t="s">
        <v>283</v>
      </c>
      <c r="B82" s="571" t="s">
        <v>370</v>
      </c>
      <c r="C82" s="175"/>
      <c r="D82" s="431">
        <f>IFERROR(取引基本表!CD112/取引基本表!CD119,0)</f>
        <v>0.31486867218031445</v>
      </c>
    </row>
    <row r="83" spans="1:4" x14ac:dyDescent="0.2">
      <c r="A83" s="564" t="s">
        <v>284</v>
      </c>
      <c r="B83" s="571" t="s">
        <v>371</v>
      </c>
      <c r="C83" s="175"/>
      <c r="D83" s="431">
        <f>IFERROR(取引基本表!CE112/取引基本表!CE119,0)</f>
        <v>0.26271186440677968</v>
      </c>
    </row>
    <row r="84" spans="1:4" x14ac:dyDescent="0.2">
      <c r="A84" s="564" t="s">
        <v>285</v>
      </c>
      <c r="B84" s="571" t="s">
        <v>372</v>
      </c>
      <c r="C84" s="175"/>
      <c r="D84" s="431">
        <f>IFERROR(取引基本表!CF112/取引基本表!CF119,0)</f>
        <v>0.59572621759409916</v>
      </c>
    </row>
    <row r="85" spans="1:4" x14ac:dyDescent="0.2">
      <c r="A85" s="564" t="s">
        <v>286</v>
      </c>
      <c r="B85" s="571" t="s">
        <v>373</v>
      </c>
      <c r="C85" s="175"/>
      <c r="D85" s="431">
        <f>IFERROR(取引基本表!CG112/取引基本表!CG119,0)</f>
        <v>7.2922927455807404E-2</v>
      </c>
    </row>
    <row r="86" spans="1:4" x14ac:dyDescent="0.2">
      <c r="A86" s="564" t="s">
        <v>287</v>
      </c>
      <c r="B86" s="571" t="s">
        <v>374</v>
      </c>
      <c r="C86" s="175"/>
      <c r="D86" s="431">
        <f>IFERROR(取引基本表!CH112/取引基本表!CH119,0)</f>
        <v>0.15879035634250252</v>
      </c>
    </row>
    <row r="87" spans="1:4" x14ac:dyDescent="0.2">
      <c r="A87" s="564" t="s">
        <v>288</v>
      </c>
      <c r="B87" s="571" t="s">
        <v>375</v>
      </c>
      <c r="C87" s="175"/>
      <c r="D87" s="431">
        <f>IFERROR(取引基本表!CI112/取引基本表!CI119,0)</f>
        <v>0.35013210685977103</v>
      </c>
    </row>
    <row r="88" spans="1:4" x14ac:dyDescent="0.2">
      <c r="A88" s="564" t="s">
        <v>289</v>
      </c>
      <c r="B88" s="571" t="s">
        <v>376</v>
      </c>
      <c r="C88" s="175"/>
      <c r="D88" s="431">
        <f>IFERROR(取引基本表!CJ112/取引基本表!CJ119,0)</f>
        <v>0.19415370108439414</v>
      </c>
    </row>
    <row r="89" spans="1:4" x14ac:dyDescent="0.2">
      <c r="A89" s="564" t="s">
        <v>290</v>
      </c>
      <c r="B89" s="571" t="s">
        <v>377</v>
      </c>
      <c r="C89" s="175"/>
      <c r="D89" s="431">
        <f>IFERROR(取引基本表!CK112/取引基本表!CK119,0)</f>
        <v>0.25768456375838927</v>
      </c>
    </row>
    <row r="90" spans="1:4" x14ac:dyDescent="0.2">
      <c r="A90" s="564" t="s">
        <v>291</v>
      </c>
      <c r="B90" s="571" t="s">
        <v>192</v>
      </c>
      <c r="C90" s="175"/>
      <c r="D90" s="431">
        <f>IFERROR(取引基本表!CL112/取引基本表!CL119,0)</f>
        <v>0.39333191459175709</v>
      </c>
    </row>
    <row r="91" spans="1:4" x14ac:dyDescent="0.2">
      <c r="A91" s="564" t="s">
        <v>292</v>
      </c>
      <c r="B91" s="571" t="s">
        <v>378</v>
      </c>
      <c r="C91" s="175"/>
      <c r="D91" s="431">
        <f>IFERROR(取引基本表!CM112/取引基本表!CM119,0)</f>
        <v>0.61140301018026888</v>
      </c>
    </row>
    <row r="92" spans="1:4" x14ac:dyDescent="0.2">
      <c r="A92" s="564" t="s">
        <v>293</v>
      </c>
      <c r="B92" s="571" t="s">
        <v>550</v>
      </c>
      <c r="C92" s="175"/>
      <c r="D92" s="431">
        <f>IFERROR(取引基本表!CN112/取引基本表!CN119,0)</f>
        <v>0.39631381344775463</v>
      </c>
    </row>
    <row r="93" spans="1:4" x14ac:dyDescent="0.2">
      <c r="A93" s="564" t="s">
        <v>294</v>
      </c>
      <c r="B93" s="571" t="s">
        <v>379</v>
      </c>
      <c r="C93" s="175"/>
      <c r="D93" s="431">
        <f>IFERROR(取引基本表!CO112/取引基本表!CO119,0)</f>
        <v>0.47463117605292032</v>
      </c>
    </row>
    <row r="94" spans="1:4" x14ac:dyDescent="0.2">
      <c r="A94" s="564" t="s">
        <v>295</v>
      </c>
      <c r="B94" s="571" t="s">
        <v>380</v>
      </c>
      <c r="C94" s="175"/>
      <c r="D94" s="431">
        <f>IFERROR(取引基本表!CP112/取引基本表!CP119,0)</f>
        <v>0.49236923988739073</v>
      </c>
    </row>
    <row r="95" spans="1:4" x14ac:dyDescent="0.2">
      <c r="A95" s="564" t="s">
        <v>296</v>
      </c>
      <c r="B95" s="571" t="s">
        <v>381</v>
      </c>
      <c r="C95" s="175"/>
      <c r="D95" s="431">
        <f>IFERROR(取引基本表!CQ112/取引基本表!CQ119,0)</f>
        <v>0.6226916727454217</v>
      </c>
    </row>
    <row r="96" spans="1:4" x14ac:dyDescent="0.2">
      <c r="A96" s="564" t="s">
        <v>297</v>
      </c>
      <c r="B96" s="571" t="s">
        <v>382</v>
      </c>
      <c r="C96" s="175"/>
      <c r="D96" s="431">
        <f>IFERROR(取引基本表!CR112/取引基本表!CR119,0)</f>
        <v>0.64878979878582221</v>
      </c>
    </row>
    <row r="97" spans="1:4" x14ac:dyDescent="0.2">
      <c r="A97" s="564" t="s">
        <v>298</v>
      </c>
      <c r="B97" s="571" t="s">
        <v>534</v>
      </c>
      <c r="C97" s="175"/>
      <c r="D97" s="431">
        <f>IFERROR(取引基本表!CS112/取引基本表!CS119,0)</f>
        <v>0.53259147031677201</v>
      </c>
    </row>
    <row r="98" spans="1:4" x14ac:dyDescent="0.2">
      <c r="A98" s="564" t="s">
        <v>299</v>
      </c>
      <c r="B98" s="571" t="s">
        <v>383</v>
      </c>
      <c r="C98" s="175"/>
      <c r="D98" s="431">
        <f>IFERROR(取引基本表!CT112/取引基本表!CT119,0)</f>
        <v>0.20011988211591936</v>
      </c>
    </row>
    <row r="99" spans="1:4" x14ac:dyDescent="0.2">
      <c r="A99" s="564" t="s">
        <v>300</v>
      </c>
      <c r="B99" s="571" t="s">
        <v>384</v>
      </c>
      <c r="C99" s="175"/>
      <c r="D99" s="431">
        <f>IFERROR(取引基本表!CU112/取引基本表!CU119,0)</f>
        <v>0.12469733656174334</v>
      </c>
    </row>
    <row r="100" spans="1:4" x14ac:dyDescent="0.2">
      <c r="A100" s="564" t="s">
        <v>301</v>
      </c>
      <c r="B100" s="571" t="s">
        <v>385</v>
      </c>
      <c r="C100" s="175"/>
      <c r="D100" s="431">
        <f>IFERROR(取引基本表!CV112/取引基本表!CV119,0)</f>
        <v>0.29659745702176293</v>
      </c>
    </row>
    <row r="101" spans="1:4" x14ac:dyDescent="0.2">
      <c r="A101" s="564" t="s">
        <v>302</v>
      </c>
      <c r="B101" s="571" t="s">
        <v>386</v>
      </c>
      <c r="C101" s="175"/>
      <c r="D101" s="431">
        <f>IFERROR(取引基本表!CW112/取引基本表!CW119,0)</f>
        <v>0.48027925966863294</v>
      </c>
    </row>
    <row r="102" spans="1:4" x14ac:dyDescent="0.2">
      <c r="A102" s="564" t="s">
        <v>303</v>
      </c>
      <c r="B102" s="571" t="s">
        <v>387</v>
      </c>
      <c r="C102" s="175"/>
      <c r="D102" s="431">
        <f>IFERROR(取引基本表!CX112/取引基本表!CX119,0)</f>
        <v>0.31995137927541617</v>
      </c>
    </row>
    <row r="103" spans="1:4" x14ac:dyDescent="0.2">
      <c r="A103" s="564" t="s">
        <v>304</v>
      </c>
      <c r="B103" s="571" t="s">
        <v>388</v>
      </c>
      <c r="C103" s="175"/>
      <c r="D103" s="431">
        <f>IFERROR(取引基本表!CY112/取引基本表!CY119,0)</f>
        <v>0.32109669554265602</v>
      </c>
    </row>
    <row r="104" spans="1:4" x14ac:dyDescent="0.2">
      <c r="A104" s="564" t="s">
        <v>305</v>
      </c>
      <c r="B104" s="571" t="s">
        <v>389</v>
      </c>
      <c r="C104" s="175"/>
      <c r="D104" s="431">
        <f>IFERROR(取引基本表!CZ112/取引基本表!CZ119,0)</f>
        <v>0.29155639426506802</v>
      </c>
    </row>
    <row r="105" spans="1:4" x14ac:dyDescent="0.2">
      <c r="A105" s="564" t="s">
        <v>306</v>
      </c>
      <c r="B105" s="571" t="s">
        <v>390</v>
      </c>
      <c r="C105" s="175"/>
      <c r="D105" s="431">
        <f>IFERROR(取引基本表!DA112/取引基本表!DA119,0)</f>
        <v>0.33345697329376855</v>
      </c>
    </row>
    <row r="106" spans="1:4" x14ac:dyDescent="0.2">
      <c r="A106" s="564" t="s">
        <v>552</v>
      </c>
      <c r="B106" s="571" t="s">
        <v>551</v>
      </c>
      <c r="C106" s="175"/>
      <c r="D106" s="431">
        <f>IFERROR(取引基本表!DB112/取引基本表!DB119,0)</f>
        <v>0.3513589240683665</v>
      </c>
    </row>
    <row r="107" spans="1:4" x14ac:dyDescent="0.2">
      <c r="A107" s="564" t="s">
        <v>307</v>
      </c>
      <c r="B107" s="571" t="s">
        <v>391</v>
      </c>
      <c r="C107" s="175"/>
      <c r="D107" s="431">
        <f>IFERROR(取引基本表!DC112/取引基本表!DC119,0)</f>
        <v>0.37729402039129234</v>
      </c>
    </row>
    <row r="108" spans="1:4" x14ac:dyDescent="0.2">
      <c r="A108" s="564" t="s">
        <v>308</v>
      </c>
      <c r="B108" s="571" t="s">
        <v>555</v>
      </c>
      <c r="C108" s="175"/>
      <c r="D108" s="431">
        <f>IFERROR(取引基本表!DD112/取引基本表!DD119,0)</f>
        <v>0</v>
      </c>
    </row>
    <row r="109" spans="1:4" ht="12.6" thickBot="1" x14ac:dyDescent="0.25">
      <c r="A109" s="647" t="s">
        <v>309</v>
      </c>
      <c r="B109" s="648" t="s">
        <v>0</v>
      </c>
      <c r="C109" s="432"/>
      <c r="D109" s="695">
        <f>IFERROR(取引基本表!DE112/取引基本表!DE119,0)</f>
        <v>1.6831916902738431E-2</v>
      </c>
    </row>
    <row r="110" spans="1:4" x14ac:dyDescent="0.2">
      <c r="A110" s="435"/>
      <c r="B110" s="169"/>
      <c r="C110" s="115"/>
      <c r="D110" s="114"/>
    </row>
    <row r="111" spans="1:4" x14ac:dyDescent="0.2">
      <c r="D111" s="553"/>
    </row>
    <row r="112" spans="1:4" x14ac:dyDescent="0.2">
      <c r="D112" s="553"/>
    </row>
    <row r="113" spans="4:4" x14ac:dyDescent="0.2">
      <c r="D113" s="553"/>
    </row>
    <row r="114" spans="4:4" x14ac:dyDescent="0.2">
      <c r="D114" s="553"/>
    </row>
    <row r="115" spans="4:4" x14ac:dyDescent="0.2">
      <c r="D115" s="553"/>
    </row>
    <row r="116" spans="4:4" x14ac:dyDescent="0.2">
      <c r="D116" s="553"/>
    </row>
    <row r="117" spans="4:4" x14ac:dyDescent="0.2">
      <c r="D117" s="553"/>
    </row>
    <row r="118" spans="4:4" x14ac:dyDescent="0.2">
      <c r="D118" s="553"/>
    </row>
    <row r="119" spans="4:4" x14ac:dyDescent="0.2">
      <c r="D119" s="553"/>
    </row>
  </sheetData>
  <phoneticPr fontId="3"/>
  <pageMargins left="0.78740157480314965" right="0.78740157480314965" top="0.78740157480314965" bottom="0.78740157480314965" header="0.51181102362204722" footer="0.51181102362204722"/>
  <pageSetup paperSize="9" scale="58" orientation="portrait" r:id="rId1"/>
  <headerFooter alignWithMargins="0">
    <oddFooter>&amp;R&amp;F  &amp;A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D110"/>
  <sheetViews>
    <sheetView zoomScaleNormal="100" workbookViewId="0">
      <pane xSplit="3" ySplit="3" topLeftCell="D4" activePane="bottomRight" state="frozen"/>
      <selection pane="topRight"/>
      <selection pane="bottomLeft"/>
      <selection pane="bottomRight"/>
    </sheetView>
  </sheetViews>
  <sheetFormatPr defaultColWidth="9" defaultRowHeight="12" x14ac:dyDescent="0.2"/>
  <cols>
    <col min="1" max="1" width="3.6640625" style="114" customWidth="1"/>
    <col min="2" max="2" width="25.21875" style="114" customWidth="1"/>
    <col min="3" max="3" width="0.6640625" style="114" customWidth="1"/>
    <col min="4" max="4" width="10.88671875" style="114" customWidth="1"/>
    <col min="5" max="16384" width="9" style="114"/>
  </cols>
  <sheetData>
    <row r="1" spans="1:4" ht="15" thickBot="1" x14ac:dyDescent="0.25">
      <c r="A1" s="154" t="s">
        <v>23</v>
      </c>
    </row>
    <row r="2" spans="1:4" ht="12" customHeight="1" x14ac:dyDescent="0.2">
      <c r="A2" s="429"/>
      <c r="B2" s="172"/>
      <c r="C2" s="172"/>
      <c r="D2" s="430"/>
    </row>
    <row r="3" spans="1:4" ht="51.75" customHeight="1" x14ac:dyDescent="0.2">
      <c r="A3" s="179"/>
      <c r="B3" s="173"/>
      <c r="C3" s="173"/>
      <c r="D3" s="434" t="s">
        <v>21</v>
      </c>
    </row>
    <row r="4" spans="1:4" ht="15.9" customHeight="1" x14ac:dyDescent="0.2">
      <c r="A4" s="564" t="s">
        <v>203</v>
      </c>
      <c r="B4" s="571" t="s">
        <v>310</v>
      </c>
      <c r="C4" s="175"/>
      <c r="D4" s="431">
        <f>取引基本表!DH4/取引基本表!$DH$110</f>
        <v>9.4421996324004272E-3</v>
      </c>
    </row>
    <row r="5" spans="1:4" ht="15.9" customHeight="1" x14ac:dyDescent="0.2">
      <c r="A5" s="564" t="s">
        <v>204</v>
      </c>
      <c r="B5" s="571" t="s">
        <v>311</v>
      </c>
      <c r="C5" s="175"/>
      <c r="D5" s="431">
        <f>取引基本表!DH5/取引基本表!$DH$110</f>
        <v>6.4947209001666871E-4</v>
      </c>
    </row>
    <row r="6" spans="1:4" ht="15.9" customHeight="1" x14ac:dyDescent="0.2">
      <c r="A6" s="564" t="s">
        <v>205</v>
      </c>
      <c r="B6" s="571" t="s">
        <v>312</v>
      </c>
      <c r="C6" s="175"/>
      <c r="D6" s="431">
        <f>取引基本表!DH6/取引基本表!$DH$110</f>
        <v>0</v>
      </c>
    </row>
    <row r="7" spans="1:4" ht="15.9" customHeight="1" x14ac:dyDescent="0.2">
      <c r="A7" s="564" t="s">
        <v>206</v>
      </c>
      <c r="B7" s="571" t="s">
        <v>313</v>
      </c>
      <c r="C7" s="175"/>
      <c r="D7" s="431">
        <f>取引基本表!DH7/取引基本表!$DH$110</f>
        <v>6.0750494743717258E-4</v>
      </c>
    </row>
    <row r="8" spans="1:4" ht="15.9" customHeight="1" x14ac:dyDescent="0.2">
      <c r="A8" s="564" t="s">
        <v>207</v>
      </c>
      <c r="B8" s="571" t="s">
        <v>314</v>
      </c>
      <c r="C8" s="175"/>
      <c r="D8" s="431">
        <f>取引基本表!DH8/取引基本表!$DH$110</f>
        <v>1.1563373848602922E-3</v>
      </c>
    </row>
    <row r="9" spans="1:4" ht="15.9" customHeight="1" x14ac:dyDescent="0.2">
      <c r="A9" s="564" t="s">
        <v>208</v>
      </c>
      <c r="B9" s="571" t="s">
        <v>315</v>
      </c>
      <c r="C9" s="175"/>
      <c r="D9" s="431">
        <f>取引基本表!DH9/取引基本表!$DH$110</f>
        <v>0</v>
      </c>
    </row>
    <row r="10" spans="1:4" ht="15.9" customHeight="1" x14ac:dyDescent="0.2">
      <c r="A10" s="564" t="s">
        <v>209</v>
      </c>
      <c r="B10" s="571" t="s">
        <v>527</v>
      </c>
      <c r="C10" s="175"/>
      <c r="D10" s="431">
        <f>取引基本表!DH10/取引基本表!$DH$110</f>
        <v>-1.5075575489721921E-5</v>
      </c>
    </row>
    <row r="11" spans="1:4" ht="15.9" customHeight="1" x14ac:dyDescent="0.2">
      <c r="A11" s="564" t="s">
        <v>210</v>
      </c>
      <c r="B11" s="571" t="s">
        <v>316</v>
      </c>
      <c r="C11" s="175"/>
      <c r="D11" s="431">
        <f>取引基本表!DH11/取引基本表!$DH$110</f>
        <v>7.017069218486241E-2</v>
      </c>
    </row>
    <row r="12" spans="1:4" ht="15.9" customHeight="1" x14ac:dyDescent="0.2">
      <c r="A12" s="564" t="s">
        <v>211</v>
      </c>
      <c r="B12" s="571" t="s">
        <v>317</v>
      </c>
      <c r="C12" s="175"/>
      <c r="D12" s="431">
        <f>取引基本表!DH12/取引基本表!$DH$110</f>
        <v>1.3737923750998757E-2</v>
      </c>
    </row>
    <row r="13" spans="1:4" ht="15.9" customHeight="1" x14ac:dyDescent="0.2">
      <c r="A13" s="564" t="s">
        <v>212</v>
      </c>
      <c r="B13" s="571" t="s">
        <v>318</v>
      </c>
      <c r="C13" s="175"/>
      <c r="D13" s="431">
        <f>取引基本表!DH13/取引基本表!$DH$110</f>
        <v>4.6367580830550124E-4</v>
      </c>
    </row>
    <row r="14" spans="1:4" ht="15.9" customHeight="1" x14ac:dyDescent="0.2">
      <c r="A14" s="564" t="s">
        <v>213</v>
      </c>
      <c r="B14" s="571" t="s">
        <v>319</v>
      </c>
      <c r="C14" s="175"/>
      <c r="D14" s="431">
        <f>取引基本表!DH14/取引基本表!$DH$110</f>
        <v>1.0900048527055157E-2</v>
      </c>
    </row>
    <row r="15" spans="1:4" ht="15.9" customHeight="1" x14ac:dyDescent="0.2">
      <c r="A15" s="564" t="s">
        <v>214</v>
      </c>
      <c r="B15" s="571" t="s">
        <v>320</v>
      </c>
      <c r="C15" s="175"/>
      <c r="D15" s="431">
        <f>取引基本表!DH15/取引基本表!$DH$110</f>
        <v>2.9865937389097753E-4</v>
      </c>
    </row>
    <row r="16" spans="1:4" ht="15.9" customHeight="1" x14ac:dyDescent="0.2">
      <c r="A16" s="564" t="s">
        <v>215</v>
      </c>
      <c r="B16" s="571" t="s">
        <v>321</v>
      </c>
      <c r="C16" s="175"/>
      <c r="D16" s="431">
        <f>取引基本表!DH16/取引基本表!$DH$110</f>
        <v>1.1834326759431708E-2</v>
      </c>
    </row>
    <row r="17" spans="1:4" ht="15.9" customHeight="1" x14ac:dyDescent="0.2">
      <c r="A17" s="564" t="s">
        <v>216</v>
      </c>
      <c r="B17" s="571" t="s">
        <v>322</v>
      </c>
      <c r="C17" s="175"/>
      <c r="D17" s="431">
        <f>取引基本表!DH17/取引基本表!$DH$110</f>
        <v>1.8253669782149784E-4</v>
      </c>
    </row>
    <row r="18" spans="1:4" ht="15.9" customHeight="1" x14ac:dyDescent="0.2">
      <c r="A18" s="564" t="s">
        <v>217</v>
      </c>
      <c r="B18" s="571" t="s">
        <v>323</v>
      </c>
      <c r="C18" s="175"/>
      <c r="D18" s="431">
        <f>取引基本表!DH18/取引基本表!$DH$110</f>
        <v>3.4633078827739545E-4</v>
      </c>
    </row>
    <row r="19" spans="1:4" ht="15.9" customHeight="1" x14ac:dyDescent="0.2">
      <c r="A19" s="564" t="s">
        <v>218</v>
      </c>
      <c r="B19" s="571" t="s">
        <v>324</v>
      </c>
      <c r="C19" s="175"/>
      <c r="D19" s="431">
        <f>取引基本表!DH19/取引基本表!$DH$110</f>
        <v>-2.3998686387692464E-4</v>
      </c>
    </row>
    <row r="20" spans="1:4" ht="15.9" customHeight="1" x14ac:dyDescent="0.2">
      <c r="A20" s="564" t="s">
        <v>219</v>
      </c>
      <c r="B20" s="571" t="s">
        <v>325</v>
      </c>
      <c r="C20" s="175"/>
      <c r="D20" s="431">
        <f>取引基本表!DH20/取引基本表!$DH$110</f>
        <v>1.1278160258256832E-3</v>
      </c>
    </row>
    <row r="21" spans="1:4" ht="15.9" customHeight="1" x14ac:dyDescent="0.2">
      <c r="A21" s="564" t="s">
        <v>220</v>
      </c>
      <c r="B21" s="571" t="s">
        <v>326</v>
      </c>
      <c r="C21" s="175"/>
      <c r="D21" s="431">
        <f>取引基本表!DH21/取引基本表!$DH$110</f>
        <v>1.0552902842805345E-4</v>
      </c>
    </row>
    <row r="22" spans="1:4" ht="15.9" customHeight="1" x14ac:dyDescent="0.2">
      <c r="A22" s="564" t="s">
        <v>221</v>
      </c>
      <c r="B22" s="571" t="s">
        <v>327</v>
      </c>
      <c r="C22" s="175"/>
      <c r="D22" s="431">
        <f>取引基本表!DH22/取引基本表!$DH$110</f>
        <v>2.2002191255269831E-5</v>
      </c>
    </row>
    <row r="23" spans="1:4" ht="15.9" customHeight="1" x14ac:dyDescent="0.2">
      <c r="A23" s="564" t="s">
        <v>222</v>
      </c>
      <c r="B23" s="571" t="s">
        <v>328</v>
      </c>
      <c r="C23" s="175"/>
      <c r="D23" s="431">
        <f>取引基本表!DH23/取引基本表!$DH$110</f>
        <v>2.7299015075982936E-5</v>
      </c>
    </row>
    <row r="24" spans="1:4" ht="15.9" customHeight="1" x14ac:dyDescent="0.2">
      <c r="A24" s="564" t="s">
        <v>223</v>
      </c>
      <c r="B24" s="571" t="s">
        <v>528</v>
      </c>
      <c r="C24" s="175"/>
      <c r="D24" s="431">
        <f>取引基本表!DH24/取引基本表!$DH$110</f>
        <v>0</v>
      </c>
    </row>
    <row r="25" spans="1:4" ht="15.9" customHeight="1" x14ac:dyDescent="0.2">
      <c r="A25" s="564" t="s">
        <v>224</v>
      </c>
      <c r="B25" s="571" t="s">
        <v>529</v>
      </c>
      <c r="C25" s="175"/>
      <c r="D25" s="431">
        <f>取引基本表!DH25/取引基本表!$DH$110</f>
        <v>4.0744798620870057E-7</v>
      </c>
    </row>
    <row r="26" spans="1:4" ht="15.9" customHeight="1" x14ac:dyDescent="0.2">
      <c r="A26" s="564" t="s">
        <v>225</v>
      </c>
      <c r="B26" s="575" t="s">
        <v>547</v>
      </c>
      <c r="C26" s="175"/>
      <c r="D26" s="431">
        <f>取引基本表!DH26/取引基本表!$DH$110</f>
        <v>0</v>
      </c>
    </row>
    <row r="27" spans="1:4" ht="15.9" customHeight="1" x14ac:dyDescent="0.2">
      <c r="A27" s="564" t="s">
        <v>227</v>
      </c>
      <c r="B27" s="571" t="s">
        <v>329</v>
      </c>
      <c r="C27" s="175"/>
      <c r="D27" s="431">
        <f>取引基本表!DH27/取引基本表!$DH$110</f>
        <v>2.2022563654580263E-3</v>
      </c>
    </row>
    <row r="28" spans="1:4" ht="15.9" customHeight="1" x14ac:dyDescent="0.2">
      <c r="A28" s="564" t="s">
        <v>228</v>
      </c>
      <c r="B28" s="571" t="s">
        <v>330</v>
      </c>
      <c r="C28" s="175"/>
      <c r="D28" s="431">
        <f>取引基本表!DH28/取引基本表!$DH$110</f>
        <v>5.3237153878028815E-3</v>
      </c>
    </row>
    <row r="29" spans="1:4" ht="15.9" customHeight="1" x14ac:dyDescent="0.2">
      <c r="A29" s="564" t="s">
        <v>229</v>
      </c>
      <c r="B29" s="571" t="s">
        <v>548</v>
      </c>
      <c r="C29" s="175"/>
      <c r="D29" s="431">
        <f>取引基本表!DH29/取引基本表!$DH$110</f>
        <v>1.8520955661102692E-2</v>
      </c>
    </row>
    <row r="30" spans="1:4" ht="15.9" customHeight="1" x14ac:dyDescent="0.2">
      <c r="A30" s="564" t="s">
        <v>231</v>
      </c>
      <c r="B30" s="571" t="s">
        <v>331</v>
      </c>
      <c r="C30" s="175"/>
      <c r="D30" s="431">
        <f>取引基本表!DH30/取引基本表!$DH$110</f>
        <v>1.3242059551782769E-3</v>
      </c>
    </row>
    <row r="31" spans="1:4" ht="15.9" customHeight="1" x14ac:dyDescent="0.2">
      <c r="A31" s="564" t="s">
        <v>232</v>
      </c>
      <c r="B31" s="571" t="s">
        <v>332</v>
      </c>
      <c r="C31" s="175"/>
      <c r="D31" s="431">
        <f>取引基本表!DH31/取引基本表!$DH$110</f>
        <v>1.3319474669162422E-3</v>
      </c>
    </row>
    <row r="32" spans="1:4" ht="15.9" customHeight="1" x14ac:dyDescent="0.2">
      <c r="A32" s="564" t="s">
        <v>233</v>
      </c>
      <c r="B32" s="571" t="s">
        <v>530</v>
      </c>
      <c r="C32" s="175"/>
      <c r="D32" s="431">
        <f>取引基本表!DH32/取引基本表!$DH$110</f>
        <v>3.0411917690617409E-3</v>
      </c>
    </row>
    <row r="33" spans="1:4" ht="15.9" customHeight="1" x14ac:dyDescent="0.2">
      <c r="A33" s="564" t="s">
        <v>234</v>
      </c>
      <c r="B33" s="571" t="s">
        <v>333</v>
      </c>
      <c r="C33" s="175"/>
      <c r="D33" s="431">
        <f>取引基本表!DH33/取引基本表!$DH$110</f>
        <v>2.281708722768723E-5</v>
      </c>
    </row>
    <row r="34" spans="1:4" ht="15.9" customHeight="1" x14ac:dyDescent="0.2">
      <c r="A34" s="564" t="s">
        <v>235</v>
      </c>
      <c r="B34" s="571" t="s">
        <v>334</v>
      </c>
      <c r="C34" s="175"/>
      <c r="D34" s="431">
        <f>取引基本表!DH34/取引基本表!$DH$110</f>
        <v>4.4819278482957064E-6</v>
      </c>
    </row>
    <row r="35" spans="1:4" ht="15.9" customHeight="1" x14ac:dyDescent="0.2">
      <c r="A35" s="564" t="s">
        <v>236</v>
      </c>
      <c r="B35" s="571" t="s">
        <v>335</v>
      </c>
      <c r="C35" s="175"/>
      <c r="D35" s="431">
        <f>取引基本表!DH35/取引基本表!$DH$110</f>
        <v>5.1745894248504971E-5</v>
      </c>
    </row>
    <row r="36" spans="1:4" ht="15.9" customHeight="1" x14ac:dyDescent="0.2">
      <c r="A36" s="564" t="s">
        <v>237</v>
      </c>
      <c r="B36" s="571" t="s">
        <v>336</v>
      </c>
      <c r="C36" s="175"/>
      <c r="D36" s="431">
        <f>取引基本表!DH36/取引基本表!$DH$110</f>
        <v>2.9214020611163831E-4</v>
      </c>
    </row>
    <row r="37" spans="1:4" ht="15.9" customHeight="1" x14ac:dyDescent="0.2">
      <c r="A37" s="564" t="s">
        <v>238</v>
      </c>
      <c r="B37" s="571" t="s">
        <v>337</v>
      </c>
      <c r="C37" s="175"/>
      <c r="D37" s="431">
        <f>取引基本表!DH37/取引基本表!$DH$110</f>
        <v>-9.819496467629684E-5</v>
      </c>
    </row>
    <row r="38" spans="1:4" ht="15.9" customHeight="1" x14ac:dyDescent="0.2">
      <c r="A38" s="564" t="s">
        <v>239</v>
      </c>
      <c r="B38" s="571" t="s">
        <v>338</v>
      </c>
      <c r="C38" s="175"/>
      <c r="D38" s="431">
        <f>取引基本表!DH38/取引基本表!$DH$110</f>
        <v>0</v>
      </c>
    </row>
    <row r="39" spans="1:4" ht="15.9" customHeight="1" x14ac:dyDescent="0.2">
      <c r="A39" s="564" t="s">
        <v>240</v>
      </c>
      <c r="B39" s="571" t="s">
        <v>531</v>
      </c>
      <c r="C39" s="175"/>
      <c r="D39" s="431">
        <f>取引基本表!DH39/取引基本表!$DH$110</f>
        <v>0</v>
      </c>
    </row>
    <row r="40" spans="1:4" ht="15.9" customHeight="1" x14ac:dyDescent="0.2">
      <c r="A40" s="564" t="s">
        <v>241</v>
      </c>
      <c r="B40" s="571" t="s">
        <v>339</v>
      </c>
      <c r="C40" s="175"/>
      <c r="D40" s="431">
        <f>取引基本表!DH40/取引基本表!$DH$110</f>
        <v>0</v>
      </c>
    </row>
    <row r="41" spans="1:4" ht="15.9" customHeight="1" x14ac:dyDescent="0.2">
      <c r="A41" s="564" t="s">
        <v>242</v>
      </c>
      <c r="B41" s="571" t="s">
        <v>340</v>
      </c>
      <c r="C41" s="175"/>
      <c r="D41" s="431">
        <f>取引基本表!DH41/取引基本表!$DH$110</f>
        <v>5.3334941394718905E-4</v>
      </c>
    </row>
    <row r="42" spans="1:4" ht="15.9" customHeight="1" x14ac:dyDescent="0.2">
      <c r="A42" s="564" t="s">
        <v>243</v>
      </c>
      <c r="B42" s="571" t="s">
        <v>341</v>
      </c>
      <c r="C42" s="175"/>
      <c r="D42" s="431">
        <f>取引基本表!DH42/取引基本表!$DH$110</f>
        <v>2.037239931043503E-5</v>
      </c>
    </row>
    <row r="43" spans="1:4" ht="15.9" customHeight="1" x14ac:dyDescent="0.2">
      <c r="A43" s="564" t="s">
        <v>244</v>
      </c>
      <c r="B43" s="571" t="s">
        <v>532</v>
      </c>
      <c r="C43" s="175"/>
      <c r="D43" s="431">
        <f>取引基本表!DH43/取引基本表!$DH$110</f>
        <v>1.1734502002810576E-4</v>
      </c>
    </row>
    <row r="44" spans="1:4" ht="15.9" customHeight="1" x14ac:dyDescent="0.2">
      <c r="A44" s="564" t="s">
        <v>245</v>
      </c>
      <c r="B44" s="571" t="s">
        <v>342</v>
      </c>
      <c r="C44" s="175"/>
      <c r="D44" s="431">
        <f>取引基本表!DH44/取引基本表!$DH$110</f>
        <v>6.7595620912023428E-4</v>
      </c>
    </row>
    <row r="45" spans="1:4" ht="15.9" customHeight="1" x14ac:dyDescent="0.2">
      <c r="A45" s="564" t="s">
        <v>246</v>
      </c>
      <c r="B45" s="571" t="s">
        <v>185</v>
      </c>
      <c r="C45" s="175"/>
      <c r="D45" s="431">
        <f>取引基本表!DH45/取引基本表!$DH$110</f>
        <v>4.0744798620870059E-5</v>
      </c>
    </row>
    <row r="46" spans="1:4" ht="15.9" customHeight="1" x14ac:dyDescent="0.2">
      <c r="A46" s="564" t="s">
        <v>247</v>
      </c>
      <c r="B46" s="571" t="s">
        <v>186</v>
      </c>
      <c r="C46" s="175"/>
      <c r="D46" s="431">
        <f>取引基本表!DH46/取引基本表!$DH$110</f>
        <v>2.159474326906113E-5</v>
      </c>
    </row>
    <row r="47" spans="1:4" ht="15.9" customHeight="1" x14ac:dyDescent="0.2">
      <c r="A47" s="564" t="s">
        <v>248</v>
      </c>
      <c r="B47" s="571" t="s">
        <v>187</v>
      </c>
      <c r="C47" s="175"/>
      <c r="D47" s="431">
        <f>取引基本表!DH47/取引基本表!$DH$110</f>
        <v>2.5343264742181174E-4</v>
      </c>
    </row>
    <row r="48" spans="1:4" ht="15.9" customHeight="1" x14ac:dyDescent="0.2">
      <c r="A48" s="564" t="s">
        <v>249</v>
      </c>
      <c r="B48" s="571" t="s">
        <v>343</v>
      </c>
      <c r="C48" s="175"/>
      <c r="D48" s="431">
        <f>取引基本表!DH48/取引基本表!$DH$110</f>
        <v>4.4819278482957064E-6</v>
      </c>
    </row>
    <row r="49" spans="1:4" ht="15.9" customHeight="1" x14ac:dyDescent="0.2">
      <c r="A49" s="564" t="s">
        <v>250</v>
      </c>
      <c r="B49" s="571" t="s">
        <v>344</v>
      </c>
      <c r="C49" s="175"/>
      <c r="D49" s="431">
        <f>取引基本表!DH49/取引基本表!$DH$110</f>
        <v>1.2467908377986238E-4</v>
      </c>
    </row>
    <row r="50" spans="1:4" ht="15.9" customHeight="1" x14ac:dyDescent="0.2">
      <c r="A50" s="564" t="s">
        <v>251</v>
      </c>
      <c r="B50" s="571" t="s">
        <v>345</v>
      </c>
      <c r="C50" s="175"/>
      <c r="D50" s="431">
        <f>取引基本表!DH50/取引基本表!$DH$110</f>
        <v>5.2153342234713672E-5</v>
      </c>
    </row>
    <row r="51" spans="1:4" ht="15.9" customHeight="1" x14ac:dyDescent="0.2">
      <c r="A51" s="564" t="s">
        <v>252</v>
      </c>
      <c r="B51" s="571" t="s">
        <v>346</v>
      </c>
      <c r="C51" s="175"/>
      <c r="D51" s="431">
        <f>取引基本表!DH51/取引基本表!$DH$110</f>
        <v>1.2052311432053363E-2</v>
      </c>
    </row>
    <row r="52" spans="1:4" ht="15.9" customHeight="1" x14ac:dyDescent="0.2">
      <c r="A52" s="564" t="s">
        <v>253</v>
      </c>
      <c r="B52" s="571" t="s">
        <v>347</v>
      </c>
      <c r="C52" s="175"/>
      <c r="D52" s="431">
        <f>取引基本表!DH52/取引基本表!$DH$110</f>
        <v>0</v>
      </c>
    </row>
    <row r="53" spans="1:4" ht="15.9" customHeight="1" x14ac:dyDescent="0.2">
      <c r="A53" s="564" t="s">
        <v>254</v>
      </c>
      <c r="B53" s="571" t="s">
        <v>348</v>
      </c>
      <c r="C53" s="175"/>
      <c r="D53" s="431">
        <f>取引基本表!DH53/取引基本表!$DH$110</f>
        <v>2.5506243936664653E-3</v>
      </c>
    </row>
    <row r="54" spans="1:4" ht="15.9" customHeight="1" x14ac:dyDescent="0.2">
      <c r="A54" s="564" t="s">
        <v>255</v>
      </c>
      <c r="B54" s="571" t="s">
        <v>533</v>
      </c>
      <c r="C54" s="175"/>
      <c r="D54" s="431">
        <f>取引基本表!DH54/取引基本表!$DH$110</f>
        <v>1.0462856837853222E-2</v>
      </c>
    </row>
    <row r="55" spans="1:4" ht="15.9" customHeight="1" x14ac:dyDescent="0.2">
      <c r="A55" s="564" t="s">
        <v>256</v>
      </c>
      <c r="B55" s="571" t="s">
        <v>349</v>
      </c>
      <c r="C55" s="175"/>
      <c r="D55" s="431">
        <f>取引基本表!DH55/取引基本表!$DH$110</f>
        <v>2.0722804578574509E-3</v>
      </c>
    </row>
    <row r="56" spans="1:4" ht="15.9" customHeight="1" x14ac:dyDescent="0.2">
      <c r="A56" s="564" t="s">
        <v>257</v>
      </c>
      <c r="B56" s="571" t="s">
        <v>350</v>
      </c>
      <c r="C56" s="175"/>
      <c r="D56" s="431">
        <f>取引基本表!DH56/取引基本表!$DH$110</f>
        <v>1.6316662055713624E-2</v>
      </c>
    </row>
    <row r="57" spans="1:4" ht="15.9" customHeight="1" x14ac:dyDescent="0.2">
      <c r="A57" s="564" t="s">
        <v>258</v>
      </c>
      <c r="B57" s="571" t="s">
        <v>351</v>
      </c>
      <c r="C57" s="175"/>
      <c r="D57" s="431">
        <f>取引基本表!DH57/取引基本表!$DH$110</f>
        <v>1.5788609465587147E-3</v>
      </c>
    </row>
    <row r="58" spans="1:4" ht="15.9" customHeight="1" x14ac:dyDescent="0.2">
      <c r="A58" s="564" t="s">
        <v>259</v>
      </c>
      <c r="B58" s="571" t="s">
        <v>352</v>
      </c>
      <c r="C58" s="175"/>
      <c r="D58" s="431">
        <f>取引基本表!DH58/取引基本表!$DH$110</f>
        <v>6.1117197931305085E-5</v>
      </c>
    </row>
    <row r="59" spans="1:4" ht="15.9" customHeight="1" x14ac:dyDescent="0.2">
      <c r="A59" s="564" t="s">
        <v>260</v>
      </c>
      <c r="B59" s="571" t="s">
        <v>353</v>
      </c>
      <c r="C59" s="175"/>
      <c r="D59" s="431">
        <f>取引基本表!DH59/取引基本表!$DH$110</f>
        <v>1.3405038746266249E-4</v>
      </c>
    </row>
    <row r="60" spans="1:4" ht="15.9" customHeight="1" x14ac:dyDescent="0.2">
      <c r="A60" s="564" t="s">
        <v>261</v>
      </c>
      <c r="B60" s="571" t="s">
        <v>354</v>
      </c>
      <c r="C60" s="175"/>
      <c r="D60" s="431">
        <f>取引基本表!DH60/取引基本表!$DH$110</f>
        <v>1.6949836226281943E-4</v>
      </c>
    </row>
    <row r="61" spans="1:4" ht="15.9" customHeight="1" x14ac:dyDescent="0.2">
      <c r="A61" s="564" t="s">
        <v>262</v>
      </c>
      <c r="B61" s="571" t="s">
        <v>78</v>
      </c>
      <c r="C61" s="175"/>
      <c r="D61" s="431">
        <f>取引基本表!DH61/取引基本表!$DH$110</f>
        <v>4.1889727462116506E-3</v>
      </c>
    </row>
    <row r="62" spans="1:4" ht="15.9" customHeight="1" x14ac:dyDescent="0.2">
      <c r="A62" s="564" t="s">
        <v>263</v>
      </c>
      <c r="B62" s="571" t="s">
        <v>355</v>
      </c>
      <c r="C62" s="175"/>
      <c r="D62" s="431">
        <f>取引基本表!DH62/取引基本表!$DH$110</f>
        <v>1.8905586560083706E-4</v>
      </c>
    </row>
    <row r="63" spans="1:4" ht="15.9" customHeight="1" x14ac:dyDescent="0.2">
      <c r="A63" s="564" t="s">
        <v>264</v>
      </c>
      <c r="B63" s="571" t="s">
        <v>356</v>
      </c>
      <c r="C63" s="175"/>
      <c r="D63" s="431">
        <f>取引基本表!DH63/取引基本表!$DH$110</f>
        <v>0</v>
      </c>
    </row>
    <row r="64" spans="1:4" ht="15.9" customHeight="1" x14ac:dyDescent="0.2">
      <c r="A64" s="564" t="s">
        <v>265</v>
      </c>
      <c r="B64" s="571" t="s">
        <v>357</v>
      </c>
      <c r="C64" s="175"/>
      <c r="D64" s="431">
        <f>取引基本表!DH64/取引基本表!$DH$110</f>
        <v>0</v>
      </c>
    </row>
    <row r="65" spans="1:4" ht="15.9" customHeight="1" x14ac:dyDescent="0.2">
      <c r="A65" s="564" t="s">
        <v>266</v>
      </c>
      <c r="B65" s="571" t="s">
        <v>358</v>
      </c>
      <c r="C65" s="175"/>
      <c r="D65" s="431">
        <f>取引基本表!DH65/取引基本表!$DH$110</f>
        <v>0</v>
      </c>
    </row>
    <row r="66" spans="1:4" ht="15.9" customHeight="1" x14ac:dyDescent="0.2">
      <c r="A66" s="564" t="s">
        <v>267</v>
      </c>
      <c r="B66" s="571" t="s">
        <v>359</v>
      </c>
      <c r="C66" s="175"/>
      <c r="D66" s="431">
        <f>取引基本表!DH66/取引基本表!$DH$110</f>
        <v>0</v>
      </c>
    </row>
    <row r="67" spans="1:4" ht="15.9" customHeight="1" x14ac:dyDescent="0.2">
      <c r="A67" s="564" t="s">
        <v>268</v>
      </c>
      <c r="B67" s="571" t="s">
        <v>549</v>
      </c>
      <c r="C67" s="175"/>
      <c r="D67" s="431">
        <f>取引基本表!DH67/取引基本表!$DH$110</f>
        <v>2.2379488090499087E-2</v>
      </c>
    </row>
    <row r="68" spans="1:4" ht="15.9" customHeight="1" x14ac:dyDescent="0.2">
      <c r="A68" s="564" t="s">
        <v>269</v>
      </c>
      <c r="B68" s="571" t="s">
        <v>360</v>
      </c>
      <c r="C68" s="175"/>
      <c r="D68" s="431">
        <f>取引基本表!DH68/取引基本表!$DH$110</f>
        <v>2.1142476004369472E-3</v>
      </c>
    </row>
    <row r="69" spans="1:4" ht="15.9" customHeight="1" x14ac:dyDescent="0.2">
      <c r="A69" s="564" t="s">
        <v>270</v>
      </c>
      <c r="B69" s="571" t="s">
        <v>188</v>
      </c>
      <c r="C69" s="175"/>
      <c r="D69" s="431">
        <f>取引基本表!DH69/取引基本表!$DH$110</f>
        <v>6.746116307657455E-3</v>
      </c>
    </row>
    <row r="70" spans="1:4" ht="15.9" customHeight="1" x14ac:dyDescent="0.2">
      <c r="A70" s="564" t="s">
        <v>271</v>
      </c>
      <c r="B70" s="571" t="s">
        <v>189</v>
      </c>
      <c r="C70" s="175"/>
      <c r="D70" s="431">
        <f>取引基本表!DH70/取引基本表!$DH$110</f>
        <v>9.4976125585248105E-4</v>
      </c>
    </row>
    <row r="71" spans="1:4" ht="15.9" customHeight="1" x14ac:dyDescent="0.2">
      <c r="A71" s="564" t="s">
        <v>272</v>
      </c>
      <c r="B71" s="571" t="s">
        <v>190</v>
      </c>
      <c r="C71" s="175"/>
      <c r="D71" s="431">
        <f>取引基本表!DH71/取引基本表!$DH$110</f>
        <v>0.15610310226822219</v>
      </c>
    </row>
    <row r="72" spans="1:4" ht="15.9" customHeight="1" x14ac:dyDescent="0.2">
      <c r="A72" s="564" t="s">
        <v>273</v>
      </c>
      <c r="B72" s="571" t="s">
        <v>191</v>
      </c>
      <c r="C72" s="175"/>
      <c r="D72" s="431">
        <f>取引基本表!DH72/取引基本表!$DH$110</f>
        <v>5.8562906505762742E-2</v>
      </c>
    </row>
    <row r="73" spans="1:4" ht="15.9" customHeight="1" x14ac:dyDescent="0.2">
      <c r="A73" s="564" t="s">
        <v>274</v>
      </c>
      <c r="B73" s="571" t="s">
        <v>361</v>
      </c>
      <c r="C73" s="175"/>
      <c r="D73" s="431">
        <f>取引基本表!DH73/取引基本表!$DH$110</f>
        <v>1.1408543613843616E-3</v>
      </c>
    </row>
    <row r="74" spans="1:4" ht="15.9" customHeight="1" x14ac:dyDescent="0.2">
      <c r="A74" s="564" t="s">
        <v>275</v>
      </c>
      <c r="B74" s="571" t="s">
        <v>362</v>
      </c>
      <c r="C74" s="175"/>
      <c r="D74" s="431">
        <f>取引基本表!DH74/取引基本表!$DH$110</f>
        <v>2.058223502333251E-2</v>
      </c>
    </row>
    <row r="75" spans="1:4" ht="15.9" customHeight="1" x14ac:dyDescent="0.2">
      <c r="A75" s="564" t="s">
        <v>276</v>
      </c>
      <c r="B75" s="571" t="s">
        <v>363</v>
      </c>
      <c r="C75" s="175"/>
      <c r="D75" s="431">
        <f>取引基本表!DH75/取引基本表!$DH$110</f>
        <v>0.21630272733458528</v>
      </c>
    </row>
    <row r="76" spans="1:4" ht="15.9" customHeight="1" x14ac:dyDescent="0.2">
      <c r="A76" s="564" t="s">
        <v>277</v>
      </c>
      <c r="B76" s="571" t="s">
        <v>364</v>
      </c>
      <c r="C76" s="175"/>
      <c r="D76" s="431">
        <f>取引基本表!DH76/取引基本表!$DH$110</f>
        <v>7.0325522419621717E-3</v>
      </c>
    </row>
    <row r="77" spans="1:4" ht="15.9" customHeight="1" x14ac:dyDescent="0.2">
      <c r="A77" s="564" t="s">
        <v>278</v>
      </c>
      <c r="B77" s="571" t="s">
        <v>365</v>
      </c>
      <c r="C77" s="175"/>
      <c r="D77" s="431">
        <f>取引基本表!DH77/取引基本表!$DH$110</f>
        <v>1.2319189863020061E-2</v>
      </c>
    </row>
    <row r="78" spans="1:4" ht="15.9" customHeight="1" x14ac:dyDescent="0.2">
      <c r="A78" s="564" t="s">
        <v>279</v>
      </c>
      <c r="B78" s="571" t="s">
        <v>366</v>
      </c>
      <c r="C78" s="175"/>
      <c r="D78" s="431">
        <f>取引基本表!DH78/取引基本表!$DH$110</f>
        <v>0</v>
      </c>
    </row>
    <row r="79" spans="1:4" ht="15.9" customHeight="1" x14ac:dyDescent="0.2">
      <c r="A79" s="564" t="s">
        <v>280</v>
      </c>
      <c r="B79" s="571" t="s">
        <v>367</v>
      </c>
      <c r="C79" s="175"/>
      <c r="D79" s="431">
        <f>取引基本表!DH79/取引基本表!$DH$110</f>
        <v>4.2456080162946597E-4</v>
      </c>
    </row>
    <row r="80" spans="1:4" ht="15.9" customHeight="1" x14ac:dyDescent="0.2">
      <c r="A80" s="564" t="s">
        <v>281</v>
      </c>
      <c r="B80" s="571" t="s">
        <v>368</v>
      </c>
      <c r="C80" s="175"/>
      <c r="D80" s="431">
        <f>取引基本表!DH80/取引基本表!$DH$110</f>
        <v>7.4400002281708717E-4</v>
      </c>
    </row>
    <row r="81" spans="1:4" ht="15.9" customHeight="1" x14ac:dyDescent="0.2">
      <c r="A81" s="564" t="s">
        <v>282</v>
      </c>
      <c r="B81" s="571" t="s">
        <v>369</v>
      </c>
      <c r="C81" s="175"/>
      <c r="D81" s="431">
        <f>取引基本表!DH81/取引基本表!$DH$110</f>
        <v>5.6309311694042422E-4</v>
      </c>
    </row>
    <row r="82" spans="1:4" ht="15.9" customHeight="1" x14ac:dyDescent="0.2">
      <c r="A82" s="564" t="s">
        <v>283</v>
      </c>
      <c r="B82" s="571" t="s">
        <v>370</v>
      </c>
      <c r="C82" s="175"/>
      <c r="D82" s="431">
        <f>取引基本表!DH82/取引基本表!$DH$110</f>
        <v>1.4175115440200692E-3</v>
      </c>
    </row>
    <row r="83" spans="1:4" ht="15.9" customHeight="1" x14ac:dyDescent="0.2">
      <c r="A83" s="564" t="s">
        <v>284</v>
      </c>
      <c r="B83" s="571" t="s">
        <v>371</v>
      </c>
      <c r="C83" s="175"/>
      <c r="D83" s="431">
        <f>取引基本表!DH83/取引基本表!$DH$110</f>
        <v>4.9997942387669646E-3</v>
      </c>
    </row>
    <row r="84" spans="1:4" ht="15.9" customHeight="1" x14ac:dyDescent="0.2">
      <c r="A84" s="564" t="s">
        <v>285</v>
      </c>
      <c r="B84" s="571" t="s">
        <v>372</v>
      </c>
      <c r="C84" s="175"/>
      <c r="D84" s="431">
        <f>取引基本表!DH84/取引基本表!$DH$110</f>
        <v>4.9953123109186689E-4</v>
      </c>
    </row>
    <row r="85" spans="1:4" ht="15.9" customHeight="1" x14ac:dyDescent="0.2">
      <c r="A85" s="564" t="s">
        <v>286</v>
      </c>
      <c r="B85" s="571" t="s">
        <v>373</v>
      </c>
      <c r="C85" s="175"/>
      <c r="D85" s="431">
        <f>取引基本表!DH85/取引基本表!$DH$110</f>
        <v>3.1377161969945819E-2</v>
      </c>
    </row>
    <row r="86" spans="1:4" ht="15.9" customHeight="1" x14ac:dyDescent="0.2">
      <c r="A86" s="564" t="s">
        <v>287</v>
      </c>
      <c r="B86" s="571" t="s">
        <v>374</v>
      </c>
      <c r="C86" s="175"/>
      <c r="D86" s="431">
        <f>取引基本表!DH86/取引基本表!$DH$110</f>
        <v>6.5888413849808968E-3</v>
      </c>
    </row>
    <row r="87" spans="1:4" ht="15.9" customHeight="1" x14ac:dyDescent="0.2">
      <c r="A87" s="564" t="s">
        <v>288</v>
      </c>
      <c r="B87" s="571" t="s">
        <v>375</v>
      </c>
      <c r="C87" s="175"/>
      <c r="D87" s="431">
        <f>取引基本表!DH87/取引基本表!$DH$110</f>
        <v>1.1474142739623217E-2</v>
      </c>
    </row>
    <row r="88" spans="1:4" ht="15.9" customHeight="1" x14ac:dyDescent="0.2">
      <c r="A88" s="564" t="s">
        <v>289</v>
      </c>
      <c r="B88" s="571" t="s">
        <v>376</v>
      </c>
      <c r="C88" s="175"/>
      <c r="D88" s="431">
        <f>取引基本表!DH88/取引基本表!$DH$110</f>
        <v>6.466606989118287E-3</v>
      </c>
    </row>
    <row r="89" spans="1:4" ht="15.9" customHeight="1" x14ac:dyDescent="0.2">
      <c r="A89" s="564" t="s">
        <v>290</v>
      </c>
      <c r="B89" s="571" t="s">
        <v>377</v>
      </c>
      <c r="C89" s="175"/>
      <c r="D89" s="431">
        <f>取引基本表!DH89/取引基本表!$DH$110</f>
        <v>4.0484031909696488E-3</v>
      </c>
    </row>
    <row r="90" spans="1:4" ht="15.9" customHeight="1" x14ac:dyDescent="0.2">
      <c r="A90" s="564" t="s">
        <v>291</v>
      </c>
      <c r="B90" s="571" t="s">
        <v>192</v>
      </c>
      <c r="C90" s="175"/>
      <c r="D90" s="431">
        <f>取引基本表!DH90/取引基本表!$DH$110</f>
        <v>4.8311107724765623E-3</v>
      </c>
    </row>
    <row r="91" spans="1:4" ht="15.9" customHeight="1" x14ac:dyDescent="0.2">
      <c r="A91" s="564" t="s">
        <v>292</v>
      </c>
      <c r="B91" s="571" t="s">
        <v>378</v>
      </c>
      <c r="C91" s="175"/>
      <c r="D91" s="431">
        <f>取引基本表!DH91/取引基本表!$DH$110</f>
        <v>2.1513661119805599E-2</v>
      </c>
    </row>
    <row r="92" spans="1:4" ht="15.9" customHeight="1" x14ac:dyDescent="0.2">
      <c r="A92" s="564" t="s">
        <v>293</v>
      </c>
      <c r="B92" s="571" t="s">
        <v>550</v>
      </c>
      <c r="C92" s="175"/>
      <c r="D92" s="431">
        <f>取引基本表!DH92/取引基本表!$DH$110</f>
        <v>2.5995181520115096E-4</v>
      </c>
    </row>
    <row r="93" spans="1:4" ht="15.9" customHeight="1" x14ac:dyDescent="0.2">
      <c r="A93" s="564" t="s">
        <v>294</v>
      </c>
      <c r="B93" s="571" t="s">
        <v>379</v>
      </c>
      <c r="C93" s="175"/>
      <c r="D93" s="431">
        <f>取引基本表!DH93/取引基本表!$DH$110</f>
        <v>2.8343711712622045E-2</v>
      </c>
    </row>
    <row r="94" spans="1:4" ht="15.9" customHeight="1" x14ac:dyDescent="0.2">
      <c r="A94" s="564" t="s">
        <v>295</v>
      </c>
      <c r="B94" s="571" t="s">
        <v>380</v>
      </c>
      <c r="C94" s="175"/>
      <c r="D94" s="431">
        <f>取引基本表!DH94/取引基本表!$DH$110</f>
        <v>2.2328149644236791E-4</v>
      </c>
    </row>
    <row r="95" spans="1:4" ht="15.9" customHeight="1" x14ac:dyDescent="0.2">
      <c r="A95" s="564" t="s">
        <v>296</v>
      </c>
      <c r="B95" s="571" t="s">
        <v>381</v>
      </c>
      <c r="C95" s="175"/>
      <c r="D95" s="431">
        <f>取引基本表!DH95/取引基本表!$DH$110</f>
        <v>2.3264465116544383E-2</v>
      </c>
    </row>
    <row r="96" spans="1:4" ht="15.9" customHeight="1" x14ac:dyDescent="0.2">
      <c r="A96" s="564" t="s">
        <v>297</v>
      </c>
      <c r="B96" s="571" t="s">
        <v>382</v>
      </c>
      <c r="C96" s="175"/>
      <c r="D96" s="431">
        <f>取引基本表!DH96/取引基本表!$DH$110</f>
        <v>5.6464141928801725E-3</v>
      </c>
    </row>
    <row r="97" spans="1:4" ht="15.9" customHeight="1" x14ac:dyDescent="0.2">
      <c r="A97" s="564" t="s">
        <v>298</v>
      </c>
      <c r="B97" s="571" t="s">
        <v>534</v>
      </c>
      <c r="C97" s="175"/>
      <c r="D97" s="431">
        <f>取引基本表!DH97/取引基本表!$DH$110</f>
        <v>2.0351212015152175E-2</v>
      </c>
    </row>
    <row r="98" spans="1:4" ht="15.9" customHeight="1" x14ac:dyDescent="0.2">
      <c r="A98" s="564" t="s">
        <v>299</v>
      </c>
      <c r="B98" s="571" t="s">
        <v>383</v>
      </c>
      <c r="C98" s="175"/>
      <c r="D98" s="431">
        <f>取引基本表!DH98/取引基本表!$DH$110</f>
        <v>1.9109310553188056E-3</v>
      </c>
    </row>
    <row r="99" spans="1:4" ht="15.9" customHeight="1" x14ac:dyDescent="0.2">
      <c r="A99" s="564" t="s">
        <v>300</v>
      </c>
      <c r="B99" s="571" t="s">
        <v>384</v>
      </c>
      <c r="C99" s="175"/>
      <c r="D99" s="431">
        <f>取引基本表!DH99/取引基本表!$DH$110</f>
        <v>1.2630887572469717E-5</v>
      </c>
    </row>
    <row r="100" spans="1:4" ht="15.9" customHeight="1" x14ac:dyDescent="0.2">
      <c r="A100" s="564" t="s">
        <v>301</v>
      </c>
      <c r="B100" s="571" t="s">
        <v>385</v>
      </c>
      <c r="C100" s="175"/>
      <c r="D100" s="431">
        <f>取引基本表!DH100/取引基本表!$DH$110</f>
        <v>1.2355045285806427E-2</v>
      </c>
    </row>
    <row r="101" spans="1:4" ht="15.9" customHeight="1" x14ac:dyDescent="0.2">
      <c r="A101" s="564" t="s">
        <v>302</v>
      </c>
      <c r="B101" s="571" t="s">
        <v>386</v>
      </c>
      <c r="C101" s="175"/>
      <c r="D101" s="431">
        <f>取引基本表!DH101/取引基本表!$DH$110</f>
        <v>3.4543440270773632E-3</v>
      </c>
    </row>
    <row r="102" spans="1:4" ht="15.9" customHeight="1" x14ac:dyDescent="0.2">
      <c r="A102" s="564" t="s">
        <v>303</v>
      </c>
      <c r="B102" s="571" t="s">
        <v>387</v>
      </c>
      <c r="C102" s="175"/>
      <c r="D102" s="431">
        <f>取引基本表!DH102/取引基本表!$DH$110</f>
        <v>6.2339541889931188E-3</v>
      </c>
    </row>
    <row r="103" spans="1:4" ht="15.9" customHeight="1" x14ac:dyDescent="0.2">
      <c r="A103" s="564" t="s">
        <v>304</v>
      </c>
      <c r="B103" s="571" t="s">
        <v>388</v>
      </c>
      <c r="C103" s="175"/>
      <c r="D103" s="431">
        <f>取引基本表!DH103/取引基本表!$DH$110</f>
        <v>3.4910550906347676E-2</v>
      </c>
    </row>
    <row r="104" spans="1:4" ht="15.9" customHeight="1" x14ac:dyDescent="0.2">
      <c r="A104" s="564" t="s">
        <v>305</v>
      </c>
      <c r="B104" s="571" t="s">
        <v>389</v>
      </c>
      <c r="C104" s="175"/>
      <c r="D104" s="431">
        <f>取引基本表!DH104/取引基本表!$DH$110</f>
        <v>1.1430545805098885E-2</v>
      </c>
    </row>
    <row r="105" spans="1:4" ht="15.9" customHeight="1" x14ac:dyDescent="0.2">
      <c r="A105" s="564" t="s">
        <v>306</v>
      </c>
      <c r="B105" s="571" t="s">
        <v>390</v>
      </c>
      <c r="C105" s="175"/>
      <c r="D105" s="431">
        <f>取引基本表!DH105/取引基本表!$DH$110</f>
        <v>2.3196013854861322E-2</v>
      </c>
    </row>
    <row r="106" spans="1:4" ht="15.9" customHeight="1" x14ac:dyDescent="0.2">
      <c r="A106" s="564" t="s">
        <v>552</v>
      </c>
      <c r="B106" s="571" t="s">
        <v>551</v>
      </c>
      <c r="C106" s="175"/>
      <c r="D106" s="431">
        <f>取引基本表!DH106/取引基本表!$DH$110</f>
        <v>1.3881752890130428E-3</v>
      </c>
    </row>
    <row r="107" spans="1:4" ht="15.9" customHeight="1" x14ac:dyDescent="0.2">
      <c r="A107" s="564" t="s">
        <v>307</v>
      </c>
      <c r="B107" s="571" t="s">
        <v>391</v>
      </c>
      <c r="C107" s="175"/>
      <c r="D107" s="431">
        <f>取引基本表!DH107/取引基本表!$DH$110</f>
        <v>2.3376513312751777E-2</v>
      </c>
    </row>
    <row r="108" spans="1:4" ht="15.9" customHeight="1" x14ac:dyDescent="0.2">
      <c r="A108" s="564" t="s">
        <v>308</v>
      </c>
      <c r="B108" s="571" t="s">
        <v>555</v>
      </c>
      <c r="C108" s="175"/>
      <c r="D108" s="431">
        <f>取引基本表!DH108/取引基本表!$DH$110</f>
        <v>0</v>
      </c>
    </row>
    <row r="109" spans="1:4" ht="15.9" customHeight="1" thickBot="1" x14ac:dyDescent="0.25">
      <c r="A109" s="564" t="s">
        <v>309</v>
      </c>
      <c r="B109" s="571" t="s">
        <v>0</v>
      </c>
      <c r="C109" s="175"/>
      <c r="D109" s="431">
        <f>取引基本表!DH109/取引基本表!$DH$110</f>
        <v>5.2968238207131071E-6</v>
      </c>
    </row>
    <row r="110" spans="1:4" ht="15.75" customHeight="1" thickTop="1" thickBot="1" x14ac:dyDescent="0.25">
      <c r="A110" s="436"/>
      <c r="B110" s="437" t="s">
        <v>22</v>
      </c>
      <c r="C110" s="438"/>
      <c r="D110" s="439">
        <f>取引基本表!DH110/取引基本表!$DH$110</f>
        <v>1</v>
      </c>
    </row>
  </sheetData>
  <phoneticPr fontId="4"/>
  <pageMargins left="0.78740157480314965" right="0.78740157480314965" top="0.78740157480314965" bottom="0.78740157480314965" header="0.51181102362204722" footer="0.51181102362204722"/>
  <pageSetup paperSize="9" scale="43" orientation="portrait" r:id="rId1"/>
  <headerFooter alignWithMargins="0">
    <oddFooter>&amp;R&amp;F  &amp;A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C112"/>
  <sheetViews>
    <sheetView showGridLines="0" zoomScaleNormal="100" workbookViewId="0">
      <pane xSplit="3" ySplit="3" topLeftCell="D4" activePane="bottomRight" state="frozen"/>
      <selection pane="topRight"/>
      <selection pane="bottomLeft"/>
      <selection pane="bottomRight"/>
    </sheetView>
  </sheetViews>
  <sheetFormatPr defaultRowHeight="13.2" x14ac:dyDescent="0.2"/>
  <cols>
    <col min="1" max="1" width="3.6640625" style="114" customWidth="1"/>
    <col min="2" max="2" width="28.44140625" style="114" customWidth="1"/>
    <col min="3" max="3" width="0.88671875" style="114" customWidth="1"/>
    <col min="4" max="4" width="11.33203125" style="114" customWidth="1"/>
    <col min="5" max="5" width="8.6640625" customWidth="1"/>
    <col min="6" max="6" width="4.109375" style="548" hidden="1" customWidth="1"/>
    <col min="7" max="8" width="4.44140625" hidden="1" customWidth="1"/>
    <col min="9" max="10" width="7.109375" hidden="1" customWidth="1"/>
    <col min="11" max="11" width="11.33203125" hidden="1" customWidth="1"/>
    <col min="12" max="12" width="43.33203125" hidden="1" customWidth="1"/>
  </cols>
  <sheetData>
    <row r="1" spans="1:133" s="114" customFormat="1" ht="15" thickBot="1" x14ac:dyDescent="0.25">
      <c r="A1" s="154" t="s">
        <v>26</v>
      </c>
      <c r="F1" t="s">
        <v>537</v>
      </c>
      <c r="G1">
        <v>120</v>
      </c>
      <c r="H1">
        <v>121</v>
      </c>
      <c r="I1" t="str">
        <f t="shared" ref="I1:I32" si="0">CONCATENATE($F1,G1)</f>
        <v>A120</v>
      </c>
      <c r="J1" t="str">
        <f t="shared" ref="J1:J32" si="1">CONCATENATE($F1,H1)</f>
        <v>A121</v>
      </c>
      <c r="K1" t="s">
        <v>538</v>
      </c>
      <c r="L1" t="str">
        <f>CONCATENATE("=IFERROR(",K1,I1)&amp;"/"&amp;CONCATENATE(K1,J1)&amp;",0)"</f>
        <v>=IFERROR(取引基本表!A120/取引基本表!A121,0)</v>
      </c>
      <c r="M1"/>
    </row>
    <row r="2" spans="1:133" s="114" customFormat="1" x14ac:dyDescent="0.2">
      <c r="A2" s="429"/>
      <c r="B2" s="172"/>
      <c r="C2" s="172"/>
      <c r="D2" s="430"/>
      <c r="F2" t="str">
        <f>CHAR(CODE(F1)+1)</f>
        <v>B</v>
      </c>
      <c r="G2">
        <v>120</v>
      </c>
      <c r="H2">
        <v>121</v>
      </c>
      <c r="I2" t="str">
        <f t="shared" si="0"/>
        <v>B120</v>
      </c>
      <c r="J2" t="str">
        <f t="shared" si="1"/>
        <v>B121</v>
      </c>
      <c r="K2" t="s">
        <v>538</v>
      </c>
      <c r="L2" t="str">
        <f t="shared" ref="L2:L65" si="2">CONCATENATE("=IFERROR(",K2,I2)&amp;"/"&amp;CONCATENATE(K2,J2)&amp;",0)"</f>
        <v>=IFERROR(取引基本表!B120/取引基本表!B121,0)</v>
      </c>
    </row>
    <row r="3" spans="1:133" s="114" customFormat="1" ht="42.75" customHeight="1" x14ac:dyDescent="0.2">
      <c r="A3" s="179"/>
      <c r="B3" s="173"/>
      <c r="C3" s="173"/>
      <c r="D3" s="434" t="s">
        <v>27</v>
      </c>
      <c r="F3" t="str">
        <f t="shared" ref="F3" si="3">CHAR(CODE(F2)+1)</f>
        <v>C</v>
      </c>
      <c r="G3">
        <v>120</v>
      </c>
      <c r="H3">
        <v>121</v>
      </c>
      <c r="I3" t="str">
        <f t="shared" si="0"/>
        <v>C120</v>
      </c>
      <c r="J3" t="str">
        <f t="shared" si="1"/>
        <v>C121</v>
      </c>
      <c r="K3" t="s">
        <v>538</v>
      </c>
      <c r="L3" t="str">
        <f t="shared" si="2"/>
        <v>=IFERROR(取引基本表!C120/取引基本表!C121,0)</v>
      </c>
    </row>
    <row r="4" spans="1:133" s="114" customFormat="1" x14ac:dyDescent="0.2">
      <c r="A4" s="564" t="s">
        <v>203</v>
      </c>
      <c r="B4" s="571" t="s">
        <v>310</v>
      </c>
      <c r="C4" s="175"/>
      <c r="D4" s="431">
        <f>IFERROR(取引基本表!D118/取引基本表!D119,0)</f>
        <v>0.50552950544103337</v>
      </c>
      <c r="E4"/>
      <c r="F4" t="str">
        <f t="shared" ref="F4:F26" si="4">CHAR(CODE(F3)+1)</f>
        <v>D</v>
      </c>
      <c r="G4">
        <v>114</v>
      </c>
      <c r="H4">
        <v>121</v>
      </c>
      <c r="I4" t="str">
        <f t="shared" si="0"/>
        <v>D114</v>
      </c>
      <c r="J4" t="str">
        <f t="shared" si="1"/>
        <v>D121</v>
      </c>
      <c r="K4" t="s">
        <v>538</v>
      </c>
      <c r="L4" t="str">
        <f t="shared" si="2"/>
        <v>=IFERROR(取引基本表!D114/取引基本表!D121,0)</v>
      </c>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row>
    <row r="5" spans="1:133" x14ac:dyDescent="0.2">
      <c r="A5" s="564" t="s">
        <v>204</v>
      </c>
      <c r="B5" s="571" t="s">
        <v>311</v>
      </c>
      <c r="C5" s="175"/>
      <c r="D5" s="431">
        <f>IFERROR(取引基本表!E118/取引基本表!E119,0)</f>
        <v>0.28055522879661215</v>
      </c>
      <c r="E5" t="s">
        <v>536</v>
      </c>
      <c r="F5" t="str">
        <f t="shared" si="4"/>
        <v>E</v>
      </c>
      <c r="G5">
        <v>114</v>
      </c>
      <c r="H5">
        <v>121</v>
      </c>
      <c r="I5" t="str">
        <f t="shared" si="0"/>
        <v>E114</v>
      </c>
      <c r="J5" t="str">
        <f t="shared" si="1"/>
        <v>E121</v>
      </c>
      <c r="K5" t="s">
        <v>538</v>
      </c>
      <c r="L5" t="str">
        <f t="shared" si="2"/>
        <v>=IFERROR(取引基本表!E114/取引基本表!E121,0)</v>
      </c>
    </row>
    <row r="6" spans="1:133" x14ac:dyDescent="0.2">
      <c r="A6" s="564" t="s">
        <v>205</v>
      </c>
      <c r="B6" s="571" t="s">
        <v>312</v>
      </c>
      <c r="C6" s="175"/>
      <c r="D6" s="431">
        <f>IFERROR(取引基本表!F118/取引基本表!F119,0)</f>
        <v>0.60528290559807896</v>
      </c>
      <c r="F6" t="str">
        <f t="shared" si="4"/>
        <v>F</v>
      </c>
      <c r="G6">
        <v>114</v>
      </c>
      <c r="H6">
        <v>121</v>
      </c>
      <c r="I6" t="str">
        <f t="shared" si="0"/>
        <v>F114</v>
      </c>
      <c r="J6" t="str">
        <f t="shared" si="1"/>
        <v>F121</v>
      </c>
      <c r="K6" t="s">
        <v>538</v>
      </c>
      <c r="L6" t="str">
        <f t="shared" si="2"/>
        <v>=IFERROR(取引基本表!F114/取引基本表!F121,0)</v>
      </c>
    </row>
    <row r="7" spans="1:133" x14ac:dyDescent="0.2">
      <c r="A7" s="564" t="s">
        <v>206</v>
      </c>
      <c r="B7" s="571" t="s">
        <v>313</v>
      </c>
      <c r="C7" s="175"/>
      <c r="D7" s="431">
        <f>IFERROR(取引基本表!G118/取引基本表!G119,0)</f>
        <v>0.5538959422454568</v>
      </c>
      <c r="F7" t="str">
        <f t="shared" si="4"/>
        <v>G</v>
      </c>
      <c r="G7">
        <v>114</v>
      </c>
      <c r="H7">
        <v>121</v>
      </c>
      <c r="I7" t="str">
        <f t="shared" si="0"/>
        <v>G114</v>
      </c>
      <c r="J7" t="str">
        <f t="shared" si="1"/>
        <v>G121</v>
      </c>
      <c r="K7" t="s">
        <v>538</v>
      </c>
      <c r="L7" t="str">
        <f t="shared" si="2"/>
        <v>=IFERROR(取引基本表!G114/取引基本表!G121,0)</v>
      </c>
    </row>
    <row r="8" spans="1:133" ht="13.5" customHeight="1" x14ac:dyDescent="0.2">
      <c r="A8" s="564" t="s">
        <v>207</v>
      </c>
      <c r="B8" s="571" t="s">
        <v>314</v>
      </c>
      <c r="C8" s="175"/>
      <c r="D8" s="431">
        <f>IFERROR(取引基本表!H118/取引基本表!H119,0)</f>
        <v>0.64723109691160807</v>
      </c>
      <c r="F8" t="str">
        <f t="shared" si="4"/>
        <v>H</v>
      </c>
      <c r="G8">
        <v>114</v>
      </c>
      <c r="H8">
        <v>121</v>
      </c>
      <c r="I8" t="str">
        <f t="shared" si="0"/>
        <v>H114</v>
      </c>
      <c r="J8" t="str">
        <f t="shared" si="1"/>
        <v>H121</v>
      </c>
      <c r="K8" t="s">
        <v>538</v>
      </c>
      <c r="L8" t="str">
        <f t="shared" si="2"/>
        <v>=IFERROR(取引基本表!H114/取引基本表!H121,0)</v>
      </c>
    </row>
    <row r="9" spans="1:133" x14ac:dyDescent="0.2">
      <c r="A9" s="564" t="s">
        <v>208</v>
      </c>
      <c r="B9" s="571" t="s">
        <v>315</v>
      </c>
      <c r="C9" s="175"/>
      <c r="D9" s="431">
        <f>IFERROR(取引基本表!I118/取引基本表!I119,0)</f>
        <v>0</v>
      </c>
      <c r="F9" t="str">
        <f t="shared" si="4"/>
        <v>I</v>
      </c>
      <c r="G9">
        <v>114</v>
      </c>
      <c r="H9">
        <v>121</v>
      </c>
      <c r="I9" t="str">
        <f t="shared" si="0"/>
        <v>I114</v>
      </c>
      <c r="J9" t="str">
        <f t="shared" si="1"/>
        <v>I121</v>
      </c>
      <c r="K9" t="s">
        <v>538</v>
      </c>
      <c r="L9" t="str">
        <f t="shared" si="2"/>
        <v>=IFERROR(取引基本表!I114/取引基本表!I121,0)</v>
      </c>
    </row>
    <row r="10" spans="1:133" ht="13.5" customHeight="1" x14ac:dyDescent="0.2">
      <c r="A10" s="564" t="s">
        <v>209</v>
      </c>
      <c r="B10" s="571" t="s">
        <v>527</v>
      </c>
      <c r="C10" s="175"/>
      <c r="D10" s="431">
        <f>IFERROR(取引基本表!J118/取引基本表!J119,0)</f>
        <v>0.50094263398868843</v>
      </c>
      <c r="F10" t="str">
        <f t="shared" si="4"/>
        <v>J</v>
      </c>
      <c r="G10">
        <v>114</v>
      </c>
      <c r="H10">
        <v>121</v>
      </c>
      <c r="I10" t="str">
        <f t="shared" si="0"/>
        <v>J114</v>
      </c>
      <c r="J10" t="str">
        <f t="shared" si="1"/>
        <v>J121</v>
      </c>
      <c r="K10" t="s">
        <v>538</v>
      </c>
      <c r="L10" t="str">
        <f t="shared" si="2"/>
        <v>=IFERROR(取引基本表!J114/取引基本表!J121,0)</v>
      </c>
    </row>
    <row r="11" spans="1:133" ht="13.5" customHeight="1" x14ac:dyDescent="0.2">
      <c r="A11" s="564" t="s">
        <v>210</v>
      </c>
      <c r="B11" s="571" t="s">
        <v>316</v>
      </c>
      <c r="C11" s="175"/>
      <c r="D11" s="431">
        <f>IFERROR(取引基本表!K118/取引基本表!K119,0)</f>
        <v>0.3164192892775759</v>
      </c>
      <c r="F11" t="str">
        <f t="shared" si="4"/>
        <v>K</v>
      </c>
      <c r="G11">
        <v>114</v>
      </c>
      <c r="H11">
        <v>121</v>
      </c>
      <c r="I11" t="str">
        <f t="shared" si="0"/>
        <v>K114</v>
      </c>
      <c r="J11" t="str">
        <f t="shared" si="1"/>
        <v>K121</v>
      </c>
      <c r="K11" t="s">
        <v>538</v>
      </c>
      <c r="L11" t="str">
        <f t="shared" si="2"/>
        <v>=IFERROR(取引基本表!K114/取引基本表!K121,0)</v>
      </c>
    </row>
    <row r="12" spans="1:133" x14ac:dyDescent="0.2">
      <c r="A12" s="564" t="s">
        <v>211</v>
      </c>
      <c r="B12" s="571" t="s">
        <v>317</v>
      </c>
      <c r="C12" s="175"/>
      <c r="D12" s="431">
        <f>IFERROR(取引基本表!L118/取引基本表!L119,0)</f>
        <v>0.28574491655648071</v>
      </c>
      <c r="F12" t="str">
        <f t="shared" si="4"/>
        <v>L</v>
      </c>
      <c r="G12">
        <v>114</v>
      </c>
      <c r="H12">
        <v>121</v>
      </c>
      <c r="I12" t="str">
        <f t="shared" si="0"/>
        <v>L114</v>
      </c>
      <c r="J12" t="str">
        <f t="shared" si="1"/>
        <v>L121</v>
      </c>
      <c r="K12" t="s">
        <v>538</v>
      </c>
      <c r="L12" t="str">
        <f t="shared" si="2"/>
        <v>=IFERROR(取引基本表!L114/取引基本表!L121,0)</v>
      </c>
    </row>
    <row r="13" spans="1:133" x14ac:dyDescent="0.2">
      <c r="A13" s="564" t="s">
        <v>212</v>
      </c>
      <c r="B13" s="571" t="s">
        <v>318</v>
      </c>
      <c r="C13" s="175"/>
      <c r="D13" s="431">
        <f>IFERROR(取引基本表!M118/取引基本表!M119,0)</f>
        <v>0.40925978851100314</v>
      </c>
      <c r="F13" t="str">
        <f t="shared" si="4"/>
        <v>M</v>
      </c>
      <c r="G13">
        <v>114</v>
      </c>
      <c r="H13">
        <v>121</v>
      </c>
      <c r="I13" t="str">
        <f t="shared" si="0"/>
        <v>M114</v>
      </c>
      <c r="J13" t="str">
        <f t="shared" si="1"/>
        <v>M121</v>
      </c>
      <c r="K13" t="s">
        <v>538</v>
      </c>
      <c r="L13" t="str">
        <f t="shared" si="2"/>
        <v>=IFERROR(取引基本表!M114/取引基本表!M121,0)</v>
      </c>
    </row>
    <row r="14" spans="1:133" x14ac:dyDescent="0.2">
      <c r="A14" s="564" t="s">
        <v>213</v>
      </c>
      <c r="B14" s="571" t="s">
        <v>319</v>
      </c>
      <c r="C14" s="175"/>
      <c r="D14" s="431">
        <f>IFERROR(取引基本表!N118/取引基本表!N119,0)</f>
        <v>0</v>
      </c>
      <c r="F14" t="str">
        <f t="shared" si="4"/>
        <v>N</v>
      </c>
      <c r="G14">
        <v>114</v>
      </c>
      <c r="H14">
        <v>121</v>
      </c>
      <c r="I14" t="str">
        <f t="shared" si="0"/>
        <v>N114</v>
      </c>
      <c r="J14" t="str">
        <f t="shared" si="1"/>
        <v>N121</v>
      </c>
      <c r="K14" t="s">
        <v>538</v>
      </c>
      <c r="L14" t="str">
        <f t="shared" si="2"/>
        <v>=IFERROR(取引基本表!N114/取引基本表!N121,0)</v>
      </c>
    </row>
    <row r="15" spans="1:133" x14ac:dyDescent="0.2">
      <c r="A15" s="564" t="s">
        <v>214</v>
      </c>
      <c r="B15" s="571" t="s">
        <v>320</v>
      </c>
      <c r="C15" s="175"/>
      <c r="D15" s="431">
        <f>IFERROR(取引基本表!O118/取引基本表!O119,0)</f>
        <v>0.48972728384493092</v>
      </c>
      <c r="F15" t="str">
        <f t="shared" si="4"/>
        <v>O</v>
      </c>
      <c r="G15">
        <v>114</v>
      </c>
      <c r="H15">
        <v>121</v>
      </c>
      <c r="I15" t="str">
        <f t="shared" si="0"/>
        <v>O114</v>
      </c>
      <c r="J15" t="str">
        <f t="shared" si="1"/>
        <v>O121</v>
      </c>
      <c r="K15" t="s">
        <v>538</v>
      </c>
      <c r="L15" t="str">
        <f t="shared" si="2"/>
        <v>=IFERROR(取引基本表!O114/取引基本表!O121,0)</v>
      </c>
    </row>
    <row r="16" spans="1:133" x14ac:dyDescent="0.2">
      <c r="A16" s="564" t="s">
        <v>215</v>
      </c>
      <c r="B16" s="571" t="s">
        <v>321</v>
      </c>
      <c r="C16" s="175"/>
      <c r="D16" s="431">
        <f>IFERROR(取引基本表!P118/取引基本表!P119,0)</f>
        <v>0.3923622476813966</v>
      </c>
      <c r="F16" t="str">
        <f t="shared" si="4"/>
        <v>P</v>
      </c>
      <c r="G16">
        <v>114</v>
      </c>
      <c r="H16">
        <v>121</v>
      </c>
      <c r="I16" t="str">
        <f t="shared" si="0"/>
        <v>P114</v>
      </c>
      <c r="J16" t="str">
        <f t="shared" si="1"/>
        <v>P121</v>
      </c>
      <c r="K16" t="s">
        <v>538</v>
      </c>
      <c r="L16" t="str">
        <f t="shared" si="2"/>
        <v>=IFERROR(取引基本表!P114/取引基本表!P121,0)</v>
      </c>
    </row>
    <row r="17" spans="1:12" x14ac:dyDescent="0.2">
      <c r="A17" s="564" t="s">
        <v>216</v>
      </c>
      <c r="B17" s="571" t="s">
        <v>322</v>
      </c>
      <c r="C17" s="175"/>
      <c r="D17" s="431">
        <f>IFERROR(取引基本表!Q118/取引基本表!Q119,0)</f>
        <v>0.47751394747584708</v>
      </c>
      <c r="F17" t="str">
        <f t="shared" si="4"/>
        <v>Q</v>
      </c>
      <c r="G17">
        <v>114</v>
      </c>
      <c r="H17">
        <v>121</v>
      </c>
      <c r="I17" t="str">
        <f t="shared" si="0"/>
        <v>Q114</v>
      </c>
      <c r="J17" t="str">
        <f t="shared" si="1"/>
        <v>Q121</v>
      </c>
      <c r="K17" t="s">
        <v>538</v>
      </c>
      <c r="L17" t="str">
        <f t="shared" si="2"/>
        <v>=IFERROR(取引基本表!Q114/取引基本表!Q121,0)</v>
      </c>
    </row>
    <row r="18" spans="1:12" x14ac:dyDescent="0.2">
      <c r="A18" s="564" t="s">
        <v>217</v>
      </c>
      <c r="B18" s="571" t="s">
        <v>323</v>
      </c>
      <c r="C18" s="175"/>
      <c r="D18" s="431">
        <f>IFERROR(取引基本表!R118/取引基本表!R119,0)</f>
        <v>0.48937707041271267</v>
      </c>
      <c r="F18" t="str">
        <f t="shared" si="4"/>
        <v>R</v>
      </c>
      <c r="G18">
        <v>114</v>
      </c>
      <c r="H18">
        <v>121</v>
      </c>
      <c r="I18" t="str">
        <f t="shared" si="0"/>
        <v>R114</v>
      </c>
      <c r="J18" t="str">
        <f t="shared" si="1"/>
        <v>R121</v>
      </c>
      <c r="K18" t="s">
        <v>538</v>
      </c>
      <c r="L18" t="str">
        <f t="shared" si="2"/>
        <v>=IFERROR(取引基本表!R114/取引基本表!R121,0)</v>
      </c>
    </row>
    <row r="19" spans="1:12" x14ac:dyDescent="0.2">
      <c r="A19" s="564" t="s">
        <v>218</v>
      </c>
      <c r="B19" s="571" t="s">
        <v>324</v>
      </c>
      <c r="C19" s="175"/>
      <c r="D19" s="431">
        <f>IFERROR(取引基本表!S118/取引基本表!S119,0)</f>
        <v>0.29688745980707393</v>
      </c>
      <c r="F19" t="str">
        <f t="shared" si="4"/>
        <v>S</v>
      </c>
      <c r="G19">
        <v>114</v>
      </c>
      <c r="H19">
        <v>121</v>
      </c>
      <c r="I19" t="str">
        <f t="shared" si="0"/>
        <v>S114</v>
      </c>
      <c r="J19" t="str">
        <f t="shared" si="1"/>
        <v>S121</v>
      </c>
      <c r="K19" t="s">
        <v>538</v>
      </c>
      <c r="L19" t="str">
        <f t="shared" si="2"/>
        <v>=IFERROR(取引基本表!S114/取引基本表!S121,0)</v>
      </c>
    </row>
    <row r="20" spans="1:12" x14ac:dyDescent="0.2">
      <c r="A20" s="564" t="s">
        <v>219</v>
      </c>
      <c r="B20" s="571" t="s">
        <v>325</v>
      </c>
      <c r="C20" s="175"/>
      <c r="D20" s="431">
        <f>IFERROR(取引基本表!T118/取引基本表!T119,0)</f>
        <v>0.50921493106799609</v>
      </c>
      <c r="F20" t="str">
        <f t="shared" si="4"/>
        <v>T</v>
      </c>
      <c r="G20">
        <v>114</v>
      </c>
      <c r="H20">
        <v>121</v>
      </c>
      <c r="I20" t="str">
        <f t="shared" si="0"/>
        <v>T114</v>
      </c>
      <c r="J20" t="str">
        <f t="shared" si="1"/>
        <v>T121</v>
      </c>
      <c r="K20" t="s">
        <v>538</v>
      </c>
      <c r="L20" t="str">
        <f t="shared" si="2"/>
        <v>=IFERROR(取引基本表!T114/取引基本表!T121,0)</v>
      </c>
    </row>
    <row r="21" spans="1:12" ht="13.5" customHeight="1" x14ac:dyDescent="0.2">
      <c r="A21" s="564" t="s">
        <v>220</v>
      </c>
      <c r="B21" s="571" t="s">
        <v>326</v>
      </c>
      <c r="C21" s="175"/>
      <c r="D21" s="431">
        <f>IFERROR(取引基本表!U118/取引基本表!U119,0)</f>
        <v>0.58424980361351142</v>
      </c>
      <c r="F21" t="str">
        <f t="shared" si="4"/>
        <v>U</v>
      </c>
      <c r="G21">
        <v>114</v>
      </c>
      <c r="H21">
        <v>121</v>
      </c>
      <c r="I21" t="str">
        <f t="shared" si="0"/>
        <v>U114</v>
      </c>
      <c r="J21" t="str">
        <f t="shared" si="1"/>
        <v>U121</v>
      </c>
      <c r="K21" t="s">
        <v>538</v>
      </c>
      <c r="L21" t="str">
        <f t="shared" si="2"/>
        <v>=IFERROR(取引基本表!U114/取引基本表!U121,0)</v>
      </c>
    </row>
    <row r="22" spans="1:12" x14ac:dyDescent="0.2">
      <c r="A22" s="564" t="s">
        <v>221</v>
      </c>
      <c r="B22" s="571" t="s">
        <v>327</v>
      </c>
      <c r="C22" s="175"/>
      <c r="D22" s="431">
        <f>IFERROR(取引基本表!V118/取引基本表!V119,0)</f>
        <v>0.40593639575971729</v>
      </c>
      <c r="F22" t="str">
        <f t="shared" si="4"/>
        <v>V</v>
      </c>
      <c r="G22">
        <v>114</v>
      </c>
      <c r="H22">
        <v>121</v>
      </c>
      <c r="I22" t="str">
        <f t="shared" si="0"/>
        <v>V114</v>
      </c>
      <c r="J22" t="str">
        <f t="shared" si="1"/>
        <v>V121</v>
      </c>
      <c r="K22" t="s">
        <v>538</v>
      </c>
      <c r="L22" t="str">
        <f t="shared" si="2"/>
        <v>=IFERROR(取引基本表!V114/取引基本表!V121,0)</v>
      </c>
    </row>
    <row r="23" spans="1:12" ht="13.5" customHeight="1" x14ac:dyDescent="0.2">
      <c r="A23" s="564" t="s">
        <v>222</v>
      </c>
      <c r="B23" s="571" t="s">
        <v>328</v>
      </c>
      <c r="C23" s="175"/>
      <c r="D23" s="431">
        <f>IFERROR(取引基本表!W118/取引基本表!W119,0)</f>
        <v>0.53730648352927479</v>
      </c>
      <c r="F23" t="str">
        <f t="shared" si="4"/>
        <v>W</v>
      </c>
      <c r="G23">
        <v>114</v>
      </c>
      <c r="H23">
        <v>121</v>
      </c>
      <c r="I23" t="str">
        <f t="shared" si="0"/>
        <v>W114</v>
      </c>
      <c r="J23" t="str">
        <f t="shared" si="1"/>
        <v>W121</v>
      </c>
      <c r="K23" t="s">
        <v>538</v>
      </c>
      <c r="L23" t="str">
        <f t="shared" si="2"/>
        <v>=IFERROR(取引基本表!W114/取引基本表!W121,0)</v>
      </c>
    </row>
    <row r="24" spans="1:12" ht="13.5" customHeight="1" x14ac:dyDescent="0.2">
      <c r="A24" s="564" t="s">
        <v>223</v>
      </c>
      <c r="B24" s="571" t="s">
        <v>528</v>
      </c>
      <c r="C24" s="175"/>
      <c r="D24" s="431">
        <f>IFERROR(取引基本表!X118/取引基本表!X119,0)</f>
        <v>0</v>
      </c>
      <c r="F24" t="str">
        <f t="shared" si="4"/>
        <v>X</v>
      </c>
      <c r="G24">
        <v>114</v>
      </c>
      <c r="H24">
        <v>121</v>
      </c>
      <c r="I24" t="str">
        <f t="shared" si="0"/>
        <v>X114</v>
      </c>
      <c r="J24" t="str">
        <f t="shared" si="1"/>
        <v>X121</v>
      </c>
      <c r="K24" t="s">
        <v>538</v>
      </c>
      <c r="L24" t="str">
        <f t="shared" si="2"/>
        <v>=IFERROR(取引基本表!X114/取引基本表!X121,0)</v>
      </c>
    </row>
    <row r="25" spans="1:12" x14ac:dyDescent="0.2">
      <c r="A25" s="564" t="s">
        <v>224</v>
      </c>
      <c r="B25" s="571" t="s">
        <v>529</v>
      </c>
      <c r="C25" s="175"/>
      <c r="D25" s="431">
        <f>IFERROR(取引基本表!Y118/取引基本表!Y119,0)</f>
        <v>0.39633269766759571</v>
      </c>
      <c r="F25" t="str">
        <f t="shared" si="4"/>
        <v>Y</v>
      </c>
      <c r="G25">
        <v>114</v>
      </c>
      <c r="H25">
        <v>121</v>
      </c>
      <c r="I25" t="str">
        <f t="shared" si="0"/>
        <v>Y114</v>
      </c>
      <c r="J25" t="str">
        <f t="shared" si="1"/>
        <v>Y121</v>
      </c>
      <c r="K25" t="s">
        <v>538</v>
      </c>
      <c r="L25" t="str">
        <f t="shared" si="2"/>
        <v>=IFERROR(取引基本表!Y114/取引基本表!Y121,0)</v>
      </c>
    </row>
    <row r="26" spans="1:12" x14ac:dyDescent="0.2">
      <c r="A26" s="564" t="s">
        <v>225</v>
      </c>
      <c r="B26" s="575" t="s">
        <v>547</v>
      </c>
      <c r="C26" s="175"/>
      <c r="D26" s="431">
        <f>IFERROR(取引基本表!Z118/取引基本表!Z119,0)</f>
        <v>0.33087464900884289</v>
      </c>
      <c r="F26" t="str">
        <f t="shared" si="4"/>
        <v>Z</v>
      </c>
      <c r="G26">
        <v>114</v>
      </c>
      <c r="H26">
        <v>121</v>
      </c>
      <c r="I26" t="str">
        <f t="shared" si="0"/>
        <v>Z114</v>
      </c>
      <c r="J26" t="str">
        <f t="shared" si="1"/>
        <v>Z121</v>
      </c>
      <c r="K26" t="s">
        <v>538</v>
      </c>
      <c r="L26" t="str">
        <f t="shared" si="2"/>
        <v>=IFERROR(取引基本表!Z114/取引基本表!Z121,0)</v>
      </c>
    </row>
    <row r="27" spans="1:12" x14ac:dyDescent="0.2">
      <c r="A27" s="564" t="s">
        <v>227</v>
      </c>
      <c r="B27" s="571" t="s">
        <v>329</v>
      </c>
      <c r="C27" s="175"/>
      <c r="D27" s="431">
        <f>IFERROR(取引基本表!AA118/取引基本表!AA119,0)</f>
        <v>0.44021293357974334</v>
      </c>
      <c r="F27" t="str">
        <f t="shared" ref="F27:F52" si="5">CONCATENATE(F$1,F1)</f>
        <v>AA</v>
      </c>
      <c r="G27">
        <v>114</v>
      </c>
      <c r="H27">
        <v>121</v>
      </c>
      <c r="I27" t="str">
        <f t="shared" si="0"/>
        <v>AA114</v>
      </c>
      <c r="J27" t="str">
        <f t="shared" si="1"/>
        <v>AA121</v>
      </c>
      <c r="K27" t="s">
        <v>538</v>
      </c>
      <c r="L27" t="str">
        <f t="shared" si="2"/>
        <v>=IFERROR(取引基本表!AA114/取引基本表!AA121,0)</v>
      </c>
    </row>
    <row r="28" spans="1:12" x14ac:dyDescent="0.2">
      <c r="A28" s="564" t="s">
        <v>228</v>
      </c>
      <c r="B28" s="571" t="s">
        <v>330</v>
      </c>
      <c r="C28" s="175"/>
      <c r="D28" s="431">
        <f>IFERROR(取引基本表!AB118/取引基本表!AB119,0)</f>
        <v>0.47010432998470858</v>
      </c>
      <c r="F28" t="str">
        <f t="shared" si="5"/>
        <v>AB</v>
      </c>
      <c r="G28">
        <v>114</v>
      </c>
      <c r="H28">
        <v>121</v>
      </c>
      <c r="I28" t="str">
        <f t="shared" si="0"/>
        <v>AB114</v>
      </c>
      <c r="J28" t="str">
        <f t="shared" si="1"/>
        <v>AB121</v>
      </c>
      <c r="K28" t="s">
        <v>538</v>
      </c>
      <c r="L28" t="str">
        <f t="shared" si="2"/>
        <v>=IFERROR(取引基本表!AB114/取引基本表!AB121,0)</v>
      </c>
    </row>
    <row r="29" spans="1:12" x14ac:dyDescent="0.2">
      <c r="A29" s="564" t="s">
        <v>229</v>
      </c>
      <c r="B29" s="571" t="s">
        <v>548</v>
      </c>
      <c r="C29" s="175"/>
      <c r="D29" s="431">
        <f>IFERROR(取引基本表!AC118/取引基本表!AC119,0)</f>
        <v>0.48793716102487378</v>
      </c>
      <c r="F29" t="str">
        <f t="shared" si="5"/>
        <v>AC</v>
      </c>
      <c r="G29">
        <v>114</v>
      </c>
      <c r="H29">
        <v>121</v>
      </c>
      <c r="I29" t="str">
        <f t="shared" si="0"/>
        <v>AC114</v>
      </c>
      <c r="J29" t="str">
        <f t="shared" si="1"/>
        <v>AC121</v>
      </c>
      <c r="K29" t="s">
        <v>538</v>
      </c>
      <c r="L29" t="str">
        <f t="shared" si="2"/>
        <v>=IFERROR(取引基本表!AC114/取引基本表!AC121,0)</v>
      </c>
    </row>
    <row r="30" spans="1:12" x14ac:dyDescent="0.2">
      <c r="A30" s="564" t="s">
        <v>231</v>
      </c>
      <c r="B30" s="571" t="s">
        <v>331</v>
      </c>
      <c r="C30" s="175"/>
      <c r="D30" s="431">
        <f>IFERROR(取引基本表!AD118/取引基本表!AD119,0)</f>
        <v>0.44661417708199508</v>
      </c>
      <c r="F30" t="str">
        <f t="shared" si="5"/>
        <v>AD</v>
      </c>
      <c r="G30">
        <v>114</v>
      </c>
      <c r="H30">
        <v>121</v>
      </c>
      <c r="I30" t="str">
        <f t="shared" si="0"/>
        <v>AD114</v>
      </c>
      <c r="J30" t="str">
        <f t="shared" si="1"/>
        <v>AD121</v>
      </c>
      <c r="K30" t="s">
        <v>538</v>
      </c>
      <c r="L30" t="str">
        <f t="shared" si="2"/>
        <v>=IFERROR(取引基本表!AD114/取引基本表!AD121,0)</v>
      </c>
    </row>
    <row r="31" spans="1:12" x14ac:dyDescent="0.2">
      <c r="A31" s="564" t="s">
        <v>232</v>
      </c>
      <c r="B31" s="571" t="s">
        <v>332</v>
      </c>
      <c r="C31" s="175"/>
      <c r="D31" s="431">
        <f>IFERROR(取引基本表!AE118/取引基本表!AE119,0)</f>
        <v>0.64544650751547306</v>
      </c>
      <c r="F31" t="str">
        <f t="shared" si="5"/>
        <v>AE</v>
      </c>
      <c r="G31">
        <v>114</v>
      </c>
      <c r="H31">
        <v>121</v>
      </c>
      <c r="I31" t="str">
        <f t="shared" si="0"/>
        <v>AE114</v>
      </c>
      <c r="J31" t="str">
        <f t="shared" si="1"/>
        <v>AE121</v>
      </c>
      <c r="K31" t="s">
        <v>538</v>
      </c>
      <c r="L31" t="str">
        <f t="shared" si="2"/>
        <v>=IFERROR(取引基本表!AE114/取引基本表!AE121,0)</v>
      </c>
    </row>
    <row r="32" spans="1:12" ht="13.5" customHeight="1" x14ac:dyDescent="0.2">
      <c r="A32" s="564" t="s">
        <v>233</v>
      </c>
      <c r="B32" s="571" t="s">
        <v>530</v>
      </c>
      <c r="C32" s="175"/>
      <c r="D32" s="431">
        <f>IFERROR(取引基本表!AF118/取引基本表!AF119,0)</f>
        <v>0.31539017341040465</v>
      </c>
      <c r="F32" t="str">
        <f t="shared" si="5"/>
        <v>AF</v>
      </c>
      <c r="G32">
        <v>114</v>
      </c>
      <c r="H32">
        <v>121</v>
      </c>
      <c r="I32" t="str">
        <f t="shared" si="0"/>
        <v>AF114</v>
      </c>
      <c r="J32" t="str">
        <f t="shared" si="1"/>
        <v>AF121</v>
      </c>
      <c r="K32" t="s">
        <v>538</v>
      </c>
      <c r="L32" t="str">
        <f t="shared" si="2"/>
        <v>=IFERROR(取引基本表!AF114/取引基本表!AF121,0)</v>
      </c>
    </row>
    <row r="33" spans="1:12" ht="13.5" customHeight="1" x14ac:dyDescent="0.2">
      <c r="A33" s="564" t="s">
        <v>234</v>
      </c>
      <c r="B33" s="571" t="s">
        <v>333</v>
      </c>
      <c r="C33" s="175"/>
      <c r="D33" s="431">
        <f>IFERROR(取引基本表!AG118/取引基本表!AG119,0)</f>
        <v>0.56046983758700697</v>
      </c>
      <c r="F33" t="str">
        <f t="shared" si="5"/>
        <v>AG</v>
      </c>
      <c r="G33">
        <v>114</v>
      </c>
      <c r="H33">
        <v>121</v>
      </c>
      <c r="I33" t="str">
        <f t="shared" ref="I33:I64" si="6">CONCATENATE($F33,G33)</f>
        <v>AG114</v>
      </c>
      <c r="J33" t="str">
        <f t="shared" ref="J33:J64" si="7">CONCATENATE($F33,H33)</f>
        <v>AG121</v>
      </c>
      <c r="K33" t="s">
        <v>538</v>
      </c>
      <c r="L33" t="str">
        <f t="shared" si="2"/>
        <v>=IFERROR(取引基本表!AG114/取引基本表!AG121,0)</v>
      </c>
    </row>
    <row r="34" spans="1:12" ht="13.5" customHeight="1" x14ac:dyDescent="0.2">
      <c r="A34" s="564" t="s">
        <v>235</v>
      </c>
      <c r="B34" s="571" t="s">
        <v>334</v>
      </c>
      <c r="C34" s="175"/>
      <c r="D34" s="431">
        <f>IFERROR(取引基本表!AH118/取引基本表!AH119,0)</f>
        <v>0.52220406257296292</v>
      </c>
      <c r="F34" t="str">
        <f t="shared" si="5"/>
        <v>AH</v>
      </c>
      <c r="G34">
        <v>114</v>
      </c>
      <c r="H34">
        <v>121</v>
      </c>
      <c r="I34" t="str">
        <f t="shared" si="6"/>
        <v>AH114</v>
      </c>
      <c r="J34" t="str">
        <f t="shared" si="7"/>
        <v>AH121</v>
      </c>
      <c r="K34" t="s">
        <v>538</v>
      </c>
      <c r="L34" t="str">
        <f t="shared" si="2"/>
        <v>=IFERROR(取引基本表!AH114/取引基本表!AH121,0)</v>
      </c>
    </row>
    <row r="35" spans="1:12" ht="13.5" customHeight="1" x14ac:dyDescent="0.2">
      <c r="A35" s="564" t="s">
        <v>236</v>
      </c>
      <c r="B35" s="571" t="s">
        <v>335</v>
      </c>
      <c r="C35" s="175"/>
      <c r="D35" s="431">
        <f>IFERROR(取引基本表!AI118/取引基本表!AI119,0)</f>
        <v>0.32184385382059799</v>
      </c>
      <c r="F35" t="str">
        <f t="shared" si="5"/>
        <v>AI</v>
      </c>
      <c r="G35">
        <v>114</v>
      </c>
      <c r="H35">
        <v>121</v>
      </c>
      <c r="I35" t="str">
        <f t="shared" si="6"/>
        <v>AI114</v>
      </c>
      <c r="J35" t="str">
        <f t="shared" si="7"/>
        <v>AI121</v>
      </c>
      <c r="K35" t="s">
        <v>538</v>
      </c>
      <c r="L35" t="str">
        <f t="shared" si="2"/>
        <v>=IFERROR(取引基本表!AI114/取引基本表!AI121,0)</v>
      </c>
    </row>
    <row r="36" spans="1:12" x14ac:dyDescent="0.2">
      <c r="A36" s="564" t="s">
        <v>237</v>
      </c>
      <c r="B36" s="571" t="s">
        <v>336</v>
      </c>
      <c r="C36" s="175"/>
      <c r="D36" s="431">
        <f>IFERROR(取引基本表!AJ118/取引基本表!AJ119,0)</f>
        <v>0.47680647061974396</v>
      </c>
      <c r="F36" t="str">
        <f t="shared" si="5"/>
        <v>AJ</v>
      </c>
      <c r="G36">
        <v>114</v>
      </c>
      <c r="H36">
        <v>121</v>
      </c>
      <c r="I36" t="str">
        <f t="shared" si="6"/>
        <v>AJ114</v>
      </c>
      <c r="J36" t="str">
        <f t="shared" si="7"/>
        <v>AJ121</v>
      </c>
      <c r="K36" t="s">
        <v>538</v>
      </c>
      <c r="L36" t="str">
        <f t="shared" si="2"/>
        <v>=IFERROR(取引基本表!AJ114/取引基本表!AJ121,0)</v>
      </c>
    </row>
    <row r="37" spans="1:12" x14ac:dyDescent="0.2">
      <c r="A37" s="564" t="s">
        <v>238</v>
      </c>
      <c r="B37" s="571" t="s">
        <v>337</v>
      </c>
      <c r="C37" s="175"/>
      <c r="D37" s="431">
        <f>IFERROR(取引基本表!AK118/取引基本表!AK119,0)</f>
        <v>0.36490528414755735</v>
      </c>
      <c r="F37" t="str">
        <f t="shared" si="5"/>
        <v>AK</v>
      </c>
      <c r="G37">
        <v>114</v>
      </c>
      <c r="H37">
        <v>121</v>
      </c>
      <c r="I37" t="str">
        <f t="shared" si="6"/>
        <v>AK114</v>
      </c>
      <c r="J37" t="str">
        <f t="shared" si="7"/>
        <v>AK121</v>
      </c>
      <c r="K37" t="s">
        <v>538</v>
      </c>
      <c r="L37" t="str">
        <f t="shared" si="2"/>
        <v>=IFERROR(取引基本表!AK114/取引基本表!AK121,0)</v>
      </c>
    </row>
    <row r="38" spans="1:12" x14ac:dyDescent="0.2">
      <c r="A38" s="564" t="s">
        <v>239</v>
      </c>
      <c r="B38" s="571" t="s">
        <v>338</v>
      </c>
      <c r="C38" s="175"/>
      <c r="D38" s="431">
        <f>IFERROR(取引基本表!AL118/取引基本表!AL119,0)</f>
        <v>0.29413166388666245</v>
      </c>
      <c r="F38" t="str">
        <f t="shared" si="5"/>
        <v>AL</v>
      </c>
      <c r="G38">
        <v>114</v>
      </c>
      <c r="H38">
        <v>121</v>
      </c>
      <c r="I38" t="str">
        <f t="shared" si="6"/>
        <v>AL114</v>
      </c>
      <c r="J38" t="str">
        <f t="shared" si="7"/>
        <v>AL121</v>
      </c>
      <c r="K38" t="s">
        <v>538</v>
      </c>
      <c r="L38" t="str">
        <f t="shared" si="2"/>
        <v>=IFERROR(取引基本表!AL114/取引基本表!AL121,0)</v>
      </c>
    </row>
    <row r="39" spans="1:12" x14ac:dyDescent="0.2">
      <c r="A39" s="564" t="s">
        <v>240</v>
      </c>
      <c r="B39" s="571" t="s">
        <v>531</v>
      </c>
      <c r="C39" s="175"/>
      <c r="D39" s="431">
        <f>IFERROR(取引基本表!AM118/取引基本表!AM119,0)</f>
        <v>0.43735483251751606</v>
      </c>
      <c r="F39" t="str">
        <f t="shared" si="5"/>
        <v>AM</v>
      </c>
      <c r="G39">
        <v>114</v>
      </c>
      <c r="H39">
        <v>121</v>
      </c>
      <c r="I39" t="str">
        <f t="shared" si="6"/>
        <v>AM114</v>
      </c>
      <c r="J39" t="str">
        <f t="shared" si="7"/>
        <v>AM121</v>
      </c>
      <c r="K39" t="s">
        <v>538</v>
      </c>
      <c r="L39" t="str">
        <f t="shared" si="2"/>
        <v>=IFERROR(取引基本表!AM114/取引基本表!AM121,0)</v>
      </c>
    </row>
    <row r="40" spans="1:12" x14ac:dyDescent="0.2">
      <c r="A40" s="564" t="s">
        <v>241</v>
      </c>
      <c r="B40" s="571" t="s">
        <v>339</v>
      </c>
      <c r="C40" s="175"/>
      <c r="D40" s="431">
        <f>IFERROR(取引基本表!AN118/取引基本表!AN119,0)</f>
        <v>0.43064143401411531</v>
      </c>
      <c r="F40" t="str">
        <f t="shared" si="5"/>
        <v>AN</v>
      </c>
      <c r="G40">
        <v>114</v>
      </c>
      <c r="H40">
        <v>121</v>
      </c>
      <c r="I40" t="str">
        <f t="shared" si="6"/>
        <v>AN114</v>
      </c>
      <c r="J40" t="str">
        <f t="shared" si="7"/>
        <v>AN121</v>
      </c>
      <c r="K40" t="s">
        <v>538</v>
      </c>
      <c r="L40" t="str">
        <f t="shared" si="2"/>
        <v>=IFERROR(取引基本表!AN114/取引基本表!AN121,0)</v>
      </c>
    </row>
    <row r="41" spans="1:12" x14ac:dyDescent="0.2">
      <c r="A41" s="564" t="s">
        <v>242</v>
      </c>
      <c r="B41" s="571" t="s">
        <v>340</v>
      </c>
      <c r="C41" s="175"/>
      <c r="D41" s="431">
        <f>IFERROR(取引基本表!AO118/取引基本表!AO119,0)</f>
        <v>0.16079568172730907</v>
      </c>
      <c r="F41" t="str">
        <f t="shared" si="5"/>
        <v>AO</v>
      </c>
      <c r="G41">
        <v>114</v>
      </c>
      <c r="H41">
        <v>121</v>
      </c>
      <c r="I41" t="str">
        <f t="shared" si="6"/>
        <v>AO114</v>
      </c>
      <c r="J41" t="str">
        <f t="shared" si="7"/>
        <v>AO121</v>
      </c>
      <c r="K41" t="s">
        <v>538</v>
      </c>
      <c r="L41" t="str">
        <f t="shared" si="2"/>
        <v>=IFERROR(取引基本表!AO114/取引基本表!AO121,0)</v>
      </c>
    </row>
    <row r="42" spans="1:12" x14ac:dyDescent="0.2">
      <c r="A42" s="564" t="s">
        <v>243</v>
      </c>
      <c r="B42" s="571" t="s">
        <v>341</v>
      </c>
      <c r="C42" s="175"/>
      <c r="D42" s="431">
        <f>IFERROR(取引基本表!AP118/取引基本表!AP119,0)</f>
        <v>0.17539844832222939</v>
      </c>
      <c r="F42" t="str">
        <f t="shared" si="5"/>
        <v>AP</v>
      </c>
      <c r="G42">
        <v>114</v>
      </c>
      <c r="H42">
        <v>121</v>
      </c>
      <c r="I42" t="str">
        <f t="shared" si="6"/>
        <v>AP114</v>
      </c>
      <c r="J42" t="str">
        <f t="shared" si="7"/>
        <v>AP121</v>
      </c>
      <c r="K42" t="s">
        <v>538</v>
      </c>
      <c r="L42" t="str">
        <f t="shared" si="2"/>
        <v>=IFERROR(取引基本表!AP114/取引基本表!AP121,0)</v>
      </c>
    </row>
    <row r="43" spans="1:12" x14ac:dyDescent="0.2">
      <c r="A43" s="564" t="s">
        <v>244</v>
      </c>
      <c r="B43" s="571" t="s">
        <v>532</v>
      </c>
      <c r="C43" s="175"/>
      <c r="D43" s="431">
        <f>IFERROR(取引基本表!AQ118/取引基本表!AQ119,0)</f>
        <v>0.53404674808339381</v>
      </c>
      <c r="F43" t="str">
        <f t="shared" si="5"/>
        <v>AQ</v>
      </c>
      <c r="G43">
        <v>114</v>
      </c>
      <c r="H43">
        <v>121</v>
      </c>
      <c r="I43" t="str">
        <f t="shared" si="6"/>
        <v>AQ114</v>
      </c>
      <c r="J43" t="str">
        <f t="shared" si="7"/>
        <v>AQ121</v>
      </c>
      <c r="K43" t="s">
        <v>538</v>
      </c>
      <c r="L43" t="str">
        <f t="shared" si="2"/>
        <v>=IFERROR(取引基本表!AQ114/取引基本表!AQ121,0)</v>
      </c>
    </row>
    <row r="44" spans="1:12" x14ac:dyDescent="0.2">
      <c r="A44" s="564" t="s">
        <v>245</v>
      </c>
      <c r="B44" s="571" t="s">
        <v>342</v>
      </c>
      <c r="C44" s="175"/>
      <c r="D44" s="431">
        <f>IFERROR(取引基本表!AR118/取引基本表!AR119,0)</f>
        <v>0.60995871018482106</v>
      </c>
      <c r="F44" t="str">
        <f t="shared" si="5"/>
        <v>AR</v>
      </c>
      <c r="G44">
        <v>114</v>
      </c>
      <c r="H44">
        <v>121</v>
      </c>
      <c r="I44" t="str">
        <f t="shared" si="6"/>
        <v>AR114</v>
      </c>
      <c r="J44" t="str">
        <f t="shared" si="7"/>
        <v>AR121</v>
      </c>
      <c r="K44" t="s">
        <v>538</v>
      </c>
      <c r="L44" t="str">
        <f t="shared" si="2"/>
        <v>=IFERROR(取引基本表!AR114/取引基本表!AR121,0)</v>
      </c>
    </row>
    <row r="45" spans="1:12" x14ac:dyDescent="0.2">
      <c r="A45" s="564" t="s">
        <v>246</v>
      </c>
      <c r="B45" s="571" t="s">
        <v>185</v>
      </c>
      <c r="C45" s="175"/>
      <c r="D45" s="431">
        <f>IFERROR(取引基本表!AS118/取引基本表!AS119,0)</f>
        <v>0.49803680098519804</v>
      </c>
      <c r="F45" t="str">
        <f t="shared" si="5"/>
        <v>AS</v>
      </c>
      <c r="G45">
        <v>114</v>
      </c>
      <c r="H45">
        <v>121</v>
      </c>
      <c r="I45" t="str">
        <f t="shared" si="6"/>
        <v>AS114</v>
      </c>
      <c r="J45" t="str">
        <f t="shared" si="7"/>
        <v>AS121</v>
      </c>
      <c r="K45" t="s">
        <v>538</v>
      </c>
      <c r="L45" t="str">
        <f t="shared" si="2"/>
        <v>=IFERROR(取引基本表!AS114/取引基本表!AS121,0)</v>
      </c>
    </row>
    <row r="46" spans="1:12" x14ac:dyDescent="0.2">
      <c r="A46" s="564" t="s">
        <v>247</v>
      </c>
      <c r="B46" s="571" t="s">
        <v>186</v>
      </c>
      <c r="C46" s="175"/>
      <c r="D46" s="431">
        <f>IFERROR(取引基本表!AT118/取引基本表!AT119,0)</f>
        <v>0.49991968370926537</v>
      </c>
      <c r="F46" t="str">
        <f t="shared" si="5"/>
        <v>AT</v>
      </c>
      <c r="G46">
        <v>114</v>
      </c>
      <c r="H46">
        <v>121</v>
      </c>
      <c r="I46" t="str">
        <f t="shared" si="6"/>
        <v>AT114</v>
      </c>
      <c r="J46" t="str">
        <f t="shared" si="7"/>
        <v>AT121</v>
      </c>
      <c r="K46" t="s">
        <v>538</v>
      </c>
      <c r="L46" t="str">
        <f t="shared" si="2"/>
        <v>=IFERROR(取引基本表!AT114/取引基本表!AT121,0)</v>
      </c>
    </row>
    <row r="47" spans="1:12" x14ac:dyDescent="0.2">
      <c r="A47" s="564" t="s">
        <v>248</v>
      </c>
      <c r="B47" s="571" t="s">
        <v>187</v>
      </c>
      <c r="C47" s="175"/>
      <c r="D47" s="431">
        <f>IFERROR(取引基本表!AU118/取引基本表!AU119,0)</f>
        <v>0.31701878377867643</v>
      </c>
      <c r="F47" t="str">
        <f t="shared" si="5"/>
        <v>AU</v>
      </c>
      <c r="G47">
        <v>114</v>
      </c>
      <c r="H47">
        <v>121</v>
      </c>
      <c r="I47" t="str">
        <f t="shared" si="6"/>
        <v>AU114</v>
      </c>
      <c r="J47" t="str">
        <f t="shared" si="7"/>
        <v>AU121</v>
      </c>
      <c r="K47" t="s">
        <v>538</v>
      </c>
      <c r="L47" t="str">
        <f t="shared" si="2"/>
        <v>=IFERROR(取引基本表!AU114/取引基本表!AU121,0)</v>
      </c>
    </row>
    <row r="48" spans="1:12" x14ac:dyDescent="0.2">
      <c r="A48" s="564" t="s">
        <v>249</v>
      </c>
      <c r="B48" s="571" t="s">
        <v>343</v>
      </c>
      <c r="C48" s="175"/>
      <c r="D48" s="431">
        <f>IFERROR(取引基本表!AV118/取引基本表!AV119,0)</f>
        <v>0.43477010775808184</v>
      </c>
      <c r="F48" t="str">
        <f t="shared" si="5"/>
        <v>AV</v>
      </c>
      <c r="G48">
        <v>114</v>
      </c>
      <c r="H48">
        <v>121</v>
      </c>
      <c r="I48" t="str">
        <f t="shared" si="6"/>
        <v>AV114</v>
      </c>
      <c r="J48" t="str">
        <f t="shared" si="7"/>
        <v>AV121</v>
      </c>
      <c r="K48" t="s">
        <v>538</v>
      </c>
      <c r="L48" t="str">
        <f t="shared" si="2"/>
        <v>=IFERROR(取引基本表!AV114/取引基本表!AV121,0)</v>
      </c>
    </row>
    <row r="49" spans="1:12" x14ac:dyDescent="0.2">
      <c r="A49" s="564" t="s">
        <v>250</v>
      </c>
      <c r="B49" s="571" t="s">
        <v>344</v>
      </c>
      <c r="C49" s="175"/>
      <c r="D49" s="431">
        <f>IFERROR(取引基本表!AW118/取引基本表!AW119,0)</f>
        <v>0.39836968308797471</v>
      </c>
      <c r="F49" t="str">
        <f t="shared" si="5"/>
        <v>AW</v>
      </c>
      <c r="G49">
        <v>114</v>
      </c>
      <c r="H49">
        <v>121</v>
      </c>
      <c r="I49" t="str">
        <f t="shared" si="6"/>
        <v>AW114</v>
      </c>
      <c r="J49" t="str">
        <f t="shared" si="7"/>
        <v>AW121</v>
      </c>
      <c r="K49" t="s">
        <v>538</v>
      </c>
      <c r="L49" t="str">
        <f t="shared" si="2"/>
        <v>=IFERROR(取引基本表!AW114/取引基本表!AW121,0)</v>
      </c>
    </row>
    <row r="50" spans="1:12" x14ac:dyDescent="0.2">
      <c r="A50" s="564" t="s">
        <v>251</v>
      </c>
      <c r="B50" s="571" t="s">
        <v>345</v>
      </c>
      <c r="C50" s="175"/>
      <c r="D50" s="431">
        <f>IFERROR(取引基本表!AX118/取引基本表!AX119,0)</f>
        <v>0.5006607014761959</v>
      </c>
      <c r="F50" t="str">
        <f t="shared" si="5"/>
        <v>AX</v>
      </c>
      <c r="G50">
        <v>114</v>
      </c>
      <c r="H50">
        <v>121</v>
      </c>
      <c r="I50" t="str">
        <f t="shared" si="6"/>
        <v>AX114</v>
      </c>
      <c r="J50" t="str">
        <f t="shared" si="7"/>
        <v>AX121</v>
      </c>
      <c r="K50" t="s">
        <v>538</v>
      </c>
      <c r="L50" t="str">
        <f t="shared" si="2"/>
        <v>=IFERROR(取引基本表!AX114/取引基本表!AX121,0)</v>
      </c>
    </row>
    <row r="51" spans="1:12" x14ac:dyDescent="0.2">
      <c r="A51" s="564" t="s">
        <v>252</v>
      </c>
      <c r="B51" s="571" t="s">
        <v>346</v>
      </c>
      <c r="C51" s="175"/>
      <c r="D51" s="431">
        <f>IFERROR(取引基本表!AY118/取引基本表!AY119,0)</f>
        <v>0.3574598839194264</v>
      </c>
      <c r="F51" t="str">
        <f t="shared" si="5"/>
        <v>AY</v>
      </c>
      <c r="G51">
        <v>114</v>
      </c>
      <c r="H51">
        <v>121</v>
      </c>
      <c r="I51" t="str">
        <f t="shared" si="6"/>
        <v>AY114</v>
      </c>
      <c r="J51" t="str">
        <f t="shared" si="7"/>
        <v>AY121</v>
      </c>
      <c r="K51" t="s">
        <v>538</v>
      </c>
      <c r="L51" t="str">
        <f t="shared" si="2"/>
        <v>=IFERROR(取引基本表!AY114/取引基本表!AY121,0)</v>
      </c>
    </row>
    <row r="52" spans="1:12" x14ac:dyDescent="0.2">
      <c r="A52" s="564" t="s">
        <v>253</v>
      </c>
      <c r="B52" s="571" t="s">
        <v>347</v>
      </c>
      <c r="C52" s="175"/>
      <c r="D52" s="431">
        <f>IFERROR(取引基本表!AZ118/取引基本表!AZ119,0)</f>
        <v>0.49102927289896131</v>
      </c>
      <c r="F52" t="str">
        <f t="shared" si="5"/>
        <v>AZ</v>
      </c>
      <c r="G52">
        <v>114</v>
      </c>
      <c r="H52">
        <v>121</v>
      </c>
      <c r="I52" t="str">
        <f t="shared" si="6"/>
        <v>AZ114</v>
      </c>
      <c r="J52" t="str">
        <f t="shared" si="7"/>
        <v>AZ121</v>
      </c>
      <c r="K52" t="s">
        <v>538</v>
      </c>
      <c r="L52" t="str">
        <f t="shared" si="2"/>
        <v>=IFERROR(取引基本表!AZ114/取引基本表!AZ121,0)</v>
      </c>
    </row>
    <row r="53" spans="1:12" x14ac:dyDescent="0.2">
      <c r="A53" s="564" t="s">
        <v>254</v>
      </c>
      <c r="B53" s="571" t="s">
        <v>348</v>
      </c>
      <c r="C53" s="175"/>
      <c r="D53" s="431">
        <f>IFERROR(取引基本表!BA118/取引基本表!BA119,0)</f>
        <v>0.60414026193493875</v>
      </c>
      <c r="F53" t="str">
        <f t="shared" ref="F53:F78" si="8">CONCATENATE(F$2,F1)</f>
        <v>BA</v>
      </c>
      <c r="G53">
        <v>114</v>
      </c>
      <c r="H53">
        <v>121</v>
      </c>
      <c r="I53" t="str">
        <f t="shared" si="6"/>
        <v>BA114</v>
      </c>
      <c r="J53" t="str">
        <f t="shared" si="7"/>
        <v>BA121</v>
      </c>
      <c r="K53" t="s">
        <v>538</v>
      </c>
      <c r="L53" t="str">
        <f t="shared" si="2"/>
        <v>=IFERROR(取引基本表!BA114/取引基本表!BA121,0)</v>
      </c>
    </row>
    <row r="54" spans="1:12" x14ac:dyDescent="0.2">
      <c r="A54" s="564" t="s">
        <v>255</v>
      </c>
      <c r="B54" s="571" t="s">
        <v>533</v>
      </c>
      <c r="C54" s="175"/>
      <c r="D54" s="431">
        <f>IFERROR(取引基本表!BB118/取引基本表!BB119,0)</f>
        <v>0.37376895419727996</v>
      </c>
      <c r="F54" t="str">
        <f t="shared" si="8"/>
        <v>BB</v>
      </c>
      <c r="G54">
        <v>114</v>
      </c>
      <c r="H54">
        <v>121</v>
      </c>
      <c r="I54" t="str">
        <f t="shared" si="6"/>
        <v>BB114</v>
      </c>
      <c r="J54" t="str">
        <f t="shared" si="7"/>
        <v>BB121</v>
      </c>
      <c r="K54" t="s">
        <v>538</v>
      </c>
      <c r="L54" t="str">
        <f t="shared" si="2"/>
        <v>=IFERROR(取引基本表!BB114/取引基本表!BB121,0)</v>
      </c>
    </row>
    <row r="55" spans="1:12" x14ac:dyDescent="0.2">
      <c r="A55" s="564" t="s">
        <v>256</v>
      </c>
      <c r="B55" s="571" t="s">
        <v>349</v>
      </c>
      <c r="C55" s="175"/>
      <c r="D55" s="431">
        <f>IFERROR(取引基本表!BC118/取引基本表!BC119,0)</f>
        <v>0.54648526077097503</v>
      </c>
      <c r="F55" t="str">
        <f t="shared" si="8"/>
        <v>BC</v>
      </c>
      <c r="G55">
        <v>114</v>
      </c>
      <c r="H55">
        <v>121</v>
      </c>
      <c r="I55" t="str">
        <f t="shared" si="6"/>
        <v>BC114</v>
      </c>
      <c r="J55" t="str">
        <f t="shared" si="7"/>
        <v>BC121</v>
      </c>
      <c r="K55" t="s">
        <v>538</v>
      </c>
      <c r="L55" t="str">
        <f t="shared" si="2"/>
        <v>=IFERROR(取引基本表!BC114/取引基本表!BC121,0)</v>
      </c>
    </row>
    <row r="56" spans="1:12" x14ac:dyDescent="0.2">
      <c r="A56" s="564" t="s">
        <v>257</v>
      </c>
      <c r="B56" s="571" t="s">
        <v>350</v>
      </c>
      <c r="C56" s="175"/>
      <c r="D56" s="431">
        <f>IFERROR(取引基本表!BD118/取引基本表!BD119,0)</f>
        <v>0</v>
      </c>
      <c r="F56" t="str">
        <f t="shared" si="8"/>
        <v>BD</v>
      </c>
      <c r="G56">
        <v>114</v>
      </c>
      <c r="H56">
        <v>121</v>
      </c>
      <c r="I56" t="str">
        <f t="shared" si="6"/>
        <v>BD114</v>
      </c>
      <c r="J56" t="str">
        <f t="shared" si="7"/>
        <v>BD121</v>
      </c>
      <c r="K56" t="s">
        <v>538</v>
      </c>
      <c r="L56" t="str">
        <f t="shared" si="2"/>
        <v>=IFERROR(取引基本表!BD114/取引基本表!BD121,0)</v>
      </c>
    </row>
    <row r="57" spans="1:12" x14ac:dyDescent="0.2">
      <c r="A57" s="564" t="s">
        <v>258</v>
      </c>
      <c r="B57" s="571" t="s">
        <v>351</v>
      </c>
      <c r="C57" s="175"/>
      <c r="D57" s="431">
        <f>IFERROR(取引基本表!BE118/取引基本表!BE119,0)</f>
        <v>0.62835755173932184</v>
      </c>
      <c r="F57" t="str">
        <f t="shared" si="8"/>
        <v>BE</v>
      </c>
      <c r="G57">
        <v>114</v>
      </c>
      <c r="H57">
        <v>121</v>
      </c>
      <c r="I57" t="str">
        <f t="shared" si="6"/>
        <v>BE114</v>
      </c>
      <c r="J57" t="str">
        <f t="shared" si="7"/>
        <v>BE121</v>
      </c>
      <c r="K57" t="s">
        <v>538</v>
      </c>
      <c r="L57" t="str">
        <f t="shared" si="2"/>
        <v>=IFERROR(取引基本表!BE114/取引基本表!BE121,0)</v>
      </c>
    </row>
    <row r="58" spans="1:12" x14ac:dyDescent="0.2">
      <c r="A58" s="564" t="s">
        <v>259</v>
      </c>
      <c r="B58" s="571" t="s">
        <v>352</v>
      </c>
      <c r="C58" s="175"/>
      <c r="D58" s="431">
        <f>IFERROR(取引基本表!BF118/取引基本表!BF119,0)</f>
        <v>0.33905696949266811</v>
      </c>
      <c r="F58" t="str">
        <f t="shared" si="8"/>
        <v>BF</v>
      </c>
      <c r="G58">
        <v>114</v>
      </c>
      <c r="H58">
        <v>121</v>
      </c>
      <c r="I58" t="str">
        <f t="shared" si="6"/>
        <v>BF114</v>
      </c>
      <c r="J58" t="str">
        <f t="shared" si="7"/>
        <v>BF121</v>
      </c>
      <c r="K58" t="s">
        <v>538</v>
      </c>
      <c r="L58" t="str">
        <f t="shared" si="2"/>
        <v>=IFERROR(取引基本表!BF114/取引基本表!BF121,0)</v>
      </c>
    </row>
    <row r="59" spans="1:12" x14ac:dyDescent="0.2">
      <c r="A59" s="564" t="s">
        <v>260</v>
      </c>
      <c r="B59" s="571" t="s">
        <v>353</v>
      </c>
      <c r="C59" s="175"/>
      <c r="D59" s="431">
        <f>IFERROR(取引基本表!BG118/取引基本表!BG119,0)</f>
        <v>0.3456973293768546</v>
      </c>
      <c r="F59" t="str">
        <f t="shared" si="8"/>
        <v>BG</v>
      </c>
      <c r="G59">
        <v>114</v>
      </c>
      <c r="H59">
        <v>121</v>
      </c>
      <c r="I59" t="str">
        <f t="shared" si="6"/>
        <v>BG114</v>
      </c>
      <c r="J59" t="str">
        <f t="shared" si="7"/>
        <v>BG121</v>
      </c>
      <c r="K59" t="s">
        <v>538</v>
      </c>
      <c r="L59" t="str">
        <f t="shared" si="2"/>
        <v>=IFERROR(取引基本表!BG114/取引基本表!BG121,0)</v>
      </c>
    </row>
    <row r="60" spans="1:12" x14ac:dyDescent="0.2">
      <c r="A60" s="564" t="s">
        <v>261</v>
      </c>
      <c r="B60" s="571" t="s">
        <v>354</v>
      </c>
      <c r="C60" s="175"/>
      <c r="D60" s="431">
        <f>IFERROR(取引基本表!BH118/取引基本表!BH119,0)</f>
        <v>0.2936966694192128</v>
      </c>
      <c r="F60" t="str">
        <f t="shared" si="8"/>
        <v>BH</v>
      </c>
      <c r="G60">
        <v>114</v>
      </c>
      <c r="H60">
        <v>121</v>
      </c>
      <c r="I60" t="str">
        <f t="shared" si="6"/>
        <v>BH114</v>
      </c>
      <c r="J60" t="str">
        <f t="shared" si="7"/>
        <v>BH121</v>
      </c>
      <c r="K60" t="s">
        <v>538</v>
      </c>
      <c r="L60" t="str">
        <f t="shared" si="2"/>
        <v>=IFERROR(取引基本表!BH114/取引基本表!BH121,0)</v>
      </c>
    </row>
    <row r="61" spans="1:12" x14ac:dyDescent="0.2">
      <c r="A61" s="564" t="s">
        <v>262</v>
      </c>
      <c r="B61" s="571" t="s">
        <v>78</v>
      </c>
      <c r="C61" s="175"/>
      <c r="D61" s="431">
        <f>IFERROR(取引基本表!BI118/取引基本表!BI119,0)</f>
        <v>0.42054015636105191</v>
      </c>
      <c r="F61" t="str">
        <f t="shared" si="8"/>
        <v>BI</v>
      </c>
      <c r="G61">
        <v>114</v>
      </c>
      <c r="H61">
        <v>121</v>
      </c>
      <c r="I61" t="str">
        <f t="shared" si="6"/>
        <v>BI114</v>
      </c>
      <c r="J61" t="str">
        <f t="shared" si="7"/>
        <v>BI121</v>
      </c>
      <c r="K61" t="s">
        <v>538</v>
      </c>
      <c r="L61" t="str">
        <f t="shared" si="2"/>
        <v>=IFERROR(取引基本表!BI114/取引基本表!BI121,0)</v>
      </c>
    </row>
    <row r="62" spans="1:12" x14ac:dyDescent="0.2">
      <c r="A62" s="564" t="s">
        <v>263</v>
      </c>
      <c r="B62" s="571" t="s">
        <v>355</v>
      </c>
      <c r="C62" s="175"/>
      <c r="D62" s="431">
        <f>IFERROR(取引基本表!BJ118/取引基本表!BJ119,0)</f>
        <v>0.17405466117558965</v>
      </c>
      <c r="F62" t="str">
        <f t="shared" si="8"/>
        <v>BJ</v>
      </c>
      <c r="G62">
        <v>114</v>
      </c>
      <c r="H62">
        <v>121</v>
      </c>
      <c r="I62" t="str">
        <f t="shared" si="6"/>
        <v>BJ114</v>
      </c>
      <c r="J62" t="str">
        <f t="shared" si="7"/>
        <v>BJ121</v>
      </c>
      <c r="K62" t="s">
        <v>538</v>
      </c>
      <c r="L62" t="str">
        <f t="shared" si="2"/>
        <v>=IFERROR(取引基本表!BJ114/取引基本表!BJ121,0)</v>
      </c>
    </row>
    <row r="63" spans="1:12" x14ac:dyDescent="0.2">
      <c r="A63" s="564" t="s">
        <v>264</v>
      </c>
      <c r="B63" s="571" t="s">
        <v>356</v>
      </c>
      <c r="C63" s="175"/>
      <c r="D63" s="431">
        <f>IFERROR(取引基本表!BK118/取引基本表!BK119,0)</f>
        <v>0.47101268800243523</v>
      </c>
      <c r="F63" t="str">
        <f t="shared" si="8"/>
        <v>BK</v>
      </c>
      <c r="G63">
        <v>114</v>
      </c>
      <c r="H63">
        <v>121</v>
      </c>
      <c r="I63" t="str">
        <f t="shared" si="6"/>
        <v>BK114</v>
      </c>
      <c r="J63" t="str">
        <f t="shared" si="7"/>
        <v>BK121</v>
      </c>
      <c r="K63" t="s">
        <v>538</v>
      </c>
      <c r="L63" t="str">
        <f t="shared" si="2"/>
        <v>=IFERROR(取引基本表!BK114/取引基本表!BK121,0)</v>
      </c>
    </row>
    <row r="64" spans="1:12" x14ac:dyDescent="0.2">
      <c r="A64" s="564" t="s">
        <v>265</v>
      </c>
      <c r="B64" s="571" t="s">
        <v>357</v>
      </c>
      <c r="C64" s="175"/>
      <c r="D64" s="431">
        <f>IFERROR(取引基本表!BL118/取引基本表!BL119,0)</f>
        <v>0.47344465621710807</v>
      </c>
      <c r="F64" t="str">
        <f t="shared" si="8"/>
        <v>BL</v>
      </c>
      <c r="G64">
        <v>114</v>
      </c>
      <c r="H64">
        <v>121</v>
      </c>
      <c r="I64" t="str">
        <f t="shared" si="6"/>
        <v>BL114</v>
      </c>
      <c r="J64" t="str">
        <f t="shared" si="7"/>
        <v>BL121</v>
      </c>
      <c r="K64" t="s">
        <v>538</v>
      </c>
      <c r="L64" t="str">
        <f t="shared" si="2"/>
        <v>=IFERROR(取引基本表!BL114/取引基本表!BL121,0)</v>
      </c>
    </row>
    <row r="65" spans="1:12" x14ac:dyDescent="0.2">
      <c r="A65" s="564" t="s">
        <v>266</v>
      </c>
      <c r="B65" s="571" t="s">
        <v>358</v>
      </c>
      <c r="C65" s="175"/>
      <c r="D65" s="431">
        <f>IFERROR(取引基本表!BM118/取引基本表!BM119,0)</f>
        <v>0.49555141411227122</v>
      </c>
      <c r="F65" t="str">
        <f t="shared" si="8"/>
        <v>BM</v>
      </c>
      <c r="G65">
        <v>114</v>
      </c>
      <c r="H65">
        <v>121</v>
      </c>
      <c r="I65" t="str">
        <f t="shared" ref="I65:I96" si="9">CONCATENATE($F65,G65)</f>
        <v>BM114</v>
      </c>
      <c r="J65" t="str">
        <f t="shared" ref="J65:J96" si="10">CONCATENATE($F65,H65)</f>
        <v>BM121</v>
      </c>
      <c r="K65" t="s">
        <v>538</v>
      </c>
      <c r="L65" t="str">
        <f t="shared" si="2"/>
        <v>=IFERROR(取引基本表!BM114/取引基本表!BM121,0)</v>
      </c>
    </row>
    <row r="66" spans="1:12" x14ac:dyDescent="0.2">
      <c r="A66" s="564" t="s">
        <v>267</v>
      </c>
      <c r="B66" s="571" t="s">
        <v>359</v>
      </c>
      <c r="C66" s="175"/>
      <c r="D66" s="431">
        <f>IFERROR(取引基本表!BN118/取引基本表!BN119,0)</f>
        <v>0.51899391725455368</v>
      </c>
      <c r="F66" t="str">
        <f t="shared" si="8"/>
        <v>BN</v>
      </c>
      <c r="G66">
        <v>114</v>
      </c>
      <c r="H66">
        <v>121</v>
      </c>
      <c r="I66" t="str">
        <f t="shared" si="9"/>
        <v>BN114</v>
      </c>
      <c r="J66" t="str">
        <f t="shared" si="10"/>
        <v>BN121</v>
      </c>
      <c r="K66" t="s">
        <v>538</v>
      </c>
      <c r="L66" t="str">
        <f t="shared" ref="L66:L112" si="11">CONCATENATE("=IFERROR(",K66,I66)&amp;"/"&amp;CONCATENATE(K66,J66)&amp;",0)"</f>
        <v>=IFERROR(取引基本表!BN114/取引基本表!BN121,0)</v>
      </c>
    </row>
    <row r="67" spans="1:12" x14ac:dyDescent="0.2">
      <c r="A67" s="564" t="s">
        <v>268</v>
      </c>
      <c r="B67" s="571" t="s">
        <v>549</v>
      </c>
      <c r="C67" s="175"/>
      <c r="D67" s="431">
        <f>IFERROR(取引基本表!BO118/取引基本表!BO119,0)</f>
        <v>0.51030571465508034</v>
      </c>
      <c r="F67" t="str">
        <f t="shared" si="8"/>
        <v>BO</v>
      </c>
      <c r="G67">
        <v>114</v>
      </c>
      <c r="H67">
        <v>121</v>
      </c>
      <c r="I67" t="str">
        <f t="shared" si="9"/>
        <v>BO114</v>
      </c>
      <c r="J67" t="str">
        <f t="shared" si="10"/>
        <v>BO121</v>
      </c>
      <c r="K67" t="s">
        <v>538</v>
      </c>
      <c r="L67" t="str">
        <f t="shared" si="11"/>
        <v>=IFERROR(取引基本表!BO114/取引基本表!BO121,0)</v>
      </c>
    </row>
    <row r="68" spans="1:12" x14ac:dyDescent="0.2">
      <c r="A68" s="564" t="s">
        <v>269</v>
      </c>
      <c r="B68" s="571" t="s">
        <v>360</v>
      </c>
      <c r="C68" s="175"/>
      <c r="D68" s="431">
        <f>IFERROR(取引基本表!BP118/取引基本表!BP119,0)</f>
        <v>0.24892954456987154</v>
      </c>
      <c r="F68" t="str">
        <f t="shared" si="8"/>
        <v>BP</v>
      </c>
      <c r="G68">
        <v>114</v>
      </c>
      <c r="H68">
        <v>121</v>
      </c>
      <c r="I68" t="str">
        <f t="shared" si="9"/>
        <v>BP114</v>
      </c>
      <c r="J68" t="str">
        <f t="shared" si="10"/>
        <v>BP121</v>
      </c>
      <c r="K68" t="s">
        <v>538</v>
      </c>
      <c r="L68" t="str">
        <f t="shared" si="11"/>
        <v>=IFERROR(取引基本表!BP114/取引基本表!BP121,0)</v>
      </c>
    </row>
    <row r="69" spans="1:12" x14ac:dyDescent="0.2">
      <c r="A69" s="564" t="s">
        <v>270</v>
      </c>
      <c r="B69" s="571" t="s">
        <v>188</v>
      </c>
      <c r="C69" s="175"/>
      <c r="D69" s="431">
        <f>IFERROR(取引基本表!BQ118/取引基本表!BQ119,0)</f>
        <v>0.4326613852066829</v>
      </c>
      <c r="F69" t="str">
        <f t="shared" si="8"/>
        <v>BQ</v>
      </c>
      <c r="G69">
        <v>114</v>
      </c>
      <c r="H69">
        <v>121</v>
      </c>
      <c r="I69" t="str">
        <f t="shared" si="9"/>
        <v>BQ114</v>
      </c>
      <c r="J69" t="str">
        <f t="shared" si="10"/>
        <v>BQ121</v>
      </c>
      <c r="K69" t="s">
        <v>538</v>
      </c>
      <c r="L69" t="str">
        <f t="shared" si="11"/>
        <v>=IFERROR(取引基本表!BQ114/取引基本表!BQ121,0)</v>
      </c>
    </row>
    <row r="70" spans="1:12" x14ac:dyDescent="0.2">
      <c r="A70" s="564" t="s">
        <v>271</v>
      </c>
      <c r="B70" s="571" t="s">
        <v>189</v>
      </c>
      <c r="C70" s="175"/>
      <c r="D70" s="431">
        <f>IFERROR(取引基本表!BR118/取引基本表!BR119,0)</f>
        <v>0.65252510002264663</v>
      </c>
      <c r="F70" t="str">
        <f t="shared" si="8"/>
        <v>BR</v>
      </c>
      <c r="G70">
        <v>114</v>
      </c>
      <c r="H70">
        <v>121</v>
      </c>
      <c r="I70" t="str">
        <f t="shared" si="9"/>
        <v>BR114</v>
      </c>
      <c r="J70" t="str">
        <f t="shared" si="10"/>
        <v>BR121</v>
      </c>
      <c r="K70" t="s">
        <v>538</v>
      </c>
      <c r="L70" t="str">
        <f t="shared" si="11"/>
        <v>=IFERROR(取引基本表!BR114/取引基本表!BR121,0)</v>
      </c>
    </row>
    <row r="71" spans="1:12" x14ac:dyDescent="0.2">
      <c r="A71" s="564" t="s">
        <v>272</v>
      </c>
      <c r="B71" s="571" t="s">
        <v>190</v>
      </c>
      <c r="C71" s="175"/>
      <c r="D71" s="431">
        <f>IFERROR(取引基本表!BS118/取引基本表!BS119,0)</f>
        <v>0.68620015033588022</v>
      </c>
      <c r="F71" t="str">
        <f t="shared" si="8"/>
        <v>BS</v>
      </c>
      <c r="G71">
        <v>114</v>
      </c>
      <c r="H71">
        <v>121</v>
      </c>
      <c r="I71" t="str">
        <f t="shared" si="9"/>
        <v>BS114</v>
      </c>
      <c r="J71" t="str">
        <f t="shared" si="10"/>
        <v>BS121</v>
      </c>
      <c r="K71" t="s">
        <v>538</v>
      </c>
      <c r="L71" t="str">
        <f t="shared" si="11"/>
        <v>=IFERROR(取引基本表!BS114/取引基本表!BS121,0)</v>
      </c>
    </row>
    <row r="72" spans="1:12" x14ac:dyDescent="0.2">
      <c r="A72" s="564" t="s">
        <v>273</v>
      </c>
      <c r="B72" s="571" t="s">
        <v>191</v>
      </c>
      <c r="C72" s="175"/>
      <c r="D72" s="431">
        <f>IFERROR(取引基本表!BT118/取引基本表!BT119,0)</f>
        <v>0.62647739602169983</v>
      </c>
      <c r="F72" t="str">
        <f t="shared" si="8"/>
        <v>BT</v>
      </c>
      <c r="G72">
        <v>114</v>
      </c>
      <c r="H72">
        <v>121</v>
      </c>
      <c r="I72" t="str">
        <f t="shared" si="9"/>
        <v>BT114</v>
      </c>
      <c r="J72" t="str">
        <f t="shared" si="10"/>
        <v>BT121</v>
      </c>
      <c r="K72" t="s">
        <v>538</v>
      </c>
      <c r="L72" t="str">
        <f t="shared" si="11"/>
        <v>=IFERROR(取引基本表!BT114/取引基本表!BT121,0)</v>
      </c>
    </row>
    <row r="73" spans="1:12" x14ac:dyDescent="0.2">
      <c r="A73" s="564" t="s">
        <v>274</v>
      </c>
      <c r="B73" s="571" t="s">
        <v>361</v>
      </c>
      <c r="C73" s="175"/>
      <c r="D73" s="431">
        <f>IFERROR(取引基本表!BU118/取引基本表!BU119,0)</f>
        <v>0.74606334198272495</v>
      </c>
      <c r="F73" t="str">
        <f t="shared" si="8"/>
        <v>BU</v>
      </c>
      <c r="G73">
        <v>114</v>
      </c>
      <c r="H73">
        <v>121</v>
      </c>
      <c r="I73" t="str">
        <f t="shared" si="9"/>
        <v>BU114</v>
      </c>
      <c r="J73" t="str">
        <f t="shared" si="10"/>
        <v>BU121</v>
      </c>
      <c r="K73" t="s">
        <v>538</v>
      </c>
      <c r="L73" t="str">
        <f t="shared" si="11"/>
        <v>=IFERROR(取引基本表!BU114/取引基本表!BU121,0)</v>
      </c>
    </row>
    <row r="74" spans="1:12" x14ac:dyDescent="0.2">
      <c r="A74" s="564" t="s">
        <v>275</v>
      </c>
      <c r="B74" s="571" t="s">
        <v>362</v>
      </c>
      <c r="C74" s="175"/>
      <c r="D74" s="431">
        <f>IFERROR(取引基本表!BV118/取引基本表!BV119,0)</f>
        <v>0.64228702386597125</v>
      </c>
      <c r="F74" t="str">
        <f t="shared" si="8"/>
        <v>BV</v>
      </c>
      <c r="G74">
        <v>114</v>
      </c>
      <c r="H74">
        <v>121</v>
      </c>
      <c r="I74" t="str">
        <f t="shared" si="9"/>
        <v>BV114</v>
      </c>
      <c r="J74" t="str">
        <f t="shared" si="10"/>
        <v>BV121</v>
      </c>
      <c r="K74" t="s">
        <v>538</v>
      </c>
      <c r="L74" t="str">
        <f t="shared" si="11"/>
        <v>=IFERROR(取引基本表!BV114/取引基本表!BV121,0)</v>
      </c>
    </row>
    <row r="75" spans="1:12" x14ac:dyDescent="0.2">
      <c r="A75" s="564" t="s">
        <v>276</v>
      </c>
      <c r="B75" s="571" t="s">
        <v>363</v>
      </c>
      <c r="C75" s="175"/>
      <c r="D75" s="431">
        <f>IFERROR(取引基本表!BW118/取引基本表!BW119,0)</f>
        <v>0.89077593092120133</v>
      </c>
      <c r="F75" t="str">
        <f t="shared" si="8"/>
        <v>BW</v>
      </c>
      <c r="G75">
        <v>114</v>
      </c>
      <c r="H75">
        <v>121</v>
      </c>
      <c r="I75" t="str">
        <f t="shared" si="9"/>
        <v>BW114</v>
      </c>
      <c r="J75" t="str">
        <f t="shared" si="10"/>
        <v>BW121</v>
      </c>
      <c r="K75" t="s">
        <v>538</v>
      </c>
      <c r="L75" t="str">
        <f t="shared" si="11"/>
        <v>=IFERROR(取引基本表!BW114/取引基本表!BW121,0)</v>
      </c>
    </row>
    <row r="76" spans="1:12" x14ac:dyDescent="0.2">
      <c r="A76" s="564" t="s">
        <v>277</v>
      </c>
      <c r="B76" s="571" t="s">
        <v>364</v>
      </c>
      <c r="C76" s="175"/>
      <c r="D76" s="431">
        <f>IFERROR(取引基本表!BX118/取引基本表!BX119,0)</f>
        <v>0.63097779675491028</v>
      </c>
      <c r="F76" t="str">
        <f t="shared" si="8"/>
        <v>BX</v>
      </c>
      <c r="G76">
        <v>114</v>
      </c>
      <c r="H76">
        <v>121</v>
      </c>
      <c r="I76" t="str">
        <f t="shared" si="9"/>
        <v>BX114</v>
      </c>
      <c r="J76" t="str">
        <f t="shared" si="10"/>
        <v>BX121</v>
      </c>
      <c r="K76" t="s">
        <v>538</v>
      </c>
      <c r="L76" t="str">
        <f t="shared" si="11"/>
        <v>=IFERROR(取引基本表!BX114/取引基本表!BX121,0)</v>
      </c>
    </row>
    <row r="77" spans="1:12" x14ac:dyDescent="0.2">
      <c r="A77" s="564" t="s">
        <v>278</v>
      </c>
      <c r="B77" s="571" t="s">
        <v>365</v>
      </c>
      <c r="C77" s="175"/>
      <c r="D77" s="431">
        <f>IFERROR(取引基本表!BY118/取引基本表!BY119,0)</f>
        <v>0.78008532983262224</v>
      </c>
      <c r="F77" t="str">
        <f t="shared" si="8"/>
        <v>BY</v>
      </c>
      <c r="G77">
        <v>114</v>
      </c>
      <c r="H77">
        <v>121</v>
      </c>
      <c r="I77" t="str">
        <f t="shared" si="9"/>
        <v>BY114</v>
      </c>
      <c r="J77" t="str">
        <f t="shared" si="10"/>
        <v>BY121</v>
      </c>
      <c r="K77" t="s">
        <v>538</v>
      </c>
      <c r="L77" t="str">
        <f t="shared" si="11"/>
        <v>=IFERROR(取引基本表!BY114/取引基本表!BY121,0)</v>
      </c>
    </row>
    <row r="78" spans="1:12" x14ac:dyDescent="0.2">
      <c r="A78" s="564" t="s">
        <v>279</v>
      </c>
      <c r="B78" s="571" t="s">
        <v>366</v>
      </c>
      <c r="C78" s="175"/>
      <c r="D78" s="431">
        <f>IFERROR(取引基本表!BZ118/取引基本表!BZ119,0)</f>
        <v>0</v>
      </c>
      <c r="F78" t="str">
        <f t="shared" si="8"/>
        <v>BZ</v>
      </c>
      <c r="G78">
        <v>114</v>
      </c>
      <c r="H78">
        <v>121</v>
      </c>
      <c r="I78" t="str">
        <f t="shared" si="9"/>
        <v>BZ114</v>
      </c>
      <c r="J78" t="str">
        <f t="shared" si="10"/>
        <v>BZ121</v>
      </c>
      <c r="K78" t="s">
        <v>538</v>
      </c>
      <c r="L78" t="str">
        <f t="shared" si="11"/>
        <v>=IFERROR(取引基本表!BZ114/取引基本表!BZ121,0)</v>
      </c>
    </row>
    <row r="79" spans="1:12" x14ac:dyDescent="0.2">
      <c r="A79" s="564" t="s">
        <v>280</v>
      </c>
      <c r="B79" s="571" t="s">
        <v>367</v>
      </c>
      <c r="C79" s="175"/>
      <c r="D79" s="431">
        <f>IFERROR(取引基本表!CA118/取引基本表!CA119,0)</f>
        <v>0.37501064645260201</v>
      </c>
      <c r="F79" t="str">
        <f t="shared" ref="F79:F104" si="12">CONCATENATE(F$3,F1)</f>
        <v>CA</v>
      </c>
      <c r="G79">
        <v>114</v>
      </c>
      <c r="H79">
        <v>121</v>
      </c>
      <c r="I79" t="str">
        <f t="shared" si="9"/>
        <v>CA114</v>
      </c>
      <c r="J79" t="str">
        <f t="shared" si="10"/>
        <v>CA121</v>
      </c>
      <c r="K79" t="s">
        <v>538</v>
      </c>
      <c r="L79" t="str">
        <f t="shared" si="11"/>
        <v>=IFERROR(取引基本表!CA114/取引基本表!CA121,0)</v>
      </c>
    </row>
    <row r="80" spans="1:12" x14ac:dyDescent="0.2">
      <c r="A80" s="564" t="s">
        <v>281</v>
      </c>
      <c r="B80" s="571" t="s">
        <v>368</v>
      </c>
      <c r="C80" s="175"/>
      <c r="D80" s="431">
        <f>IFERROR(取引基本表!CB118/取引基本表!CB119,0)</f>
        <v>0.23565754633715799</v>
      </c>
      <c r="F80" t="str">
        <f t="shared" si="12"/>
        <v>CB</v>
      </c>
      <c r="G80">
        <v>114</v>
      </c>
      <c r="H80">
        <v>121</v>
      </c>
      <c r="I80" t="str">
        <f t="shared" si="9"/>
        <v>CB114</v>
      </c>
      <c r="J80" t="str">
        <f t="shared" si="10"/>
        <v>CB121</v>
      </c>
      <c r="K80" t="s">
        <v>538</v>
      </c>
      <c r="L80" t="str">
        <f t="shared" si="11"/>
        <v>=IFERROR(取引基本表!CB114/取引基本表!CB121,0)</v>
      </c>
    </row>
    <row r="81" spans="1:12" x14ac:dyDescent="0.2">
      <c r="A81" s="564" t="s">
        <v>282</v>
      </c>
      <c r="B81" s="571" t="s">
        <v>369</v>
      </c>
      <c r="C81" s="175"/>
      <c r="D81" s="431">
        <f>IFERROR(取引基本表!CC118/取引基本表!CC119,0)</f>
        <v>0.69193996664813784</v>
      </c>
      <c r="F81" t="str">
        <f t="shared" si="12"/>
        <v>CC</v>
      </c>
      <c r="G81">
        <v>114</v>
      </c>
      <c r="H81">
        <v>121</v>
      </c>
      <c r="I81" t="str">
        <f t="shared" si="9"/>
        <v>CC114</v>
      </c>
      <c r="J81" t="str">
        <f t="shared" si="10"/>
        <v>CC121</v>
      </c>
      <c r="K81" t="s">
        <v>538</v>
      </c>
      <c r="L81" t="str">
        <f t="shared" si="11"/>
        <v>=IFERROR(取引基本表!CC114/取引基本表!CC121,0)</v>
      </c>
    </row>
    <row r="82" spans="1:12" x14ac:dyDescent="0.2">
      <c r="A82" s="564" t="s">
        <v>283</v>
      </c>
      <c r="B82" s="571" t="s">
        <v>370</v>
      </c>
      <c r="C82" s="175"/>
      <c r="D82" s="431">
        <f>IFERROR(取引基本表!CD118/取引基本表!CD119,0)</f>
        <v>0.60329001181495956</v>
      </c>
      <c r="F82" t="str">
        <f t="shared" si="12"/>
        <v>CD</v>
      </c>
      <c r="G82">
        <v>114</v>
      </c>
      <c r="H82">
        <v>121</v>
      </c>
      <c r="I82" t="str">
        <f t="shared" si="9"/>
        <v>CD114</v>
      </c>
      <c r="J82" t="str">
        <f t="shared" si="10"/>
        <v>CD121</v>
      </c>
      <c r="K82" t="s">
        <v>538</v>
      </c>
      <c r="L82" t="str">
        <f t="shared" si="11"/>
        <v>=IFERROR(取引基本表!CD114/取引基本表!CD121,0)</v>
      </c>
    </row>
    <row r="83" spans="1:12" x14ac:dyDescent="0.2">
      <c r="A83" s="564" t="s">
        <v>284</v>
      </c>
      <c r="B83" s="571" t="s">
        <v>371</v>
      </c>
      <c r="C83" s="175"/>
      <c r="D83" s="431">
        <f>IFERROR(取引基本表!CE118/取引基本表!CE119,0)</f>
        <v>0.5838160623614389</v>
      </c>
      <c r="F83" t="str">
        <f t="shared" si="12"/>
        <v>CE</v>
      </c>
      <c r="G83">
        <v>114</v>
      </c>
      <c r="H83">
        <v>121</v>
      </c>
      <c r="I83" t="str">
        <f t="shared" si="9"/>
        <v>CE114</v>
      </c>
      <c r="J83" t="str">
        <f t="shared" si="10"/>
        <v>CE121</v>
      </c>
      <c r="K83" t="s">
        <v>538</v>
      </c>
      <c r="L83" t="str">
        <f t="shared" si="11"/>
        <v>=IFERROR(取引基本表!CE114/取引基本表!CE121,0)</v>
      </c>
    </row>
    <row r="84" spans="1:12" x14ac:dyDescent="0.2">
      <c r="A84" s="564" t="s">
        <v>285</v>
      </c>
      <c r="B84" s="571" t="s">
        <v>372</v>
      </c>
      <c r="C84" s="175"/>
      <c r="D84" s="431">
        <f>IFERROR(取引基本表!CF118/取引基本表!CF119,0)</f>
        <v>0.77926022345156742</v>
      </c>
      <c r="F84" t="str">
        <f t="shared" si="12"/>
        <v>CF</v>
      </c>
      <c r="G84">
        <v>114</v>
      </c>
      <c r="H84">
        <v>121</v>
      </c>
      <c r="I84" t="str">
        <f t="shared" si="9"/>
        <v>CF114</v>
      </c>
      <c r="J84" t="str">
        <f t="shared" si="10"/>
        <v>CF121</v>
      </c>
      <c r="K84" t="s">
        <v>538</v>
      </c>
      <c r="L84" t="str">
        <f t="shared" si="11"/>
        <v>=IFERROR(取引基本表!CF114/取引基本表!CF121,0)</v>
      </c>
    </row>
    <row r="85" spans="1:12" x14ac:dyDescent="0.2">
      <c r="A85" s="564" t="s">
        <v>286</v>
      </c>
      <c r="B85" s="571" t="s">
        <v>373</v>
      </c>
      <c r="C85" s="175"/>
      <c r="D85" s="431">
        <f>IFERROR(取引基本表!CG118/取引基本表!CG119,0)</f>
        <v>0.44509579521970738</v>
      </c>
      <c r="F85" t="str">
        <f t="shared" si="12"/>
        <v>CG</v>
      </c>
      <c r="G85">
        <v>114</v>
      </c>
      <c r="H85">
        <v>121</v>
      </c>
      <c r="I85" t="str">
        <f t="shared" si="9"/>
        <v>CG114</v>
      </c>
      <c r="J85" t="str">
        <f t="shared" si="10"/>
        <v>CG121</v>
      </c>
      <c r="K85" t="s">
        <v>538</v>
      </c>
      <c r="L85" t="str">
        <f t="shared" si="11"/>
        <v>=IFERROR(取引基本表!CG114/取引基本表!CG121,0)</v>
      </c>
    </row>
    <row r="86" spans="1:12" x14ac:dyDescent="0.2">
      <c r="A86" s="564" t="s">
        <v>287</v>
      </c>
      <c r="B86" s="571" t="s">
        <v>374</v>
      </c>
      <c r="C86" s="175"/>
      <c r="D86" s="431">
        <f>IFERROR(取引基本表!CH118/取引基本表!CH119,0)</f>
        <v>0.45058733715861798</v>
      </c>
      <c r="F86" t="str">
        <f t="shared" si="12"/>
        <v>CH</v>
      </c>
      <c r="G86">
        <v>114</v>
      </c>
      <c r="H86">
        <v>121</v>
      </c>
      <c r="I86" t="str">
        <f t="shared" si="9"/>
        <v>CH114</v>
      </c>
      <c r="J86" t="str">
        <f t="shared" si="10"/>
        <v>CH121</v>
      </c>
      <c r="K86" t="s">
        <v>538</v>
      </c>
      <c r="L86" t="str">
        <f t="shared" si="11"/>
        <v>=IFERROR(取引基本表!CH114/取引基本表!CH121,0)</v>
      </c>
    </row>
    <row r="87" spans="1:12" x14ac:dyDescent="0.2">
      <c r="A87" s="564" t="s">
        <v>288</v>
      </c>
      <c r="B87" s="571" t="s">
        <v>375</v>
      </c>
      <c r="C87" s="175"/>
      <c r="D87" s="431">
        <f>IFERROR(取引基本表!CI118/取引基本表!CI119,0)</f>
        <v>0.63208461955893214</v>
      </c>
      <c r="F87" t="str">
        <f t="shared" si="12"/>
        <v>CI</v>
      </c>
      <c r="G87">
        <v>114</v>
      </c>
      <c r="H87">
        <v>121</v>
      </c>
      <c r="I87" t="str">
        <f t="shared" si="9"/>
        <v>CI114</v>
      </c>
      <c r="J87" t="str">
        <f t="shared" si="10"/>
        <v>CI121</v>
      </c>
      <c r="K87" t="s">
        <v>538</v>
      </c>
      <c r="L87" t="str">
        <f t="shared" si="11"/>
        <v>=IFERROR(取引基本表!CI114/取引基本表!CI121,0)</v>
      </c>
    </row>
    <row r="88" spans="1:12" x14ac:dyDescent="0.2">
      <c r="A88" s="564" t="s">
        <v>289</v>
      </c>
      <c r="B88" s="571" t="s">
        <v>376</v>
      </c>
      <c r="C88" s="175"/>
      <c r="D88" s="431">
        <f>IFERROR(取引基本表!CJ118/取引基本表!CJ119,0)</f>
        <v>0.40716643092880717</v>
      </c>
      <c r="F88" t="str">
        <f t="shared" si="12"/>
        <v>CJ</v>
      </c>
      <c r="G88">
        <v>114</v>
      </c>
      <c r="H88">
        <v>121</v>
      </c>
      <c r="I88" t="str">
        <f t="shared" si="9"/>
        <v>CJ114</v>
      </c>
      <c r="J88" t="str">
        <f t="shared" si="10"/>
        <v>CJ121</v>
      </c>
      <c r="K88" t="s">
        <v>538</v>
      </c>
      <c r="L88" t="str">
        <f t="shared" si="11"/>
        <v>=IFERROR(取引基本表!CJ114/取引基本表!CJ121,0)</v>
      </c>
    </row>
    <row r="89" spans="1:12" x14ac:dyDescent="0.2">
      <c r="A89" s="564" t="s">
        <v>290</v>
      </c>
      <c r="B89" s="571" t="s">
        <v>377</v>
      </c>
      <c r="C89" s="175"/>
      <c r="D89" s="431">
        <f>IFERROR(取引基本表!CK118/取引基本表!CK119,0)</f>
        <v>0.46426174496644296</v>
      </c>
      <c r="F89" t="str">
        <f t="shared" si="12"/>
        <v>CK</v>
      </c>
      <c r="G89">
        <v>114</v>
      </c>
      <c r="H89">
        <v>121</v>
      </c>
      <c r="I89" t="str">
        <f t="shared" si="9"/>
        <v>CK114</v>
      </c>
      <c r="J89" t="str">
        <f t="shared" si="10"/>
        <v>CK121</v>
      </c>
      <c r="K89" t="s">
        <v>538</v>
      </c>
      <c r="L89" t="str">
        <f t="shared" si="11"/>
        <v>=IFERROR(取引基本表!CK114/取引基本表!CK121,0)</v>
      </c>
    </row>
    <row r="90" spans="1:12" x14ac:dyDescent="0.2">
      <c r="A90" s="564" t="s">
        <v>291</v>
      </c>
      <c r="B90" s="571" t="s">
        <v>192</v>
      </c>
      <c r="C90" s="175"/>
      <c r="D90" s="431">
        <f>IFERROR(取引基本表!CL118/取引基本表!CL119,0)</f>
        <v>0.71120096474427186</v>
      </c>
      <c r="F90" t="str">
        <f t="shared" si="12"/>
        <v>CL</v>
      </c>
      <c r="G90">
        <v>114</v>
      </c>
      <c r="H90">
        <v>121</v>
      </c>
      <c r="I90" t="str">
        <f t="shared" si="9"/>
        <v>CL114</v>
      </c>
      <c r="J90" t="str">
        <f t="shared" si="10"/>
        <v>CL121</v>
      </c>
      <c r="K90" t="s">
        <v>538</v>
      </c>
      <c r="L90" t="str">
        <f t="shared" si="11"/>
        <v>=IFERROR(取引基本表!CL114/取引基本表!CL121,0)</v>
      </c>
    </row>
    <row r="91" spans="1:12" x14ac:dyDescent="0.2">
      <c r="A91" s="564" t="s">
        <v>292</v>
      </c>
      <c r="B91" s="571" t="s">
        <v>378</v>
      </c>
      <c r="C91" s="175"/>
      <c r="D91" s="431">
        <f>IFERROR(取引基本表!CM118/取引基本表!CM119,0)</f>
        <v>0.78926427571291924</v>
      </c>
      <c r="F91" t="str">
        <f t="shared" si="12"/>
        <v>CM</v>
      </c>
      <c r="G91">
        <v>114</v>
      </c>
      <c r="H91">
        <v>121</v>
      </c>
      <c r="I91" t="str">
        <f t="shared" si="9"/>
        <v>CM114</v>
      </c>
      <c r="J91" t="str">
        <f t="shared" si="10"/>
        <v>CM121</v>
      </c>
      <c r="K91" t="s">
        <v>538</v>
      </c>
      <c r="L91" t="str">
        <f t="shared" si="11"/>
        <v>=IFERROR(取引基本表!CM114/取引基本表!CM121,0)</v>
      </c>
    </row>
    <row r="92" spans="1:12" x14ac:dyDescent="0.2">
      <c r="A92" s="564" t="s">
        <v>293</v>
      </c>
      <c r="B92" s="571" t="s">
        <v>550</v>
      </c>
      <c r="C92" s="175"/>
      <c r="D92" s="431">
        <f>IFERROR(取引基本表!CN118/取引基本表!CN119,0)</f>
        <v>0.54530763497558565</v>
      </c>
      <c r="F92" t="str">
        <f t="shared" si="12"/>
        <v>CN</v>
      </c>
      <c r="G92">
        <v>114</v>
      </c>
      <c r="H92">
        <v>121</v>
      </c>
      <c r="I92" t="str">
        <f t="shared" si="9"/>
        <v>CN114</v>
      </c>
      <c r="J92" t="str">
        <f t="shared" si="10"/>
        <v>CN121</v>
      </c>
      <c r="K92" t="s">
        <v>538</v>
      </c>
      <c r="L92" t="str">
        <f t="shared" si="11"/>
        <v>=IFERROR(取引基本表!CN114/取引基本表!CN121,0)</v>
      </c>
    </row>
    <row r="93" spans="1:12" x14ac:dyDescent="0.2">
      <c r="A93" s="564" t="s">
        <v>294</v>
      </c>
      <c r="B93" s="571" t="s">
        <v>379</v>
      </c>
      <c r="C93" s="175"/>
      <c r="D93" s="431">
        <f>IFERROR(取引基本表!CO118/取引基本表!CO119,0)</f>
        <v>0.53411158313988649</v>
      </c>
      <c r="F93" t="str">
        <f t="shared" si="12"/>
        <v>CO</v>
      </c>
      <c r="G93">
        <v>114</v>
      </c>
      <c r="H93">
        <v>121</v>
      </c>
      <c r="I93" t="str">
        <f t="shared" si="9"/>
        <v>CO114</v>
      </c>
      <c r="J93" t="str">
        <f t="shared" si="10"/>
        <v>CO121</v>
      </c>
      <c r="K93" t="s">
        <v>538</v>
      </c>
      <c r="L93" t="str">
        <f t="shared" si="11"/>
        <v>=IFERROR(取引基本表!CO114/取引基本表!CO121,0)</v>
      </c>
    </row>
    <row r="94" spans="1:12" x14ac:dyDescent="0.2">
      <c r="A94" s="564" t="s">
        <v>295</v>
      </c>
      <c r="B94" s="571" t="s">
        <v>380</v>
      </c>
      <c r="C94" s="175"/>
      <c r="D94" s="431">
        <f>IFERROR(取引基本表!CP118/取引基本表!CP119,0)</f>
        <v>0.54062330221761246</v>
      </c>
      <c r="F94" t="str">
        <f t="shared" si="12"/>
        <v>CP</v>
      </c>
      <c r="G94">
        <v>114</v>
      </c>
      <c r="H94">
        <v>121</v>
      </c>
      <c r="I94" t="str">
        <f t="shared" si="9"/>
        <v>CP114</v>
      </c>
      <c r="J94" t="str">
        <f t="shared" si="10"/>
        <v>CP121</v>
      </c>
      <c r="K94" t="s">
        <v>538</v>
      </c>
      <c r="L94" t="str">
        <f t="shared" si="11"/>
        <v>=IFERROR(取引基本表!CP114/取引基本表!CP121,0)</v>
      </c>
    </row>
    <row r="95" spans="1:12" x14ac:dyDescent="0.2">
      <c r="A95" s="564" t="s">
        <v>296</v>
      </c>
      <c r="B95" s="571" t="s">
        <v>381</v>
      </c>
      <c r="C95" s="175"/>
      <c r="D95" s="431">
        <f>IFERROR(取引基本表!CQ118/取引基本表!CQ119,0)</f>
        <v>0.67932007524858906</v>
      </c>
      <c r="F95" t="str">
        <f t="shared" si="12"/>
        <v>CQ</v>
      </c>
      <c r="G95">
        <v>114</v>
      </c>
      <c r="H95">
        <v>121</v>
      </c>
      <c r="I95" t="str">
        <f t="shared" si="9"/>
        <v>CQ114</v>
      </c>
      <c r="J95" t="str">
        <f t="shared" si="10"/>
        <v>CQ121</v>
      </c>
      <c r="K95" t="s">
        <v>538</v>
      </c>
      <c r="L95" t="str">
        <f t="shared" si="11"/>
        <v>=IFERROR(取引基本表!CQ114/取引基本表!CQ121,0)</v>
      </c>
    </row>
    <row r="96" spans="1:12" x14ac:dyDescent="0.2">
      <c r="A96" s="564" t="s">
        <v>297</v>
      </c>
      <c r="B96" s="571" t="s">
        <v>382</v>
      </c>
      <c r="C96" s="175"/>
      <c r="D96" s="431">
        <f>IFERROR(取引基本表!CR118/取引基本表!CR119,0)</f>
        <v>0.76227212074618034</v>
      </c>
      <c r="F96" t="str">
        <f t="shared" si="12"/>
        <v>CR</v>
      </c>
      <c r="G96">
        <v>114</v>
      </c>
      <c r="H96">
        <v>121</v>
      </c>
      <c r="I96" t="str">
        <f t="shared" si="9"/>
        <v>CR114</v>
      </c>
      <c r="J96" t="str">
        <f t="shared" si="10"/>
        <v>CR121</v>
      </c>
      <c r="K96" t="s">
        <v>538</v>
      </c>
      <c r="L96" t="str">
        <f t="shared" si="11"/>
        <v>=IFERROR(取引基本表!CR114/取引基本表!CR121,0)</v>
      </c>
    </row>
    <row r="97" spans="1:12" x14ac:dyDescent="0.2">
      <c r="A97" s="564" t="s">
        <v>298</v>
      </c>
      <c r="B97" s="571" t="s">
        <v>534</v>
      </c>
      <c r="C97" s="175"/>
      <c r="D97" s="431">
        <f>IFERROR(取引基本表!CS118/取引基本表!CS119,0)</f>
        <v>0.61489298713059226</v>
      </c>
      <c r="F97" t="str">
        <f t="shared" si="12"/>
        <v>CS</v>
      </c>
      <c r="G97">
        <v>114</v>
      </c>
      <c r="H97">
        <v>121</v>
      </c>
      <c r="I97" t="str">
        <f t="shared" ref="I97:I112" si="13">CONCATENATE($F97,G97)</f>
        <v>CS114</v>
      </c>
      <c r="J97" t="str">
        <f t="shared" ref="J97:J112" si="14">CONCATENATE($F97,H97)</f>
        <v>CS121</v>
      </c>
      <c r="K97" t="s">
        <v>538</v>
      </c>
      <c r="L97" t="str">
        <f t="shared" si="11"/>
        <v>=IFERROR(取引基本表!CS114/取引基本表!CS121,0)</v>
      </c>
    </row>
    <row r="98" spans="1:12" x14ac:dyDescent="0.2">
      <c r="A98" s="564" t="s">
        <v>299</v>
      </c>
      <c r="B98" s="571" t="s">
        <v>383</v>
      </c>
      <c r="C98" s="175"/>
      <c r="D98" s="431">
        <f>IFERROR(取引基本表!CT118/取引基本表!CT119,0)</f>
        <v>0.60527148304167566</v>
      </c>
      <c r="F98" t="str">
        <f t="shared" si="12"/>
        <v>CT</v>
      </c>
      <c r="G98">
        <v>114</v>
      </c>
      <c r="H98">
        <v>121</v>
      </c>
      <c r="I98" t="str">
        <f t="shared" si="13"/>
        <v>CT114</v>
      </c>
      <c r="J98" t="str">
        <f t="shared" si="14"/>
        <v>CT121</v>
      </c>
      <c r="K98" t="s">
        <v>538</v>
      </c>
      <c r="L98" t="str">
        <f t="shared" si="11"/>
        <v>=IFERROR(取引基本表!CT114/取引基本表!CT121,0)</v>
      </c>
    </row>
    <row r="99" spans="1:12" x14ac:dyDescent="0.2">
      <c r="A99" s="564" t="s">
        <v>300</v>
      </c>
      <c r="B99" s="571" t="s">
        <v>384</v>
      </c>
      <c r="C99" s="175"/>
      <c r="D99" s="431">
        <f>IFERROR(取引基本表!CU118/取引基本表!CU119,0)</f>
        <v>0.19860224521241471</v>
      </c>
      <c r="F99" t="str">
        <f t="shared" si="12"/>
        <v>CU</v>
      </c>
      <c r="G99">
        <v>114</v>
      </c>
      <c r="H99">
        <v>121</v>
      </c>
      <c r="I99" t="str">
        <f t="shared" si="13"/>
        <v>CU114</v>
      </c>
      <c r="J99" t="str">
        <f t="shared" si="14"/>
        <v>CU121</v>
      </c>
      <c r="K99" t="s">
        <v>538</v>
      </c>
      <c r="L99" t="str">
        <f t="shared" si="11"/>
        <v>=IFERROR(取引基本表!CU114/取引基本表!CU121,0)</v>
      </c>
    </row>
    <row r="100" spans="1:12" x14ac:dyDescent="0.2">
      <c r="A100" s="564" t="s">
        <v>301</v>
      </c>
      <c r="B100" s="571" t="s">
        <v>385</v>
      </c>
      <c r="C100" s="175"/>
      <c r="D100" s="431">
        <f>IFERROR(取引基本表!CV118/取引基本表!CV119,0)</f>
        <v>0.38983999238058953</v>
      </c>
      <c r="F100" t="str">
        <f t="shared" si="12"/>
        <v>CV</v>
      </c>
      <c r="G100">
        <v>114</v>
      </c>
      <c r="H100">
        <v>121</v>
      </c>
      <c r="I100" t="str">
        <f t="shared" si="13"/>
        <v>CV114</v>
      </c>
      <c r="J100" t="str">
        <f t="shared" si="14"/>
        <v>CV121</v>
      </c>
      <c r="K100" t="s">
        <v>538</v>
      </c>
      <c r="L100" t="str">
        <f t="shared" si="11"/>
        <v>=IFERROR(取引基本表!CV114/取引基本表!CV121,0)</v>
      </c>
    </row>
    <row r="101" spans="1:12" x14ac:dyDescent="0.2">
      <c r="A101" s="564" t="s">
        <v>302</v>
      </c>
      <c r="B101" s="571" t="s">
        <v>386</v>
      </c>
      <c r="C101" s="175"/>
      <c r="D101" s="431">
        <f>IFERROR(取引基本表!CW118/取引基本表!CW119,0)</f>
        <v>0.74729782058656558</v>
      </c>
      <c r="F101" t="str">
        <f t="shared" si="12"/>
        <v>CW</v>
      </c>
      <c r="G101">
        <v>114</v>
      </c>
      <c r="H101">
        <v>121</v>
      </c>
      <c r="I101" t="str">
        <f t="shared" si="13"/>
        <v>CW114</v>
      </c>
      <c r="J101" t="str">
        <f t="shared" si="14"/>
        <v>CW121</v>
      </c>
      <c r="K101" t="s">
        <v>538</v>
      </c>
      <c r="L101" t="str">
        <f t="shared" si="11"/>
        <v>=IFERROR(取引基本表!CW114/取引基本表!CW121,0)</v>
      </c>
    </row>
    <row r="102" spans="1:12" x14ac:dyDescent="0.2">
      <c r="A102" s="564" t="s">
        <v>303</v>
      </c>
      <c r="B102" s="571" t="s">
        <v>387</v>
      </c>
      <c r="C102" s="175"/>
      <c r="D102" s="431">
        <f>IFERROR(取引基本表!CX118/取引基本表!CX119,0)</f>
        <v>0.36904480534827971</v>
      </c>
      <c r="F102" t="str">
        <f t="shared" si="12"/>
        <v>CX</v>
      </c>
      <c r="G102">
        <v>114</v>
      </c>
      <c r="H102">
        <v>121</v>
      </c>
      <c r="I102" t="str">
        <f t="shared" si="13"/>
        <v>CX114</v>
      </c>
      <c r="J102" t="str">
        <f t="shared" si="14"/>
        <v>CX121</v>
      </c>
      <c r="K102" t="s">
        <v>538</v>
      </c>
      <c r="L102" t="str">
        <f t="shared" si="11"/>
        <v>=IFERROR(取引基本表!CX114/取引基本表!CX121,0)</v>
      </c>
    </row>
    <row r="103" spans="1:12" x14ac:dyDescent="0.2">
      <c r="A103" s="564" t="s">
        <v>304</v>
      </c>
      <c r="B103" s="571" t="s">
        <v>388</v>
      </c>
      <c r="C103" s="175"/>
      <c r="D103" s="431">
        <f>IFERROR(取引基本表!CY118/取引基本表!CY119,0)</f>
        <v>0.42413795887391714</v>
      </c>
      <c r="F103" t="str">
        <f t="shared" si="12"/>
        <v>CY</v>
      </c>
      <c r="G103">
        <v>114</v>
      </c>
      <c r="H103">
        <v>121</v>
      </c>
      <c r="I103" t="str">
        <f t="shared" si="13"/>
        <v>CY114</v>
      </c>
      <c r="J103" t="str">
        <f t="shared" si="14"/>
        <v>CY121</v>
      </c>
      <c r="K103" t="s">
        <v>538</v>
      </c>
      <c r="L103" t="str">
        <f t="shared" si="11"/>
        <v>=IFERROR(取引基本表!CY114/取引基本表!CY121,0)</v>
      </c>
    </row>
    <row r="104" spans="1:12" x14ac:dyDescent="0.2">
      <c r="A104" s="564" t="s">
        <v>305</v>
      </c>
      <c r="B104" s="571" t="s">
        <v>389</v>
      </c>
      <c r="C104" s="175"/>
      <c r="D104" s="431">
        <f>IFERROR(取引基本表!CZ118/取引基本表!CZ119,0)</f>
        <v>0.63213126826686306</v>
      </c>
      <c r="F104" t="str">
        <f t="shared" si="12"/>
        <v>CZ</v>
      </c>
      <c r="G104">
        <v>114</v>
      </c>
      <c r="H104">
        <v>121</v>
      </c>
      <c r="I104" t="str">
        <f t="shared" si="13"/>
        <v>CZ114</v>
      </c>
      <c r="J104" t="str">
        <f t="shared" si="14"/>
        <v>CZ121</v>
      </c>
      <c r="K104" t="s">
        <v>538</v>
      </c>
      <c r="L104" t="str">
        <f t="shared" si="11"/>
        <v>=IFERROR(取引基本表!CZ114/取引基本表!CZ121,0)</v>
      </c>
    </row>
    <row r="105" spans="1:12" x14ac:dyDescent="0.2">
      <c r="A105" s="564" t="s">
        <v>306</v>
      </c>
      <c r="B105" s="571" t="s">
        <v>390</v>
      </c>
      <c r="C105" s="175"/>
      <c r="D105" s="431">
        <f>IFERROR(取引基本表!DA118/取引基本表!DA119,0)</f>
        <v>0.69389218595450053</v>
      </c>
      <c r="F105" t="str">
        <f t="shared" ref="F105:F109" si="15">CONCATENATE(F$4,F1)</f>
        <v>DA</v>
      </c>
      <c r="G105">
        <v>114</v>
      </c>
      <c r="H105">
        <v>121</v>
      </c>
      <c r="I105" t="str">
        <f t="shared" si="13"/>
        <v>DA114</v>
      </c>
      <c r="J105" t="str">
        <f t="shared" si="14"/>
        <v>DA121</v>
      </c>
      <c r="K105" t="s">
        <v>538</v>
      </c>
      <c r="L105" t="str">
        <f t="shared" si="11"/>
        <v>=IFERROR(取引基本表!DA114/取引基本表!DA121,0)</v>
      </c>
    </row>
    <row r="106" spans="1:12" x14ac:dyDescent="0.2">
      <c r="A106" s="564" t="s">
        <v>552</v>
      </c>
      <c r="B106" s="571" t="s">
        <v>551</v>
      </c>
      <c r="C106" s="175"/>
      <c r="D106" s="431">
        <f>IFERROR(取引基本表!DB118/取引基本表!DB119,0)</f>
        <v>0.70271784813673299</v>
      </c>
      <c r="F106" t="str">
        <f t="shared" si="15"/>
        <v>DB</v>
      </c>
      <c r="G106">
        <v>114</v>
      </c>
      <c r="H106">
        <v>121</v>
      </c>
      <c r="I106" t="str">
        <f t="shared" si="13"/>
        <v>DB114</v>
      </c>
      <c r="J106" t="str">
        <f t="shared" si="14"/>
        <v>DB121</v>
      </c>
      <c r="K106" t="s">
        <v>538</v>
      </c>
      <c r="L106" t="str">
        <f t="shared" si="11"/>
        <v>=IFERROR(取引基本表!DB114/取引基本表!DB121,0)</v>
      </c>
    </row>
    <row r="107" spans="1:12" x14ac:dyDescent="0.2">
      <c r="A107" s="564" t="s">
        <v>307</v>
      </c>
      <c r="B107" s="571" t="s">
        <v>391</v>
      </c>
      <c r="C107" s="175"/>
      <c r="D107" s="431">
        <f>IFERROR(取引基本表!DC118/取引基本表!DC119,0)</f>
        <v>0.73083494075502897</v>
      </c>
      <c r="F107" t="str">
        <f t="shared" si="15"/>
        <v>DC</v>
      </c>
      <c r="G107">
        <v>114</v>
      </c>
      <c r="H107">
        <v>121</v>
      </c>
      <c r="I107" t="str">
        <f t="shared" si="13"/>
        <v>DC114</v>
      </c>
      <c r="J107" t="str">
        <f t="shared" si="14"/>
        <v>DC121</v>
      </c>
      <c r="K107" t="s">
        <v>538</v>
      </c>
      <c r="L107" t="str">
        <f t="shared" si="11"/>
        <v>=IFERROR(取引基本表!DC114/取引基本表!DC121,0)</v>
      </c>
    </row>
    <row r="108" spans="1:12" x14ac:dyDescent="0.2">
      <c r="A108" s="564" t="s">
        <v>308</v>
      </c>
      <c r="B108" s="571" t="s">
        <v>555</v>
      </c>
      <c r="C108" s="175"/>
      <c r="D108" s="431">
        <f>IFERROR(取引基本表!DD118/取引基本表!DD119,0)</f>
        <v>0</v>
      </c>
      <c r="F108" t="str">
        <f t="shared" si="15"/>
        <v>DD</v>
      </c>
      <c r="G108">
        <v>114</v>
      </c>
      <c r="H108">
        <v>121</v>
      </c>
      <c r="I108" t="str">
        <f t="shared" si="13"/>
        <v>DD114</v>
      </c>
      <c r="J108" t="str">
        <f t="shared" si="14"/>
        <v>DD121</v>
      </c>
      <c r="K108" t="s">
        <v>538</v>
      </c>
      <c r="L108" t="str">
        <f t="shared" si="11"/>
        <v>=IFERROR(取引基本表!DD114/取引基本表!DD121,0)</v>
      </c>
    </row>
    <row r="109" spans="1:12" ht="13.8" thickBot="1" x14ac:dyDescent="0.25">
      <c r="A109" s="647" t="s">
        <v>309</v>
      </c>
      <c r="B109" s="648" t="s">
        <v>0</v>
      </c>
      <c r="C109" s="432"/>
      <c r="D109" s="695">
        <f>IFERROR(取引基本表!DE118/取引基本表!DE119,0)</f>
        <v>0.65014164305949007</v>
      </c>
      <c r="F109" t="str">
        <f t="shared" si="15"/>
        <v>DE</v>
      </c>
      <c r="G109">
        <v>114</v>
      </c>
      <c r="H109">
        <v>121</v>
      </c>
      <c r="I109" t="str">
        <f t="shared" si="13"/>
        <v>DE114</v>
      </c>
      <c r="J109" t="str">
        <f t="shared" si="14"/>
        <v>DE121</v>
      </c>
      <c r="K109" t="s">
        <v>538</v>
      </c>
      <c r="L109" t="str">
        <f t="shared" si="11"/>
        <v>=IFERROR(取引基本表!DE114/取引基本表!DE121,0)</v>
      </c>
    </row>
    <row r="110" spans="1:12" x14ac:dyDescent="0.2">
      <c r="A110" s="435"/>
      <c r="B110" s="169"/>
      <c r="C110" s="115"/>
      <c r="F110" t="str">
        <f>CONCATENATE(F$4,F7)</f>
        <v>DG</v>
      </c>
      <c r="G110">
        <v>114</v>
      </c>
      <c r="H110">
        <v>121</v>
      </c>
      <c r="I110" t="str">
        <f t="shared" si="13"/>
        <v>DG114</v>
      </c>
      <c r="J110" t="str">
        <f t="shared" si="14"/>
        <v>DG121</v>
      </c>
      <c r="K110" t="s">
        <v>538</v>
      </c>
      <c r="L110" t="str">
        <f t="shared" si="11"/>
        <v>=IFERROR(取引基本表!DG114/取引基本表!DG121,0)</v>
      </c>
    </row>
    <row r="111" spans="1:12" x14ac:dyDescent="0.2">
      <c r="F111" t="str">
        <f>CONCATENATE(F$4,F8)</f>
        <v>DH</v>
      </c>
      <c r="G111">
        <v>114</v>
      </c>
      <c r="H111">
        <v>121</v>
      </c>
      <c r="I111" t="str">
        <f t="shared" si="13"/>
        <v>DH114</v>
      </c>
      <c r="J111" t="str">
        <f t="shared" si="14"/>
        <v>DH121</v>
      </c>
      <c r="K111" t="s">
        <v>538</v>
      </c>
      <c r="L111" t="str">
        <f t="shared" si="11"/>
        <v>=IFERROR(取引基本表!DH114/取引基本表!DH121,0)</v>
      </c>
    </row>
    <row r="112" spans="1:12" x14ac:dyDescent="0.2">
      <c r="F112" t="str">
        <f>CONCATENATE(F$4,F9)</f>
        <v>DI</v>
      </c>
      <c r="G112">
        <v>114</v>
      </c>
      <c r="H112">
        <v>121</v>
      </c>
      <c r="I112" t="str">
        <f t="shared" si="13"/>
        <v>DI114</v>
      </c>
      <c r="J112" t="str">
        <f t="shared" si="14"/>
        <v>DI121</v>
      </c>
      <c r="K112" t="s">
        <v>538</v>
      </c>
      <c r="L112" t="str">
        <f t="shared" si="11"/>
        <v>=IFERROR(取引基本表!DI114/取引基本表!DI121,0)</v>
      </c>
    </row>
  </sheetData>
  <phoneticPr fontId="8"/>
  <pageMargins left="0.78740157480314965" right="0.78740157480314965" top="0.78740157480314965" bottom="0.78740157480314965" header="0.51181102362204722" footer="0.51181102362204722"/>
  <pageSetup paperSize="9" scale="52" orientation="portrait" r:id="rId1"/>
  <headerFooter alignWithMargins="0">
    <oddFooter>&amp;R&amp;F  &amp;A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DV119"/>
  <sheetViews>
    <sheetView zoomScaleNormal="100" workbookViewId="0">
      <pane xSplit="3" ySplit="3" topLeftCell="D4" activePane="bottomRight" state="frozen"/>
      <selection pane="topRight"/>
      <selection pane="bottomLeft"/>
      <selection pane="bottomRight"/>
    </sheetView>
  </sheetViews>
  <sheetFormatPr defaultColWidth="9" defaultRowHeight="15.75" customHeight="1" x14ac:dyDescent="0.15"/>
  <cols>
    <col min="1" max="1" width="3.6640625" style="460" customWidth="1"/>
    <col min="2" max="2" width="27.109375" style="461" customWidth="1"/>
    <col min="3" max="3" width="2.77734375" style="462" customWidth="1"/>
    <col min="4" max="125" width="10.6640625" style="114" customWidth="1"/>
    <col min="126" max="126" width="3.6640625" style="463" customWidth="1"/>
    <col min="127" max="16384" width="9" style="114"/>
  </cols>
  <sheetData>
    <row r="1" spans="1:126" ht="15.75" customHeight="1" thickBot="1" x14ac:dyDescent="0.2">
      <c r="A1" s="440" t="s">
        <v>11</v>
      </c>
      <c r="B1" s="441"/>
      <c r="C1" s="442"/>
      <c r="D1" s="441"/>
      <c r="E1" s="441"/>
      <c r="DV1" s="443" t="s">
        <v>200</v>
      </c>
    </row>
    <row r="2" spans="1:126" s="451" customFormat="1" ht="12" x14ac:dyDescent="0.2">
      <c r="A2" s="429"/>
      <c r="B2" s="172"/>
      <c r="C2" s="494"/>
      <c r="D2" s="444" t="s">
        <v>203</v>
      </c>
      <c r="E2" s="172" t="s">
        <v>204</v>
      </c>
      <c r="F2" s="172" t="s">
        <v>205</v>
      </c>
      <c r="G2" s="172" t="s">
        <v>206</v>
      </c>
      <c r="H2" s="172" t="s">
        <v>207</v>
      </c>
      <c r="I2" s="172" t="s">
        <v>208</v>
      </c>
      <c r="J2" s="172" t="s">
        <v>209</v>
      </c>
      <c r="K2" s="172" t="s">
        <v>210</v>
      </c>
      <c r="L2" s="172" t="s">
        <v>211</v>
      </c>
      <c r="M2" s="172" t="s">
        <v>212</v>
      </c>
      <c r="N2" s="172" t="s">
        <v>213</v>
      </c>
      <c r="O2" s="172" t="s">
        <v>214</v>
      </c>
      <c r="P2" s="172" t="s">
        <v>215</v>
      </c>
      <c r="Q2" s="445" t="s">
        <v>216</v>
      </c>
      <c r="R2" s="445" t="s">
        <v>217</v>
      </c>
      <c r="S2" s="445" t="s">
        <v>218</v>
      </c>
      <c r="T2" s="445" t="s">
        <v>219</v>
      </c>
      <c r="U2" s="445" t="s">
        <v>220</v>
      </c>
      <c r="V2" s="445" t="s">
        <v>221</v>
      </c>
      <c r="W2" s="445" t="s">
        <v>222</v>
      </c>
      <c r="X2" s="172" t="s">
        <v>223</v>
      </c>
      <c r="Y2" s="172" t="s">
        <v>224</v>
      </c>
      <c r="Z2" s="172" t="s">
        <v>225</v>
      </c>
      <c r="AA2" s="172" t="s">
        <v>227</v>
      </c>
      <c r="AB2" s="172" t="s">
        <v>228</v>
      </c>
      <c r="AC2" s="172" t="s">
        <v>229</v>
      </c>
      <c r="AD2" s="172" t="s">
        <v>231</v>
      </c>
      <c r="AE2" s="172" t="s">
        <v>232</v>
      </c>
      <c r="AF2" s="172" t="s">
        <v>233</v>
      </c>
      <c r="AG2" s="172" t="s">
        <v>234</v>
      </c>
      <c r="AH2" s="172" t="s">
        <v>235</v>
      </c>
      <c r="AI2" s="172" t="s">
        <v>236</v>
      </c>
      <c r="AJ2" s="172" t="s">
        <v>237</v>
      </c>
      <c r="AK2" s="172" t="s">
        <v>238</v>
      </c>
      <c r="AL2" s="172" t="s">
        <v>239</v>
      </c>
      <c r="AM2" s="172" t="s">
        <v>240</v>
      </c>
      <c r="AN2" s="172" t="s">
        <v>241</v>
      </c>
      <c r="AO2" s="172" t="s">
        <v>242</v>
      </c>
      <c r="AP2" s="172" t="s">
        <v>243</v>
      </c>
      <c r="AQ2" s="172" t="s">
        <v>244</v>
      </c>
      <c r="AR2" s="172" t="s">
        <v>245</v>
      </c>
      <c r="AS2" s="172" t="s">
        <v>246</v>
      </c>
      <c r="AT2" s="172" t="s">
        <v>247</v>
      </c>
      <c r="AU2" s="172" t="s">
        <v>248</v>
      </c>
      <c r="AV2" s="172" t="s">
        <v>249</v>
      </c>
      <c r="AW2" s="172" t="s">
        <v>250</v>
      </c>
      <c r="AX2" s="172" t="s">
        <v>251</v>
      </c>
      <c r="AY2" s="172" t="s">
        <v>252</v>
      </c>
      <c r="AZ2" s="172" t="s">
        <v>253</v>
      </c>
      <c r="BA2" s="172" t="s">
        <v>254</v>
      </c>
      <c r="BB2" s="172" t="s">
        <v>255</v>
      </c>
      <c r="BC2" s="172" t="s">
        <v>256</v>
      </c>
      <c r="BD2" s="172" t="s">
        <v>257</v>
      </c>
      <c r="BE2" s="172" t="s">
        <v>258</v>
      </c>
      <c r="BF2" s="172" t="s">
        <v>259</v>
      </c>
      <c r="BG2" s="172" t="s">
        <v>260</v>
      </c>
      <c r="BH2" s="172" t="s">
        <v>261</v>
      </c>
      <c r="BI2" s="172" t="s">
        <v>262</v>
      </c>
      <c r="BJ2" s="172" t="s">
        <v>263</v>
      </c>
      <c r="BK2" s="172" t="s">
        <v>264</v>
      </c>
      <c r="BL2" s="172" t="s">
        <v>265</v>
      </c>
      <c r="BM2" s="172" t="s">
        <v>266</v>
      </c>
      <c r="BN2" s="172" t="s">
        <v>267</v>
      </c>
      <c r="BO2" s="172" t="s">
        <v>268</v>
      </c>
      <c r="BP2" s="172" t="s">
        <v>269</v>
      </c>
      <c r="BQ2" s="172" t="s">
        <v>270</v>
      </c>
      <c r="BR2" s="172" t="s">
        <v>271</v>
      </c>
      <c r="BS2" s="172" t="s">
        <v>272</v>
      </c>
      <c r="BT2" s="172" t="s">
        <v>273</v>
      </c>
      <c r="BU2" s="172" t="s">
        <v>274</v>
      </c>
      <c r="BV2" s="172" t="s">
        <v>275</v>
      </c>
      <c r="BW2" s="172" t="s">
        <v>276</v>
      </c>
      <c r="BX2" s="172" t="s">
        <v>277</v>
      </c>
      <c r="BY2" s="172" t="s">
        <v>278</v>
      </c>
      <c r="BZ2" s="172" t="s">
        <v>279</v>
      </c>
      <c r="CA2" s="172" t="s">
        <v>280</v>
      </c>
      <c r="CB2" s="172" t="s">
        <v>281</v>
      </c>
      <c r="CC2" s="172" t="s">
        <v>282</v>
      </c>
      <c r="CD2" s="172" t="s">
        <v>283</v>
      </c>
      <c r="CE2" s="172" t="s">
        <v>284</v>
      </c>
      <c r="CF2" s="172" t="s">
        <v>285</v>
      </c>
      <c r="CG2" s="172" t="s">
        <v>286</v>
      </c>
      <c r="CH2" s="172" t="s">
        <v>287</v>
      </c>
      <c r="CI2" s="172" t="s">
        <v>288</v>
      </c>
      <c r="CJ2" s="172" t="s">
        <v>289</v>
      </c>
      <c r="CK2" s="172" t="s">
        <v>290</v>
      </c>
      <c r="CL2" s="172" t="s">
        <v>291</v>
      </c>
      <c r="CM2" s="172" t="s">
        <v>292</v>
      </c>
      <c r="CN2" s="172" t="s">
        <v>293</v>
      </c>
      <c r="CO2" s="172" t="s">
        <v>294</v>
      </c>
      <c r="CP2" s="172" t="s">
        <v>295</v>
      </c>
      <c r="CQ2" s="172" t="s">
        <v>296</v>
      </c>
      <c r="CR2" s="172" t="s">
        <v>297</v>
      </c>
      <c r="CS2" s="172" t="s">
        <v>298</v>
      </c>
      <c r="CT2" s="172" t="s">
        <v>299</v>
      </c>
      <c r="CU2" s="172" t="s">
        <v>300</v>
      </c>
      <c r="CV2" s="172" t="s">
        <v>301</v>
      </c>
      <c r="CW2" s="172" t="s">
        <v>302</v>
      </c>
      <c r="CX2" s="172" t="s">
        <v>303</v>
      </c>
      <c r="CY2" s="172" t="s">
        <v>304</v>
      </c>
      <c r="CZ2" s="172" t="s">
        <v>305</v>
      </c>
      <c r="DA2" s="172" t="s">
        <v>306</v>
      </c>
      <c r="DB2" s="172" t="s">
        <v>552</v>
      </c>
      <c r="DC2" s="172" t="s">
        <v>307</v>
      </c>
      <c r="DD2" s="172" t="s">
        <v>308</v>
      </c>
      <c r="DE2" s="172" t="s">
        <v>309</v>
      </c>
      <c r="DF2" s="446">
        <v>700</v>
      </c>
      <c r="DG2" s="172">
        <v>711</v>
      </c>
      <c r="DH2" s="172">
        <v>721</v>
      </c>
      <c r="DI2" s="172">
        <v>731</v>
      </c>
      <c r="DJ2" s="172">
        <v>732</v>
      </c>
      <c r="DK2" s="172">
        <v>741</v>
      </c>
      <c r="DL2" s="172">
        <v>751</v>
      </c>
      <c r="DM2" s="172">
        <v>761</v>
      </c>
      <c r="DN2" s="447">
        <v>780</v>
      </c>
      <c r="DO2" s="447">
        <v>790</v>
      </c>
      <c r="DP2" s="172">
        <v>810</v>
      </c>
      <c r="DQ2" s="447">
        <v>820</v>
      </c>
      <c r="DR2" s="447">
        <v>830</v>
      </c>
      <c r="DS2" s="448">
        <v>870</v>
      </c>
      <c r="DT2" s="446">
        <v>880</v>
      </c>
      <c r="DU2" s="449">
        <v>970</v>
      </c>
      <c r="DV2" s="450"/>
    </row>
    <row r="3" spans="1:126" s="458" customFormat="1" ht="84" x14ac:dyDescent="0.2">
      <c r="A3" s="179"/>
      <c r="B3" s="173"/>
      <c r="C3" s="701"/>
      <c r="D3" s="418" t="s">
        <v>310</v>
      </c>
      <c r="E3" s="417" t="s">
        <v>311</v>
      </c>
      <c r="F3" s="417" t="s">
        <v>312</v>
      </c>
      <c r="G3" s="417" t="s">
        <v>313</v>
      </c>
      <c r="H3" s="417" t="s">
        <v>314</v>
      </c>
      <c r="I3" s="417" t="s">
        <v>315</v>
      </c>
      <c r="J3" s="417" t="s">
        <v>527</v>
      </c>
      <c r="K3" s="417" t="s">
        <v>316</v>
      </c>
      <c r="L3" s="417" t="s">
        <v>317</v>
      </c>
      <c r="M3" s="417" t="s">
        <v>318</v>
      </c>
      <c r="N3" s="417" t="s">
        <v>319</v>
      </c>
      <c r="O3" s="417" t="s">
        <v>320</v>
      </c>
      <c r="P3" s="417" t="s">
        <v>321</v>
      </c>
      <c r="Q3" s="452" t="s">
        <v>322</v>
      </c>
      <c r="R3" s="452" t="s">
        <v>323</v>
      </c>
      <c r="S3" s="417" t="s">
        <v>324</v>
      </c>
      <c r="T3" s="417" t="s">
        <v>325</v>
      </c>
      <c r="U3" s="417" t="s">
        <v>326</v>
      </c>
      <c r="V3" s="417" t="s">
        <v>327</v>
      </c>
      <c r="W3" s="417" t="s">
        <v>328</v>
      </c>
      <c r="X3" s="417" t="s">
        <v>528</v>
      </c>
      <c r="Y3" s="417" t="s">
        <v>529</v>
      </c>
      <c r="Z3" s="417" t="s">
        <v>547</v>
      </c>
      <c r="AA3" s="417" t="s">
        <v>329</v>
      </c>
      <c r="AB3" s="417" t="s">
        <v>330</v>
      </c>
      <c r="AC3" s="417" t="s">
        <v>548</v>
      </c>
      <c r="AD3" s="417" t="s">
        <v>331</v>
      </c>
      <c r="AE3" s="417" t="s">
        <v>332</v>
      </c>
      <c r="AF3" s="417" t="s">
        <v>530</v>
      </c>
      <c r="AG3" s="417" t="s">
        <v>333</v>
      </c>
      <c r="AH3" s="417" t="s">
        <v>334</v>
      </c>
      <c r="AI3" s="417" t="s">
        <v>335</v>
      </c>
      <c r="AJ3" s="417" t="s">
        <v>336</v>
      </c>
      <c r="AK3" s="417" t="s">
        <v>337</v>
      </c>
      <c r="AL3" s="417" t="s">
        <v>338</v>
      </c>
      <c r="AM3" s="417" t="s">
        <v>531</v>
      </c>
      <c r="AN3" s="417" t="s">
        <v>339</v>
      </c>
      <c r="AO3" s="417" t="s">
        <v>340</v>
      </c>
      <c r="AP3" s="417" t="s">
        <v>341</v>
      </c>
      <c r="AQ3" s="417" t="s">
        <v>532</v>
      </c>
      <c r="AR3" s="417" t="s">
        <v>342</v>
      </c>
      <c r="AS3" s="417" t="s">
        <v>185</v>
      </c>
      <c r="AT3" s="417" t="s">
        <v>186</v>
      </c>
      <c r="AU3" s="417" t="s">
        <v>187</v>
      </c>
      <c r="AV3" s="417" t="s">
        <v>343</v>
      </c>
      <c r="AW3" s="417" t="s">
        <v>344</v>
      </c>
      <c r="AX3" s="417" t="s">
        <v>345</v>
      </c>
      <c r="AY3" s="417" t="s">
        <v>346</v>
      </c>
      <c r="AZ3" s="417" t="s">
        <v>347</v>
      </c>
      <c r="BA3" s="417" t="s">
        <v>348</v>
      </c>
      <c r="BB3" s="417" t="s">
        <v>533</v>
      </c>
      <c r="BC3" s="417" t="s">
        <v>349</v>
      </c>
      <c r="BD3" s="417" t="s">
        <v>350</v>
      </c>
      <c r="BE3" s="417" t="s">
        <v>351</v>
      </c>
      <c r="BF3" s="417" t="s">
        <v>352</v>
      </c>
      <c r="BG3" s="417" t="s">
        <v>353</v>
      </c>
      <c r="BH3" s="417" t="s">
        <v>354</v>
      </c>
      <c r="BI3" s="417" t="s">
        <v>78</v>
      </c>
      <c r="BJ3" s="417" t="s">
        <v>355</v>
      </c>
      <c r="BK3" s="417" t="s">
        <v>356</v>
      </c>
      <c r="BL3" s="417" t="s">
        <v>357</v>
      </c>
      <c r="BM3" s="417" t="s">
        <v>358</v>
      </c>
      <c r="BN3" s="417" t="s">
        <v>359</v>
      </c>
      <c r="BO3" s="417" t="s">
        <v>549</v>
      </c>
      <c r="BP3" s="417" t="s">
        <v>360</v>
      </c>
      <c r="BQ3" s="417" t="s">
        <v>188</v>
      </c>
      <c r="BR3" s="417" t="s">
        <v>189</v>
      </c>
      <c r="BS3" s="417" t="s">
        <v>190</v>
      </c>
      <c r="BT3" s="417" t="s">
        <v>191</v>
      </c>
      <c r="BU3" s="417" t="s">
        <v>361</v>
      </c>
      <c r="BV3" s="417" t="s">
        <v>362</v>
      </c>
      <c r="BW3" s="417" t="s">
        <v>363</v>
      </c>
      <c r="BX3" s="417" t="s">
        <v>364</v>
      </c>
      <c r="BY3" s="417" t="s">
        <v>365</v>
      </c>
      <c r="BZ3" s="417" t="s">
        <v>366</v>
      </c>
      <c r="CA3" s="417" t="s">
        <v>367</v>
      </c>
      <c r="CB3" s="417" t="s">
        <v>368</v>
      </c>
      <c r="CC3" s="417" t="s">
        <v>369</v>
      </c>
      <c r="CD3" s="417" t="s">
        <v>370</v>
      </c>
      <c r="CE3" s="417" t="s">
        <v>371</v>
      </c>
      <c r="CF3" s="417" t="s">
        <v>372</v>
      </c>
      <c r="CG3" s="417" t="s">
        <v>373</v>
      </c>
      <c r="CH3" s="417" t="s">
        <v>374</v>
      </c>
      <c r="CI3" s="417" t="s">
        <v>375</v>
      </c>
      <c r="CJ3" s="417" t="s">
        <v>376</v>
      </c>
      <c r="CK3" s="417" t="s">
        <v>377</v>
      </c>
      <c r="CL3" s="417" t="s">
        <v>192</v>
      </c>
      <c r="CM3" s="417" t="s">
        <v>378</v>
      </c>
      <c r="CN3" s="417" t="s">
        <v>550</v>
      </c>
      <c r="CO3" s="417" t="s">
        <v>379</v>
      </c>
      <c r="CP3" s="417" t="s">
        <v>380</v>
      </c>
      <c r="CQ3" s="417" t="s">
        <v>381</v>
      </c>
      <c r="CR3" s="417" t="s">
        <v>382</v>
      </c>
      <c r="CS3" s="417" t="s">
        <v>534</v>
      </c>
      <c r="CT3" s="417" t="s">
        <v>383</v>
      </c>
      <c r="CU3" s="417" t="s">
        <v>384</v>
      </c>
      <c r="CV3" s="417" t="s">
        <v>385</v>
      </c>
      <c r="CW3" s="417" t="s">
        <v>386</v>
      </c>
      <c r="CX3" s="417" t="s">
        <v>387</v>
      </c>
      <c r="CY3" s="417" t="s">
        <v>388</v>
      </c>
      <c r="CZ3" s="417" t="s">
        <v>389</v>
      </c>
      <c r="DA3" s="417" t="s">
        <v>390</v>
      </c>
      <c r="DB3" s="417" t="s">
        <v>551</v>
      </c>
      <c r="DC3" s="417" t="s">
        <v>391</v>
      </c>
      <c r="DD3" s="417" t="s">
        <v>555</v>
      </c>
      <c r="DE3" s="417" t="s">
        <v>0</v>
      </c>
      <c r="DF3" s="453" t="s">
        <v>1</v>
      </c>
      <c r="DG3" s="417" t="s">
        <v>193</v>
      </c>
      <c r="DH3" s="417" t="s">
        <v>392</v>
      </c>
      <c r="DI3" s="417" t="s">
        <v>2</v>
      </c>
      <c r="DJ3" s="417" t="s">
        <v>393</v>
      </c>
      <c r="DK3" s="417" t="s">
        <v>394</v>
      </c>
      <c r="DL3" s="417" t="s">
        <v>395</v>
      </c>
      <c r="DM3" s="417" t="s">
        <v>3</v>
      </c>
      <c r="DN3" s="454" t="s">
        <v>194</v>
      </c>
      <c r="DO3" s="454" t="s">
        <v>195</v>
      </c>
      <c r="DP3" s="417" t="s">
        <v>196</v>
      </c>
      <c r="DQ3" s="454" t="s">
        <v>4</v>
      </c>
      <c r="DR3" s="454" t="s">
        <v>5</v>
      </c>
      <c r="DS3" s="455" t="s">
        <v>197</v>
      </c>
      <c r="DT3" s="456" t="s">
        <v>198</v>
      </c>
      <c r="DU3" s="419" t="s">
        <v>199</v>
      </c>
      <c r="DV3" s="457"/>
    </row>
    <row r="4" spans="1:126" ht="15.75" customHeight="1" x14ac:dyDescent="0.2">
      <c r="A4" s="602" t="s">
        <v>203</v>
      </c>
      <c r="B4" s="603" t="s">
        <v>310</v>
      </c>
      <c r="C4" s="459"/>
      <c r="D4" s="607">
        <v>1187</v>
      </c>
      <c r="E4" s="608">
        <v>460</v>
      </c>
      <c r="F4" s="608">
        <v>63</v>
      </c>
      <c r="G4" s="608">
        <v>7</v>
      </c>
      <c r="H4" s="608">
        <v>0</v>
      </c>
      <c r="I4" s="608">
        <v>0</v>
      </c>
      <c r="J4" s="608">
        <v>0</v>
      </c>
      <c r="K4" s="608">
        <v>17110</v>
      </c>
      <c r="L4" s="608">
        <v>972</v>
      </c>
      <c r="M4" s="608">
        <v>666</v>
      </c>
      <c r="N4" s="608">
        <v>0</v>
      </c>
      <c r="O4" s="608">
        <v>176</v>
      </c>
      <c r="P4" s="608">
        <v>4</v>
      </c>
      <c r="Q4" s="608">
        <v>1</v>
      </c>
      <c r="R4" s="608">
        <v>0</v>
      </c>
      <c r="S4" s="608">
        <v>586</v>
      </c>
      <c r="T4" s="608">
        <v>0</v>
      </c>
      <c r="U4" s="608">
        <v>0</v>
      </c>
      <c r="V4" s="608">
        <v>0</v>
      </c>
      <c r="W4" s="608">
        <v>0</v>
      </c>
      <c r="X4" s="608">
        <v>0</v>
      </c>
      <c r="Y4" s="608">
        <v>3</v>
      </c>
      <c r="Z4" s="608">
        <v>2</v>
      </c>
      <c r="AA4" s="608">
        <v>1920</v>
      </c>
      <c r="AB4" s="608">
        <v>40</v>
      </c>
      <c r="AC4" s="608">
        <v>0</v>
      </c>
      <c r="AD4" s="608">
        <v>0</v>
      </c>
      <c r="AE4" s="608">
        <v>102</v>
      </c>
      <c r="AF4" s="608">
        <v>0</v>
      </c>
      <c r="AG4" s="608">
        <v>0</v>
      </c>
      <c r="AH4" s="608">
        <v>0</v>
      </c>
      <c r="AI4" s="608">
        <v>0</v>
      </c>
      <c r="AJ4" s="608">
        <v>17</v>
      </c>
      <c r="AK4" s="608">
        <v>0</v>
      </c>
      <c r="AL4" s="608">
        <v>0</v>
      </c>
      <c r="AM4" s="608">
        <v>0</v>
      </c>
      <c r="AN4" s="608">
        <v>0</v>
      </c>
      <c r="AO4" s="608">
        <v>0</v>
      </c>
      <c r="AP4" s="608">
        <v>0</v>
      </c>
      <c r="AQ4" s="608">
        <v>0</v>
      </c>
      <c r="AR4" s="608">
        <v>0</v>
      </c>
      <c r="AS4" s="608">
        <v>0</v>
      </c>
      <c r="AT4" s="608">
        <v>0</v>
      </c>
      <c r="AU4" s="608">
        <v>0</v>
      </c>
      <c r="AV4" s="608">
        <v>0</v>
      </c>
      <c r="AW4" s="608">
        <v>0</v>
      </c>
      <c r="AX4" s="608">
        <v>0</v>
      </c>
      <c r="AY4" s="608">
        <v>0</v>
      </c>
      <c r="AZ4" s="608">
        <v>0</v>
      </c>
      <c r="BA4" s="608">
        <v>0</v>
      </c>
      <c r="BB4" s="608">
        <v>0</v>
      </c>
      <c r="BC4" s="608">
        <v>0</v>
      </c>
      <c r="BD4" s="608">
        <v>0</v>
      </c>
      <c r="BE4" s="608">
        <v>0</v>
      </c>
      <c r="BF4" s="608">
        <v>0</v>
      </c>
      <c r="BG4" s="608">
        <v>0</v>
      </c>
      <c r="BH4" s="608">
        <v>0</v>
      </c>
      <c r="BI4" s="608">
        <v>36</v>
      </c>
      <c r="BJ4" s="608">
        <v>0</v>
      </c>
      <c r="BK4" s="608">
        <v>171</v>
      </c>
      <c r="BL4" s="608">
        <v>2</v>
      </c>
      <c r="BM4" s="608">
        <v>204</v>
      </c>
      <c r="BN4" s="608">
        <v>117</v>
      </c>
      <c r="BO4" s="608">
        <v>0</v>
      </c>
      <c r="BP4" s="608">
        <v>0</v>
      </c>
      <c r="BQ4" s="608">
        <v>0</v>
      </c>
      <c r="BR4" s="608">
        <v>0</v>
      </c>
      <c r="BS4" s="608">
        <v>89</v>
      </c>
      <c r="BT4" s="608">
        <v>0</v>
      </c>
      <c r="BU4" s="608">
        <v>0</v>
      </c>
      <c r="BV4" s="608">
        <v>0</v>
      </c>
      <c r="BW4" s="608">
        <v>4</v>
      </c>
      <c r="BX4" s="608">
        <v>0</v>
      </c>
      <c r="BY4" s="608">
        <v>0</v>
      </c>
      <c r="BZ4" s="608">
        <v>0</v>
      </c>
      <c r="CA4" s="608">
        <v>0</v>
      </c>
      <c r="CB4" s="608">
        <v>0</v>
      </c>
      <c r="CC4" s="608">
        <v>0</v>
      </c>
      <c r="CD4" s="608">
        <v>0</v>
      </c>
      <c r="CE4" s="608">
        <v>0</v>
      </c>
      <c r="CF4" s="608">
        <v>0</v>
      </c>
      <c r="CG4" s="608">
        <v>0</v>
      </c>
      <c r="CH4" s="608">
        <v>0</v>
      </c>
      <c r="CI4" s="608">
        <v>0</v>
      </c>
      <c r="CJ4" s="608">
        <v>0</v>
      </c>
      <c r="CK4" s="608">
        <v>0</v>
      </c>
      <c r="CL4" s="608">
        <v>3</v>
      </c>
      <c r="CM4" s="608">
        <v>231</v>
      </c>
      <c r="CN4" s="608">
        <v>56</v>
      </c>
      <c r="CO4" s="608">
        <v>320</v>
      </c>
      <c r="CP4" s="608">
        <v>0</v>
      </c>
      <c r="CQ4" s="608">
        <v>226</v>
      </c>
      <c r="CR4" s="608">
        <v>444</v>
      </c>
      <c r="CS4" s="608">
        <v>129</v>
      </c>
      <c r="CT4" s="608">
        <v>3</v>
      </c>
      <c r="CU4" s="608">
        <v>0</v>
      </c>
      <c r="CV4" s="608">
        <v>0</v>
      </c>
      <c r="CW4" s="608">
        <v>0</v>
      </c>
      <c r="CX4" s="608">
        <v>504</v>
      </c>
      <c r="CY4" s="608">
        <v>2047</v>
      </c>
      <c r="CZ4" s="608">
        <v>7</v>
      </c>
      <c r="DA4" s="608">
        <v>35</v>
      </c>
      <c r="DB4" s="608">
        <v>10</v>
      </c>
      <c r="DC4" s="608">
        <v>230</v>
      </c>
      <c r="DD4" s="608">
        <v>0</v>
      </c>
      <c r="DE4" s="608">
        <v>0</v>
      </c>
      <c r="DF4" s="609">
        <v>28184</v>
      </c>
      <c r="DG4" s="608">
        <v>433</v>
      </c>
      <c r="DH4" s="608">
        <v>23174</v>
      </c>
      <c r="DI4" s="608">
        <v>0</v>
      </c>
      <c r="DJ4" s="608">
        <v>0</v>
      </c>
      <c r="DK4" s="608">
        <v>0</v>
      </c>
      <c r="DL4" s="608">
        <v>55</v>
      </c>
      <c r="DM4" s="608">
        <v>216</v>
      </c>
      <c r="DN4" s="610">
        <v>23878</v>
      </c>
      <c r="DO4" s="610">
        <v>52062</v>
      </c>
      <c r="DP4" s="608">
        <v>35694</v>
      </c>
      <c r="DQ4" s="610">
        <v>59572</v>
      </c>
      <c r="DR4" s="610">
        <v>87756</v>
      </c>
      <c r="DS4" s="611">
        <v>-31241</v>
      </c>
      <c r="DT4" s="609">
        <v>28331</v>
      </c>
      <c r="DU4" s="612">
        <v>56515</v>
      </c>
      <c r="DV4" s="613" t="s">
        <v>203</v>
      </c>
    </row>
    <row r="5" spans="1:126" ht="15.75" customHeight="1" x14ac:dyDescent="0.2">
      <c r="A5" s="564" t="s">
        <v>204</v>
      </c>
      <c r="B5" s="571" t="s">
        <v>311</v>
      </c>
      <c r="C5" s="459"/>
      <c r="D5" s="607">
        <v>227</v>
      </c>
      <c r="E5" s="608">
        <v>537</v>
      </c>
      <c r="F5" s="608">
        <v>229</v>
      </c>
      <c r="G5" s="608">
        <v>1</v>
      </c>
      <c r="H5" s="608">
        <v>0</v>
      </c>
      <c r="I5" s="608">
        <v>0</v>
      </c>
      <c r="J5" s="608">
        <v>0</v>
      </c>
      <c r="K5" s="608">
        <v>8996</v>
      </c>
      <c r="L5" s="608">
        <v>0</v>
      </c>
      <c r="M5" s="608">
        <v>12</v>
      </c>
      <c r="N5" s="608">
        <v>0</v>
      </c>
      <c r="O5" s="608">
        <v>8</v>
      </c>
      <c r="P5" s="608">
        <v>0</v>
      </c>
      <c r="Q5" s="608">
        <v>0</v>
      </c>
      <c r="R5" s="608">
        <v>0</v>
      </c>
      <c r="S5" s="608">
        <v>0</v>
      </c>
      <c r="T5" s="608">
        <v>0</v>
      </c>
      <c r="U5" s="608">
        <v>0</v>
      </c>
      <c r="V5" s="608">
        <v>7</v>
      </c>
      <c r="W5" s="608">
        <v>0</v>
      </c>
      <c r="X5" s="608">
        <v>0</v>
      </c>
      <c r="Y5" s="608">
        <v>0</v>
      </c>
      <c r="Z5" s="608">
        <v>0</v>
      </c>
      <c r="AA5" s="608">
        <v>13</v>
      </c>
      <c r="AB5" s="608">
        <v>0</v>
      </c>
      <c r="AC5" s="608">
        <v>0</v>
      </c>
      <c r="AD5" s="608">
        <v>0</v>
      </c>
      <c r="AE5" s="608">
        <v>0</v>
      </c>
      <c r="AF5" s="608">
        <v>75</v>
      </c>
      <c r="AG5" s="608">
        <v>0</v>
      </c>
      <c r="AH5" s="608">
        <v>0</v>
      </c>
      <c r="AI5" s="608">
        <v>0</v>
      </c>
      <c r="AJ5" s="608">
        <v>0</v>
      </c>
      <c r="AK5" s="608">
        <v>0</v>
      </c>
      <c r="AL5" s="608">
        <v>0</v>
      </c>
      <c r="AM5" s="608">
        <v>0</v>
      </c>
      <c r="AN5" s="608">
        <v>0</v>
      </c>
      <c r="AO5" s="608">
        <v>0</v>
      </c>
      <c r="AP5" s="608">
        <v>0</v>
      </c>
      <c r="AQ5" s="608">
        <v>0</v>
      </c>
      <c r="AR5" s="608">
        <v>0</v>
      </c>
      <c r="AS5" s="608">
        <v>0</v>
      </c>
      <c r="AT5" s="608">
        <v>0</v>
      </c>
      <c r="AU5" s="608">
        <v>0</v>
      </c>
      <c r="AV5" s="608">
        <v>0</v>
      </c>
      <c r="AW5" s="608">
        <v>0</v>
      </c>
      <c r="AX5" s="608">
        <v>0</v>
      </c>
      <c r="AY5" s="608">
        <v>0</v>
      </c>
      <c r="AZ5" s="608">
        <v>0</v>
      </c>
      <c r="BA5" s="608">
        <v>0</v>
      </c>
      <c r="BB5" s="608">
        <v>0</v>
      </c>
      <c r="BC5" s="608">
        <v>0</v>
      </c>
      <c r="BD5" s="608">
        <v>0</v>
      </c>
      <c r="BE5" s="608">
        <v>0</v>
      </c>
      <c r="BF5" s="608">
        <v>0</v>
      </c>
      <c r="BG5" s="608">
        <v>0</v>
      </c>
      <c r="BH5" s="608">
        <v>0</v>
      </c>
      <c r="BI5" s="608">
        <v>57</v>
      </c>
      <c r="BJ5" s="608">
        <v>0</v>
      </c>
      <c r="BK5" s="608">
        <v>0</v>
      </c>
      <c r="BL5" s="608">
        <v>0</v>
      </c>
      <c r="BM5" s="608">
        <v>0</v>
      </c>
      <c r="BN5" s="608">
        <v>0</v>
      </c>
      <c r="BO5" s="608">
        <v>0</v>
      </c>
      <c r="BP5" s="608">
        <v>0</v>
      </c>
      <c r="BQ5" s="608">
        <v>0</v>
      </c>
      <c r="BR5" s="608">
        <v>0</v>
      </c>
      <c r="BS5" s="608">
        <v>0</v>
      </c>
      <c r="BT5" s="608">
        <v>0</v>
      </c>
      <c r="BU5" s="608">
        <v>0</v>
      </c>
      <c r="BV5" s="608">
        <v>0</v>
      </c>
      <c r="BW5" s="608">
        <v>0</v>
      </c>
      <c r="BX5" s="608">
        <v>0</v>
      </c>
      <c r="BY5" s="608">
        <v>0</v>
      </c>
      <c r="BZ5" s="608">
        <v>0</v>
      </c>
      <c r="CA5" s="608">
        <v>0</v>
      </c>
      <c r="CB5" s="608">
        <v>0</v>
      </c>
      <c r="CC5" s="608">
        <v>0</v>
      </c>
      <c r="CD5" s="608">
        <v>0</v>
      </c>
      <c r="CE5" s="608">
        <v>0</v>
      </c>
      <c r="CF5" s="608">
        <v>0</v>
      </c>
      <c r="CG5" s="608">
        <v>0</v>
      </c>
      <c r="CH5" s="608">
        <v>0</v>
      </c>
      <c r="CI5" s="608">
        <v>0</v>
      </c>
      <c r="CJ5" s="608">
        <v>0</v>
      </c>
      <c r="CK5" s="608">
        <v>0</v>
      </c>
      <c r="CL5" s="608">
        <v>0</v>
      </c>
      <c r="CM5" s="608">
        <v>27</v>
      </c>
      <c r="CN5" s="608">
        <v>146</v>
      </c>
      <c r="CO5" s="608">
        <v>42</v>
      </c>
      <c r="CP5" s="608">
        <v>0</v>
      </c>
      <c r="CQ5" s="608">
        <v>38</v>
      </c>
      <c r="CR5" s="608">
        <v>82</v>
      </c>
      <c r="CS5" s="608">
        <v>0</v>
      </c>
      <c r="CT5" s="608">
        <v>0</v>
      </c>
      <c r="CU5" s="608">
        <v>0</v>
      </c>
      <c r="CV5" s="608">
        <v>0</v>
      </c>
      <c r="CW5" s="608">
        <v>0</v>
      </c>
      <c r="CX5" s="608">
        <v>60</v>
      </c>
      <c r="CY5" s="608">
        <v>492</v>
      </c>
      <c r="CZ5" s="608">
        <v>0</v>
      </c>
      <c r="DA5" s="608">
        <v>0</v>
      </c>
      <c r="DB5" s="608">
        <v>0</v>
      </c>
      <c r="DC5" s="608">
        <v>9</v>
      </c>
      <c r="DD5" s="608">
        <v>0</v>
      </c>
      <c r="DE5" s="608">
        <v>0</v>
      </c>
      <c r="DF5" s="609">
        <v>11058</v>
      </c>
      <c r="DG5" s="608">
        <v>0</v>
      </c>
      <c r="DH5" s="608">
        <v>1594</v>
      </c>
      <c r="DI5" s="608">
        <v>0</v>
      </c>
      <c r="DJ5" s="608">
        <v>0</v>
      </c>
      <c r="DK5" s="608">
        <v>0</v>
      </c>
      <c r="DL5" s="608">
        <v>176</v>
      </c>
      <c r="DM5" s="608">
        <v>27</v>
      </c>
      <c r="DN5" s="610">
        <v>1797</v>
      </c>
      <c r="DO5" s="610">
        <v>12855</v>
      </c>
      <c r="DP5" s="608">
        <v>1617</v>
      </c>
      <c r="DQ5" s="610">
        <v>3414</v>
      </c>
      <c r="DR5" s="610">
        <v>14472</v>
      </c>
      <c r="DS5" s="611">
        <v>-5971</v>
      </c>
      <c r="DT5" s="609">
        <v>-2557</v>
      </c>
      <c r="DU5" s="612">
        <v>8501</v>
      </c>
      <c r="DV5" s="614" t="s">
        <v>204</v>
      </c>
    </row>
    <row r="6" spans="1:126" ht="15.75" customHeight="1" x14ac:dyDescent="0.2">
      <c r="A6" s="564" t="s">
        <v>205</v>
      </c>
      <c r="B6" s="571" t="s">
        <v>312</v>
      </c>
      <c r="C6" s="459"/>
      <c r="D6" s="607">
        <v>6371</v>
      </c>
      <c r="E6" s="608">
        <v>292</v>
      </c>
      <c r="F6" s="608">
        <v>0</v>
      </c>
      <c r="G6" s="608">
        <v>0</v>
      </c>
      <c r="H6" s="608">
        <v>0</v>
      </c>
      <c r="I6" s="608">
        <v>0</v>
      </c>
      <c r="J6" s="608">
        <v>0</v>
      </c>
      <c r="K6" s="608">
        <v>0</v>
      </c>
      <c r="L6" s="608">
        <v>0</v>
      </c>
      <c r="M6" s="608">
        <v>0</v>
      </c>
      <c r="N6" s="608">
        <v>0</v>
      </c>
      <c r="O6" s="608">
        <v>0</v>
      </c>
      <c r="P6" s="608">
        <v>0</v>
      </c>
      <c r="Q6" s="608">
        <v>0</v>
      </c>
      <c r="R6" s="608">
        <v>0</v>
      </c>
      <c r="S6" s="608">
        <v>0</v>
      </c>
      <c r="T6" s="608">
        <v>0</v>
      </c>
      <c r="U6" s="608">
        <v>0</v>
      </c>
      <c r="V6" s="608">
        <v>0</v>
      </c>
      <c r="W6" s="608">
        <v>0</v>
      </c>
      <c r="X6" s="608">
        <v>0</v>
      </c>
      <c r="Y6" s="608">
        <v>0</v>
      </c>
      <c r="Z6" s="608">
        <v>0</v>
      </c>
      <c r="AA6" s="608">
        <v>0</v>
      </c>
      <c r="AB6" s="608">
        <v>0</v>
      </c>
      <c r="AC6" s="608">
        <v>0</v>
      </c>
      <c r="AD6" s="608">
        <v>0</v>
      </c>
      <c r="AE6" s="608">
        <v>0</v>
      </c>
      <c r="AF6" s="608">
        <v>0</v>
      </c>
      <c r="AG6" s="608">
        <v>0</v>
      </c>
      <c r="AH6" s="608">
        <v>0</v>
      </c>
      <c r="AI6" s="608">
        <v>0</v>
      </c>
      <c r="AJ6" s="608">
        <v>0</v>
      </c>
      <c r="AK6" s="608">
        <v>0</v>
      </c>
      <c r="AL6" s="608">
        <v>0</v>
      </c>
      <c r="AM6" s="608">
        <v>0</v>
      </c>
      <c r="AN6" s="608">
        <v>0</v>
      </c>
      <c r="AO6" s="608">
        <v>0</v>
      </c>
      <c r="AP6" s="608">
        <v>0</v>
      </c>
      <c r="AQ6" s="608">
        <v>0</v>
      </c>
      <c r="AR6" s="608">
        <v>0</v>
      </c>
      <c r="AS6" s="608">
        <v>0</v>
      </c>
      <c r="AT6" s="608">
        <v>0</v>
      </c>
      <c r="AU6" s="608">
        <v>0</v>
      </c>
      <c r="AV6" s="608">
        <v>0</v>
      </c>
      <c r="AW6" s="608">
        <v>0</v>
      </c>
      <c r="AX6" s="608">
        <v>0</v>
      </c>
      <c r="AY6" s="608">
        <v>0</v>
      </c>
      <c r="AZ6" s="608">
        <v>0</v>
      </c>
      <c r="BA6" s="608">
        <v>0</v>
      </c>
      <c r="BB6" s="608">
        <v>0</v>
      </c>
      <c r="BC6" s="608">
        <v>0</v>
      </c>
      <c r="BD6" s="608">
        <v>0</v>
      </c>
      <c r="BE6" s="608">
        <v>0</v>
      </c>
      <c r="BF6" s="608">
        <v>0</v>
      </c>
      <c r="BG6" s="608">
        <v>0</v>
      </c>
      <c r="BH6" s="608">
        <v>0</v>
      </c>
      <c r="BI6" s="608">
        <v>0</v>
      </c>
      <c r="BJ6" s="608">
        <v>0</v>
      </c>
      <c r="BK6" s="608">
        <v>0</v>
      </c>
      <c r="BL6" s="608">
        <v>0</v>
      </c>
      <c r="BM6" s="608">
        <v>0</v>
      </c>
      <c r="BN6" s="608">
        <v>0</v>
      </c>
      <c r="BO6" s="608">
        <v>0</v>
      </c>
      <c r="BP6" s="608">
        <v>0</v>
      </c>
      <c r="BQ6" s="608">
        <v>0</v>
      </c>
      <c r="BR6" s="608">
        <v>0</v>
      </c>
      <c r="BS6" s="608">
        <v>0</v>
      </c>
      <c r="BT6" s="608">
        <v>0</v>
      </c>
      <c r="BU6" s="608">
        <v>0</v>
      </c>
      <c r="BV6" s="608">
        <v>0</v>
      </c>
      <c r="BW6" s="608">
        <v>0</v>
      </c>
      <c r="BX6" s="608">
        <v>0</v>
      </c>
      <c r="BY6" s="608">
        <v>0</v>
      </c>
      <c r="BZ6" s="608">
        <v>0</v>
      </c>
      <c r="CA6" s="608">
        <v>0</v>
      </c>
      <c r="CB6" s="608">
        <v>0</v>
      </c>
      <c r="CC6" s="608">
        <v>0</v>
      </c>
      <c r="CD6" s="608">
        <v>0</v>
      </c>
      <c r="CE6" s="608">
        <v>0</v>
      </c>
      <c r="CF6" s="608">
        <v>0</v>
      </c>
      <c r="CG6" s="608">
        <v>0</v>
      </c>
      <c r="CH6" s="608">
        <v>0</v>
      </c>
      <c r="CI6" s="608">
        <v>0</v>
      </c>
      <c r="CJ6" s="608">
        <v>0</v>
      </c>
      <c r="CK6" s="608">
        <v>0</v>
      </c>
      <c r="CL6" s="608">
        <v>0</v>
      </c>
      <c r="CM6" s="608">
        <v>0</v>
      </c>
      <c r="CN6" s="608">
        <v>0</v>
      </c>
      <c r="CO6" s="608">
        <v>0</v>
      </c>
      <c r="CP6" s="608">
        <v>0</v>
      </c>
      <c r="CQ6" s="608">
        <v>0</v>
      </c>
      <c r="CR6" s="608">
        <v>0</v>
      </c>
      <c r="CS6" s="608">
        <v>0</v>
      </c>
      <c r="CT6" s="608">
        <v>0</v>
      </c>
      <c r="CU6" s="608">
        <v>0</v>
      </c>
      <c r="CV6" s="608">
        <v>0</v>
      </c>
      <c r="CW6" s="608">
        <v>0</v>
      </c>
      <c r="CX6" s="608">
        <v>0</v>
      </c>
      <c r="CY6" s="608">
        <v>0</v>
      </c>
      <c r="CZ6" s="608">
        <v>0</v>
      </c>
      <c r="DA6" s="608">
        <v>0</v>
      </c>
      <c r="DB6" s="608">
        <v>0</v>
      </c>
      <c r="DC6" s="608">
        <v>0</v>
      </c>
      <c r="DD6" s="608">
        <v>0</v>
      </c>
      <c r="DE6" s="608">
        <v>0</v>
      </c>
      <c r="DF6" s="609">
        <v>6663</v>
      </c>
      <c r="DG6" s="608">
        <v>0</v>
      </c>
      <c r="DH6" s="608">
        <v>0</v>
      </c>
      <c r="DI6" s="608">
        <v>0</v>
      </c>
      <c r="DJ6" s="608">
        <v>0</v>
      </c>
      <c r="DK6" s="608">
        <v>0</v>
      </c>
      <c r="DL6" s="608">
        <v>0</v>
      </c>
      <c r="DM6" s="608">
        <v>0</v>
      </c>
      <c r="DN6" s="610">
        <v>0</v>
      </c>
      <c r="DO6" s="610">
        <v>6663</v>
      </c>
      <c r="DP6" s="608">
        <v>0</v>
      </c>
      <c r="DQ6" s="610">
        <v>0</v>
      </c>
      <c r="DR6" s="610">
        <v>6663</v>
      </c>
      <c r="DS6" s="611">
        <v>0</v>
      </c>
      <c r="DT6" s="609">
        <v>0</v>
      </c>
      <c r="DU6" s="612">
        <v>6663</v>
      </c>
      <c r="DV6" s="614" t="s">
        <v>205</v>
      </c>
    </row>
    <row r="7" spans="1:126" ht="15.75" customHeight="1" x14ac:dyDescent="0.2">
      <c r="A7" s="564" t="s">
        <v>206</v>
      </c>
      <c r="B7" s="571" t="s">
        <v>313</v>
      </c>
      <c r="C7" s="459"/>
      <c r="D7" s="607">
        <v>12</v>
      </c>
      <c r="E7" s="608">
        <v>0</v>
      </c>
      <c r="F7" s="608">
        <v>0</v>
      </c>
      <c r="G7" s="608">
        <v>735</v>
      </c>
      <c r="H7" s="608">
        <v>0</v>
      </c>
      <c r="I7" s="608">
        <v>0</v>
      </c>
      <c r="J7" s="608">
        <v>0</v>
      </c>
      <c r="K7" s="608">
        <v>138</v>
      </c>
      <c r="L7" s="608">
        <v>0</v>
      </c>
      <c r="M7" s="608">
        <v>1</v>
      </c>
      <c r="N7" s="608">
        <v>0</v>
      </c>
      <c r="O7" s="608">
        <v>1</v>
      </c>
      <c r="P7" s="608">
        <v>0</v>
      </c>
      <c r="Q7" s="608">
        <v>4034</v>
      </c>
      <c r="R7" s="608">
        <v>1</v>
      </c>
      <c r="S7" s="608">
        <v>8</v>
      </c>
      <c r="T7" s="608">
        <v>0</v>
      </c>
      <c r="U7" s="608">
        <v>0</v>
      </c>
      <c r="V7" s="608">
        <v>0</v>
      </c>
      <c r="W7" s="608">
        <v>7</v>
      </c>
      <c r="X7" s="608">
        <v>0</v>
      </c>
      <c r="Y7" s="608">
        <v>0</v>
      </c>
      <c r="Z7" s="608">
        <v>0</v>
      </c>
      <c r="AA7" s="608">
        <v>0</v>
      </c>
      <c r="AB7" s="608">
        <v>116</v>
      </c>
      <c r="AC7" s="608">
        <v>0</v>
      </c>
      <c r="AD7" s="608">
        <v>0</v>
      </c>
      <c r="AE7" s="608">
        <v>0</v>
      </c>
      <c r="AF7" s="608">
        <v>4</v>
      </c>
      <c r="AG7" s="608">
        <v>0</v>
      </c>
      <c r="AH7" s="608">
        <v>0</v>
      </c>
      <c r="AI7" s="608">
        <v>0</v>
      </c>
      <c r="AJ7" s="608">
        <v>0</v>
      </c>
      <c r="AK7" s="608">
        <v>0</v>
      </c>
      <c r="AL7" s="608">
        <v>0</v>
      </c>
      <c r="AM7" s="608">
        <v>0</v>
      </c>
      <c r="AN7" s="608">
        <v>0</v>
      </c>
      <c r="AO7" s="608">
        <v>0</v>
      </c>
      <c r="AP7" s="608">
        <v>0</v>
      </c>
      <c r="AQ7" s="608">
        <v>0</v>
      </c>
      <c r="AR7" s="608">
        <v>0</v>
      </c>
      <c r="AS7" s="608">
        <v>0</v>
      </c>
      <c r="AT7" s="608">
        <v>0</v>
      </c>
      <c r="AU7" s="608">
        <v>0</v>
      </c>
      <c r="AV7" s="608">
        <v>0</v>
      </c>
      <c r="AW7" s="608">
        <v>0</v>
      </c>
      <c r="AX7" s="608">
        <v>0</v>
      </c>
      <c r="AY7" s="608">
        <v>0</v>
      </c>
      <c r="AZ7" s="608">
        <v>0</v>
      </c>
      <c r="BA7" s="608">
        <v>0</v>
      </c>
      <c r="BB7" s="608">
        <v>0</v>
      </c>
      <c r="BC7" s="608">
        <v>0</v>
      </c>
      <c r="BD7" s="608">
        <v>0</v>
      </c>
      <c r="BE7" s="608">
        <v>0</v>
      </c>
      <c r="BF7" s="608">
        <v>0</v>
      </c>
      <c r="BG7" s="608">
        <v>0</v>
      </c>
      <c r="BH7" s="608">
        <v>0</v>
      </c>
      <c r="BI7" s="608">
        <v>23</v>
      </c>
      <c r="BJ7" s="608">
        <v>0</v>
      </c>
      <c r="BK7" s="608">
        <v>3</v>
      </c>
      <c r="BL7" s="608">
        <v>6</v>
      </c>
      <c r="BM7" s="608">
        <v>26</v>
      </c>
      <c r="BN7" s="608">
        <v>2</v>
      </c>
      <c r="BO7" s="608">
        <v>0</v>
      </c>
      <c r="BP7" s="608">
        <v>0</v>
      </c>
      <c r="BQ7" s="608">
        <v>0</v>
      </c>
      <c r="BR7" s="608">
        <v>0</v>
      </c>
      <c r="BS7" s="608">
        <v>0</v>
      </c>
      <c r="BT7" s="608">
        <v>0</v>
      </c>
      <c r="BU7" s="608">
        <v>0</v>
      </c>
      <c r="BV7" s="608">
        <v>0</v>
      </c>
      <c r="BW7" s="608">
        <v>0</v>
      </c>
      <c r="BX7" s="608">
        <v>0</v>
      </c>
      <c r="BY7" s="608">
        <v>0</v>
      </c>
      <c r="BZ7" s="608">
        <v>0</v>
      </c>
      <c r="CA7" s="608">
        <v>0</v>
      </c>
      <c r="CB7" s="608">
        <v>0</v>
      </c>
      <c r="CC7" s="608">
        <v>0</v>
      </c>
      <c r="CD7" s="608">
        <v>0</v>
      </c>
      <c r="CE7" s="608">
        <v>0</v>
      </c>
      <c r="CF7" s="608">
        <v>0</v>
      </c>
      <c r="CG7" s="608">
        <v>0</v>
      </c>
      <c r="CH7" s="608">
        <v>0</v>
      </c>
      <c r="CI7" s="608">
        <v>0</v>
      </c>
      <c r="CJ7" s="608">
        <v>0</v>
      </c>
      <c r="CK7" s="608">
        <v>0</v>
      </c>
      <c r="CL7" s="608">
        <v>1</v>
      </c>
      <c r="CM7" s="608">
        <v>9</v>
      </c>
      <c r="CN7" s="608">
        <v>9</v>
      </c>
      <c r="CO7" s="608">
        <v>3</v>
      </c>
      <c r="CP7" s="608">
        <v>0</v>
      </c>
      <c r="CQ7" s="608">
        <v>9</v>
      </c>
      <c r="CR7" s="608">
        <v>20</v>
      </c>
      <c r="CS7" s="608">
        <v>0</v>
      </c>
      <c r="CT7" s="608">
        <v>0</v>
      </c>
      <c r="CU7" s="608">
        <v>0</v>
      </c>
      <c r="CV7" s="608">
        <v>0</v>
      </c>
      <c r="CW7" s="608">
        <v>0</v>
      </c>
      <c r="CX7" s="608">
        <v>49</v>
      </c>
      <c r="CY7" s="608">
        <v>276</v>
      </c>
      <c r="CZ7" s="608">
        <v>0</v>
      </c>
      <c r="DA7" s="608">
        <v>0</v>
      </c>
      <c r="DB7" s="608">
        <v>0</v>
      </c>
      <c r="DC7" s="608">
        <v>8</v>
      </c>
      <c r="DD7" s="608">
        <v>0</v>
      </c>
      <c r="DE7" s="608">
        <v>0</v>
      </c>
      <c r="DF7" s="609">
        <v>5501</v>
      </c>
      <c r="DG7" s="608">
        <v>27</v>
      </c>
      <c r="DH7" s="608">
        <v>1491</v>
      </c>
      <c r="DI7" s="608">
        <v>0</v>
      </c>
      <c r="DJ7" s="608">
        <v>0</v>
      </c>
      <c r="DK7" s="608">
        <v>0</v>
      </c>
      <c r="DL7" s="608">
        <v>0</v>
      </c>
      <c r="DM7" s="608">
        <v>835</v>
      </c>
      <c r="DN7" s="610">
        <v>2353</v>
      </c>
      <c r="DO7" s="610">
        <v>7854</v>
      </c>
      <c r="DP7" s="608">
        <v>222</v>
      </c>
      <c r="DQ7" s="610">
        <v>2575</v>
      </c>
      <c r="DR7" s="610">
        <v>8076</v>
      </c>
      <c r="DS7" s="611">
        <v>-4059</v>
      </c>
      <c r="DT7" s="609">
        <v>-1484</v>
      </c>
      <c r="DU7" s="612">
        <v>4017</v>
      </c>
      <c r="DV7" s="614" t="s">
        <v>206</v>
      </c>
    </row>
    <row r="8" spans="1:126" ht="15.75" customHeight="1" x14ac:dyDescent="0.2">
      <c r="A8" s="564" t="s">
        <v>207</v>
      </c>
      <c r="B8" s="571" t="s">
        <v>314</v>
      </c>
      <c r="C8" s="459"/>
      <c r="D8" s="607">
        <v>0</v>
      </c>
      <c r="E8" s="608">
        <v>0</v>
      </c>
      <c r="F8" s="608">
        <v>0</v>
      </c>
      <c r="G8" s="608">
        <v>0</v>
      </c>
      <c r="H8" s="608">
        <v>54</v>
      </c>
      <c r="I8" s="608">
        <v>0</v>
      </c>
      <c r="J8" s="608">
        <v>0</v>
      </c>
      <c r="K8" s="608">
        <v>2943</v>
      </c>
      <c r="L8" s="608">
        <v>0</v>
      </c>
      <c r="M8" s="608">
        <v>4</v>
      </c>
      <c r="N8" s="608">
        <v>0</v>
      </c>
      <c r="O8" s="608">
        <v>0</v>
      </c>
      <c r="P8" s="608">
        <v>0</v>
      </c>
      <c r="Q8" s="608">
        <v>0</v>
      </c>
      <c r="R8" s="608">
        <v>0</v>
      </c>
      <c r="S8" s="608">
        <v>0</v>
      </c>
      <c r="T8" s="608">
        <v>0</v>
      </c>
      <c r="U8" s="608">
        <v>0</v>
      </c>
      <c r="V8" s="608">
        <v>1</v>
      </c>
      <c r="W8" s="608">
        <v>0</v>
      </c>
      <c r="X8" s="608">
        <v>0</v>
      </c>
      <c r="Y8" s="608">
        <v>0</v>
      </c>
      <c r="Z8" s="608">
        <v>0</v>
      </c>
      <c r="AA8" s="608">
        <v>109</v>
      </c>
      <c r="AB8" s="608">
        <v>0</v>
      </c>
      <c r="AC8" s="608">
        <v>0</v>
      </c>
      <c r="AD8" s="608">
        <v>0</v>
      </c>
      <c r="AE8" s="608">
        <v>0</v>
      </c>
      <c r="AF8" s="608">
        <v>0</v>
      </c>
      <c r="AG8" s="608">
        <v>0</v>
      </c>
      <c r="AH8" s="608">
        <v>0</v>
      </c>
      <c r="AI8" s="608">
        <v>0</v>
      </c>
      <c r="AJ8" s="608">
        <v>0</v>
      </c>
      <c r="AK8" s="608">
        <v>0</v>
      </c>
      <c r="AL8" s="608">
        <v>0</v>
      </c>
      <c r="AM8" s="608">
        <v>0</v>
      </c>
      <c r="AN8" s="608">
        <v>0</v>
      </c>
      <c r="AO8" s="608">
        <v>0</v>
      </c>
      <c r="AP8" s="608">
        <v>0</v>
      </c>
      <c r="AQ8" s="608">
        <v>0</v>
      </c>
      <c r="AR8" s="608">
        <v>0</v>
      </c>
      <c r="AS8" s="608">
        <v>0</v>
      </c>
      <c r="AT8" s="608">
        <v>0</v>
      </c>
      <c r="AU8" s="608">
        <v>0</v>
      </c>
      <c r="AV8" s="608">
        <v>0</v>
      </c>
      <c r="AW8" s="608">
        <v>0</v>
      </c>
      <c r="AX8" s="608">
        <v>0</v>
      </c>
      <c r="AY8" s="608">
        <v>0</v>
      </c>
      <c r="AZ8" s="608">
        <v>0</v>
      </c>
      <c r="BA8" s="608">
        <v>0</v>
      </c>
      <c r="BB8" s="608">
        <v>0</v>
      </c>
      <c r="BC8" s="608">
        <v>0</v>
      </c>
      <c r="BD8" s="608">
        <v>0</v>
      </c>
      <c r="BE8" s="608">
        <v>0</v>
      </c>
      <c r="BF8" s="608">
        <v>0</v>
      </c>
      <c r="BG8" s="608">
        <v>0</v>
      </c>
      <c r="BH8" s="608">
        <v>0</v>
      </c>
      <c r="BI8" s="608">
        <v>3557</v>
      </c>
      <c r="BJ8" s="608">
        <v>0</v>
      </c>
      <c r="BK8" s="608">
        <v>0</v>
      </c>
      <c r="BL8" s="608">
        <v>0</v>
      </c>
      <c r="BM8" s="608">
        <v>0</v>
      </c>
      <c r="BN8" s="608">
        <v>0</v>
      </c>
      <c r="BO8" s="608">
        <v>0</v>
      </c>
      <c r="BP8" s="608">
        <v>0</v>
      </c>
      <c r="BQ8" s="608">
        <v>0</v>
      </c>
      <c r="BR8" s="608">
        <v>0</v>
      </c>
      <c r="BS8" s="608">
        <v>0</v>
      </c>
      <c r="BT8" s="608">
        <v>0</v>
      </c>
      <c r="BU8" s="608">
        <v>0</v>
      </c>
      <c r="BV8" s="608">
        <v>0</v>
      </c>
      <c r="BW8" s="608">
        <v>0</v>
      </c>
      <c r="BX8" s="608">
        <v>0</v>
      </c>
      <c r="BY8" s="608">
        <v>0</v>
      </c>
      <c r="BZ8" s="608">
        <v>0</v>
      </c>
      <c r="CA8" s="608">
        <v>0</v>
      </c>
      <c r="CB8" s="608">
        <v>0</v>
      </c>
      <c r="CC8" s="608">
        <v>0</v>
      </c>
      <c r="CD8" s="608">
        <v>0</v>
      </c>
      <c r="CE8" s="608">
        <v>0</v>
      </c>
      <c r="CF8" s="608">
        <v>0</v>
      </c>
      <c r="CG8" s="608">
        <v>0</v>
      </c>
      <c r="CH8" s="608">
        <v>0</v>
      </c>
      <c r="CI8" s="608">
        <v>0</v>
      </c>
      <c r="CJ8" s="608">
        <v>0</v>
      </c>
      <c r="CK8" s="608">
        <v>0</v>
      </c>
      <c r="CL8" s="608">
        <v>1</v>
      </c>
      <c r="CM8" s="608">
        <v>9</v>
      </c>
      <c r="CN8" s="608">
        <v>29</v>
      </c>
      <c r="CO8" s="608">
        <v>57</v>
      </c>
      <c r="CP8" s="608">
        <v>0</v>
      </c>
      <c r="CQ8" s="608">
        <v>50</v>
      </c>
      <c r="CR8" s="608">
        <v>112</v>
      </c>
      <c r="CS8" s="608">
        <v>0</v>
      </c>
      <c r="CT8" s="608">
        <v>0</v>
      </c>
      <c r="CU8" s="608">
        <v>0</v>
      </c>
      <c r="CV8" s="608">
        <v>0</v>
      </c>
      <c r="CW8" s="608">
        <v>0</v>
      </c>
      <c r="CX8" s="608">
        <v>173</v>
      </c>
      <c r="CY8" s="608">
        <v>878</v>
      </c>
      <c r="CZ8" s="608">
        <v>0</v>
      </c>
      <c r="DA8" s="608">
        <v>1</v>
      </c>
      <c r="DB8" s="608">
        <v>0</v>
      </c>
      <c r="DC8" s="608">
        <v>19</v>
      </c>
      <c r="DD8" s="608">
        <v>0</v>
      </c>
      <c r="DE8" s="608">
        <v>0</v>
      </c>
      <c r="DF8" s="609">
        <v>7997</v>
      </c>
      <c r="DG8" s="608">
        <v>112</v>
      </c>
      <c r="DH8" s="608">
        <v>2838</v>
      </c>
      <c r="DI8" s="608">
        <v>0</v>
      </c>
      <c r="DJ8" s="608">
        <v>0</v>
      </c>
      <c r="DK8" s="608">
        <v>0</v>
      </c>
      <c r="DL8" s="608">
        <v>0</v>
      </c>
      <c r="DM8" s="608">
        <v>-3</v>
      </c>
      <c r="DN8" s="610">
        <v>2947</v>
      </c>
      <c r="DO8" s="610">
        <v>10944</v>
      </c>
      <c r="DP8" s="608">
        <v>3473</v>
      </c>
      <c r="DQ8" s="610">
        <v>6420</v>
      </c>
      <c r="DR8" s="610">
        <v>14417</v>
      </c>
      <c r="DS8" s="611">
        <v>-3149</v>
      </c>
      <c r="DT8" s="609">
        <v>3271</v>
      </c>
      <c r="DU8" s="612">
        <v>11268</v>
      </c>
      <c r="DV8" s="614" t="s">
        <v>207</v>
      </c>
    </row>
    <row r="9" spans="1:126" ht="15.75" customHeight="1" x14ac:dyDescent="0.2">
      <c r="A9" s="564" t="s">
        <v>208</v>
      </c>
      <c r="B9" s="571" t="s">
        <v>315</v>
      </c>
      <c r="C9" s="459"/>
      <c r="D9" s="607">
        <v>0</v>
      </c>
      <c r="E9" s="608">
        <v>0</v>
      </c>
      <c r="F9" s="608">
        <v>0</v>
      </c>
      <c r="G9" s="608">
        <v>0</v>
      </c>
      <c r="H9" s="608">
        <v>0</v>
      </c>
      <c r="I9" s="608">
        <v>0</v>
      </c>
      <c r="J9" s="608">
        <v>0</v>
      </c>
      <c r="K9" s="608">
        <v>68</v>
      </c>
      <c r="L9" s="608">
        <v>10</v>
      </c>
      <c r="M9" s="608">
        <v>2</v>
      </c>
      <c r="N9" s="608">
        <v>0</v>
      </c>
      <c r="O9" s="608">
        <v>9</v>
      </c>
      <c r="P9" s="608">
        <v>1</v>
      </c>
      <c r="Q9" s="608">
        <v>0</v>
      </c>
      <c r="R9" s="608">
        <v>0</v>
      </c>
      <c r="S9" s="608">
        <v>303</v>
      </c>
      <c r="T9" s="608">
        <v>1</v>
      </c>
      <c r="U9" s="608">
        <v>0</v>
      </c>
      <c r="V9" s="608">
        <v>1189</v>
      </c>
      <c r="W9" s="608">
        <v>9</v>
      </c>
      <c r="X9" s="608">
        <v>0</v>
      </c>
      <c r="Y9" s="608">
        <v>215</v>
      </c>
      <c r="Z9" s="608">
        <v>70</v>
      </c>
      <c r="AA9" s="608">
        <v>143</v>
      </c>
      <c r="AB9" s="608">
        <v>23</v>
      </c>
      <c r="AC9" s="608">
        <v>183</v>
      </c>
      <c r="AD9" s="608">
        <v>2</v>
      </c>
      <c r="AE9" s="608">
        <v>1</v>
      </c>
      <c r="AF9" s="608">
        <v>0</v>
      </c>
      <c r="AG9" s="608">
        <v>3</v>
      </c>
      <c r="AH9" s="608">
        <v>7</v>
      </c>
      <c r="AI9" s="608">
        <v>4</v>
      </c>
      <c r="AJ9" s="608">
        <v>65</v>
      </c>
      <c r="AK9" s="608">
        <v>159</v>
      </c>
      <c r="AL9" s="608">
        <v>110</v>
      </c>
      <c r="AM9" s="608">
        <v>75</v>
      </c>
      <c r="AN9" s="608">
        <v>0</v>
      </c>
      <c r="AO9" s="608">
        <v>56</v>
      </c>
      <c r="AP9" s="608">
        <v>50</v>
      </c>
      <c r="AQ9" s="608">
        <v>2</v>
      </c>
      <c r="AR9" s="608">
        <v>6</v>
      </c>
      <c r="AS9" s="608">
        <v>3</v>
      </c>
      <c r="AT9" s="608">
        <v>2</v>
      </c>
      <c r="AU9" s="608">
        <v>0</v>
      </c>
      <c r="AV9" s="608">
        <v>1</v>
      </c>
      <c r="AW9" s="608">
        <v>17</v>
      </c>
      <c r="AX9" s="608">
        <v>2</v>
      </c>
      <c r="AY9" s="608">
        <v>0</v>
      </c>
      <c r="AZ9" s="608">
        <v>0</v>
      </c>
      <c r="BA9" s="608">
        <v>0</v>
      </c>
      <c r="BB9" s="608">
        <v>0</v>
      </c>
      <c r="BC9" s="608">
        <v>0</v>
      </c>
      <c r="BD9" s="608">
        <v>0</v>
      </c>
      <c r="BE9" s="608">
        <v>0</v>
      </c>
      <c r="BF9" s="608">
        <v>50</v>
      </c>
      <c r="BG9" s="608">
        <v>0</v>
      </c>
      <c r="BH9" s="608">
        <v>0</v>
      </c>
      <c r="BI9" s="608">
        <v>1</v>
      </c>
      <c r="BJ9" s="608">
        <v>5</v>
      </c>
      <c r="BK9" s="608">
        <v>0</v>
      </c>
      <c r="BL9" s="608">
        <v>0</v>
      </c>
      <c r="BM9" s="608">
        <v>1</v>
      </c>
      <c r="BN9" s="608">
        <v>0</v>
      </c>
      <c r="BO9" s="608">
        <v>31238</v>
      </c>
      <c r="BP9" s="608">
        <v>6622</v>
      </c>
      <c r="BQ9" s="608">
        <v>0</v>
      </c>
      <c r="BR9" s="608">
        <v>0</v>
      </c>
      <c r="BS9" s="608">
        <v>1</v>
      </c>
      <c r="BT9" s="608">
        <v>0</v>
      </c>
      <c r="BU9" s="608">
        <v>0</v>
      </c>
      <c r="BV9" s="608">
        <v>0</v>
      </c>
      <c r="BW9" s="608">
        <v>0</v>
      </c>
      <c r="BX9" s="608">
        <v>0</v>
      </c>
      <c r="BY9" s="608">
        <v>0</v>
      </c>
      <c r="BZ9" s="608">
        <v>0</v>
      </c>
      <c r="CA9" s="608">
        <v>0</v>
      </c>
      <c r="CB9" s="608">
        <v>0</v>
      </c>
      <c r="CC9" s="608">
        <v>0</v>
      </c>
      <c r="CD9" s="608">
        <v>0</v>
      </c>
      <c r="CE9" s="608">
        <v>0</v>
      </c>
      <c r="CF9" s="608">
        <v>0</v>
      </c>
      <c r="CG9" s="608">
        <v>0</v>
      </c>
      <c r="CH9" s="608">
        <v>0</v>
      </c>
      <c r="CI9" s="608">
        <v>0</v>
      </c>
      <c r="CJ9" s="608">
        <v>0</v>
      </c>
      <c r="CK9" s="608">
        <v>0</v>
      </c>
      <c r="CL9" s="608">
        <v>0</v>
      </c>
      <c r="CM9" s="608">
        <v>0</v>
      </c>
      <c r="CN9" s="608">
        <v>16</v>
      </c>
      <c r="CO9" s="608">
        <v>3</v>
      </c>
      <c r="CP9" s="608">
        <v>0</v>
      </c>
      <c r="CQ9" s="608">
        <v>0</v>
      </c>
      <c r="CR9" s="608">
        <v>1</v>
      </c>
      <c r="CS9" s="608">
        <v>2</v>
      </c>
      <c r="CT9" s="608">
        <v>2</v>
      </c>
      <c r="CU9" s="608">
        <v>0</v>
      </c>
      <c r="CV9" s="608">
        <v>0</v>
      </c>
      <c r="CW9" s="608">
        <v>0</v>
      </c>
      <c r="CX9" s="608">
        <v>2</v>
      </c>
      <c r="CY9" s="608">
        <v>0</v>
      </c>
      <c r="CZ9" s="608">
        <v>2</v>
      </c>
      <c r="DA9" s="608">
        <v>0</v>
      </c>
      <c r="DB9" s="608">
        <v>0</v>
      </c>
      <c r="DC9" s="608">
        <v>0</v>
      </c>
      <c r="DD9" s="608">
        <v>0</v>
      </c>
      <c r="DE9" s="608">
        <v>0</v>
      </c>
      <c r="DF9" s="609">
        <v>40737</v>
      </c>
      <c r="DG9" s="608">
        <v>0</v>
      </c>
      <c r="DH9" s="608">
        <v>0</v>
      </c>
      <c r="DI9" s="608">
        <v>0</v>
      </c>
      <c r="DJ9" s="608">
        <v>0</v>
      </c>
      <c r="DK9" s="608">
        <v>0</v>
      </c>
      <c r="DL9" s="608">
        <v>0</v>
      </c>
      <c r="DM9" s="608">
        <v>944</v>
      </c>
      <c r="DN9" s="610">
        <v>944</v>
      </c>
      <c r="DO9" s="610">
        <v>41681</v>
      </c>
      <c r="DP9" s="608">
        <v>0</v>
      </c>
      <c r="DQ9" s="610">
        <v>944</v>
      </c>
      <c r="DR9" s="610">
        <v>41681</v>
      </c>
      <c r="DS9" s="611">
        <v>-41681</v>
      </c>
      <c r="DT9" s="609">
        <v>-40737</v>
      </c>
      <c r="DU9" s="612">
        <v>0</v>
      </c>
      <c r="DV9" s="614" t="s">
        <v>208</v>
      </c>
    </row>
    <row r="10" spans="1:126" ht="15.75" customHeight="1" x14ac:dyDescent="0.2">
      <c r="A10" s="564" t="s">
        <v>209</v>
      </c>
      <c r="B10" s="571" t="s">
        <v>527</v>
      </c>
      <c r="C10" s="459"/>
      <c r="D10" s="607">
        <v>0</v>
      </c>
      <c r="E10" s="608">
        <v>0</v>
      </c>
      <c r="F10" s="608">
        <v>0</v>
      </c>
      <c r="G10" s="608">
        <v>1</v>
      </c>
      <c r="H10" s="608">
        <v>0</v>
      </c>
      <c r="I10" s="608">
        <v>0</v>
      </c>
      <c r="J10" s="608">
        <v>1</v>
      </c>
      <c r="K10" s="608">
        <v>0</v>
      </c>
      <c r="L10" s="608">
        <v>0</v>
      </c>
      <c r="M10" s="608">
        <v>1</v>
      </c>
      <c r="N10" s="608">
        <v>0</v>
      </c>
      <c r="O10" s="608">
        <v>0</v>
      </c>
      <c r="P10" s="608">
        <v>0</v>
      </c>
      <c r="Q10" s="608">
        <v>0</v>
      </c>
      <c r="R10" s="608">
        <v>0</v>
      </c>
      <c r="S10" s="608">
        <v>189</v>
      </c>
      <c r="T10" s="608">
        <v>0</v>
      </c>
      <c r="U10" s="608">
        <v>0</v>
      </c>
      <c r="V10" s="608">
        <v>52</v>
      </c>
      <c r="W10" s="608">
        <v>710</v>
      </c>
      <c r="X10" s="608">
        <v>0</v>
      </c>
      <c r="Y10" s="608">
        <v>22</v>
      </c>
      <c r="Z10" s="608">
        <v>12</v>
      </c>
      <c r="AA10" s="608">
        <v>79</v>
      </c>
      <c r="AB10" s="608">
        <v>13</v>
      </c>
      <c r="AC10" s="608">
        <v>212</v>
      </c>
      <c r="AD10" s="608">
        <v>0</v>
      </c>
      <c r="AE10" s="608">
        <v>2</v>
      </c>
      <c r="AF10" s="608">
        <v>0</v>
      </c>
      <c r="AG10" s="608">
        <v>668</v>
      </c>
      <c r="AH10" s="608">
        <v>549</v>
      </c>
      <c r="AI10" s="608">
        <v>369</v>
      </c>
      <c r="AJ10" s="608">
        <v>960</v>
      </c>
      <c r="AK10" s="608">
        <v>817</v>
      </c>
      <c r="AL10" s="608">
        <v>0</v>
      </c>
      <c r="AM10" s="608">
        <v>9</v>
      </c>
      <c r="AN10" s="608">
        <v>0</v>
      </c>
      <c r="AO10" s="608">
        <v>11727</v>
      </c>
      <c r="AP10" s="608">
        <v>18</v>
      </c>
      <c r="AQ10" s="608">
        <v>27</v>
      </c>
      <c r="AR10" s="608">
        <v>0</v>
      </c>
      <c r="AS10" s="608">
        <v>2</v>
      </c>
      <c r="AT10" s="608">
        <v>12</v>
      </c>
      <c r="AU10" s="608">
        <v>1</v>
      </c>
      <c r="AV10" s="608">
        <v>0</v>
      </c>
      <c r="AW10" s="608">
        <v>0</v>
      </c>
      <c r="AX10" s="608">
        <v>0</v>
      </c>
      <c r="AY10" s="608">
        <v>0</v>
      </c>
      <c r="AZ10" s="608">
        <v>0</v>
      </c>
      <c r="BA10" s="608">
        <v>0</v>
      </c>
      <c r="BB10" s="608">
        <v>0</v>
      </c>
      <c r="BC10" s="608">
        <v>0</v>
      </c>
      <c r="BD10" s="608">
        <v>0</v>
      </c>
      <c r="BE10" s="608">
        <v>0</v>
      </c>
      <c r="BF10" s="608">
        <v>0</v>
      </c>
      <c r="BG10" s="608">
        <v>0</v>
      </c>
      <c r="BH10" s="608">
        <v>0</v>
      </c>
      <c r="BI10" s="608">
        <v>177</v>
      </c>
      <c r="BJ10" s="608">
        <v>0</v>
      </c>
      <c r="BK10" s="608">
        <v>294</v>
      </c>
      <c r="BL10" s="608">
        <v>22</v>
      </c>
      <c r="BM10" s="608">
        <v>539</v>
      </c>
      <c r="BN10" s="608">
        <v>272</v>
      </c>
      <c r="BO10" s="608">
        <v>-3</v>
      </c>
      <c r="BP10" s="608">
        <v>0</v>
      </c>
      <c r="BQ10" s="608">
        <v>0</v>
      </c>
      <c r="BR10" s="608">
        <v>0</v>
      </c>
      <c r="BS10" s="608">
        <v>0</v>
      </c>
      <c r="BT10" s="608">
        <v>0</v>
      </c>
      <c r="BU10" s="608">
        <v>0</v>
      </c>
      <c r="BV10" s="608">
        <v>0</v>
      </c>
      <c r="BW10" s="608">
        <v>0</v>
      </c>
      <c r="BX10" s="608">
        <v>0</v>
      </c>
      <c r="BY10" s="608">
        <v>0</v>
      </c>
      <c r="BZ10" s="608">
        <v>0</v>
      </c>
      <c r="CA10" s="608">
        <v>0</v>
      </c>
      <c r="CB10" s="608">
        <v>0</v>
      </c>
      <c r="CC10" s="608">
        <v>0</v>
      </c>
      <c r="CD10" s="608">
        <v>0</v>
      </c>
      <c r="CE10" s="608">
        <v>0</v>
      </c>
      <c r="CF10" s="608">
        <v>0</v>
      </c>
      <c r="CG10" s="608">
        <v>0</v>
      </c>
      <c r="CH10" s="608">
        <v>0</v>
      </c>
      <c r="CI10" s="608">
        <v>0</v>
      </c>
      <c r="CJ10" s="608">
        <v>0</v>
      </c>
      <c r="CK10" s="608">
        <v>0</v>
      </c>
      <c r="CL10" s="608">
        <v>1</v>
      </c>
      <c r="CM10" s="608">
        <v>0</v>
      </c>
      <c r="CN10" s="608">
        <v>0</v>
      </c>
      <c r="CO10" s="608">
        <v>0</v>
      </c>
      <c r="CP10" s="608">
        <v>0</v>
      </c>
      <c r="CQ10" s="608">
        <v>0</v>
      </c>
      <c r="CR10" s="608">
        <v>0</v>
      </c>
      <c r="CS10" s="608">
        <v>0</v>
      </c>
      <c r="CT10" s="608">
        <v>0</v>
      </c>
      <c r="CU10" s="608">
        <v>0</v>
      </c>
      <c r="CV10" s="608">
        <v>0</v>
      </c>
      <c r="CW10" s="608">
        <v>0</v>
      </c>
      <c r="CX10" s="608">
        <v>-2</v>
      </c>
      <c r="CY10" s="608">
        <v>-5</v>
      </c>
      <c r="CZ10" s="608">
        <v>0</v>
      </c>
      <c r="DA10" s="608">
        <v>1</v>
      </c>
      <c r="DB10" s="608">
        <v>0</v>
      </c>
      <c r="DC10" s="608">
        <v>4</v>
      </c>
      <c r="DD10" s="608">
        <v>0</v>
      </c>
      <c r="DE10" s="608">
        <v>4</v>
      </c>
      <c r="DF10" s="609">
        <v>17757</v>
      </c>
      <c r="DG10" s="608">
        <v>-40</v>
      </c>
      <c r="DH10" s="608">
        <v>-37</v>
      </c>
      <c r="DI10" s="608">
        <v>0</v>
      </c>
      <c r="DJ10" s="608">
        <v>0</v>
      </c>
      <c r="DK10" s="608">
        <v>0</v>
      </c>
      <c r="DL10" s="608">
        <v>-42</v>
      </c>
      <c r="DM10" s="608">
        <v>204</v>
      </c>
      <c r="DN10" s="610">
        <v>85</v>
      </c>
      <c r="DO10" s="610">
        <v>17842</v>
      </c>
      <c r="DP10" s="608">
        <v>1795</v>
      </c>
      <c r="DQ10" s="610">
        <v>1880</v>
      </c>
      <c r="DR10" s="610">
        <v>19637</v>
      </c>
      <c r="DS10" s="611">
        <v>-15924</v>
      </c>
      <c r="DT10" s="609">
        <v>-14044</v>
      </c>
      <c r="DU10" s="612">
        <v>3713</v>
      </c>
      <c r="DV10" s="614" t="s">
        <v>209</v>
      </c>
    </row>
    <row r="11" spans="1:126" ht="15.75" customHeight="1" x14ac:dyDescent="0.2">
      <c r="A11" s="564" t="s">
        <v>210</v>
      </c>
      <c r="B11" s="571" t="s">
        <v>316</v>
      </c>
      <c r="C11" s="459"/>
      <c r="D11" s="607">
        <v>0</v>
      </c>
      <c r="E11" s="608">
        <v>87</v>
      </c>
      <c r="F11" s="608">
        <v>0</v>
      </c>
      <c r="G11" s="608">
        <v>113</v>
      </c>
      <c r="H11" s="608">
        <v>145</v>
      </c>
      <c r="I11" s="608">
        <v>0</v>
      </c>
      <c r="J11" s="608">
        <v>0</v>
      </c>
      <c r="K11" s="608">
        <v>41998</v>
      </c>
      <c r="L11" s="608">
        <v>9484</v>
      </c>
      <c r="M11" s="608">
        <v>711</v>
      </c>
      <c r="N11" s="608">
        <v>0</v>
      </c>
      <c r="O11" s="608">
        <v>8</v>
      </c>
      <c r="P11" s="608">
        <v>8</v>
      </c>
      <c r="Q11" s="608">
        <v>7</v>
      </c>
      <c r="R11" s="608">
        <v>0</v>
      </c>
      <c r="S11" s="608">
        <v>377</v>
      </c>
      <c r="T11" s="608">
        <v>6</v>
      </c>
      <c r="U11" s="608">
        <v>0</v>
      </c>
      <c r="V11" s="608">
        <v>1</v>
      </c>
      <c r="W11" s="608">
        <v>5</v>
      </c>
      <c r="X11" s="608">
        <v>0</v>
      </c>
      <c r="Y11" s="608">
        <v>274</v>
      </c>
      <c r="Z11" s="608">
        <v>1</v>
      </c>
      <c r="AA11" s="608">
        <v>7870</v>
      </c>
      <c r="AB11" s="608">
        <v>696</v>
      </c>
      <c r="AC11" s="608">
        <v>0</v>
      </c>
      <c r="AD11" s="608">
        <v>3</v>
      </c>
      <c r="AE11" s="608">
        <v>0</v>
      </c>
      <c r="AF11" s="608">
        <v>73</v>
      </c>
      <c r="AG11" s="608">
        <v>0</v>
      </c>
      <c r="AH11" s="608">
        <v>0</v>
      </c>
      <c r="AI11" s="608">
        <v>8</v>
      </c>
      <c r="AJ11" s="608">
        <v>57</v>
      </c>
      <c r="AK11" s="608">
        <v>0</v>
      </c>
      <c r="AL11" s="608">
        <v>0</v>
      </c>
      <c r="AM11" s="608">
        <v>1</v>
      </c>
      <c r="AN11" s="608">
        <v>0</v>
      </c>
      <c r="AO11" s="608">
        <v>0</v>
      </c>
      <c r="AP11" s="608">
        <v>0</v>
      </c>
      <c r="AQ11" s="608">
        <v>0</v>
      </c>
      <c r="AR11" s="608">
        <v>0</v>
      </c>
      <c r="AS11" s="608">
        <v>0</v>
      </c>
      <c r="AT11" s="608">
        <v>0</v>
      </c>
      <c r="AU11" s="608">
        <v>0</v>
      </c>
      <c r="AV11" s="608">
        <v>0</v>
      </c>
      <c r="AW11" s="608">
        <v>0</v>
      </c>
      <c r="AX11" s="608">
        <v>0</v>
      </c>
      <c r="AY11" s="608">
        <v>0</v>
      </c>
      <c r="AZ11" s="608">
        <v>0</v>
      </c>
      <c r="BA11" s="608">
        <v>0</v>
      </c>
      <c r="BB11" s="608">
        <v>0</v>
      </c>
      <c r="BC11" s="608">
        <v>0</v>
      </c>
      <c r="BD11" s="608">
        <v>0</v>
      </c>
      <c r="BE11" s="608">
        <v>0</v>
      </c>
      <c r="BF11" s="608">
        <v>0</v>
      </c>
      <c r="BG11" s="608">
        <v>0</v>
      </c>
      <c r="BH11" s="608">
        <v>0</v>
      </c>
      <c r="BI11" s="608">
        <v>187</v>
      </c>
      <c r="BJ11" s="608">
        <v>0</v>
      </c>
      <c r="BK11" s="608">
        <v>0</v>
      </c>
      <c r="BL11" s="608">
        <v>0</v>
      </c>
      <c r="BM11" s="608">
        <v>0</v>
      </c>
      <c r="BN11" s="608">
        <v>0</v>
      </c>
      <c r="BO11" s="608">
        <v>0</v>
      </c>
      <c r="BP11" s="608">
        <v>0</v>
      </c>
      <c r="BQ11" s="608">
        <v>0</v>
      </c>
      <c r="BR11" s="608">
        <v>0</v>
      </c>
      <c r="BS11" s="608">
        <v>0</v>
      </c>
      <c r="BT11" s="608">
        <v>0</v>
      </c>
      <c r="BU11" s="608">
        <v>0</v>
      </c>
      <c r="BV11" s="608">
        <v>0</v>
      </c>
      <c r="BW11" s="608">
        <v>0</v>
      </c>
      <c r="BX11" s="608">
        <v>0</v>
      </c>
      <c r="BY11" s="608">
        <v>0</v>
      </c>
      <c r="BZ11" s="608">
        <v>0</v>
      </c>
      <c r="CA11" s="608">
        <v>0</v>
      </c>
      <c r="CB11" s="608">
        <v>0</v>
      </c>
      <c r="CC11" s="608">
        <v>0</v>
      </c>
      <c r="CD11" s="608">
        <v>0</v>
      </c>
      <c r="CE11" s="608">
        <v>0</v>
      </c>
      <c r="CF11" s="608">
        <v>0</v>
      </c>
      <c r="CG11" s="608">
        <v>0</v>
      </c>
      <c r="CH11" s="608">
        <v>0</v>
      </c>
      <c r="CI11" s="608">
        <v>0</v>
      </c>
      <c r="CJ11" s="608">
        <v>0</v>
      </c>
      <c r="CK11" s="608">
        <v>0</v>
      </c>
      <c r="CL11" s="608">
        <v>185</v>
      </c>
      <c r="CM11" s="608">
        <v>1072</v>
      </c>
      <c r="CN11" s="608">
        <v>307</v>
      </c>
      <c r="CO11" s="608">
        <v>1263</v>
      </c>
      <c r="CP11" s="608">
        <v>0</v>
      </c>
      <c r="CQ11" s="608">
        <v>1053</v>
      </c>
      <c r="CR11" s="608">
        <v>2185</v>
      </c>
      <c r="CS11" s="608">
        <v>95</v>
      </c>
      <c r="CT11" s="608">
        <v>0</v>
      </c>
      <c r="CU11" s="608">
        <v>0</v>
      </c>
      <c r="CV11" s="608">
        <v>0</v>
      </c>
      <c r="CW11" s="608">
        <v>0</v>
      </c>
      <c r="CX11" s="608">
        <v>2217</v>
      </c>
      <c r="CY11" s="608">
        <v>19657</v>
      </c>
      <c r="CZ11" s="608">
        <v>0</v>
      </c>
      <c r="DA11" s="608">
        <v>2</v>
      </c>
      <c r="DB11" s="608">
        <v>0</v>
      </c>
      <c r="DC11" s="608">
        <v>325</v>
      </c>
      <c r="DD11" s="608">
        <v>0</v>
      </c>
      <c r="DE11" s="608">
        <v>0</v>
      </c>
      <c r="DF11" s="609">
        <v>90481</v>
      </c>
      <c r="DG11" s="608">
        <v>3919</v>
      </c>
      <c r="DH11" s="608">
        <v>172220</v>
      </c>
      <c r="DI11" s="608">
        <v>0</v>
      </c>
      <c r="DJ11" s="608">
        <v>0</v>
      </c>
      <c r="DK11" s="608">
        <v>0</v>
      </c>
      <c r="DL11" s="608">
        <v>0</v>
      </c>
      <c r="DM11" s="608">
        <v>-235</v>
      </c>
      <c r="DN11" s="610">
        <v>175904</v>
      </c>
      <c r="DO11" s="610">
        <v>266385</v>
      </c>
      <c r="DP11" s="608">
        <v>101706</v>
      </c>
      <c r="DQ11" s="610">
        <v>277610</v>
      </c>
      <c r="DR11" s="610">
        <v>368091</v>
      </c>
      <c r="DS11" s="611">
        <v>-205721</v>
      </c>
      <c r="DT11" s="609">
        <v>71889</v>
      </c>
      <c r="DU11" s="612">
        <v>162370</v>
      </c>
      <c r="DV11" s="614" t="s">
        <v>210</v>
      </c>
    </row>
    <row r="12" spans="1:126" ht="15.75" customHeight="1" x14ac:dyDescent="0.2">
      <c r="A12" s="564" t="s">
        <v>211</v>
      </c>
      <c r="B12" s="571" t="s">
        <v>317</v>
      </c>
      <c r="C12" s="459"/>
      <c r="D12" s="607">
        <v>0</v>
      </c>
      <c r="E12" s="608">
        <v>1</v>
      </c>
      <c r="F12" s="608">
        <v>0</v>
      </c>
      <c r="G12" s="608">
        <v>0</v>
      </c>
      <c r="H12" s="608">
        <v>258</v>
      </c>
      <c r="I12" s="608">
        <v>0</v>
      </c>
      <c r="J12" s="608">
        <v>0</v>
      </c>
      <c r="K12" s="608">
        <v>218</v>
      </c>
      <c r="L12" s="608">
        <v>4383</v>
      </c>
      <c r="M12" s="608">
        <v>0</v>
      </c>
      <c r="N12" s="608">
        <v>0</v>
      </c>
      <c r="O12" s="608">
        <v>0</v>
      </c>
      <c r="P12" s="608">
        <v>0</v>
      </c>
      <c r="Q12" s="608">
        <v>0</v>
      </c>
      <c r="R12" s="608">
        <v>0</v>
      </c>
      <c r="S12" s="608">
        <v>0</v>
      </c>
      <c r="T12" s="608">
        <v>0</v>
      </c>
      <c r="U12" s="608">
        <v>0</v>
      </c>
      <c r="V12" s="608">
        <v>0</v>
      </c>
      <c r="W12" s="608">
        <v>0</v>
      </c>
      <c r="X12" s="608">
        <v>0</v>
      </c>
      <c r="Y12" s="608">
        <v>0</v>
      </c>
      <c r="Z12" s="608">
        <v>0</v>
      </c>
      <c r="AA12" s="608">
        <v>67</v>
      </c>
      <c r="AB12" s="608">
        <v>0</v>
      </c>
      <c r="AC12" s="608">
        <v>0</v>
      </c>
      <c r="AD12" s="608">
        <v>0</v>
      </c>
      <c r="AE12" s="608">
        <v>0</v>
      </c>
      <c r="AF12" s="608">
        <v>0</v>
      </c>
      <c r="AG12" s="608">
        <v>0</v>
      </c>
      <c r="AH12" s="608">
        <v>0</v>
      </c>
      <c r="AI12" s="608">
        <v>0</v>
      </c>
      <c r="AJ12" s="608">
        <v>0</v>
      </c>
      <c r="AK12" s="608">
        <v>0</v>
      </c>
      <c r="AL12" s="608">
        <v>0</v>
      </c>
      <c r="AM12" s="608">
        <v>0</v>
      </c>
      <c r="AN12" s="608">
        <v>0</v>
      </c>
      <c r="AO12" s="608">
        <v>0</v>
      </c>
      <c r="AP12" s="608">
        <v>0</v>
      </c>
      <c r="AQ12" s="608">
        <v>0</v>
      </c>
      <c r="AR12" s="608">
        <v>0</v>
      </c>
      <c r="AS12" s="608">
        <v>0</v>
      </c>
      <c r="AT12" s="608">
        <v>0</v>
      </c>
      <c r="AU12" s="608">
        <v>0</v>
      </c>
      <c r="AV12" s="608">
        <v>0</v>
      </c>
      <c r="AW12" s="608">
        <v>0</v>
      </c>
      <c r="AX12" s="608">
        <v>0</v>
      </c>
      <c r="AY12" s="608">
        <v>0</v>
      </c>
      <c r="AZ12" s="608">
        <v>0</v>
      </c>
      <c r="BA12" s="608">
        <v>0</v>
      </c>
      <c r="BB12" s="608">
        <v>0</v>
      </c>
      <c r="BC12" s="608">
        <v>0</v>
      </c>
      <c r="BD12" s="608">
        <v>0</v>
      </c>
      <c r="BE12" s="608">
        <v>0</v>
      </c>
      <c r="BF12" s="608">
        <v>0</v>
      </c>
      <c r="BG12" s="608">
        <v>0</v>
      </c>
      <c r="BH12" s="608">
        <v>0</v>
      </c>
      <c r="BI12" s="608">
        <v>0</v>
      </c>
      <c r="BJ12" s="608">
        <v>0</v>
      </c>
      <c r="BK12" s="608">
        <v>0</v>
      </c>
      <c r="BL12" s="608">
        <v>0</v>
      </c>
      <c r="BM12" s="608">
        <v>0</v>
      </c>
      <c r="BN12" s="608">
        <v>0</v>
      </c>
      <c r="BO12" s="608">
        <v>0</v>
      </c>
      <c r="BP12" s="608">
        <v>0</v>
      </c>
      <c r="BQ12" s="608">
        <v>0</v>
      </c>
      <c r="BR12" s="608">
        <v>0</v>
      </c>
      <c r="BS12" s="608">
        <v>52</v>
      </c>
      <c r="BT12" s="608">
        <v>0</v>
      </c>
      <c r="BU12" s="608">
        <v>0</v>
      </c>
      <c r="BV12" s="608">
        <v>0</v>
      </c>
      <c r="BW12" s="608">
        <v>0</v>
      </c>
      <c r="BX12" s="608">
        <v>0</v>
      </c>
      <c r="BY12" s="608">
        <v>0</v>
      </c>
      <c r="BZ12" s="608">
        <v>0</v>
      </c>
      <c r="CA12" s="608">
        <v>0</v>
      </c>
      <c r="CB12" s="608">
        <v>0</v>
      </c>
      <c r="CC12" s="608">
        <v>0</v>
      </c>
      <c r="CD12" s="608">
        <v>0</v>
      </c>
      <c r="CE12" s="608">
        <v>0</v>
      </c>
      <c r="CF12" s="608">
        <v>0</v>
      </c>
      <c r="CG12" s="608">
        <v>0</v>
      </c>
      <c r="CH12" s="608">
        <v>0</v>
      </c>
      <c r="CI12" s="608">
        <v>0</v>
      </c>
      <c r="CJ12" s="608">
        <v>0</v>
      </c>
      <c r="CK12" s="608">
        <v>0</v>
      </c>
      <c r="CL12" s="608">
        <v>17</v>
      </c>
      <c r="CM12" s="608">
        <v>11</v>
      </c>
      <c r="CN12" s="608">
        <v>8</v>
      </c>
      <c r="CO12" s="608">
        <v>130</v>
      </c>
      <c r="CP12" s="608">
        <v>0</v>
      </c>
      <c r="CQ12" s="608">
        <v>87</v>
      </c>
      <c r="CR12" s="608">
        <v>181</v>
      </c>
      <c r="CS12" s="608">
        <v>0</v>
      </c>
      <c r="CT12" s="608">
        <v>0</v>
      </c>
      <c r="CU12" s="608">
        <v>0</v>
      </c>
      <c r="CV12" s="608">
        <v>0</v>
      </c>
      <c r="CW12" s="608">
        <v>1</v>
      </c>
      <c r="CX12" s="608">
        <v>662</v>
      </c>
      <c r="CY12" s="608">
        <v>7828</v>
      </c>
      <c r="CZ12" s="608">
        <v>0</v>
      </c>
      <c r="DA12" s="608">
        <v>0</v>
      </c>
      <c r="DB12" s="608">
        <v>0</v>
      </c>
      <c r="DC12" s="608">
        <v>75</v>
      </c>
      <c r="DD12" s="608">
        <v>0</v>
      </c>
      <c r="DE12" s="608">
        <v>127</v>
      </c>
      <c r="DF12" s="609">
        <v>14106</v>
      </c>
      <c r="DG12" s="608">
        <v>2104</v>
      </c>
      <c r="DH12" s="608">
        <v>33717</v>
      </c>
      <c r="DI12" s="608">
        <v>0</v>
      </c>
      <c r="DJ12" s="608">
        <v>0</v>
      </c>
      <c r="DK12" s="608">
        <v>0</v>
      </c>
      <c r="DL12" s="608">
        <v>0</v>
      </c>
      <c r="DM12" s="608">
        <v>-217</v>
      </c>
      <c r="DN12" s="610">
        <v>35604</v>
      </c>
      <c r="DO12" s="610">
        <v>49710</v>
      </c>
      <c r="DP12" s="608">
        <v>52323</v>
      </c>
      <c r="DQ12" s="610">
        <v>87927</v>
      </c>
      <c r="DR12" s="610">
        <v>102033</v>
      </c>
      <c r="DS12" s="611">
        <v>-46067</v>
      </c>
      <c r="DT12" s="609">
        <v>41860</v>
      </c>
      <c r="DU12" s="612">
        <v>55966</v>
      </c>
      <c r="DV12" s="614" t="s">
        <v>211</v>
      </c>
    </row>
    <row r="13" spans="1:126" ht="15.75" customHeight="1" x14ac:dyDescent="0.2">
      <c r="A13" s="564" t="s">
        <v>212</v>
      </c>
      <c r="B13" s="571" t="s">
        <v>318</v>
      </c>
      <c r="C13" s="459"/>
      <c r="D13" s="607">
        <v>680</v>
      </c>
      <c r="E13" s="608">
        <v>3017</v>
      </c>
      <c r="F13" s="608">
        <v>189</v>
      </c>
      <c r="G13" s="608">
        <v>23</v>
      </c>
      <c r="H13" s="608">
        <v>41</v>
      </c>
      <c r="I13" s="608">
        <v>0</v>
      </c>
      <c r="J13" s="608">
        <v>0</v>
      </c>
      <c r="K13" s="608">
        <v>-2</v>
      </c>
      <c r="L13" s="608">
        <v>0</v>
      </c>
      <c r="M13" s="608">
        <v>125</v>
      </c>
      <c r="N13" s="608">
        <v>0</v>
      </c>
      <c r="O13" s="608">
        <v>0</v>
      </c>
      <c r="P13" s="608">
        <v>0</v>
      </c>
      <c r="Q13" s="608">
        <v>0</v>
      </c>
      <c r="R13" s="608">
        <v>0</v>
      </c>
      <c r="S13" s="608">
        <v>0</v>
      </c>
      <c r="T13" s="608">
        <v>0</v>
      </c>
      <c r="U13" s="608">
        <v>0</v>
      </c>
      <c r="V13" s="608">
        <v>5</v>
      </c>
      <c r="W13" s="608">
        <v>0</v>
      </c>
      <c r="X13" s="608">
        <v>0</v>
      </c>
      <c r="Y13" s="608">
        <v>0</v>
      </c>
      <c r="Z13" s="608">
        <v>0</v>
      </c>
      <c r="AA13" s="608">
        <v>0</v>
      </c>
      <c r="AB13" s="608">
        <v>0</v>
      </c>
      <c r="AC13" s="608">
        <v>0</v>
      </c>
      <c r="AD13" s="608">
        <v>0</v>
      </c>
      <c r="AE13" s="608">
        <v>0</v>
      </c>
      <c r="AF13" s="608">
        <v>0</v>
      </c>
      <c r="AG13" s="608">
        <v>0</v>
      </c>
      <c r="AH13" s="608">
        <v>0</v>
      </c>
      <c r="AI13" s="608">
        <v>0</v>
      </c>
      <c r="AJ13" s="608">
        <v>0</v>
      </c>
      <c r="AK13" s="608">
        <v>0</v>
      </c>
      <c r="AL13" s="608">
        <v>0</v>
      </c>
      <c r="AM13" s="608">
        <v>0</v>
      </c>
      <c r="AN13" s="608">
        <v>0</v>
      </c>
      <c r="AO13" s="608">
        <v>0</v>
      </c>
      <c r="AP13" s="608">
        <v>0</v>
      </c>
      <c r="AQ13" s="608">
        <v>0</v>
      </c>
      <c r="AR13" s="608">
        <v>0</v>
      </c>
      <c r="AS13" s="608">
        <v>0</v>
      </c>
      <c r="AT13" s="608">
        <v>0</v>
      </c>
      <c r="AU13" s="608">
        <v>0</v>
      </c>
      <c r="AV13" s="608">
        <v>0</v>
      </c>
      <c r="AW13" s="608">
        <v>0</v>
      </c>
      <c r="AX13" s="608">
        <v>0</v>
      </c>
      <c r="AY13" s="608">
        <v>0</v>
      </c>
      <c r="AZ13" s="608">
        <v>0</v>
      </c>
      <c r="BA13" s="608">
        <v>0</v>
      </c>
      <c r="BB13" s="608">
        <v>0</v>
      </c>
      <c r="BC13" s="608">
        <v>0</v>
      </c>
      <c r="BD13" s="608">
        <v>0</v>
      </c>
      <c r="BE13" s="608">
        <v>0</v>
      </c>
      <c r="BF13" s="608">
        <v>0</v>
      </c>
      <c r="BG13" s="608">
        <v>0</v>
      </c>
      <c r="BH13" s="608">
        <v>0</v>
      </c>
      <c r="BI13" s="608">
        <v>0</v>
      </c>
      <c r="BJ13" s="608">
        <v>0</v>
      </c>
      <c r="BK13" s="608">
        <v>0</v>
      </c>
      <c r="BL13" s="608">
        <v>0</v>
      </c>
      <c r="BM13" s="608">
        <v>38</v>
      </c>
      <c r="BN13" s="608">
        <v>0</v>
      </c>
      <c r="BO13" s="608">
        <v>0</v>
      </c>
      <c r="BP13" s="608">
        <v>0</v>
      </c>
      <c r="BQ13" s="608">
        <v>0</v>
      </c>
      <c r="BR13" s="608">
        <v>0</v>
      </c>
      <c r="BS13" s="608">
        <v>32</v>
      </c>
      <c r="BT13" s="608">
        <v>0</v>
      </c>
      <c r="BU13" s="608">
        <v>0</v>
      </c>
      <c r="BV13" s="608">
        <v>0</v>
      </c>
      <c r="BW13" s="608">
        <v>0</v>
      </c>
      <c r="BX13" s="608">
        <v>0</v>
      </c>
      <c r="BY13" s="608">
        <v>0</v>
      </c>
      <c r="BZ13" s="608">
        <v>0</v>
      </c>
      <c r="CA13" s="608">
        <v>0</v>
      </c>
      <c r="CB13" s="608">
        <v>0</v>
      </c>
      <c r="CC13" s="608">
        <v>0</v>
      </c>
      <c r="CD13" s="608">
        <v>0</v>
      </c>
      <c r="CE13" s="608">
        <v>0</v>
      </c>
      <c r="CF13" s="608">
        <v>0</v>
      </c>
      <c r="CG13" s="608">
        <v>0</v>
      </c>
      <c r="CH13" s="608">
        <v>0</v>
      </c>
      <c r="CI13" s="608">
        <v>0</v>
      </c>
      <c r="CJ13" s="608">
        <v>0</v>
      </c>
      <c r="CK13" s="608">
        <v>0</v>
      </c>
      <c r="CL13" s="608">
        <v>0</v>
      </c>
      <c r="CM13" s="608">
        <v>91</v>
      </c>
      <c r="CN13" s="608">
        <v>534</v>
      </c>
      <c r="CO13" s="608">
        <v>28</v>
      </c>
      <c r="CP13" s="608">
        <v>0</v>
      </c>
      <c r="CQ13" s="608">
        <v>5</v>
      </c>
      <c r="CR13" s="608">
        <v>3</v>
      </c>
      <c r="CS13" s="608">
        <v>0</v>
      </c>
      <c r="CT13" s="608">
        <v>0</v>
      </c>
      <c r="CU13" s="608">
        <v>0</v>
      </c>
      <c r="CV13" s="608">
        <v>0</v>
      </c>
      <c r="CW13" s="608">
        <v>0</v>
      </c>
      <c r="CX13" s="608">
        <v>0</v>
      </c>
      <c r="CY13" s="608">
        <v>0</v>
      </c>
      <c r="CZ13" s="608">
        <v>0</v>
      </c>
      <c r="DA13" s="608">
        <v>31</v>
      </c>
      <c r="DB13" s="608">
        <v>28</v>
      </c>
      <c r="DC13" s="608">
        <v>0</v>
      </c>
      <c r="DD13" s="608">
        <v>0</v>
      </c>
      <c r="DE13" s="608">
        <v>0</v>
      </c>
      <c r="DF13" s="609">
        <v>4868</v>
      </c>
      <c r="DG13" s="608">
        <v>0</v>
      </c>
      <c r="DH13" s="608">
        <v>1138</v>
      </c>
      <c r="DI13" s="608">
        <v>0</v>
      </c>
      <c r="DJ13" s="608">
        <v>0</v>
      </c>
      <c r="DK13" s="608">
        <v>0</v>
      </c>
      <c r="DL13" s="608">
        <v>0</v>
      </c>
      <c r="DM13" s="608">
        <v>-35</v>
      </c>
      <c r="DN13" s="610">
        <v>1103</v>
      </c>
      <c r="DO13" s="610">
        <v>5971</v>
      </c>
      <c r="DP13" s="608">
        <v>3388</v>
      </c>
      <c r="DQ13" s="610">
        <v>4491</v>
      </c>
      <c r="DR13" s="610">
        <v>9359</v>
      </c>
      <c r="DS13" s="611">
        <v>-5860</v>
      </c>
      <c r="DT13" s="609">
        <v>-1369</v>
      </c>
      <c r="DU13" s="612">
        <v>3499</v>
      </c>
      <c r="DV13" s="614" t="s">
        <v>212</v>
      </c>
    </row>
    <row r="14" spans="1:126" ht="15.75" customHeight="1" x14ac:dyDescent="0.2">
      <c r="A14" s="564" t="s">
        <v>213</v>
      </c>
      <c r="B14" s="571" t="s">
        <v>319</v>
      </c>
      <c r="C14" s="459"/>
      <c r="D14" s="607">
        <v>0</v>
      </c>
      <c r="E14" s="608">
        <v>0</v>
      </c>
      <c r="F14" s="608">
        <v>0</v>
      </c>
      <c r="G14" s="608">
        <v>0</v>
      </c>
      <c r="H14" s="608">
        <v>0</v>
      </c>
      <c r="I14" s="608">
        <v>0</v>
      </c>
      <c r="J14" s="608">
        <v>0</v>
      </c>
      <c r="K14" s="608">
        <v>0</v>
      </c>
      <c r="L14" s="608">
        <v>0</v>
      </c>
      <c r="M14" s="608">
        <v>0</v>
      </c>
      <c r="N14" s="608">
        <v>0</v>
      </c>
      <c r="O14" s="608">
        <v>0</v>
      </c>
      <c r="P14" s="608">
        <v>0</v>
      </c>
      <c r="Q14" s="608">
        <v>0</v>
      </c>
      <c r="R14" s="608">
        <v>0</v>
      </c>
      <c r="S14" s="608">
        <v>0</v>
      </c>
      <c r="T14" s="608">
        <v>0</v>
      </c>
      <c r="U14" s="608">
        <v>0</v>
      </c>
      <c r="V14" s="608">
        <v>0</v>
      </c>
      <c r="W14" s="608">
        <v>0</v>
      </c>
      <c r="X14" s="608">
        <v>0</v>
      </c>
      <c r="Y14" s="608">
        <v>0</v>
      </c>
      <c r="Z14" s="608">
        <v>0</v>
      </c>
      <c r="AA14" s="608">
        <v>0</v>
      </c>
      <c r="AB14" s="608">
        <v>0</v>
      </c>
      <c r="AC14" s="608">
        <v>0</v>
      </c>
      <c r="AD14" s="608">
        <v>0</v>
      </c>
      <c r="AE14" s="608">
        <v>0</v>
      </c>
      <c r="AF14" s="608">
        <v>0</v>
      </c>
      <c r="AG14" s="608">
        <v>0</v>
      </c>
      <c r="AH14" s="608">
        <v>0</v>
      </c>
      <c r="AI14" s="608">
        <v>0</v>
      </c>
      <c r="AJ14" s="608">
        <v>0</v>
      </c>
      <c r="AK14" s="608">
        <v>0</v>
      </c>
      <c r="AL14" s="608">
        <v>0</v>
      </c>
      <c r="AM14" s="608">
        <v>0</v>
      </c>
      <c r="AN14" s="608">
        <v>0</v>
      </c>
      <c r="AO14" s="608">
        <v>0</v>
      </c>
      <c r="AP14" s="608">
        <v>0</v>
      </c>
      <c r="AQ14" s="608">
        <v>0</v>
      </c>
      <c r="AR14" s="608">
        <v>0</v>
      </c>
      <c r="AS14" s="608">
        <v>0</v>
      </c>
      <c r="AT14" s="608">
        <v>0</v>
      </c>
      <c r="AU14" s="608">
        <v>0</v>
      </c>
      <c r="AV14" s="608">
        <v>0</v>
      </c>
      <c r="AW14" s="608">
        <v>0</v>
      </c>
      <c r="AX14" s="608">
        <v>0</v>
      </c>
      <c r="AY14" s="608">
        <v>0</v>
      </c>
      <c r="AZ14" s="608">
        <v>0</v>
      </c>
      <c r="BA14" s="608">
        <v>0</v>
      </c>
      <c r="BB14" s="608">
        <v>0</v>
      </c>
      <c r="BC14" s="608">
        <v>0</v>
      </c>
      <c r="BD14" s="608">
        <v>0</v>
      </c>
      <c r="BE14" s="608">
        <v>0</v>
      </c>
      <c r="BF14" s="608">
        <v>0</v>
      </c>
      <c r="BG14" s="608">
        <v>0</v>
      </c>
      <c r="BH14" s="608">
        <v>0</v>
      </c>
      <c r="BI14" s="608">
        <v>0</v>
      </c>
      <c r="BJ14" s="608">
        <v>0</v>
      </c>
      <c r="BK14" s="608">
        <v>0</v>
      </c>
      <c r="BL14" s="608">
        <v>0</v>
      </c>
      <c r="BM14" s="608">
        <v>0</v>
      </c>
      <c r="BN14" s="608">
        <v>0</v>
      </c>
      <c r="BO14" s="608">
        <v>0</v>
      </c>
      <c r="BP14" s="608">
        <v>0</v>
      </c>
      <c r="BQ14" s="608">
        <v>0</v>
      </c>
      <c r="BR14" s="608">
        <v>0</v>
      </c>
      <c r="BS14" s="608">
        <v>0</v>
      </c>
      <c r="BT14" s="608">
        <v>0</v>
      </c>
      <c r="BU14" s="608">
        <v>0</v>
      </c>
      <c r="BV14" s="608">
        <v>0</v>
      </c>
      <c r="BW14" s="608">
        <v>0</v>
      </c>
      <c r="BX14" s="608">
        <v>0</v>
      </c>
      <c r="BY14" s="608">
        <v>0</v>
      </c>
      <c r="BZ14" s="608">
        <v>0</v>
      </c>
      <c r="CA14" s="608">
        <v>0</v>
      </c>
      <c r="CB14" s="608">
        <v>0</v>
      </c>
      <c r="CC14" s="608">
        <v>0</v>
      </c>
      <c r="CD14" s="608">
        <v>0</v>
      </c>
      <c r="CE14" s="608">
        <v>0</v>
      </c>
      <c r="CF14" s="608">
        <v>0</v>
      </c>
      <c r="CG14" s="608">
        <v>0</v>
      </c>
      <c r="CH14" s="608">
        <v>0</v>
      </c>
      <c r="CI14" s="608">
        <v>0</v>
      </c>
      <c r="CJ14" s="608">
        <v>0</v>
      </c>
      <c r="CK14" s="608">
        <v>0</v>
      </c>
      <c r="CL14" s="608">
        <v>0</v>
      </c>
      <c r="CM14" s="608">
        <v>0</v>
      </c>
      <c r="CN14" s="608">
        <v>0</v>
      </c>
      <c r="CO14" s="608">
        <v>0</v>
      </c>
      <c r="CP14" s="608">
        <v>0</v>
      </c>
      <c r="CQ14" s="608">
        <v>0</v>
      </c>
      <c r="CR14" s="608">
        <v>0</v>
      </c>
      <c r="CS14" s="608">
        <v>0</v>
      </c>
      <c r="CT14" s="608">
        <v>0</v>
      </c>
      <c r="CU14" s="608">
        <v>0</v>
      </c>
      <c r="CV14" s="608">
        <v>0</v>
      </c>
      <c r="CW14" s="608">
        <v>0</v>
      </c>
      <c r="CX14" s="608">
        <v>0</v>
      </c>
      <c r="CY14" s="608">
        <v>0</v>
      </c>
      <c r="CZ14" s="608">
        <v>0</v>
      </c>
      <c r="DA14" s="608">
        <v>0</v>
      </c>
      <c r="DB14" s="608">
        <v>0</v>
      </c>
      <c r="DC14" s="608">
        <v>0</v>
      </c>
      <c r="DD14" s="608">
        <v>0</v>
      </c>
      <c r="DE14" s="608">
        <v>0</v>
      </c>
      <c r="DF14" s="609">
        <v>0</v>
      </c>
      <c r="DG14" s="608">
        <v>1399</v>
      </c>
      <c r="DH14" s="608">
        <v>26752</v>
      </c>
      <c r="DI14" s="608">
        <v>0</v>
      </c>
      <c r="DJ14" s="608">
        <v>0</v>
      </c>
      <c r="DK14" s="608">
        <v>0</v>
      </c>
      <c r="DL14" s="608">
        <v>0</v>
      </c>
      <c r="DM14" s="608">
        <v>-150</v>
      </c>
      <c r="DN14" s="610">
        <v>28001</v>
      </c>
      <c r="DO14" s="610">
        <v>28001</v>
      </c>
      <c r="DP14" s="608">
        <v>0</v>
      </c>
      <c r="DQ14" s="610">
        <v>28001</v>
      </c>
      <c r="DR14" s="610">
        <v>28001</v>
      </c>
      <c r="DS14" s="611">
        <v>-28001</v>
      </c>
      <c r="DT14" s="609">
        <v>0</v>
      </c>
      <c r="DU14" s="612">
        <v>0</v>
      </c>
      <c r="DV14" s="614" t="s">
        <v>213</v>
      </c>
    </row>
    <row r="15" spans="1:126" ht="15.75" customHeight="1" x14ac:dyDescent="0.2">
      <c r="A15" s="564" t="s">
        <v>214</v>
      </c>
      <c r="B15" s="571" t="s">
        <v>320</v>
      </c>
      <c r="C15" s="459"/>
      <c r="D15" s="607">
        <v>12</v>
      </c>
      <c r="E15" s="608">
        <v>0</v>
      </c>
      <c r="F15" s="608">
        <v>0</v>
      </c>
      <c r="G15" s="608">
        <v>6</v>
      </c>
      <c r="H15" s="608">
        <v>221</v>
      </c>
      <c r="I15" s="608">
        <v>0</v>
      </c>
      <c r="J15" s="608">
        <v>0</v>
      </c>
      <c r="K15" s="608">
        <v>0</v>
      </c>
      <c r="L15" s="608">
        <v>0</v>
      </c>
      <c r="M15" s="608">
        <v>0</v>
      </c>
      <c r="N15" s="608">
        <v>0</v>
      </c>
      <c r="O15" s="608">
        <v>2110</v>
      </c>
      <c r="P15" s="608">
        <v>4317</v>
      </c>
      <c r="Q15" s="608">
        <v>21</v>
      </c>
      <c r="R15" s="608">
        <v>139</v>
      </c>
      <c r="S15" s="608">
        <v>43</v>
      </c>
      <c r="T15" s="608">
        <v>26</v>
      </c>
      <c r="U15" s="608">
        <v>8</v>
      </c>
      <c r="V15" s="608">
        <v>13</v>
      </c>
      <c r="W15" s="608">
        <v>0</v>
      </c>
      <c r="X15" s="608">
        <v>0</v>
      </c>
      <c r="Y15" s="608">
        <v>0</v>
      </c>
      <c r="Z15" s="608">
        <v>15</v>
      </c>
      <c r="AA15" s="608">
        <v>0</v>
      </c>
      <c r="AB15" s="608">
        <v>3</v>
      </c>
      <c r="AC15" s="608">
        <v>0</v>
      </c>
      <c r="AD15" s="608">
        <v>45</v>
      </c>
      <c r="AE15" s="608">
        <v>52</v>
      </c>
      <c r="AF15" s="608">
        <v>156</v>
      </c>
      <c r="AG15" s="608">
        <v>55</v>
      </c>
      <c r="AH15" s="608">
        <v>0</v>
      </c>
      <c r="AI15" s="608">
        <v>0</v>
      </c>
      <c r="AJ15" s="608">
        <v>71</v>
      </c>
      <c r="AK15" s="608">
        <v>0</v>
      </c>
      <c r="AL15" s="608">
        <v>0</v>
      </c>
      <c r="AM15" s="608">
        <v>1</v>
      </c>
      <c r="AN15" s="608">
        <v>0</v>
      </c>
      <c r="AO15" s="608">
        <v>0</v>
      </c>
      <c r="AP15" s="608">
        <v>36</v>
      </c>
      <c r="AQ15" s="608">
        <v>63</v>
      </c>
      <c r="AR15" s="608">
        <v>15</v>
      </c>
      <c r="AS15" s="608">
        <v>2</v>
      </c>
      <c r="AT15" s="608">
        <v>727</v>
      </c>
      <c r="AU15" s="608">
        <v>5</v>
      </c>
      <c r="AV15" s="608">
        <v>160</v>
      </c>
      <c r="AW15" s="608">
        <v>10</v>
      </c>
      <c r="AX15" s="608">
        <v>0</v>
      </c>
      <c r="AY15" s="608">
        <v>4</v>
      </c>
      <c r="AZ15" s="608">
        <v>0</v>
      </c>
      <c r="BA15" s="608">
        <v>0</v>
      </c>
      <c r="BB15" s="608">
        <v>0</v>
      </c>
      <c r="BC15" s="608">
        <v>0</v>
      </c>
      <c r="BD15" s="608">
        <v>0</v>
      </c>
      <c r="BE15" s="608">
        <v>0</v>
      </c>
      <c r="BF15" s="608">
        <v>45</v>
      </c>
      <c r="BG15" s="608">
        <v>0</v>
      </c>
      <c r="BH15" s="608">
        <v>4</v>
      </c>
      <c r="BI15" s="608">
        <v>179</v>
      </c>
      <c r="BJ15" s="608">
        <v>1</v>
      </c>
      <c r="BK15" s="608">
        <v>139</v>
      </c>
      <c r="BL15" s="608">
        <v>365</v>
      </c>
      <c r="BM15" s="608">
        <v>67</v>
      </c>
      <c r="BN15" s="608">
        <v>16</v>
      </c>
      <c r="BO15" s="608">
        <v>0</v>
      </c>
      <c r="BP15" s="608">
        <v>0</v>
      </c>
      <c r="BQ15" s="608">
        <v>2</v>
      </c>
      <c r="BR15" s="608">
        <v>6</v>
      </c>
      <c r="BS15" s="608">
        <v>170</v>
      </c>
      <c r="BT15" s="608">
        <v>2</v>
      </c>
      <c r="BU15" s="608">
        <v>0</v>
      </c>
      <c r="BV15" s="608">
        <v>0</v>
      </c>
      <c r="BW15" s="608">
        <v>0</v>
      </c>
      <c r="BX15" s="608">
        <v>5</v>
      </c>
      <c r="BY15" s="608">
        <v>11</v>
      </c>
      <c r="BZ15" s="608">
        <v>2</v>
      </c>
      <c r="CA15" s="608">
        <v>28</v>
      </c>
      <c r="CB15" s="608">
        <v>0</v>
      </c>
      <c r="CC15" s="608">
        <v>4</v>
      </c>
      <c r="CD15" s="608">
        <v>11</v>
      </c>
      <c r="CE15" s="608">
        <v>26</v>
      </c>
      <c r="CF15" s="608">
        <v>0</v>
      </c>
      <c r="CG15" s="608">
        <v>2</v>
      </c>
      <c r="CH15" s="608">
        <v>0</v>
      </c>
      <c r="CI15" s="608">
        <v>45</v>
      </c>
      <c r="CJ15" s="608">
        <v>0</v>
      </c>
      <c r="CK15" s="608">
        <v>1</v>
      </c>
      <c r="CL15" s="608">
        <v>16</v>
      </c>
      <c r="CM15" s="608">
        <v>1</v>
      </c>
      <c r="CN15" s="608">
        <v>0</v>
      </c>
      <c r="CO15" s="608">
        <v>31</v>
      </c>
      <c r="CP15" s="608">
        <v>47</v>
      </c>
      <c r="CQ15" s="608">
        <v>8</v>
      </c>
      <c r="CR15" s="608">
        <v>6</v>
      </c>
      <c r="CS15" s="608">
        <v>5</v>
      </c>
      <c r="CT15" s="608">
        <v>7</v>
      </c>
      <c r="CU15" s="608">
        <v>0</v>
      </c>
      <c r="CV15" s="608">
        <v>2</v>
      </c>
      <c r="CW15" s="608">
        <v>74</v>
      </c>
      <c r="CX15" s="608">
        <v>28</v>
      </c>
      <c r="CY15" s="608">
        <v>0</v>
      </c>
      <c r="CZ15" s="608">
        <v>9</v>
      </c>
      <c r="DA15" s="608">
        <v>113</v>
      </c>
      <c r="DB15" s="608">
        <v>0</v>
      </c>
      <c r="DC15" s="608">
        <v>24</v>
      </c>
      <c r="DD15" s="608">
        <v>177</v>
      </c>
      <c r="DE15" s="608">
        <v>2</v>
      </c>
      <c r="DF15" s="609">
        <v>10017</v>
      </c>
      <c r="DG15" s="608">
        <v>8</v>
      </c>
      <c r="DH15" s="608">
        <v>733</v>
      </c>
      <c r="DI15" s="608">
        <v>0</v>
      </c>
      <c r="DJ15" s="608">
        <v>0</v>
      </c>
      <c r="DK15" s="608">
        <v>5</v>
      </c>
      <c r="DL15" s="608">
        <v>115</v>
      </c>
      <c r="DM15" s="608">
        <v>-483</v>
      </c>
      <c r="DN15" s="610">
        <v>378</v>
      </c>
      <c r="DO15" s="610">
        <v>10395</v>
      </c>
      <c r="DP15" s="608">
        <v>15052</v>
      </c>
      <c r="DQ15" s="610">
        <v>15430</v>
      </c>
      <c r="DR15" s="610">
        <v>25447</v>
      </c>
      <c r="DS15" s="611">
        <v>-9093</v>
      </c>
      <c r="DT15" s="609">
        <v>6337</v>
      </c>
      <c r="DU15" s="612">
        <v>16354</v>
      </c>
      <c r="DV15" s="614" t="s">
        <v>214</v>
      </c>
    </row>
    <row r="16" spans="1:126" ht="15.75" customHeight="1" x14ac:dyDescent="0.2">
      <c r="A16" s="564" t="s">
        <v>215</v>
      </c>
      <c r="B16" s="571" t="s">
        <v>321</v>
      </c>
      <c r="C16" s="459"/>
      <c r="D16" s="607">
        <v>251</v>
      </c>
      <c r="E16" s="608">
        <v>2</v>
      </c>
      <c r="F16" s="608">
        <v>34</v>
      </c>
      <c r="G16" s="608">
        <v>0</v>
      </c>
      <c r="H16" s="608">
        <v>86</v>
      </c>
      <c r="I16" s="608">
        <v>0</v>
      </c>
      <c r="J16" s="608">
        <v>10</v>
      </c>
      <c r="K16" s="608">
        <v>147</v>
      </c>
      <c r="L16" s="608">
        <v>43</v>
      </c>
      <c r="M16" s="608">
        <v>0</v>
      </c>
      <c r="N16" s="608">
        <v>0</v>
      </c>
      <c r="O16" s="608">
        <v>40</v>
      </c>
      <c r="P16" s="608">
        <v>529</v>
      </c>
      <c r="Q16" s="608">
        <v>39</v>
      </c>
      <c r="R16" s="608">
        <v>53</v>
      </c>
      <c r="S16" s="608">
        <v>107</v>
      </c>
      <c r="T16" s="608">
        <v>94</v>
      </c>
      <c r="U16" s="608">
        <v>22</v>
      </c>
      <c r="V16" s="608">
        <v>67</v>
      </c>
      <c r="W16" s="608">
        <v>22</v>
      </c>
      <c r="X16" s="608">
        <v>0</v>
      </c>
      <c r="Y16" s="608">
        <v>16</v>
      </c>
      <c r="Z16" s="608">
        <v>23</v>
      </c>
      <c r="AA16" s="608">
        <v>1161</v>
      </c>
      <c r="AB16" s="608">
        <v>28</v>
      </c>
      <c r="AC16" s="608">
        <v>3</v>
      </c>
      <c r="AD16" s="608">
        <v>142</v>
      </c>
      <c r="AE16" s="608">
        <v>18</v>
      </c>
      <c r="AF16" s="608">
        <v>16</v>
      </c>
      <c r="AG16" s="608">
        <v>117</v>
      </c>
      <c r="AH16" s="608">
        <v>15</v>
      </c>
      <c r="AI16" s="608">
        <v>41</v>
      </c>
      <c r="AJ16" s="608">
        <v>79</v>
      </c>
      <c r="AK16" s="608">
        <v>6</v>
      </c>
      <c r="AL16" s="608">
        <v>10</v>
      </c>
      <c r="AM16" s="608">
        <v>93</v>
      </c>
      <c r="AN16" s="608">
        <v>10</v>
      </c>
      <c r="AO16" s="608">
        <v>73</v>
      </c>
      <c r="AP16" s="608">
        <v>304</v>
      </c>
      <c r="AQ16" s="608">
        <v>162</v>
      </c>
      <c r="AR16" s="608">
        <v>47</v>
      </c>
      <c r="AS16" s="608">
        <v>160</v>
      </c>
      <c r="AT16" s="608">
        <v>340</v>
      </c>
      <c r="AU16" s="608">
        <v>32</v>
      </c>
      <c r="AV16" s="608">
        <v>142</v>
      </c>
      <c r="AW16" s="608">
        <v>582</v>
      </c>
      <c r="AX16" s="608">
        <v>53</v>
      </c>
      <c r="AY16" s="608">
        <v>4</v>
      </c>
      <c r="AZ16" s="608">
        <v>3</v>
      </c>
      <c r="BA16" s="608">
        <v>0</v>
      </c>
      <c r="BB16" s="608">
        <v>6</v>
      </c>
      <c r="BC16" s="608">
        <v>0</v>
      </c>
      <c r="BD16" s="608">
        <v>0</v>
      </c>
      <c r="BE16" s="608">
        <v>0</v>
      </c>
      <c r="BF16" s="608">
        <v>40</v>
      </c>
      <c r="BG16" s="608">
        <v>2</v>
      </c>
      <c r="BH16" s="608">
        <v>1</v>
      </c>
      <c r="BI16" s="608">
        <v>203</v>
      </c>
      <c r="BJ16" s="608">
        <v>43</v>
      </c>
      <c r="BK16" s="608">
        <v>1197</v>
      </c>
      <c r="BL16" s="608">
        <v>239</v>
      </c>
      <c r="BM16" s="608">
        <v>228</v>
      </c>
      <c r="BN16" s="608">
        <v>113</v>
      </c>
      <c r="BO16" s="608">
        <v>78</v>
      </c>
      <c r="BP16" s="608">
        <v>6</v>
      </c>
      <c r="BQ16" s="608">
        <v>33</v>
      </c>
      <c r="BR16" s="608">
        <v>210</v>
      </c>
      <c r="BS16" s="608">
        <v>2393</v>
      </c>
      <c r="BT16" s="608">
        <v>362</v>
      </c>
      <c r="BU16" s="608">
        <v>25</v>
      </c>
      <c r="BV16" s="608">
        <v>1</v>
      </c>
      <c r="BW16" s="608">
        <v>0</v>
      </c>
      <c r="BX16" s="608">
        <v>8</v>
      </c>
      <c r="BY16" s="608">
        <v>117</v>
      </c>
      <c r="BZ16" s="608">
        <v>52</v>
      </c>
      <c r="CA16" s="608">
        <v>18</v>
      </c>
      <c r="CB16" s="608">
        <v>1</v>
      </c>
      <c r="CC16" s="608">
        <v>3</v>
      </c>
      <c r="CD16" s="608">
        <v>34</v>
      </c>
      <c r="CE16" s="608">
        <v>63</v>
      </c>
      <c r="CF16" s="608">
        <v>14</v>
      </c>
      <c r="CG16" s="608">
        <v>42</v>
      </c>
      <c r="CH16" s="608">
        <v>24</v>
      </c>
      <c r="CI16" s="608">
        <v>99</v>
      </c>
      <c r="CJ16" s="608">
        <v>7</v>
      </c>
      <c r="CK16" s="608">
        <v>34</v>
      </c>
      <c r="CL16" s="608">
        <v>1238</v>
      </c>
      <c r="CM16" s="608">
        <v>26</v>
      </c>
      <c r="CN16" s="608">
        <v>95</v>
      </c>
      <c r="CO16" s="608">
        <v>1214</v>
      </c>
      <c r="CP16" s="608">
        <v>225</v>
      </c>
      <c r="CQ16" s="608">
        <v>586</v>
      </c>
      <c r="CR16" s="608">
        <v>335</v>
      </c>
      <c r="CS16" s="608">
        <v>1200</v>
      </c>
      <c r="CT16" s="608">
        <v>171</v>
      </c>
      <c r="CU16" s="608">
        <v>1</v>
      </c>
      <c r="CV16" s="608">
        <v>63</v>
      </c>
      <c r="CW16" s="608">
        <v>430</v>
      </c>
      <c r="CX16" s="608">
        <v>161</v>
      </c>
      <c r="CY16" s="608">
        <v>139</v>
      </c>
      <c r="CZ16" s="608">
        <v>507</v>
      </c>
      <c r="DA16" s="608">
        <v>120</v>
      </c>
      <c r="DB16" s="608">
        <v>30</v>
      </c>
      <c r="DC16" s="608">
        <v>143</v>
      </c>
      <c r="DD16" s="608">
        <v>66</v>
      </c>
      <c r="DE16" s="608">
        <v>4</v>
      </c>
      <c r="DF16" s="609">
        <v>17676</v>
      </c>
      <c r="DG16" s="608">
        <v>1012</v>
      </c>
      <c r="DH16" s="608">
        <v>29045</v>
      </c>
      <c r="DI16" s="608">
        <v>0</v>
      </c>
      <c r="DJ16" s="608">
        <v>0</v>
      </c>
      <c r="DK16" s="608">
        <v>1</v>
      </c>
      <c r="DL16" s="608">
        <v>1186</v>
      </c>
      <c r="DM16" s="608">
        <v>-857</v>
      </c>
      <c r="DN16" s="610">
        <v>30387</v>
      </c>
      <c r="DO16" s="610">
        <v>48063</v>
      </c>
      <c r="DP16" s="608">
        <v>14568</v>
      </c>
      <c r="DQ16" s="610">
        <v>44955</v>
      </c>
      <c r="DR16" s="610">
        <v>62631</v>
      </c>
      <c r="DS16" s="611">
        <v>-44301</v>
      </c>
      <c r="DT16" s="609">
        <v>654</v>
      </c>
      <c r="DU16" s="612">
        <v>18330</v>
      </c>
      <c r="DV16" s="614" t="s">
        <v>215</v>
      </c>
    </row>
    <row r="17" spans="1:126" ht="15.75" customHeight="1" x14ac:dyDescent="0.2">
      <c r="A17" s="564" t="s">
        <v>216</v>
      </c>
      <c r="B17" s="571" t="s">
        <v>322</v>
      </c>
      <c r="C17" s="459"/>
      <c r="D17" s="607">
        <v>5</v>
      </c>
      <c r="E17" s="608">
        <v>44</v>
      </c>
      <c r="F17" s="608">
        <v>0</v>
      </c>
      <c r="G17" s="608">
        <v>147</v>
      </c>
      <c r="H17" s="608">
        <v>15</v>
      </c>
      <c r="I17" s="608">
        <v>0</v>
      </c>
      <c r="J17" s="608">
        <v>2</v>
      </c>
      <c r="K17" s="608">
        <v>96</v>
      </c>
      <c r="L17" s="608">
        <v>6</v>
      </c>
      <c r="M17" s="608">
        <v>8</v>
      </c>
      <c r="N17" s="608">
        <v>0</v>
      </c>
      <c r="O17" s="608">
        <v>3</v>
      </c>
      <c r="P17" s="608">
        <v>4</v>
      </c>
      <c r="Q17" s="608">
        <v>3597</v>
      </c>
      <c r="R17" s="608">
        <v>6964</v>
      </c>
      <c r="S17" s="608">
        <v>1328</v>
      </c>
      <c r="T17" s="608">
        <v>43</v>
      </c>
      <c r="U17" s="608">
        <v>2</v>
      </c>
      <c r="V17" s="608">
        <v>3</v>
      </c>
      <c r="W17" s="608">
        <v>0</v>
      </c>
      <c r="X17" s="608">
        <v>0</v>
      </c>
      <c r="Y17" s="608">
        <v>1</v>
      </c>
      <c r="Z17" s="608">
        <v>2</v>
      </c>
      <c r="AA17" s="608">
        <v>11</v>
      </c>
      <c r="AB17" s="608">
        <v>15</v>
      </c>
      <c r="AC17" s="608">
        <v>0</v>
      </c>
      <c r="AD17" s="608">
        <v>49</v>
      </c>
      <c r="AE17" s="608">
        <v>1</v>
      </c>
      <c r="AF17" s="608">
        <v>1</v>
      </c>
      <c r="AG17" s="608">
        <v>131</v>
      </c>
      <c r="AH17" s="608">
        <v>1</v>
      </c>
      <c r="AI17" s="608">
        <v>188</v>
      </c>
      <c r="AJ17" s="608">
        <v>55</v>
      </c>
      <c r="AK17" s="608">
        <v>0</v>
      </c>
      <c r="AL17" s="608">
        <v>0</v>
      </c>
      <c r="AM17" s="608">
        <v>24</v>
      </c>
      <c r="AN17" s="608">
        <v>0</v>
      </c>
      <c r="AO17" s="608">
        <v>0</v>
      </c>
      <c r="AP17" s="608">
        <v>211</v>
      </c>
      <c r="AQ17" s="608">
        <v>916</v>
      </c>
      <c r="AR17" s="608">
        <v>29</v>
      </c>
      <c r="AS17" s="608">
        <v>7</v>
      </c>
      <c r="AT17" s="608">
        <v>29</v>
      </c>
      <c r="AU17" s="608">
        <v>2</v>
      </c>
      <c r="AV17" s="608">
        <v>4</v>
      </c>
      <c r="AW17" s="608">
        <v>24</v>
      </c>
      <c r="AX17" s="608">
        <v>8</v>
      </c>
      <c r="AY17" s="608">
        <v>1</v>
      </c>
      <c r="AZ17" s="608">
        <v>0</v>
      </c>
      <c r="BA17" s="608">
        <v>0</v>
      </c>
      <c r="BB17" s="608">
        <v>1</v>
      </c>
      <c r="BC17" s="608">
        <v>0</v>
      </c>
      <c r="BD17" s="608">
        <v>0</v>
      </c>
      <c r="BE17" s="608">
        <v>0</v>
      </c>
      <c r="BF17" s="608">
        <v>10</v>
      </c>
      <c r="BG17" s="608">
        <v>0</v>
      </c>
      <c r="BH17" s="608">
        <v>7</v>
      </c>
      <c r="BI17" s="608">
        <v>1345</v>
      </c>
      <c r="BJ17" s="608">
        <v>0</v>
      </c>
      <c r="BK17" s="608">
        <v>16624</v>
      </c>
      <c r="BL17" s="608">
        <v>2141</v>
      </c>
      <c r="BM17" s="608">
        <v>211</v>
      </c>
      <c r="BN17" s="608">
        <v>182</v>
      </c>
      <c r="BO17" s="608">
        <v>686</v>
      </c>
      <c r="BP17" s="608">
        <v>0</v>
      </c>
      <c r="BQ17" s="608">
        <v>0</v>
      </c>
      <c r="BR17" s="608">
        <v>0</v>
      </c>
      <c r="BS17" s="608">
        <v>377</v>
      </c>
      <c r="BT17" s="608">
        <v>24</v>
      </c>
      <c r="BU17" s="608">
        <v>0</v>
      </c>
      <c r="BV17" s="608">
        <v>0</v>
      </c>
      <c r="BW17" s="608">
        <v>2</v>
      </c>
      <c r="BX17" s="608">
        <v>0</v>
      </c>
      <c r="BY17" s="608">
        <v>0</v>
      </c>
      <c r="BZ17" s="608">
        <v>0</v>
      </c>
      <c r="CA17" s="608">
        <v>3</v>
      </c>
      <c r="CB17" s="608">
        <v>0</v>
      </c>
      <c r="CC17" s="608">
        <v>0</v>
      </c>
      <c r="CD17" s="608">
        <v>15</v>
      </c>
      <c r="CE17" s="608">
        <v>278</v>
      </c>
      <c r="CF17" s="608">
        <v>0</v>
      </c>
      <c r="CG17" s="608">
        <v>5</v>
      </c>
      <c r="CH17" s="608">
        <v>4</v>
      </c>
      <c r="CI17" s="608">
        <v>2</v>
      </c>
      <c r="CJ17" s="608">
        <v>0</v>
      </c>
      <c r="CK17" s="608">
        <v>3</v>
      </c>
      <c r="CL17" s="608">
        <v>5</v>
      </c>
      <c r="CM17" s="608">
        <v>7</v>
      </c>
      <c r="CN17" s="608">
        <v>17</v>
      </c>
      <c r="CO17" s="608">
        <v>1</v>
      </c>
      <c r="CP17" s="608">
        <v>4</v>
      </c>
      <c r="CQ17" s="608">
        <v>4</v>
      </c>
      <c r="CR17" s="608">
        <v>2</v>
      </c>
      <c r="CS17" s="608">
        <v>8</v>
      </c>
      <c r="CT17" s="608">
        <v>2</v>
      </c>
      <c r="CU17" s="608">
        <v>0</v>
      </c>
      <c r="CV17" s="608">
        <v>1</v>
      </c>
      <c r="CW17" s="608">
        <v>61</v>
      </c>
      <c r="CX17" s="608">
        <v>7</v>
      </c>
      <c r="CY17" s="608">
        <v>81</v>
      </c>
      <c r="CZ17" s="608">
        <v>15</v>
      </c>
      <c r="DA17" s="608">
        <v>22</v>
      </c>
      <c r="DB17" s="608">
        <v>0</v>
      </c>
      <c r="DC17" s="608">
        <v>40</v>
      </c>
      <c r="DD17" s="608">
        <v>0</v>
      </c>
      <c r="DE17" s="608">
        <v>0</v>
      </c>
      <c r="DF17" s="609">
        <v>36174</v>
      </c>
      <c r="DG17" s="608">
        <v>40</v>
      </c>
      <c r="DH17" s="608">
        <v>448</v>
      </c>
      <c r="DI17" s="608">
        <v>18</v>
      </c>
      <c r="DJ17" s="608">
        <v>0</v>
      </c>
      <c r="DK17" s="608">
        <v>3</v>
      </c>
      <c r="DL17" s="608">
        <v>169</v>
      </c>
      <c r="DM17" s="608">
        <v>-437</v>
      </c>
      <c r="DN17" s="610">
        <v>241</v>
      </c>
      <c r="DO17" s="610">
        <v>36415</v>
      </c>
      <c r="DP17" s="608">
        <v>20250</v>
      </c>
      <c r="DQ17" s="610">
        <v>20491</v>
      </c>
      <c r="DR17" s="610">
        <v>56665</v>
      </c>
      <c r="DS17" s="611">
        <v>-27269</v>
      </c>
      <c r="DT17" s="609">
        <v>-6778</v>
      </c>
      <c r="DU17" s="612">
        <v>29396</v>
      </c>
      <c r="DV17" s="614" t="s">
        <v>216</v>
      </c>
    </row>
    <row r="18" spans="1:126" ht="15.75" customHeight="1" x14ac:dyDescent="0.2">
      <c r="A18" s="564" t="s">
        <v>217</v>
      </c>
      <c r="B18" s="571" t="s">
        <v>323</v>
      </c>
      <c r="C18" s="459"/>
      <c r="D18" s="607">
        <v>0</v>
      </c>
      <c r="E18" s="608">
        <v>0</v>
      </c>
      <c r="F18" s="608">
        <v>0</v>
      </c>
      <c r="G18" s="608">
        <v>0</v>
      </c>
      <c r="H18" s="608">
        <v>4</v>
      </c>
      <c r="I18" s="608">
        <v>0</v>
      </c>
      <c r="J18" s="608">
        <v>1</v>
      </c>
      <c r="K18" s="608">
        <v>67</v>
      </c>
      <c r="L18" s="608">
        <v>56</v>
      </c>
      <c r="M18" s="608">
        <v>0</v>
      </c>
      <c r="N18" s="608">
        <v>0</v>
      </c>
      <c r="O18" s="608">
        <v>25</v>
      </c>
      <c r="P18" s="608">
        <v>20</v>
      </c>
      <c r="Q18" s="608">
        <v>17</v>
      </c>
      <c r="R18" s="608">
        <v>545</v>
      </c>
      <c r="S18" s="608">
        <v>142</v>
      </c>
      <c r="T18" s="608">
        <v>73</v>
      </c>
      <c r="U18" s="608">
        <v>21</v>
      </c>
      <c r="V18" s="608">
        <v>10</v>
      </c>
      <c r="W18" s="608">
        <v>22</v>
      </c>
      <c r="X18" s="608">
        <v>0</v>
      </c>
      <c r="Y18" s="608">
        <v>20</v>
      </c>
      <c r="Z18" s="608">
        <v>21</v>
      </c>
      <c r="AA18" s="608">
        <v>1217</v>
      </c>
      <c r="AB18" s="608">
        <v>27</v>
      </c>
      <c r="AC18" s="608">
        <v>3</v>
      </c>
      <c r="AD18" s="608">
        <v>121</v>
      </c>
      <c r="AE18" s="608">
        <v>10</v>
      </c>
      <c r="AF18" s="608">
        <v>6</v>
      </c>
      <c r="AG18" s="608">
        <v>15</v>
      </c>
      <c r="AH18" s="608">
        <v>9</v>
      </c>
      <c r="AI18" s="608">
        <v>41</v>
      </c>
      <c r="AJ18" s="608">
        <v>49</v>
      </c>
      <c r="AK18" s="608">
        <v>2</v>
      </c>
      <c r="AL18" s="608">
        <v>5</v>
      </c>
      <c r="AM18" s="608">
        <v>45</v>
      </c>
      <c r="AN18" s="608">
        <v>2</v>
      </c>
      <c r="AO18" s="608">
        <v>76</v>
      </c>
      <c r="AP18" s="608">
        <v>359</v>
      </c>
      <c r="AQ18" s="608">
        <v>123</v>
      </c>
      <c r="AR18" s="608">
        <v>20</v>
      </c>
      <c r="AS18" s="608">
        <v>63</v>
      </c>
      <c r="AT18" s="608">
        <v>254</v>
      </c>
      <c r="AU18" s="608">
        <v>25</v>
      </c>
      <c r="AV18" s="608">
        <v>78</v>
      </c>
      <c r="AW18" s="608">
        <v>275</v>
      </c>
      <c r="AX18" s="608">
        <v>21</v>
      </c>
      <c r="AY18" s="608">
        <v>2</v>
      </c>
      <c r="AZ18" s="608">
        <v>4</v>
      </c>
      <c r="BA18" s="608">
        <v>0</v>
      </c>
      <c r="BB18" s="608">
        <v>3</v>
      </c>
      <c r="BC18" s="608">
        <v>0</v>
      </c>
      <c r="BD18" s="608">
        <v>0</v>
      </c>
      <c r="BE18" s="608">
        <v>1</v>
      </c>
      <c r="BF18" s="608">
        <v>47</v>
      </c>
      <c r="BG18" s="608">
        <v>1</v>
      </c>
      <c r="BH18" s="608">
        <v>6</v>
      </c>
      <c r="BI18" s="608">
        <v>124</v>
      </c>
      <c r="BJ18" s="608">
        <v>3</v>
      </c>
      <c r="BK18" s="608">
        <v>2668</v>
      </c>
      <c r="BL18" s="608">
        <v>2999</v>
      </c>
      <c r="BM18" s="608">
        <v>9</v>
      </c>
      <c r="BN18" s="608">
        <v>7</v>
      </c>
      <c r="BO18" s="608">
        <v>292</v>
      </c>
      <c r="BP18" s="608">
        <v>8</v>
      </c>
      <c r="BQ18" s="608">
        <v>157</v>
      </c>
      <c r="BR18" s="608">
        <v>240</v>
      </c>
      <c r="BS18" s="608">
        <v>567</v>
      </c>
      <c r="BT18" s="608">
        <v>689</v>
      </c>
      <c r="BU18" s="608">
        <v>45</v>
      </c>
      <c r="BV18" s="608">
        <v>89</v>
      </c>
      <c r="BW18" s="608">
        <v>75</v>
      </c>
      <c r="BX18" s="608">
        <v>2</v>
      </c>
      <c r="BY18" s="608">
        <v>54</v>
      </c>
      <c r="BZ18" s="608">
        <v>0</v>
      </c>
      <c r="CA18" s="608">
        <v>7</v>
      </c>
      <c r="CB18" s="608">
        <v>1</v>
      </c>
      <c r="CC18" s="608">
        <v>3</v>
      </c>
      <c r="CD18" s="608">
        <v>48</v>
      </c>
      <c r="CE18" s="608">
        <v>78</v>
      </c>
      <c r="CF18" s="608">
        <v>3</v>
      </c>
      <c r="CG18" s="608">
        <v>324</v>
      </c>
      <c r="CH18" s="608">
        <v>24</v>
      </c>
      <c r="CI18" s="608">
        <v>254</v>
      </c>
      <c r="CJ18" s="608">
        <v>31</v>
      </c>
      <c r="CK18" s="608">
        <v>47</v>
      </c>
      <c r="CL18" s="608">
        <v>260</v>
      </c>
      <c r="CM18" s="608">
        <v>435</v>
      </c>
      <c r="CN18" s="608">
        <v>632</v>
      </c>
      <c r="CO18" s="608">
        <v>793</v>
      </c>
      <c r="CP18" s="608">
        <v>12</v>
      </c>
      <c r="CQ18" s="608">
        <v>801</v>
      </c>
      <c r="CR18" s="608">
        <v>343</v>
      </c>
      <c r="CS18" s="608">
        <v>850</v>
      </c>
      <c r="CT18" s="608">
        <v>108</v>
      </c>
      <c r="CU18" s="608">
        <v>6</v>
      </c>
      <c r="CV18" s="608">
        <v>16</v>
      </c>
      <c r="CW18" s="608">
        <v>417</v>
      </c>
      <c r="CX18" s="608">
        <v>54</v>
      </c>
      <c r="CY18" s="608">
        <v>284</v>
      </c>
      <c r="CZ18" s="608">
        <v>27</v>
      </c>
      <c r="DA18" s="608">
        <v>173</v>
      </c>
      <c r="DB18" s="608">
        <v>0</v>
      </c>
      <c r="DC18" s="608">
        <v>112</v>
      </c>
      <c r="DD18" s="608">
        <v>0</v>
      </c>
      <c r="DE18" s="608">
        <v>3</v>
      </c>
      <c r="DF18" s="609">
        <v>18128</v>
      </c>
      <c r="DG18" s="608">
        <v>177</v>
      </c>
      <c r="DH18" s="608">
        <v>850</v>
      </c>
      <c r="DI18" s="608">
        <v>3</v>
      </c>
      <c r="DJ18" s="608">
        <v>0</v>
      </c>
      <c r="DK18" s="608">
        <v>63</v>
      </c>
      <c r="DL18" s="608">
        <v>2737</v>
      </c>
      <c r="DM18" s="608">
        <v>-508</v>
      </c>
      <c r="DN18" s="610">
        <v>3322</v>
      </c>
      <c r="DO18" s="610">
        <v>21450</v>
      </c>
      <c r="DP18" s="608">
        <v>33623</v>
      </c>
      <c r="DQ18" s="610">
        <v>36945</v>
      </c>
      <c r="DR18" s="610">
        <v>55073</v>
      </c>
      <c r="DS18" s="611">
        <v>-14924</v>
      </c>
      <c r="DT18" s="609">
        <v>22021</v>
      </c>
      <c r="DU18" s="612">
        <v>40149</v>
      </c>
      <c r="DV18" s="614" t="s">
        <v>217</v>
      </c>
    </row>
    <row r="19" spans="1:126" ht="15.75" customHeight="1" x14ac:dyDescent="0.2">
      <c r="A19" s="564" t="s">
        <v>218</v>
      </c>
      <c r="B19" s="571" t="s">
        <v>324</v>
      </c>
      <c r="C19" s="459"/>
      <c r="D19" s="607">
        <v>14</v>
      </c>
      <c r="E19" s="608">
        <v>0</v>
      </c>
      <c r="F19" s="608">
        <v>1</v>
      </c>
      <c r="G19" s="608">
        <v>0</v>
      </c>
      <c r="H19" s="608">
        <v>0</v>
      </c>
      <c r="I19" s="608">
        <v>0</v>
      </c>
      <c r="J19" s="608">
        <v>0</v>
      </c>
      <c r="K19" s="608">
        <v>34</v>
      </c>
      <c r="L19" s="608">
        <v>1</v>
      </c>
      <c r="M19" s="608">
        <v>0</v>
      </c>
      <c r="N19" s="608">
        <v>0</v>
      </c>
      <c r="O19" s="608">
        <v>12</v>
      </c>
      <c r="P19" s="608">
        <v>21</v>
      </c>
      <c r="Q19" s="608">
        <v>94</v>
      </c>
      <c r="R19" s="608">
        <v>383</v>
      </c>
      <c r="S19" s="608">
        <v>25172</v>
      </c>
      <c r="T19" s="608">
        <v>15267</v>
      </c>
      <c r="U19" s="608">
        <v>3420</v>
      </c>
      <c r="V19" s="608">
        <v>0</v>
      </c>
      <c r="W19" s="608">
        <v>0</v>
      </c>
      <c r="X19" s="608">
        <v>0</v>
      </c>
      <c r="Y19" s="608">
        <v>0</v>
      </c>
      <c r="Z19" s="608">
        <v>49</v>
      </c>
      <c r="AA19" s="608">
        <v>2776</v>
      </c>
      <c r="AB19" s="608">
        <v>23</v>
      </c>
      <c r="AC19" s="608">
        <v>0</v>
      </c>
      <c r="AD19" s="608">
        <v>219</v>
      </c>
      <c r="AE19" s="608">
        <v>37</v>
      </c>
      <c r="AF19" s="608">
        <v>3</v>
      </c>
      <c r="AG19" s="608">
        <v>29</v>
      </c>
      <c r="AH19" s="608">
        <v>0</v>
      </c>
      <c r="AI19" s="608">
        <v>152</v>
      </c>
      <c r="AJ19" s="608">
        <v>83</v>
      </c>
      <c r="AK19" s="608">
        <v>0</v>
      </c>
      <c r="AL19" s="608">
        <v>0</v>
      </c>
      <c r="AM19" s="608">
        <v>0</v>
      </c>
      <c r="AN19" s="608">
        <v>4</v>
      </c>
      <c r="AO19" s="608">
        <v>0</v>
      </c>
      <c r="AP19" s="608">
        <v>57</v>
      </c>
      <c r="AQ19" s="608">
        <v>79</v>
      </c>
      <c r="AR19" s="608">
        <v>36</v>
      </c>
      <c r="AS19" s="608">
        <v>278</v>
      </c>
      <c r="AT19" s="608">
        <v>126</v>
      </c>
      <c r="AU19" s="608">
        <v>2</v>
      </c>
      <c r="AV19" s="608">
        <v>93</v>
      </c>
      <c r="AW19" s="608">
        <v>353</v>
      </c>
      <c r="AX19" s="608">
        <v>270</v>
      </c>
      <c r="AY19" s="608">
        <v>6</v>
      </c>
      <c r="AZ19" s="608">
        <v>0</v>
      </c>
      <c r="BA19" s="608">
        <v>2</v>
      </c>
      <c r="BB19" s="608">
        <v>11</v>
      </c>
      <c r="BC19" s="608">
        <v>0</v>
      </c>
      <c r="BD19" s="608">
        <v>0</v>
      </c>
      <c r="BE19" s="608">
        <v>0</v>
      </c>
      <c r="BF19" s="608">
        <v>33</v>
      </c>
      <c r="BG19" s="608">
        <v>1</v>
      </c>
      <c r="BH19" s="608">
        <v>0</v>
      </c>
      <c r="BI19" s="608">
        <v>753</v>
      </c>
      <c r="BJ19" s="608">
        <v>4</v>
      </c>
      <c r="BK19" s="608">
        <v>1321</v>
      </c>
      <c r="BL19" s="608">
        <v>640</v>
      </c>
      <c r="BM19" s="608">
        <v>0</v>
      </c>
      <c r="BN19" s="608">
        <v>0</v>
      </c>
      <c r="BO19" s="608">
        <v>0</v>
      </c>
      <c r="BP19" s="608">
        <v>0</v>
      </c>
      <c r="BQ19" s="608">
        <v>0</v>
      </c>
      <c r="BR19" s="608">
        <v>24</v>
      </c>
      <c r="BS19" s="608">
        <v>-309</v>
      </c>
      <c r="BT19" s="608">
        <v>126</v>
      </c>
      <c r="BU19" s="608">
        <v>0</v>
      </c>
      <c r="BV19" s="608">
        <v>0</v>
      </c>
      <c r="BW19" s="608">
        <v>37</v>
      </c>
      <c r="BX19" s="608">
        <v>0</v>
      </c>
      <c r="BY19" s="608">
        <v>47</v>
      </c>
      <c r="BZ19" s="608">
        <v>0</v>
      </c>
      <c r="CA19" s="608">
        <v>0</v>
      </c>
      <c r="CB19" s="608">
        <v>0</v>
      </c>
      <c r="CC19" s="608">
        <v>13</v>
      </c>
      <c r="CD19" s="608">
        <v>97</v>
      </c>
      <c r="CE19" s="608">
        <v>319</v>
      </c>
      <c r="CF19" s="608">
        <v>0</v>
      </c>
      <c r="CG19" s="608">
        <v>12</v>
      </c>
      <c r="CH19" s="608">
        <v>0</v>
      </c>
      <c r="CI19" s="608">
        <v>567</v>
      </c>
      <c r="CJ19" s="608">
        <v>2</v>
      </c>
      <c r="CK19" s="608">
        <v>2133</v>
      </c>
      <c r="CL19" s="608">
        <v>41</v>
      </c>
      <c r="CM19" s="608">
        <v>510</v>
      </c>
      <c r="CN19" s="608">
        <v>723</v>
      </c>
      <c r="CO19" s="608">
        <v>0</v>
      </c>
      <c r="CP19" s="608">
        <v>100</v>
      </c>
      <c r="CQ19" s="608">
        <v>130</v>
      </c>
      <c r="CR19" s="608">
        <v>82</v>
      </c>
      <c r="CS19" s="608">
        <v>106</v>
      </c>
      <c r="CT19" s="608">
        <v>0</v>
      </c>
      <c r="CU19" s="608">
        <v>0</v>
      </c>
      <c r="CV19" s="608">
        <v>21</v>
      </c>
      <c r="CW19" s="608">
        <v>823</v>
      </c>
      <c r="CX19" s="608">
        <v>13</v>
      </c>
      <c r="CY19" s="608">
        <v>0</v>
      </c>
      <c r="CZ19" s="608">
        <v>30</v>
      </c>
      <c r="DA19" s="608">
        <v>23</v>
      </c>
      <c r="DB19" s="608">
        <v>0</v>
      </c>
      <c r="DC19" s="608">
        <v>9</v>
      </c>
      <c r="DD19" s="608">
        <v>1506</v>
      </c>
      <c r="DE19" s="608">
        <v>8</v>
      </c>
      <c r="DF19" s="609">
        <v>59052</v>
      </c>
      <c r="DG19" s="608">
        <v>-318</v>
      </c>
      <c r="DH19" s="608">
        <v>-589</v>
      </c>
      <c r="DI19" s="608">
        <v>0</v>
      </c>
      <c r="DJ19" s="608">
        <v>0</v>
      </c>
      <c r="DK19" s="608">
        <v>0</v>
      </c>
      <c r="DL19" s="608">
        <v>0</v>
      </c>
      <c r="DM19" s="608">
        <v>-5357</v>
      </c>
      <c r="DN19" s="610">
        <v>-6264</v>
      </c>
      <c r="DO19" s="610">
        <v>52788</v>
      </c>
      <c r="DP19" s="608">
        <v>70040</v>
      </c>
      <c r="DQ19" s="610">
        <v>63776</v>
      </c>
      <c r="DR19" s="610">
        <v>122828</v>
      </c>
      <c r="DS19" s="611">
        <v>-45078</v>
      </c>
      <c r="DT19" s="609">
        <v>18698</v>
      </c>
      <c r="DU19" s="612">
        <v>77750</v>
      </c>
      <c r="DV19" s="614" t="s">
        <v>218</v>
      </c>
    </row>
    <row r="20" spans="1:126" ht="15.75" customHeight="1" x14ac:dyDescent="0.2">
      <c r="A20" s="564" t="s">
        <v>219</v>
      </c>
      <c r="B20" s="571" t="s">
        <v>325</v>
      </c>
      <c r="C20" s="459"/>
      <c r="D20" s="607">
        <v>691</v>
      </c>
      <c r="E20" s="608">
        <v>98</v>
      </c>
      <c r="F20" s="608">
        <v>260</v>
      </c>
      <c r="G20" s="608">
        <v>29</v>
      </c>
      <c r="H20" s="608">
        <v>0</v>
      </c>
      <c r="I20" s="608">
        <v>0</v>
      </c>
      <c r="J20" s="608">
        <v>0</v>
      </c>
      <c r="K20" s="608">
        <v>2409</v>
      </c>
      <c r="L20" s="608">
        <v>1697</v>
      </c>
      <c r="M20" s="608">
        <v>1</v>
      </c>
      <c r="N20" s="608">
        <v>0</v>
      </c>
      <c r="O20" s="608">
        <v>20</v>
      </c>
      <c r="P20" s="608">
        <v>33</v>
      </c>
      <c r="Q20" s="608">
        <v>37</v>
      </c>
      <c r="R20" s="608">
        <v>192</v>
      </c>
      <c r="S20" s="608">
        <v>227</v>
      </c>
      <c r="T20" s="608">
        <v>195</v>
      </c>
      <c r="U20" s="608">
        <v>37</v>
      </c>
      <c r="V20" s="608">
        <v>25</v>
      </c>
      <c r="W20" s="608">
        <v>24</v>
      </c>
      <c r="X20" s="608">
        <v>0</v>
      </c>
      <c r="Y20" s="608">
        <v>53</v>
      </c>
      <c r="Z20" s="608">
        <v>30</v>
      </c>
      <c r="AA20" s="608">
        <v>16547</v>
      </c>
      <c r="AB20" s="608">
        <v>361</v>
      </c>
      <c r="AC20" s="608">
        <v>0</v>
      </c>
      <c r="AD20" s="608">
        <v>438</v>
      </c>
      <c r="AE20" s="608">
        <v>20</v>
      </c>
      <c r="AF20" s="608">
        <v>16</v>
      </c>
      <c r="AG20" s="608">
        <v>27</v>
      </c>
      <c r="AH20" s="608">
        <v>2</v>
      </c>
      <c r="AI20" s="608">
        <v>204</v>
      </c>
      <c r="AJ20" s="608">
        <v>63</v>
      </c>
      <c r="AK20" s="608">
        <v>0</v>
      </c>
      <c r="AL20" s="608">
        <v>0</v>
      </c>
      <c r="AM20" s="608">
        <v>6</v>
      </c>
      <c r="AN20" s="608">
        <v>10</v>
      </c>
      <c r="AO20" s="608">
        <v>0</v>
      </c>
      <c r="AP20" s="608">
        <v>67</v>
      </c>
      <c r="AQ20" s="608">
        <v>96</v>
      </c>
      <c r="AR20" s="608">
        <v>112</v>
      </c>
      <c r="AS20" s="608">
        <v>134</v>
      </c>
      <c r="AT20" s="608">
        <v>169</v>
      </c>
      <c r="AU20" s="608">
        <v>90</v>
      </c>
      <c r="AV20" s="608">
        <v>69</v>
      </c>
      <c r="AW20" s="608">
        <v>155</v>
      </c>
      <c r="AX20" s="608">
        <v>38</v>
      </c>
      <c r="AY20" s="608">
        <v>9</v>
      </c>
      <c r="AZ20" s="608">
        <v>2</v>
      </c>
      <c r="BA20" s="608">
        <v>2</v>
      </c>
      <c r="BB20" s="608">
        <v>5</v>
      </c>
      <c r="BC20" s="608">
        <v>0</v>
      </c>
      <c r="BD20" s="608">
        <v>0</v>
      </c>
      <c r="BE20" s="608">
        <v>0</v>
      </c>
      <c r="BF20" s="608">
        <v>25</v>
      </c>
      <c r="BG20" s="608">
        <v>0</v>
      </c>
      <c r="BH20" s="608">
        <v>1</v>
      </c>
      <c r="BI20" s="608">
        <v>282</v>
      </c>
      <c r="BJ20" s="608">
        <v>38</v>
      </c>
      <c r="BK20" s="608">
        <v>6</v>
      </c>
      <c r="BL20" s="608">
        <v>146</v>
      </c>
      <c r="BM20" s="608">
        <v>0</v>
      </c>
      <c r="BN20" s="608">
        <v>0</v>
      </c>
      <c r="BO20" s="608">
        <v>0</v>
      </c>
      <c r="BP20" s="608">
        <v>0</v>
      </c>
      <c r="BQ20" s="608">
        <v>1</v>
      </c>
      <c r="BR20" s="608">
        <v>93</v>
      </c>
      <c r="BS20" s="608">
        <v>3772</v>
      </c>
      <c r="BT20" s="608">
        <v>413</v>
      </c>
      <c r="BU20" s="608">
        <v>4</v>
      </c>
      <c r="BV20" s="608">
        <v>0</v>
      </c>
      <c r="BW20" s="608">
        <v>0</v>
      </c>
      <c r="BX20" s="608">
        <v>2</v>
      </c>
      <c r="BY20" s="608">
        <v>74</v>
      </c>
      <c r="BZ20" s="608">
        <v>0</v>
      </c>
      <c r="CA20" s="608">
        <v>4</v>
      </c>
      <c r="CB20" s="608">
        <v>1</v>
      </c>
      <c r="CC20" s="608">
        <v>2</v>
      </c>
      <c r="CD20" s="608">
        <v>38</v>
      </c>
      <c r="CE20" s="608">
        <v>407</v>
      </c>
      <c r="CF20" s="608">
        <v>3</v>
      </c>
      <c r="CG20" s="608">
        <v>31</v>
      </c>
      <c r="CH20" s="608">
        <v>11</v>
      </c>
      <c r="CI20" s="608">
        <v>102</v>
      </c>
      <c r="CJ20" s="608">
        <v>4</v>
      </c>
      <c r="CK20" s="608">
        <v>6</v>
      </c>
      <c r="CL20" s="608">
        <v>46</v>
      </c>
      <c r="CM20" s="608">
        <v>178</v>
      </c>
      <c r="CN20" s="608">
        <v>237</v>
      </c>
      <c r="CO20" s="608">
        <v>517</v>
      </c>
      <c r="CP20" s="608">
        <v>93</v>
      </c>
      <c r="CQ20" s="608">
        <v>564</v>
      </c>
      <c r="CR20" s="608">
        <v>734</v>
      </c>
      <c r="CS20" s="608">
        <v>106</v>
      </c>
      <c r="CT20" s="608">
        <v>0</v>
      </c>
      <c r="CU20" s="608">
        <v>8</v>
      </c>
      <c r="CV20" s="608">
        <v>0</v>
      </c>
      <c r="CW20" s="608">
        <v>172</v>
      </c>
      <c r="CX20" s="608">
        <v>47</v>
      </c>
      <c r="CY20" s="608">
        <v>372</v>
      </c>
      <c r="CZ20" s="608">
        <v>43</v>
      </c>
      <c r="DA20" s="608">
        <v>22</v>
      </c>
      <c r="DB20" s="608">
        <v>0</v>
      </c>
      <c r="DC20" s="608">
        <v>64</v>
      </c>
      <c r="DD20" s="608">
        <v>3748</v>
      </c>
      <c r="DE20" s="608">
        <v>9</v>
      </c>
      <c r="DF20" s="609">
        <v>37126</v>
      </c>
      <c r="DG20" s="608">
        <v>894</v>
      </c>
      <c r="DH20" s="608">
        <v>2768</v>
      </c>
      <c r="DI20" s="608">
        <v>0</v>
      </c>
      <c r="DJ20" s="608">
        <v>0</v>
      </c>
      <c r="DK20" s="608">
        <v>0</v>
      </c>
      <c r="DL20" s="608">
        <v>0</v>
      </c>
      <c r="DM20" s="608">
        <v>-511</v>
      </c>
      <c r="DN20" s="610">
        <v>3151</v>
      </c>
      <c r="DO20" s="610">
        <v>40277</v>
      </c>
      <c r="DP20" s="608">
        <v>32346</v>
      </c>
      <c r="DQ20" s="610">
        <v>35497</v>
      </c>
      <c r="DR20" s="610">
        <v>72623</v>
      </c>
      <c r="DS20" s="611">
        <v>-17061</v>
      </c>
      <c r="DT20" s="609">
        <v>18436</v>
      </c>
      <c r="DU20" s="612">
        <v>55562</v>
      </c>
      <c r="DV20" s="614" t="s">
        <v>219</v>
      </c>
    </row>
    <row r="21" spans="1:126" ht="15.75" customHeight="1" x14ac:dyDescent="0.2">
      <c r="A21" s="564" t="s">
        <v>220</v>
      </c>
      <c r="B21" s="571" t="s">
        <v>326</v>
      </c>
      <c r="C21" s="459"/>
      <c r="D21" s="607">
        <v>2</v>
      </c>
      <c r="E21" s="608">
        <v>0</v>
      </c>
      <c r="F21" s="608">
        <v>1</v>
      </c>
      <c r="G21" s="608">
        <v>0</v>
      </c>
      <c r="H21" s="608">
        <v>2</v>
      </c>
      <c r="I21" s="608">
        <v>0</v>
      </c>
      <c r="J21" s="608">
        <v>1</v>
      </c>
      <c r="K21" s="608">
        <v>1225</v>
      </c>
      <c r="L21" s="608">
        <v>60</v>
      </c>
      <c r="M21" s="608">
        <v>0</v>
      </c>
      <c r="N21" s="608">
        <v>0</v>
      </c>
      <c r="O21" s="608">
        <v>4</v>
      </c>
      <c r="P21" s="608">
        <v>8</v>
      </c>
      <c r="Q21" s="608">
        <v>11</v>
      </c>
      <c r="R21" s="608">
        <v>7</v>
      </c>
      <c r="S21" s="608">
        <v>10</v>
      </c>
      <c r="T21" s="608">
        <v>79</v>
      </c>
      <c r="U21" s="608">
        <v>1153</v>
      </c>
      <c r="V21" s="608">
        <v>1</v>
      </c>
      <c r="W21" s="608">
        <v>3</v>
      </c>
      <c r="X21" s="608">
        <v>0</v>
      </c>
      <c r="Y21" s="608">
        <v>2</v>
      </c>
      <c r="Z21" s="608">
        <v>11</v>
      </c>
      <c r="AA21" s="608">
        <v>2544</v>
      </c>
      <c r="AB21" s="608">
        <v>90</v>
      </c>
      <c r="AC21" s="608">
        <v>2</v>
      </c>
      <c r="AD21" s="608">
        <v>104</v>
      </c>
      <c r="AE21" s="608">
        <v>1</v>
      </c>
      <c r="AF21" s="608">
        <v>1</v>
      </c>
      <c r="AG21" s="608">
        <v>48</v>
      </c>
      <c r="AH21" s="608">
        <v>1</v>
      </c>
      <c r="AI21" s="608">
        <v>5</v>
      </c>
      <c r="AJ21" s="608">
        <v>3</v>
      </c>
      <c r="AK21" s="608">
        <v>0</v>
      </c>
      <c r="AL21" s="608">
        <v>1</v>
      </c>
      <c r="AM21" s="608">
        <v>48</v>
      </c>
      <c r="AN21" s="608">
        <v>0</v>
      </c>
      <c r="AO21" s="608">
        <v>16</v>
      </c>
      <c r="AP21" s="608">
        <v>162</v>
      </c>
      <c r="AQ21" s="608">
        <v>56</v>
      </c>
      <c r="AR21" s="608">
        <v>22</v>
      </c>
      <c r="AS21" s="608">
        <v>121</v>
      </c>
      <c r="AT21" s="608">
        <v>257</v>
      </c>
      <c r="AU21" s="608">
        <v>131</v>
      </c>
      <c r="AV21" s="608">
        <v>137</v>
      </c>
      <c r="AW21" s="608">
        <v>125</v>
      </c>
      <c r="AX21" s="608">
        <v>16</v>
      </c>
      <c r="AY21" s="608">
        <v>16</v>
      </c>
      <c r="AZ21" s="608">
        <v>4</v>
      </c>
      <c r="BA21" s="608">
        <v>0</v>
      </c>
      <c r="BB21" s="608">
        <v>12</v>
      </c>
      <c r="BC21" s="608">
        <v>0</v>
      </c>
      <c r="BD21" s="608">
        <v>0</v>
      </c>
      <c r="BE21" s="608">
        <v>1</v>
      </c>
      <c r="BF21" s="608">
        <v>25</v>
      </c>
      <c r="BG21" s="608">
        <v>10</v>
      </c>
      <c r="BH21" s="608">
        <v>8</v>
      </c>
      <c r="BI21" s="608">
        <v>219</v>
      </c>
      <c r="BJ21" s="608">
        <v>73</v>
      </c>
      <c r="BK21" s="608">
        <v>153</v>
      </c>
      <c r="BL21" s="608">
        <v>118</v>
      </c>
      <c r="BM21" s="608">
        <v>45</v>
      </c>
      <c r="BN21" s="608">
        <v>15</v>
      </c>
      <c r="BO21" s="608">
        <v>463</v>
      </c>
      <c r="BP21" s="608">
        <v>77</v>
      </c>
      <c r="BQ21" s="608">
        <v>105</v>
      </c>
      <c r="BR21" s="608">
        <v>369</v>
      </c>
      <c r="BS21" s="608">
        <v>2955</v>
      </c>
      <c r="BT21" s="608">
        <v>3836</v>
      </c>
      <c r="BU21" s="608">
        <v>15</v>
      </c>
      <c r="BV21" s="608">
        <v>1</v>
      </c>
      <c r="BW21" s="608">
        <v>0</v>
      </c>
      <c r="BX21" s="608">
        <v>7</v>
      </c>
      <c r="BY21" s="608">
        <v>184</v>
      </c>
      <c r="BZ21" s="608">
        <v>0</v>
      </c>
      <c r="CA21" s="608">
        <v>7</v>
      </c>
      <c r="CB21" s="608">
        <v>1</v>
      </c>
      <c r="CC21" s="608">
        <v>10</v>
      </c>
      <c r="CD21" s="608">
        <v>17</v>
      </c>
      <c r="CE21" s="608">
        <v>140</v>
      </c>
      <c r="CF21" s="608">
        <v>50</v>
      </c>
      <c r="CG21" s="608">
        <v>722</v>
      </c>
      <c r="CH21" s="608">
        <v>75</v>
      </c>
      <c r="CI21" s="608">
        <v>547</v>
      </c>
      <c r="CJ21" s="608">
        <v>75</v>
      </c>
      <c r="CK21" s="608">
        <v>2160</v>
      </c>
      <c r="CL21" s="608">
        <v>1458</v>
      </c>
      <c r="CM21" s="608">
        <v>614</v>
      </c>
      <c r="CN21" s="608">
        <v>3367</v>
      </c>
      <c r="CO21" s="608">
        <v>718</v>
      </c>
      <c r="CP21" s="608">
        <v>153</v>
      </c>
      <c r="CQ21" s="608">
        <v>703</v>
      </c>
      <c r="CR21" s="608">
        <v>123</v>
      </c>
      <c r="CS21" s="608">
        <v>1894</v>
      </c>
      <c r="CT21" s="608">
        <v>8</v>
      </c>
      <c r="CU21" s="608">
        <v>466</v>
      </c>
      <c r="CV21" s="608">
        <v>89</v>
      </c>
      <c r="CW21" s="608">
        <v>698</v>
      </c>
      <c r="CX21" s="608">
        <v>13</v>
      </c>
      <c r="CY21" s="608">
        <v>29</v>
      </c>
      <c r="CZ21" s="608">
        <v>62</v>
      </c>
      <c r="DA21" s="608">
        <v>163</v>
      </c>
      <c r="DB21" s="608">
        <v>0</v>
      </c>
      <c r="DC21" s="608">
        <v>84</v>
      </c>
      <c r="DD21" s="608">
        <v>0</v>
      </c>
      <c r="DE21" s="608">
        <v>1</v>
      </c>
      <c r="DF21" s="609">
        <v>29629</v>
      </c>
      <c r="DG21" s="608">
        <v>119</v>
      </c>
      <c r="DH21" s="608">
        <v>259</v>
      </c>
      <c r="DI21" s="608">
        <v>0</v>
      </c>
      <c r="DJ21" s="608">
        <v>0</v>
      </c>
      <c r="DK21" s="608">
        <v>0</v>
      </c>
      <c r="DL21" s="608">
        <v>0</v>
      </c>
      <c r="DM21" s="608">
        <v>-198</v>
      </c>
      <c r="DN21" s="610">
        <v>180</v>
      </c>
      <c r="DO21" s="610">
        <v>29809</v>
      </c>
      <c r="DP21" s="608">
        <v>18372</v>
      </c>
      <c r="DQ21" s="610">
        <v>18552</v>
      </c>
      <c r="DR21" s="610">
        <v>48181</v>
      </c>
      <c r="DS21" s="611">
        <v>-17629</v>
      </c>
      <c r="DT21" s="609">
        <v>923</v>
      </c>
      <c r="DU21" s="612">
        <v>30552</v>
      </c>
      <c r="DV21" s="614" t="s">
        <v>220</v>
      </c>
    </row>
    <row r="22" spans="1:126" ht="15.75" customHeight="1" x14ac:dyDescent="0.2">
      <c r="A22" s="564" t="s">
        <v>221</v>
      </c>
      <c r="B22" s="571" t="s">
        <v>327</v>
      </c>
      <c r="C22" s="459"/>
      <c r="D22" s="607">
        <v>2474</v>
      </c>
      <c r="E22" s="608">
        <v>0</v>
      </c>
      <c r="F22" s="608">
        <v>9</v>
      </c>
      <c r="G22" s="608">
        <v>0</v>
      </c>
      <c r="H22" s="608">
        <v>0</v>
      </c>
      <c r="I22" s="608">
        <v>0</v>
      </c>
      <c r="J22" s="608">
        <v>0</v>
      </c>
      <c r="K22" s="608">
        <v>0</v>
      </c>
      <c r="L22" s="608">
        <v>2</v>
      </c>
      <c r="M22" s="608">
        <v>0</v>
      </c>
      <c r="N22" s="608">
        <v>0</v>
      </c>
      <c r="O22" s="608">
        <v>0</v>
      </c>
      <c r="P22" s="608">
        <v>0</v>
      </c>
      <c r="Q22" s="608">
        <v>0</v>
      </c>
      <c r="R22" s="608">
        <v>0</v>
      </c>
      <c r="S22" s="608">
        <v>1</v>
      </c>
      <c r="T22" s="608">
        <v>0</v>
      </c>
      <c r="U22" s="608">
        <v>0</v>
      </c>
      <c r="V22" s="608">
        <v>2064</v>
      </c>
      <c r="W22" s="608">
        <v>176</v>
      </c>
      <c r="X22" s="608">
        <v>0</v>
      </c>
      <c r="Y22" s="608">
        <v>185</v>
      </c>
      <c r="Z22" s="608">
        <v>29</v>
      </c>
      <c r="AA22" s="608">
        <v>719</v>
      </c>
      <c r="AB22" s="608">
        <v>153</v>
      </c>
      <c r="AC22" s="608">
        <v>0</v>
      </c>
      <c r="AD22" s="608">
        <v>0</v>
      </c>
      <c r="AE22" s="608">
        <v>0</v>
      </c>
      <c r="AF22" s="608">
        <v>0</v>
      </c>
      <c r="AG22" s="608">
        <v>0</v>
      </c>
      <c r="AH22" s="608">
        <v>0</v>
      </c>
      <c r="AI22" s="608">
        <v>0</v>
      </c>
      <c r="AJ22" s="608">
        <v>5</v>
      </c>
      <c r="AK22" s="608">
        <v>-36</v>
      </c>
      <c r="AL22" s="608">
        <v>0</v>
      </c>
      <c r="AM22" s="608">
        <v>0</v>
      </c>
      <c r="AN22" s="608">
        <v>0</v>
      </c>
      <c r="AO22" s="608">
        <v>1</v>
      </c>
      <c r="AP22" s="608">
        <v>1</v>
      </c>
      <c r="AQ22" s="608">
        <v>0</v>
      </c>
      <c r="AR22" s="608">
        <v>0</v>
      </c>
      <c r="AS22" s="608">
        <v>0</v>
      </c>
      <c r="AT22" s="608">
        <v>4</v>
      </c>
      <c r="AU22" s="608">
        <v>0</v>
      </c>
      <c r="AV22" s="608">
        <v>0</v>
      </c>
      <c r="AW22" s="608">
        <v>1</v>
      </c>
      <c r="AX22" s="608">
        <v>0</v>
      </c>
      <c r="AY22" s="608">
        <v>0</v>
      </c>
      <c r="AZ22" s="608">
        <v>0</v>
      </c>
      <c r="BA22" s="608">
        <v>0</v>
      </c>
      <c r="BB22" s="608">
        <v>0</v>
      </c>
      <c r="BC22" s="608">
        <v>0</v>
      </c>
      <c r="BD22" s="608">
        <v>0</v>
      </c>
      <c r="BE22" s="608">
        <v>0</v>
      </c>
      <c r="BF22" s="608">
        <v>0</v>
      </c>
      <c r="BG22" s="608">
        <v>0</v>
      </c>
      <c r="BH22" s="608">
        <v>0</v>
      </c>
      <c r="BI22" s="608">
        <v>2</v>
      </c>
      <c r="BJ22" s="608">
        <v>0</v>
      </c>
      <c r="BK22" s="608">
        <v>0</v>
      </c>
      <c r="BL22" s="608">
        <v>0</v>
      </c>
      <c r="BM22" s="608">
        <v>32</v>
      </c>
      <c r="BN22" s="608">
        <v>9</v>
      </c>
      <c r="BO22" s="608">
        <v>18</v>
      </c>
      <c r="BP22" s="608">
        <v>2</v>
      </c>
      <c r="BQ22" s="608">
        <v>0</v>
      </c>
      <c r="BR22" s="608">
        <v>0</v>
      </c>
      <c r="BS22" s="608">
        <v>0</v>
      </c>
      <c r="BT22" s="608">
        <v>0</v>
      </c>
      <c r="BU22" s="608">
        <v>0</v>
      </c>
      <c r="BV22" s="608">
        <v>0</v>
      </c>
      <c r="BW22" s="608">
        <v>0</v>
      </c>
      <c r="BX22" s="608">
        <v>0</v>
      </c>
      <c r="BY22" s="608">
        <v>0</v>
      </c>
      <c r="BZ22" s="608">
        <v>0</v>
      </c>
      <c r="CA22" s="608">
        <v>0</v>
      </c>
      <c r="CB22" s="608">
        <v>0</v>
      </c>
      <c r="CC22" s="608">
        <v>0</v>
      </c>
      <c r="CD22" s="608">
        <v>0</v>
      </c>
      <c r="CE22" s="608">
        <v>0</v>
      </c>
      <c r="CF22" s="608">
        <v>0</v>
      </c>
      <c r="CG22" s="608">
        <v>0</v>
      </c>
      <c r="CH22" s="608">
        <v>0</v>
      </c>
      <c r="CI22" s="608">
        <v>0</v>
      </c>
      <c r="CJ22" s="608">
        <v>0</v>
      </c>
      <c r="CK22" s="608">
        <v>0</v>
      </c>
      <c r="CL22" s="608">
        <v>1</v>
      </c>
      <c r="CM22" s="608">
        <v>0</v>
      </c>
      <c r="CN22" s="608">
        <v>0</v>
      </c>
      <c r="CO22" s="608">
        <v>0</v>
      </c>
      <c r="CP22" s="608">
        <v>0</v>
      </c>
      <c r="CQ22" s="608">
        <v>0</v>
      </c>
      <c r="CR22" s="608">
        <v>0</v>
      </c>
      <c r="CS22" s="608">
        <v>0</v>
      </c>
      <c r="CT22" s="608">
        <v>0</v>
      </c>
      <c r="CU22" s="608">
        <v>0</v>
      </c>
      <c r="CV22" s="608">
        <v>0</v>
      </c>
      <c r="CW22" s="608">
        <v>0</v>
      </c>
      <c r="CX22" s="608">
        <v>0</v>
      </c>
      <c r="CY22" s="608">
        <v>0</v>
      </c>
      <c r="CZ22" s="608">
        <v>0</v>
      </c>
      <c r="DA22" s="608">
        <v>4</v>
      </c>
      <c r="DB22" s="608">
        <v>0</v>
      </c>
      <c r="DC22" s="608">
        <v>24</v>
      </c>
      <c r="DD22" s="608">
        <v>0</v>
      </c>
      <c r="DE22" s="608">
        <v>16</v>
      </c>
      <c r="DF22" s="609">
        <v>5896</v>
      </c>
      <c r="DG22" s="608">
        <v>0</v>
      </c>
      <c r="DH22" s="608">
        <v>54</v>
      </c>
      <c r="DI22" s="608">
        <v>0</v>
      </c>
      <c r="DJ22" s="608">
        <v>0</v>
      </c>
      <c r="DK22" s="608">
        <v>0</v>
      </c>
      <c r="DL22" s="608">
        <v>0</v>
      </c>
      <c r="DM22" s="608">
        <v>58</v>
      </c>
      <c r="DN22" s="610">
        <v>112</v>
      </c>
      <c r="DO22" s="610">
        <v>6008</v>
      </c>
      <c r="DP22" s="608">
        <v>9818</v>
      </c>
      <c r="DQ22" s="610">
        <v>9930</v>
      </c>
      <c r="DR22" s="610">
        <v>15826</v>
      </c>
      <c r="DS22" s="611">
        <v>-1676</v>
      </c>
      <c r="DT22" s="609">
        <v>8254</v>
      </c>
      <c r="DU22" s="612">
        <v>14150</v>
      </c>
      <c r="DV22" s="614" t="s">
        <v>221</v>
      </c>
    </row>
    <row r="23" spans="1:126" ht="15.75" customHeight="1" x14ac:dyDescent="0.2">
      <c r="A23" s="564" t="s">
        <v>222</v>
      </c>
      <c r="B23" s="571" t="s">
        <v>328</v>
      </c>
      <c r="C23" s="459"/>
      <c r="D23" s="607">
        <v>63</v>
      </c>
      <c r="E23" s="608">
        <v>4</v>
      </c>
      <c r="F23" s="608">
        <v>1</v>
      </c>
      <c r="G23" s="608">
        <v>0</v>
      </c>
      <c r="H23" s="608">
        <v>4</v>
      </c>
      <c r="I23" s="608">
        <v>0</v>
      </c>
      <c r="J23" s="608">
        <v>0</v>
      </c>
      <c r="K23" s="608">
        <v>541</v>
      </c>
      <c r="L23" s="608">
        <v>392</v>
      </c>
      <c r="M23" s="608">
        <v>7</v>
      </c>
      <c r="N23" s="608">
        <v>0</v>
      </c>
      <c r="O23" s="608">
        <v>351</v>
      </c>
      <c r="P23" s="608">
        <v>32</v>
      </c>
      <c r="Q23" s="608">
        <v>7</v>
      </c>
      <c r="R23" s="608">
        <v>3</v>
      </c>
      <c r="S23" s="608">
        <v>950</v>
      </c>
      <c r="T23" s="608">
        <v>29</v>
      </c>
      <c r="U23" s="608">
        <v>0</v>
      </c>
      <c r="V23" s="608">
        <v>481</v>
      </c>
      <c r="W23" s="608">
        <v>3127</v>
      </c>
      <c r="X23" s="608">
        <v>0</v>
      </c>
      <c r="Y23" s="608">
        <v>787</v>
      </c>
      <c r="Z23" s="608">
        <v>251</v>
      </c>
      <c r="AA23" s="608">
        <v>20280</v>
      </c>
      <c r="AB23" s="608">
        <v>1530</v>
      </c>
      <c r="AC23" s="608">
        <v>2</v>
      </c>
      <c r="AD23" s="608">
        <v>546</v>
      </c>
      <c r="AE23" s="608">
        <v>74</v>
      </c>
      <c r="AF23" s="608">
        <v>6</v>
      </c>
      <c r="AG23" s="608">
        <v>247</v>
      </c>
      <c r="AH23" s="608">
        <v>20</v>
      </c>
      <c r="AI23" s="608">
        <v>169</v>
      </c>
      <c r="AJ23" s="608">
        <v>69</v>
      </c>
      <c r="AK23" s="608">
        <v>262</v>
      </c>
      <c r="AL23" s="608">
        <v>108</v>
      </c>
      <c r="AM23" s="608">
        <v>72</v>
      </c>
      <c r="AN23" s="608">
        <v>3</v>
      </c>
      <c r="AO23" s="608">
        <v>1052</v>
      </c>
      <c r="AP23" s="608">
        <v>84</v>
      </c>
      <c r="AQ23" s="608">
        <v>365</v>
      </c>
      <c r="AR23" s="608">
        <v>43</v>
      </c>
      <c r="AS23" s="608">
        <v>186</v>
      </c>
      <c r="AT23" s="608">
        <v>264</v>
      </c>
      <c r="AU23" s="608">
        <v>37</v>
      </c>
      <c r="AV23" s="608">
        <v>614</v>
      </c>
      <c r="AW23" s="608">
        <v>382</v>
      </c>
      <c r="AX23" s="608">
        <v>45</v>
      </c>
      <c r="AY23" s="608">
        <v>25</v>
      </c>
      <c r="AZ23" s="608">
        <v>7</v>
      </c>
      <c r="BA23" s="608">
        <v>13</v>
      </c>
      <c r="BB23" s="608">
        <v>12</v>
      </c>
      <c r="BC23" s="608">
        <v>0</v>
      </c>
      <c r="BD23" s="608">
        <v>0</v>
      </c>
      <c r="BE23" s="608">
        <v>0</v>
      </c>
      <c r="BF23" s="608">
        <v>13</v>
      </c>
      <c r="BG23" s="608">
        <v>1</v>
      </c>
      <c r="BH23" s="608">
        <v>5</v>
      </c>
      <c r="BI23" s="608">
        <v>137</v>
      </c>
      <c r="BJ23" s="608">
        <v>21</v>
      </c>
      <c r="BK23" s="608">
        <v>43</v>
      </c>
      <c r="BL23" s="608">
        <v>54</v>
      </c>
      <c r="BM23" s="608">
        <v>101</v>
      </c>
      <c r="BN23" s="608">
        <v>37</v>
      </c>
      <c r="BO23" s="608">
        <v>1</v>
      </c>
      <c r="BP23" s="608">
        <v>0</v>
      </c>
      <c r="BQ23" s="608">
        <v>287</v>
      </c>
      <c r="BR23" s="608">
        <v>445</v>
      </c>
      <c r="BS23" s="608">
        <v>0</v>
      </c>
      <c r="BT23" s="608">
        <v>0</v>
      </c>
      <c r="BU23" s="608">
        <v>0</v>
      </c>
      <c r="BV23" s="608">
        <v>0</v>
      </c>
      <c r="BW23" s="608">
        <v>0</v>
      </c>
      <c r="BX23" s="608">
        <v>0</v>
      </c>
      <c r="BY23" s="608">
        <v>9</v>
      </c>
      <c r="BZ23" s="608">
        <v>0</v>
      </c>
      <c r="CA23" s="608">
        <v>0</v>
      </c>
      <c r="CB23" s="608">
        <v>0</v>
      </c>
      <c r="CC23" s="608">
        <v>0</v>
      </c>
      <c r="CD23" s="608">
        <v>14</v>
      </c>
      <c r="CE23" s="608">
        <v>13</v>
      </c>
      <c r="CF23" s="608">
        <v>0</v>
      </c>
      <c r="CG23" s="608">
        <v>0</v>
      </c>
      <c r="CH23" s="608">
        <v>0</v>
      </c>
      <c r="CI23" s="608">
        <v>0</v>
      </c>
      <c r="CJ23" s="608">
        <v>0</v>
      </c>
      <c r="CK23" s="608">
        <v>3</v>
      </c>
      <c r="CL23" s="608">
        <v>44</v>
      </c>
      <c r="CM23" s="608">
        <v>4</v>
      </c>
      <c r="CN23" s="608">
        <v>1057</v>
      </c>
      <c r="CO23" s="608">
        <v>127</v>
      </c>
      <c r="CP23" s="608">
        <v>334</v>
      </c>
      <c r="CQ23" s="608">
        <v>37</v>
      </c>
      <c r="CR23" s="608">
        <v>35</v>
      </c>
      <c r="CS23" s="608">
        <v>0</v>
      </c>
      <c r="CT23" s="608">
        <v>0</v>
      </c>
      <c r="CU23" s="608">
        <v>3</v>
      </c>
      <c r="CV23" s="608">
        <v>28</v>
      </c>
      <c r="CW23" s="608">
        <v>0</v>
      </c>
      <c r="CX23" s="608">
        <v>4</v>
      </c>
      <c r="CY23" s="608">
        <v>40</v>
      </c>
      <c r="CZ23" s="608">
        <v>76</v>
      </c>
      <c r="DA23" s="608">
        <v>31</v>
      </c>
      <c r="DB23" s="608">
        <v>14</v>
      </c>
      <c r="DC23" s="608">
        <v>6</v>
      </c>
      <c r="DD23" s="608">
        <v>0</v>
      </c>
      <c r="DE23" s="608">
        <v>21</v>
      </c>
      <c r="DF23" s="609">
        <v>36592</v>
      </c>
      <c r="DG23" s="608">
        <v>0</v>
      </c>
      <c r="DH23" s="608">
        <v>67</v>
      </c>
      <c r="DI23" s="608">
        <v>0</v>
      </c>
      <c r="DJ23" s="608">
        <v>0</v>
      </c>
      <c r="DK23" s="608">
        <v>0</v>
      </c>
      <c r="DL23" s="608">
        <v>0</v>
      </c>
      <c r="DM23" s="608">
        <v>-1053</v>
      </c>
      <c r="DN23" s="610">
        <v>-986</v>
      </c>
      <c r="DO23" s="610">
        <v>35606</v>
      </c>
      <c r="DP23" s="608">
        <v>18493</v>
      </c>
      <c r="DQ23" s="610">
        <v>17507</v>
      </c>
      <c r="DR23" s="610">
        <v>54099</v>
      </c>
      <c r="DS23" s="611">
        <v>-28326</v>
      </c>
      <c r="DT23" s="609">
        <v>-10819</v>
      </c>
      <c r="DU23" s="612">
        <v>25773</v>
      </c>
      <c r="DV23" s="614" t="s">
        <v>222</v>
      </c>
    </row>
    <row r="24" spans="1:126" ht="15.75" customHeight="1" x14ac:dyDescent="0.2">
      <c r="A24" s="564" t="s">
        <v>223</v>
      </c>
      <c r="B24" s="571" t="s">
        <v>528</v>
      </c>
      <c r="C24" s="459"/>
      <c r="D24" s="607">
        <v>0</v>
      </c>
      <c r="E24" s="608">
        <v>0</v>
      </c>
      <c r="F24" s="608">
        <v>0</v>
      </c>
      <c r="G24" s="608">
        <v>0</v>
      </c>
      <c r="H24" s="608">
        <v>0</v>
      </c>
      <c r="I24" s="608">
        <v>0</v>
      </c>
      <c r="J24" s="608">
        <v>0</v>
      </c>
      <c r="K24" s="608">
        <v>0</v>
      </c>
      <c r="L24" s="608">
        <v>0</v>
      </c>
      <c r="M24" s="608">
        <v>0</v>
      </c>
      <c r="N24" s="608">
        <v>0</v>
      </c>
      <c r="O24" s="608">
        <v>1</v>
      </c>
      <c r="P24" s="608">
        <v>0</v>
      </c>
      <c r="Q24" s="608">
        <v>0</v>
      </c>
      <c r="R24" s="608">
        <v>0</v>
      </c>
      <c r="S24" s="608">
        <v>3</v>
      </c>
      <c r="T24" s="608">
        <v>0</v>
      </c>
      <c r="U24" s="608">
        <v>0</v>
      </c>
      <c r="V24" s="608">
        <v>181</v>
      </c>
      <c r="W24" s="608">
        <v>88</v>
      </c>
      <c r="X24" s="608">
        <v>0</v>
      </c>
      <c r="Y24" s="608">
        <v>4594</v>
      </c>
      <c r="Z24" s="608">
        <v>573</v>
      </c>
      <c r="AA24" s="608">
        <v>188</v>
      </c>
      <c r="AB24" s="608">
        <v>422</v>
      </c>
      <c r="AC24" s="608">
        <v>0</v>
      </c>
      <c r="AD24" s="608">
        <v>2</v>
      </c>
      <c r="AE24" s="608">
        <v>3</v>
      </c>
      <c r="AF24" s="608">
        <v>0</v>
      </c>
      <c r="AG24" s="608">
        <v>1</v>
      </c>
      <c r="AH24" s="608">
        <v>0</v>
      </c>
      <c r="AI24" s="608">
        <v>0</v>
      </c>
      <c r="AJ24" s="608">
        <v>7</v>
      </c>
      <c r="AK24" s="608">
        <v>0</v>
      </c>
      <c r="AL24" s="608">
        <v>0</v>
      </c>
      <c r="AM24" s="608">
        <v>0</v>
      </c>
      <c r="AN24" s="608">
        <v>0</v>
      </c>
      <c r="AO24" s="608">
        <v>0</v>
      </c>
      <c r="AP24" s="608">
        <v>0</v>
      </c>
      <c r="AQ24" s="608">
        <v>0</v>
      </c>
      <c r="AR24" s="608">
        <v>0</v>
      </c>
      <c r="AS24" s="608">
        <v>1</v>
      </c>
      <c r="AT24" s="608">
        <v>0</v>
      </c>
      <c r="AU24" s="608">
        <v>0</v>
      </c>
      <c r="AV24" s="608">
        <v>1</v>
      </c>
      <c r="AW24" s="608">
        <v>19</v>
      </c>
      <c r="AX24" s="608">
        <v>0</v>
      </c>
      <c r="AY24" s="608">
        <v>0</v>
      </c>
      <c r="AZ24" s="608">
        <v>0</v>
      </c>
      <c r="BA24" s="608">
        <v>0</v>
      </c>
      <c r="BB24" s="608">
        <v>0</v>
      </c>
      <c r="BC24" s="608">
        <v>0</v>
      </c>
      <c r="BD24" s="608">
        <v>0</v>
      </c>
      <c r="BE24" s="608">
        <v>0</v>
      </c>
      <c r="BF24" s="608">
        <v>0</v>
      </c>
      <c r="BG24" s="608">
        <v>0</v>
      </c>
      <c r="BH24" s="608">
        <v>0</v>
      </c>
      <c r="BI24" s="608">
        <v>4</v>
      </c>
      <c r="BJ24" s="608">
        <v>0</v>
      </c>
      <c r="BK24" s="608">
        <v>0</v>
      </c>
      <c r="BL24" s="608">
        <v>0</v>
      </c>
      <c r="BM24" s="608">
        <v>0</v>
      </c>
      <c r="BN24" s="608">
        <v>0</v>
      </c>
      <c r="BO24" s="608">
        <v>0</v>
      </c>
      <c r="BP24" s="608">
        <v>5</v>
      </c>
      <c r="BQ24" s="608">
        <v>0</v>
      </c>
      <c r="BR24" s="608">
        <v>0</v>
      </c>
      <c r="BS24" s="608">
        <v>0</v>
      </c>
      <c r="BT24" s="608">
        <v>0</v>
      </c>
      <c r="BU24" s="608">
        <v>0</v>
      </c>
      <c r="BV24" s="608">
        <v>0</v>
      </c>
      <c r="BW24" s="608">
        <v>0</v>
      </c>
      <c r="BX24" s="608">
        <v>0</v>
      </c>
      <c r="BY24" s="608">
        <v>0</v>
      </c>
      <c r="BZ24" s="608">
        <v>0</v>
      </c>
      <c r="CA24" s="608">
        <v>0</v>
      </c>
      <c r="CB24" s="608">
        <v>0</v>
      </c>
      <c r="CC24" s="608">
        <v>0</v>
      </c>
      <c r="CD24" s="608">
        <v>0</v>
      </c>
      <c r="CE24" s="608">
        <v>0</v>
      </c>
      <c r="CF24" s="608">
        <v>0</v>
      </c>
      <c r="CG24" s="608">
        <v>0</v>
      </c>
      <c r="CH24" s="608">
        <v>0</v>
      </c>
      <c r="CI24" s="608">
        <v>0</v>
      </c>
      <c r="CJ24" s="608">
        <v>0</v>
      </c>
      <c r="CK24" s="608">
        <v>0</v>
      </c>
      <c r="CL24" s="608">
        <v>0</v>
      </c>
      <c r="CM24" s="608">
        <v>0</v>
      </c>
      <c r="CN24" s="608">
        <v>168</v>
      </c>
      <c r="CO24" s="608">
        <v>27</v>
      </c>
      <c r="CP24" s="608">
        <v>1</v>
      </c>
      <c r="CQ24" s="608">
        <v>0</v>
      </c>
      <c r="CR24" s="608">
        <v>0</v>
      </c>
      <c r="CS24" s="608">
        <v>0</v>
      </c>
      <c r="CT24" s="608">
        <v>0</v>
      </c>
      <c r="CU24" s="608">
        <v>0</v>
      </c>
      <c r="CV24" s="608">
        <v>0</v>
      </c>
      <c r="CW24" s="608">
        <v>0</v>
      </c>
      <c r="CX24" s="608">
        <v>0</v>
      </c>
      <c r="CY24" s="608">
        <v>0</v>
      </c>
      <c r="CZ24" s="608">
        <v>0</v>
      </c>
      <c r="DA24" s="608">
        <v>0</v>
      </c>
      <c r="DB24" s="608">
        <v>0</v>
      </c>
      <c r="DC24" s="608">
        <v>0</v>
      </c>
      <c r="DD24" s="608">
        <v>0</v>
      </c>
      <c r="DE24" s="608">
        <v>0</v>
      </c>
      <c r="DF24" s="609">
        <v>6289</v>
      </c>
      <c r="DG24" s="608">
        <v>0</v>
      </c>
      <c r="DH24" s="608">
        <v>0</v>
      </c>
      <c r="DI24" s="608">
        <v>0</v>
      </c>
      <c r="DJ24" s="608">
        <v>0</v>
      </c>
      <c r="DK24" s="608">
        <v>0</v>
      </c>
      <c r="DL24" s="608">
        <v>0</v>
      </c>
      <c r="DM24" s="608">
        <v>69</v>
      </c>
      <c r="DN24" s="610">
        <v>69</v>
      </c>
      <c r="DO24" s="610">
        <v>6358</v>
      </c>
      <c r="DP24" s="608">
        <v>0</v>
      </c>
      <c r="DQ24" s="610">
        <v>69</v>
      </c>
      <c r="DR24" s="610">
        <v>6358</v>
      </c>
      <c r="DS24" s="611">
        <v>-6358</v>
      </c>
      <c r="DT24" s="609">
        <v>-6289</v>
      </c>
      <c r="DU24" s="612">
        <v>0</v>
      </c>
      <c r="DV24" s="614" t="s">
        <v>223</v>
      </c>
    </row>
    <row r="25" spans="1:126" ht="15.75" customHeight="1" x14ac:dyDescent="0.2">
      <c r="A25" s="564" t="s">
        <v>224</v>
      </c>
      <c r="B25" s="571" t="s">
        <v>529</v>
      </c>
      <c r="C25" s="459"/>
      <c r="D25" s="607">
        <v>0</v>
      </c>
      <c r="E25" s="608">
        <v>0</v>
      </c>
      <c r="F25" s="608">
        <v>0</v>
      </c>
      <c r="G25" s="608">
        <v>0</v>
      </c>
      <c r="H25" s="608">
        <v>0</v>
      </c>
      <c r="I25" s="608">
        <v>0</v>
      </c>
      <c r="J25" s="608">
        <v>1</v>
      </c>
      <c r="K25" s="608">
        <v>401</v>
      </c>
      <c r="L25" s="608">
        <v>479</v>
      </c>
      <c r="M25" s="608">
        <v>3</v>
      </c>
      <c r="N25" s="608">
        <v>0</v>
      </c>
      <c r="O25" s="608">
        <v>437</v>
      </c>
      <c r="P25" s="608">
        <v>0</v>
      </c>
      <c r="Q25" s="608">
        <v>60</v>
      </c>
      <c r="R25" s="608">
        <v>46</v>
      </c>
      <c r="S25" s="608">
        <v>1168</v>
      </c>
      <c r="T25" s="608">
        <v>23</v>
      </c>
      <c r="U25" s="608">
        <v>14</v>
      </c>
      <c r="V25" s="608">
        <v>76</v>
      </c>
      <c r="W25" s="608">
        <v>477</v>
      </c>
      <c r="X25" s="608">
        <v>0</v>
      </c>
      <c r="Y25" s="608">
        <v>6375</v>
      </c>
      <c r="Z25" s="608">
        <v>11387</v>
      </c>
      <c r="AA25" s="608">
        <v>48760</v>
      </c>
      <c r="AB25" s="608">
        <v>5823</v>
      </c>
      <c r="AC25" s="608">
        <v>16</v>
      </c>
      <c r="AD25" s="608">
        <v>5749</v>
      </c>
      <c r="AE25" s="608">
        <v>542</v>
      </c>
      <c r="AF25" s="608">
        <v>12</v>
      </c>
      <c r="AG25" s="608">
        <v>349</v>
      </c>
      <c r="AH25" s="608">
        <v>2</v>
      </c>
      <c r="AI25" s="608">
        <v>7</v>
      </c>
      <c r="AJ25" s="608">
        <v>855</v>
      </c>
      <c r="AK25" s="608">
        <v>1</v>
      </c>
      <c r="AL25" s="608">
        <v>0</v>
      </c>
      <c r="AM25" s="608">
        <v>1</v>
      </c>
      <c r="AN25" s="608">
        <v>0</v>
      </c>
      <c r="AO25" s="608">
        <v>3</v>
      </c>
      <c r="AP25" s="608">
        <v>103</v>
      </c>
      <c r="AQ25" s="608">
        <v>7</v>
      </c>
      <c r="AR25" s="608">
        <v>29</v>
      </c>
      <c r="AS25" s="608">
        <v>16</v>
      </c>
      <c r="AT25" s="608">
        <v>5</v>
      </c>
      <c r="AU25" s="608">
        <v>6</v>
      </c>
      <c r="AV25" s="608">
        <v>376</v>
      </c>
      <c r="AW25" s="608">
        <v>162</v>
      </c>
      <c r="AX25" s="608">
        <v>11</v>
      </c>
      <c r="AY25" s="608">
        <v>7</v>
      </c>
      <c r="AZ25" s="608">
        <v>5</v>
      </c>
      <c r="BA25" s="608">
        <v>3</v>
      </c>
      <c r="BB25" s="608">
        <v>1</v>
      </c>
      <c r="BC25" s="608">
        <v>0</v>
      </c>
      <c r="BD25" s="608">
        <v>0</v>
      </c>
      <c r="BE25" s="608">
        <v>0</v>
      </c>
      <c r="BF25" s="608">
        <v>24</v>
      </c>
      <c r="BG25" s="608">
        <v>3</v>
      </c>
      <c r="BH25" s="608">
        <v>0</v>
      </c>
      <c r="BI25" s="608">
        <v>84</v>
      </c>
      <c r="BJ25" s="608">
        <v>0</v>
      </c>
      <c r="BK25" s="608">
        <v>18</v>
      </c>
      <c r="BL25" s="608">
        <v>30</v>
      </c>
      <c r="BM25" s="608">
        <v>0</v>
      </c>
      <c r="BN25" s="608">
        <v>0</v>
      </c>
      <c r="BO25" s="608">
        <v>0</v>
      </c>
      <c r="BP25" s="608">
        <v>0</v>
      </c>
      <c r="BQ25" s="608">
        <v>1</v>
      </c>
      <c r="BR25" s="608">
        <v>0</v>
      </c>
      <c r="BS25" s="608">
        <v>0</v>
      </c>
      <c r="BT25" s="608">
        <v>0</v>
      </c>
      <c r="BU25" s="608">
        <v>0</v>
      </c>
      <c r="BV25" s="608">
        <v>0</v>
      </c>
      <c r="BW25" s="608">
        <v>0</v>
      </c>
      <c r="BX25" s="608">
        <v>0</v>
      </c>
      <c r="BY25" s="608">
        <v>0</v>
      </c>
      <c r="BZ25" s="608">
        <v>0</v>
      </c>
      <c r="CA25" s="608">
        <v>0</v>
      </c>
      <c r="CB25" s="608">
        <v>0</v>
      </c>
      <c r="CC25" s="608">
        <v>0</v>
      </c>
      <c r="CD25" s="608">
        <v>0</v>
      </c>
      <c r="CE25" s="608">
        <v>21</v>
      </c>
      <c r="CF25" s="608">
        <v>0</v>
      </c>
      <c r="CG25" s="608">
        <v>0</v>
      </c>
      <c r="CH25" s="608">
        <v>0</v>
      </c>
      <c r="CI25" s="608">
        <v>0</v>
      </c>
      <c r="CJ25" s="608">
        <v>0</v>
      </c>
      <c r="CK25" s="608">
        <v>4</v>
      </c>
      <c r="CL25" s="608">
        <v>1</v>
      </c>
      <c r="CM25" s="608">
        <v>173</v>
      </c>
      <c r="CN25" s="608">
        <v>815</v>
      </c>
      <c r="CO25" s="608">
        <v>194</v>
      </c>
      <c r="CP25" s="608">
        <v>30</v>
      </c>
      <c r="CQ25" s="608">
        <v>1</v>
      </c>
      <c r="CR25" s="608">
        <v>7</v>
      </c>
      <c r="CS25" s="608">
        <v>0</v>
      </c>
      <c r="CT25" s="608">
        <v>0</v>
      </c>
      <c r="CU25" s="608">
        <v>0</v>
      </c>
      <c r="CV25" s="608">
        <v>28</v>
      </c>
      <c r="CW25" s="608">
        <v>0</v>
      </c>
      <c r="CX25" s="608">
        <v>0</v>
      </c>
      <c r="CY25" s="608">
        <v>0</v>
      </c>
      <c r="CZ25" s="608">
        <v>20</v>
      </c>
      <c r="DA25" s="608">
        <v>0</v>
      </c>
      <c r="DB25" s="608">
        <v>4</v>
      </c>
      <c r="DC25" s="608">
        <v>4</v>
      </c>
      <c r="DD25" s="608">
        <v>0</v>
      </c>
      <c r="DE25" s="608">
        <v>4</v>
      </c>
      <c r="DF25" s="609">
        <v>85264</v>
      </c>
      <c r="DG25" s="608">
        <v>0</v>
      </c>
      <c r="DH25" s="608">
        <v>1</v>
      </c>
      <c r="DI25" s="608">
        <v>0</v>
      </c>
      <c r="DJ25" s="608">
        <v>0</v>
      </c>
      <c r="DK25" s="608">
        <v>0</v>
      </c>
      <c r="DL25" s="608">
        <v>0</v>
      </c>
      <c r="DM25" s="608">
        <v>-440</v>
      </c>
      <c r="DN25" s="610">
        <v>-439</v>
      </c>
      <c r="DO25" s="610">
        <v>84825</v>
      </c>
      <c r="DP25" s="608">
        <v>33230</v>
      </c>
      <c r="DQ25" s="610">
        <v>32791</v>
      </c>
      <c r="DR25" s="610">
        <v>118055</v>
      </c>
      <c r="DS25" s="611">
        <v>-83970</v>
      </c>
      <c r="DT25" s="609">
        <v>-51179</v>
      </c>
      <c r="DU25" s="612">
        <v>34085</v>
      </c>
      <c r="DV25" s="614" t="s">
        <v>224</v>
      </c>
    </row>
    <row r="26" spans="1:126" ht="15.75" customHeight="1" x14ac:dyDescent="0.2">
      <c r="A26" s="564" t="s">
        <v>225</v>
      </c>
      <c r="B26" s="571" t="s">
        <v>547</v>
      </c>
      <c r="C26" s="459"/>
      <c r="D26" s="607">
        <v>0</v>
      </c>
      <c r="E26" s="608">
        <v>0</v>
      </c>
      <c r="F26" s="608">
        <v>0</v>
      </c>
      <c r="G26" s="608">
        <v>0</v>
      </c>
      <c r="H26" s="608">
        <v>0</v>
      </c>
      <c r="I26" s="608">
        <v>0</v>
      </c>
      <c r="J26" s="608">
        <v>0</v>
      </c>
      <c r="K26" s="608">
        <v>14</v>
      </c>
      <c r="L26" s="608">
        <v>0</v>
      </c>
      <c r="M26" s="608">
        <v>0</v>
      </c>
      <c r="N26" s="608">
        <v>0</v>
      </c>
      <c r="O26" s="608">
        <v>1447</v>
      </c>
      <c r="P26" s="608">
        <v>1048</v>
      </c>
      <c r="Q26" s="608">
        <v>57</v>
      </c>
      <c r="R26" s="608">
        <v>15</v>
      </c>
      <c r="S26" s="608">
        <v>238</v>
      </c>
      <c r="T26" s="608">
        <v>135</v>
      </c>
      <c r="U26" s="608">
        <v>12</v>
      </c>
      <c r="V26" s="608">
        <v>0</v>
      </c>
      <c r="W26" s="608">
        <v>0</v>
      </c>
      <c r="X26" s="608">
        <v>0</v>
      </c>
      <c r="Y26" s="608">
        <v>0</v>
      </c>
      <c r="Z26" s="608">
        <v>99</v>
      </c>
      <c r="AA26" s="608">
        <v>0</v>
      </c>
      <c r="AB26" s="608">
        <v>924</v>
      </c>
      <c r="AC26" s="608">
        <v>3</v>
      </c>
      <c r="AD26" s="608">
        <v>18746</v>
      </c>
      <c r="AE26" s="608">
        <v>7</v>
      </c>
      <c r="AF26" s="608">
        <v>12</v>
      </c>
      <c r="AG26" s="608">
        <v>0</v>
      </c>
      <c r="AH26" s="608">
        <v>0</v>
      </c>
      <c r="AI26" s="608">
        <v>0</v>
      </c>
      <c r="AJ26" s="608">
        <v>312</v>
      </c>
      <c r="AK26" s="608">
        <v>0</v>
      </c>
      <c r="AL26" s="608">
        <v>0</v>
      </c>
      <c r="AM26" s="608">
        <v>0</v>
      </c>
      <c r="AN26" s="608">
        <v>0</v>
      </c>
      <c r="AO26" s="608">
        <v>0</v>
      </c>
      <c r="AP26" s="608">
        <v>156</v>
      </c>
      <c r="AQ26" s="608">
        <v>9</v>
      </c>
      <c r="AR26" s="608">
        <v>2</v>
      </c>
      <c r="AS26" s="608">
        <v>0</v>
      </c>
      <c r="AT26" s="608">
        <v>31</v>
      </c>
      <c r="AU26" s="608">
        <v>115</v>
      </c>
      <c r="AV26" s="608">
        <v>135</v>
      </c>
      <c r="AW26" s="608">
        <v>315</v>
      </c>
      <c r="AX26" s="608">
        <v>40</v>
      </c>
      <c r="AY26" s="608">
        <v>9</v>
      </c>
      <c r="AZ26" s="608">
        <v>0</v>
      </c>
      <c r="BA26" s="608">
        <v>6</v>
      </c>
      <c r="BB26" s="608">
        <v>2</v>
      </c>
      <c r="BC26" s="608">
        <v>1</v>
      </c>
      <c r="BD26" s="608">
        <v>0</v>
      </c>
      <c r="BE26" s="608">
        <v>0</v>
      </c>
      <c r="BF26" s="608">
        <v>182</v>
      </c>
      <c r="BG26" s="608">
        <v>0</v>
      </c>
      <c r="BH26" s="608">
        <v>0</v>
      </c>
      <c r="BI26" s="608">
        <v>810</v>
      </c>
      <c r="BJ26" s="608">
        <v>0</v>
      </c>
      <c r="BK26" s="608">
        <v>0</v>
      </c>
      <c r="BL26" s="608">
        <v>0</v>
      </c>
      <c r="BM26" s="608">
        <v>0</v>
      </c>
      <c r="BN26" s="608">
        <v>0</v>
      </c>
      <c r="BO26" s="608">
        <v>0</v>
      </c>
      <c r="BP26" s="608">
        <v>0</v>
      </c>
      <c r="BQ26" s="608">
        <v>0</v>
      </c>
      <c r="BR26" s="608">
        <v>0</v>
      </c>
      <c r="BS26" s="608">
        <v>0</v>
      </c>
      <c r="BT26" s="608">
        <v>0</v>
      </c>
      <c r="BU26" s="608">
        <v>0</v>
      </c>
      <c r="BV26" s="608">
        <v>0</v>
      </c>
      <c r="BW26" s="608">
        <v>0</v>
      </c>
      <c r="BX26" s="608">
        <v>0</v>
      </c>
      <c r="BY26" s="608">
        <v>0</v>
      </c>
      <c r="BZ26" s="608">
        <v>0</v>
      </c>
      <c r="CA26" s="608">
        <v>0</v>
      </c>
      <c r="CB26" s="608">
        <v>0</v>
      </c>
      <c r="CC26" s="608">
        <v>0</v>
      </c>
      <c r="CD26" s="608">
        <v>0</v>
      </c>
      <c r="CE26" s="608">
        <v>0</v>
      </c>
      <c r="CF26" s="608">
        <v>0</v>
      </c>
      <c r="CG26" s="608">
        <v>0</v>
      </c>
      <c r="CH26" s="608">
        <v>0</v>
      </c>
      <c r="CI26" s="608">
        <v>0</v>
      </c>
      <c r="CJ26" s="608">
        <v>0</v>
      </c>
      <c r="CK26" s="608">
        <v>0</v>
      </c>
      <c r="CL26" s="608">
        <v>0</v>
      </c>
      <c r="CM26" s="608">
        <v>0</v>
      </c>
      <c r="CN26" s="608">
        <v>0</v>
      </c>
      <c r="CO26" s="608">
        <v>76</v>
      </c>
      <c r="CP26" s="608">
        <v>9</v>
      </c>
      <c r="CQ26" s="608">
        <v>0</v>
      </c>
      <c r="CR26" s="608">
        <v>2</v>
      </c>
      <c r="CS26" s="608">
        <v>0</v>
      </c>
      <c r="CT26" s="608">
        <v>0</v>
      </c>
      <c r="CU26" s="608">
        <v>0</v>
      </c>
      <c r="CV26" s="608">
        <v>0</v>
      </c>
      <c r="CW26" s="608">
        <v>0</v>
      </c>
      <c r="CX26" s="608">
        <v>0</v>
      </c>
      <c r="CY26" s="608">
        <v>0</v>
      </c>
      <c r="CZ26" s="608">
        <v>0</v>
      </c>
      <c r="DA26" s="608">
        <v>0</v>
      </c>
      <c r="DB26" s="608">
        <v>0</v>
      </c>
      <c r="DC26" s="608">
        <v>0</v>
      </c>
      <c r="DD26" s="608">
        <v>0</v>
      </c>
      <c r="DE26" s="608">
        <v>21</v>
      </c>
      <c r="DF26" s="609">
        <v>24990</v>
      </c>
      <c r="DG26" s="608">
        <v>0</v>
      </c>
      <c r="DH26" s="608">
        <v>0</v>
      </c>
      <c r="DI26" s="608">
        <v>0</v>
      </c>
      <c r="DJ26" s="608">
        <v>0</v>
      </c>
      <c r="DK26" s="608">
        <v>0</v>
      </c>
      <c r="DL26" s="608">
        <v>0</v>
      </c>
      <c r="DM26" s="608">
        <v>-276</v>
      </c>
      <c r="DN26" s="610">
        <v>-276</v>
      </c>
      <c r="DO26" s="610">
        <v>24714</v>
      </c>
      <c r="DP26" s="608">
        <v>23021</v>
      </c>
      <c r="DQ26" s="610">
        <v>22745</v>
      </c>
      <c r="DR26" s="610">
        <v>47735</v>
      </c>
      <c r="DS26" s="611">
        <v>-23874</v>
      </c>
      <c r="DT26" s="609">
        <v>-1129</v>
      </c>
      <c r="DU26" s="612">
        <v>23861</v>
      </c>
      <c r="DV26" s="614" t="s">
        <v>225</v>
      </c>
    </row>
    <row r="27" spans="1:126" ht="15.75" customHeight="1" x14ac:dyDescent="0.2">
      <c r="A27" s="564" t="s">
        <v>226</v>
      </c>
      <c r="B27" s="571" t="s">
        <v>329</v>
      </c>
      <c r="C27" s="459"/>
      <c r="D27" s="607">
        <v>0</v>
      </c>
      <c r="E27" s="608">
        <v>104</v>
      </c>
      <c r="F27" s="608">
        <v>4</v>
      </c>
      <c r="G27" s="608">
        <v>0</v>
      </c>
      <c r="H27" s="608">
        <v>1</v>
      </c>
      <c r="I27" s="608">
        <v>0</v>
      </c>
      <c r="J27" s="608">
        <v>0</v>
      </c>
      <c r="K27" s="608">
        <v>0</v>
      </c>
      <c r="L27" s="608">
        <v>0</v>
      </c>
      <c r="M27" s="608">
        <v>0</v>
      </c>
      <c r="N27" s="608">
        <v>0</v>
      </c>
      <c r="O27" s="608">
        <v>0</v>
      </c>
      <c r="P27" s="608">
        <v>0</v>
      </c>
      <c r="Q27" s="608">
        <v>0</v>
      </c>
      <c r="R27" s="608">
        <v>0</v>
      </c>
      <c r="S27" s="608">
        <v>0</v>
      </c>
      <c r="T27" s="608">
        <v>0</v>
      </c>
      <c r="U27" s="608">
        <v>0</v>
      </c>
      <c r="V27" s="608">
        <v>0</v>
      </c>
      <c r="W27" s="608">
        <v>0</v>
      </c>
      <c r="X27" s="608">
        <v>0</v>
      </c>
      <c r="Y27" s="608">
        <v>0</v>
      </c>
      <c r="Z27" s="608">
        <v>0</v>
      </c>
      <c r="AA27" s="608">
        <v>36612</v>
      </c>
      <c r="AB27" s="608">
        <v>23</v>
      </c>
      <c r="AC27" s="608">
        <v>0</v>
      </c>
      <c r="AD27" s="608">
        <v>0</v>
      </c>
      <c r="AE27" s="608">
        <v>0</v>
      </c>
      <c r="AF27" s="608">
        <v>0</v>
      </c>
      <c r="AG27" s="608">
        <v>0</v>
      </c>
      <c r="AH27" s="608">
        <v>0</v>
      </c>
      <c r="AI27" s="608">
        <v>0</v>
      </c>
      <c r="AJ27" s="608">
        <v>0</v>
      </c>
      <c r="AK27" s="608">
        <v>0</v>
      </c>
      <c r="AL27" s="608">
        <v>0</v>
      </c>
      <c r="AM27" s="608">
        <v>0</v>
      </c>
      <c r="AN27" s="608">
        <v>0</v>
      </c>
      <c r="AO27" s="608">
        <v>0</v>
      </c>
      <c r="AP27" s="608">
        <v>0</v>
      </c>
      <c r="AQ27" s="608">
        <v>0</v>
      </c>
      <c r="AR27" s="608">
        <v>0</v>
      </c>
      <c r="AS27" s="608">
        <v>0</v>
      </c>
      <c r="AT27" s="608">
        <v>0</v>
      </c>
      <c r="AU27" s="608">
        <v>0</v>
      </c>
      <c r="AV27" s="608">
        <v>0</v>
      </c>
      <c r="AW27" s="608">
        <v>0</v>
      </c>
      <c r="AX27" s="608">
        <v>0</v>
      </c>
      <c r="AY27" s="608">
        <v>0</v>
      </c>
      <c r="AZ27" s="608">
        <v>0</v>
      </c>
      <c r="BA27" s="608">
        <v>0</v>
      </c>
      <c r="BB27" s="608">
        <v>0</v>
      </c>
      <c r="BC27" s="608">
        <v>0</v>
      </c>
      <c r="BD27" s="608">
        <v>0</v>
      </c>
      <c r="BE27" s="608">
        <v>0</v>
      </c>
      <c r="BF27" s="608">
        <v>0</v>
      </c>
      <c r="BG27" s="608">
        <v>0</v>
      </c>
      <c r="BH27" s="608">
        <v>0</v>
      </c>
      <c r="BI27" s="608">
        <v>0</v>
      </c>
      <c r="BJ27" s="608">
        <v>1</v>
      </c>
      <c r="BK27" s="608">
        <v>0</v>
      </c>
      <c r="BL27" s="608">
        <v>0</v>
      </c>
      <c r="BM27" s="608">
        <v>0</v>
      </c>
      <c r="BN27" s="608">
        <v>0</v>
      </c>
      <c r="BO27" s="608">
        <v>0</v>
      </c>
      <c r="BP27" s="608">
        <v>0</v>
      </c>
      <c r="BQ27" s="608">
        <v>1</v>
      </c>
      <c r="BR27" s="608">
        <v>498</v>
      </c>
      <c r="BS27" s="608">
        <v>0</v>
      </c>
      <c r="BT27" s="608">
        <v>0</v>
      </c>
      <c r="BU27" s="608">
        <v>0</v>
      </c>
      <c r="BV27" s="608">
        <v>0</v>
      </c>
      <c r="BW27" s="608">
        <v>0</v>
      </c>
      <c r="BX27" s="608">
        <v>0</v>
      </c>
      <c r="BY27" s="608">
        <v>4</v>
      </c>
      <c r="BZ27" s="608">
        <v>0</v>
      </c>
      <c r="CA27" s="608">
        <v>0</v>
      </c>
      <c r="CB27" s="608">
        <v>0</v>
      </c>
      <c r="CC27" s="608">
        <v>0</v>
      </c>
      <c r="CD27" s="608">
        <v>0</v>
      </c>
      <c r="CE27" s="608">
        <v>0</v>
      </c>
      <c r="CF27" s="608">
        <v>8</v>
      </c>
      <c r="CG27" s="608">
        <v>0</v>
      </c>
      <c r="CH27" s="608">
        <v>0</v>
      </c>
      <c r="CI27" s="608">
        <v>0</v>
      </c>
      <c r="CJ27" s="608">
        <v>0</v>
      </c>
      <c r="CK27" s="608">
        <v>0</v>
      </c>
      <c r="CL27" s="608">
        <v>82</v>
      </c>
      <c r="CM27" s="608">
        <v>1</v>
      </c>
      <c r="CN27" s="608">
        <v>108</v>
      </c>
      <c r="CO27" s="608">
        <v>88042</v>
      </c>
      <c r="CP27" s="608">
        <v>465</v>
      </c>
      <c r="CQ27" s="608">
        <v>1000</v>
      </c>
      <c r="CR27" s="608">
        <v>663</v>
      </c>
      <c r="CS27" s="608">
        <v>0</v>
      </c>
      <c r="CT27" s="608">
        <v>0</v>
      </c>
      <c r="CU27" s="608">
        <v>0</v>
      </c>
      <c r="CV27" s="608">
        <v>0</v>
      </c>
      <c r="CW27" s="608">
        <v>0</v>
      </c>
      <c r="CX27" s="608">
        <v>1</v>
      </c>
      <c r="CY27" s="608">
        <v>0</v>
      </c>
      <c r="CZ27" s="608">
        <v>0</v>
      </c>
      <c r="DA27" s="608">
        <v>0</v>
      </c>
      <c r="DB27" s="608">
        <v>339</v>
      </c>
      <c r="DC27" s="608">
        <v>0</v>
      </c>
      <c r="DD27" s="608">
        <v>0</v>
      </c>
      <c r="DE27" s="608">
        <v>43</v>
      </c>
      <c r="DF27" s="609">
        <v>128000</v>
      </c>
      <c r="DG27" s="608">
        <v>914</v>
      </c>
      <c r="DH27" s="608">
        <v>5405</v>
      </c>
      <c r="DI27" s="608">
        <v>0</v>
      </c>
      <c r="DJ27" s="608">
        <v>0</v>
      </c>
      <c r="DK27" s="608">
        <v>0</v>
      </c>
      <c r="DL27" s="608">
        <v>0</v>
      </c>
      <c r="DM27" s="608">
        <v>2343</v>
      </c>
      <c r="DN27" s="610">
        <v>8662</v>
      </c>
      <c r="DO27" s="610">
        <v>136662</v>
      </c>
      <c r="DP27" s="608">
        <v>636247</v>
      </c>
      <c r="DQ27" s="610">
        <v>644909</v>
      </c>
      <c r="DR27" s="610">
        <v>772909</v>
      </c>
      <c r="DS27" s="611">
        <v>-93824</v>
      </c>
      <c r="DT27" s="609">
        <v>551085</v>
      </c>
      <c r="DU27" s="612">
        <v>679085</v>
      </c>
      <c r="DV27" s="614" t="s">
        <v>226</v>
      </c>
    </row>
    <row r="28" spans="1:126" ht="15.75" customHeight="1" x14ac:dyDescent="0.2">
      <c r="A28" s="564" t="s">
        <v>227</v>
      </c>
      <c r="B28" s="571" t="s">
        <v>330</v>
      </c>
      <c r="C28" s="459"/>
      <c r="D28" s="607">
        <v>2262</v>
      </c>
      <c r="E28" s="608">
        <v>15</v>
      </c>
      <c r="F28" s="608">
        <v>40</v>
      </c>
      <c r="G28" s="608">
        <v>2</v>
      </c>
      <c r="H28" s="608">
        <v>26</v>
      </c>
      <c r="I28" s="608">
        <v>0</v>
      </c>
      <c r="J28" s="608">
        <v>11</v>
      </c>
      <c r="K28" s="608">
        <v>295</v>
      </c>
      <c r="L28" s="608">
        <v>463</v>
      </c>
      <c r="M28" s="608">
        <v>0</v>
      </c>
      <c r="N28" s="608">
        <v>0</v>
      </c>
      <c r="O28" s="608">
        <v>358</v>
      </c>
      <c r="P28" s="608">
        <v>67</v>
      </c>
      <c r="Q28" s="608">
        <v>696</v>
      </c>
      <c r="R28" s="608">
        <v>779</v>
      </c>
      <c r="S28" s="608">
        <v>526</v>
      </c>
      <c r="T28" s="608">
        <v>894</v>
      </c>
      <c r="U28" s="608">
        <v>1129</v>
      </c>
      <c r="V28" s="608">
        <v>53</v>
      </c>
      <c r="W28" s="608">
        <v>280</v>
      </c>
      <c r="X28" s="608">
        <v>0</v>
      </c>
      <c r="Y28" s="608">
        <v>636</v>
      </c>
      <c r="Z28" s="608">
        <v>228</v>
      </c>
      <c r="AA28" s="608">
        <v>12558</v>
      </c>
      <c r="AB28" s="608">
        <v>6371</v>
      </c>
      <c r="AC28" s="608">
        <v>154</v>
      </c>
      <c r="AD28" s="608">
        <v>734</v>
      </c>
      <c r="AE28" s="608">
        <v>100</v>
      </c>
      <c r="AF28" s="608">
        <v>23</v>
      </c>
      <c r="AG28" s="608">
        <v>17</v>
      </c>
      <c r="AH28" s="608">
        <v>160</v>
      </c>
      <c r="AI28" s="608">
        <v>5</v>
      </c>
      <c r="AJ28" s="608">
        <v>803</v>
      </c>
      <c r="AK28" s="608">
        <v>15</v>
      </c>
      <c r="AL28" s="608">
        <v>18</v>
      </c>
      <c r="AM28" s="608">
        <v>243</v>
      </c>
      <c r="AN28" s="608">
        <v>3</v>
      </c>
      <c r="AO28" s="608">
        <v>0</v>
      </c>
      <c r="AP28" s="608">
        <v>270</v>
      </c>
      <c r="AQ28" s="608">
        <v>893</v>
      </c>
      <c r="AR28" s="608">
        <v>331</v>
      </c>
      <c r="AS28" s="608">
        <v>313</v>
      </c>
      <c r="AT28" s="608">
        <v>1316</v>
      </c>
      <c r="AU28" s="608">
        <v>701</v>
      </c>
      <c r="AV28" s="608">
        <v>155</v>
      </c>
      <c r="AW28" s="608">
        <v>664</v>
      </c>
      <c r="AX28" s="608">
        <v>143</v>
      </c>
      <c r="AY28" s="608">
        <v>6</v>
      </c>
      <c r="AZ28" s="608">
        <v>18</v>
      </c>
      <c r="BA28" s="608">
        <v>8</v>
      </c>
      <c r="BB28" s="608">
        <v>14</v>
      </c>
      <c r="BC28" s="608">
        <v>1</v>
      </c>
      <c r="BD28" s="608">
        <v>0</v>
      </c>
      <c r="BE28" s="608">
        <v>6</v>
      </c>
      <c r="BF28" s="608">
        <v>961</v>
      </c>
      <c r="BG28" s="608">
        <v>30</v>
      </c>
      <c r="BH28" s="608">
        <v>19</v>
      </c>
      <c r="BI28" s="608">
        <v>1572</v>
      </c>
      <c r="BJ28" s="608">
        <v>7</v>
      </c>
      <c r="BK28" s="608">
        <v>1513</v>
      </c>
      <c r="BL28" s="608">
        <v>901</v>
      </c>
      <c r="BM28" s="608">
        <v>226</v>
      </c>
      <c r="BN28" s="608">
        <v>114</v>
      </c>
      <c r="BO28" s="608">
        <v>47</v>
      </c>
      <c r="BP28" s="608">
        <v>88</v>
      </c>
      <c r="BQ28" s="608">
        <v>61</v>
      </c>
      <c r="BR28" s="608">
        <v>235</v>
      </c>
      <c r="BS28" s="608">
        <v>6</v>
      </c>
      <c r="BT28" s="608">
        <v>6</v>
      </c>
      <c r="BU28" s="608">
        <v>1</v>
      </c>
      <c r="BV28" s="608">
        <v>1</v>
      </c>
      <c r="BW28" s="608">
        <v>22</v>
      </c>
      <c r="BX28" s="608">
        <v>1</v>
      </c>
      <c r="BY28" s="608">
        <v>63</v>
      </c>
      <c r="BZ28" s="608">
        <v>11</v>
      </c>
      <c r="CA28" s="608">
        <v>1</v>
      </c>
      <c r="CB28" s="608">
        <v>0</v>
      </c>
      <c r="CC28" s="608">
        <v>0</v>
      </c>
      <c r="CD28" s="608">
        <v>6</v>
      </c>
      <c r="CE28" s="608">
        <v>14</v>
      </c>
      <c r="CF28" s="608">
        <v>0</v>
      </c>
      <c r="CG28" s="608">
        <v>0</v>
      </c>
      <c r="CH28" s="608">
        <v>18</v>
      </c>
      <c r="CI28" s="608">
        <v>99</v>
      </c>
      <c r="CJ28" s="608">
        <v>0</v>
      </c>
      <c r="CK28" s="608">
        <v>153</v>
      </c>
      <c r="CL28" s="608">
        <v>123</v>
      </c>
      <c r="CM28" s="608">
        <v>8</v>
      </c>
      <c r="CN28" s="608">
        <v>1530</v>
      </c>
      <c r="CO28" s="608">
        <v>782</v>
      </c>
      <c r="CP28" s="608">
        <v>251</v>
      </c>
      <c r="CQ28" s="608">
        <v>380</v>
      </c>
      <c r="CR28" s="608">
        <v>313</v>
      </c>
      <c r="CS28" s="608">
        <v>129</v>
      </c>
      <c r="CT28" s="608">
        <v>140</v>
      </c>
      <c r="CU28" s="608">
        <v>61</v>
      </c>
      <c r="CV28" s="608">
        <v>370</v>
      </c>
      <c r="CW28" s="608">
        <v>886</v>
      </c>
      <c r="CX28" s="608">
        <v>133</v>
      </c>
      <c r="CY28" s="608">
        <v>320</v>
      </c>
      <c r="CZ28" s="608">
        <v>1380</v>
      </c>
      <c r="DA28" s="608">
        <v>59</v>
      </c>
      <c r="DB28" s="608">
        <v>0</v>
      </c>
      <c r="DC28" s="608">
        <v>457</v>
      </c>
      <c r="DD28" s="608">
        <v>113</v>
      </c>
      <c r="DE28" s="608">
        <v>16</v>
      </c>
      <c r="DF28" s="609">
        <v>48430</v>
      </c>
      <c r="DG28" s="608">
        <v>814</v>
      </c>
      <c r="DH28" s="608">
        <v>13066</v>
      </c>
      <c r="DI28" s="608">
        <v>0</v>
      </c>
      <c r="DJ28" s="608">
        <v>0</v>
      </c>
      <c r="DK28" s="608">
        <v>0</v>
      </c>
      <c r="DL28" s="608">
        <v>0</v>
      </c>
      <c r="DM28" s="608">
        <v>-1093</v>
      </c>
      <c r="DN28" s="610">
        <v>12787</v>
      </c>
      <c r="DO28" s="610">
        <v>61217</v>
      </c>
      <c r="DP28" s="608">
        <v>38525</v>
      </c>
      <c r="DQ28" s="610">
        <v>51312</v>
      </c>
      <c r="DR28" s="610">
        <v>99742</v>
      </c>
      <c r="DS28" s="611">
        <v>-48079</v>
      </c>
      <c r="DT28" s="609">
        <v>3233</v>
      </c>
      <c r="DU28" s="612">
        <v>51663</v>
      </c>
      <c r="DV28" s="614" t="s">
        <v>227</v>
      </c>
    </row>
    <row r="29" spans="1:126" ht="15.75" customHeight="1" x14ac:dyDescent="0.2">
      <c r="A29" s="564" t="s">
        <v>228</v>
      </c>
      <c r="B29" s="571" t="s">
        <v>548</v>
      </c>
      <c r="C29" s="459"/>
      <c r="D29" s="607">
        <v>498</v>
      </c>
      <c r="E29" s="608">
        <v>13</v>
      </c>
      <c r="F29" s="608">
        <v>29</v>
      </c>
      <c r="G29" s="608">
        <v>41</v>
      </c>
      <c r="H29" s="608">
        <v>624</v>
      </c>
      <c r="I29" s="608">
        <v>0</v>
      </c>
      <c r="J29" s="608">
        <v>78</v>
      </c>
      <c r="K29" s="608">
        <v>564</v>
      </c>
      <c r="L29" s="608">
        <v>188</v>
      </c>
      <c r="M29" s="608">
        <v>18</v>
      </c>
      <c r="N29" s="608">
        <v>0</v>
      </c>
      <c r="O29" s="608">
        <v>120</v>
      </c>
      <c r="P29" s="608">
        <v>34</v>
      </c>
      <c r="Q29" s="608">
        <v>42</v>
      </c>
      <c r="R29" s="608">
        <v>64</v>
      </c>
      <c r="S29" s="608">
        <v>340</v>
      </c>
      <c r="T29" s="608">
        <v>91</v>
      </c>
      <c r="U29" s="608">
        <v>45</v>
      </c>
      <c r="V29" s="608">
        <v>683</v>
      </c>
      <c r="W29" s="608">
        <v>478</v>
      </c>
      <c r="X29" s="608">
        <v>0</v>
      </c>
      <c r="Y29" s="608">
        <v>721</v>
      </c>
      <c r="Z29" s="608">
        <v>63</v>
      </c>
      <c r="AA29" s="608">
        <v>1682</v>
      </c>
      <c r="AB29" s="608">
        <v>266</v>
      </c>
      <c r="AC29" s="608">
        <v>1144</v>
      </c>
      <c r="AD29" s="608">
        <v>85</v>
      </c>
      <c r="AE29" s="608">
        <v>41</v>
      </c>
      <c r="AF29" s="608">
        <v>1</v>
      </c>
      <c r="AG29" s="608">
        <v>48</v>
      </c>
      <c r="AH29" s="608">
        <v>99</v>
      </c>
      <c r="AI29" s="608">
        <v>19</v>
      </c>
      <c r="AJ29" s="608">
        <v>462</v>
      </c>
      <c r="AK29" s="608">
        <v>510</v>
      </c>
      <c r="AL29" s="608">
        <v>549</v>
      </c>
      <c r="AM29" s="608">
        <v>1343</v>
      </c>
      <c r="AN29" s="608">
        <v>11</v>
      </c>
      <c r="AO29" s="608">
        <v>509</v>
      </c>
      <c r="AP29" s="608">
        <v>331</v>
      </c>
      <c r="AQ29" s="608">
        <v>1012</v>
      </c>
      <c r="AR29" s="608">
        <v>230</v>
      </c>
      <c r="AS29" s="608">
        <v>198</v>
      </c>
      <c r="AT29" s="608">
        <v>312</v>
      </c>
      <c r="AU29" s="608">
        <v>40</v>
      </c>
      <c r="AV29" s="608">
        <v>32</v>
      </c>
      <c r="AW29" s="608">
        <v>92</v>
      </c>
      <c r="AX29" s="608">
        <v>28</v>
      </c>
      <c r="AY29" s="608">
        <v>4</v>
      </c>
      <c r="AZ29" s="608">
        <v>0</v>
      </c>
      <c r="BA29" s="608">
        <v>1</v>
      </c>
      <c r="BB29" s="608">
        <v>6</v>
      </c>
      <c r="BC29" s="608">
        <v>0</v>
      </c>
      <c r="BD29" s="608">
        <v>0</v>
      </c>
      <c r="BE29" s="608">
        <v>5</v>
      </c>
      <c r="BF29" s="608">
        <v>521</v>
      </c>
      <c r="BG29" s="608">
        <v>33</v>
      </c>
      <c r="BH29" s="608">
        <v>13</v>
      </c>
      <c r="BI29" s="608">
        <v>119</v>
      </c>
      <c r="BJ29" s="608">
        <v>198</v>
      </c>
      <c r="BK29" s="608">
        <v>782</v>
      </c>
      <c r="BL29" s="608">
        <v>395</v>
      </c>
      <c r="BM29" s="608">
        <v>4424</v>
      </c>
      <c r="BN29" s="608">
        <v>934</v>
      </c>
      <c r="BO29" s="608">
        <v>6026</v>
      </c>
      <c r="BP29" s="608">
        <v>410</v>
      </c>
      <c r="BQ29" s="608">
        <v>526</v>
      </c>
      <c r="BR29" s="608">
        <v>989</v>
      </c>
      <c r="BS29" s="608">
        <v>835</v>
      </c>
      <c r="BT29" s="608">
        <v>108</v>
      </c>
      <c r="BU29" s="608">
        <v>161</v>
      </c>
      <c r="BV29" s="608">
        <v>35</v>
      </c>
      <c r="BW29" s="608">
        <v>1</v>
      </c>
      <c r="BX29" s="608">
        <v>27</v>
      </c>
      <c r="BY29" s="608">
        <v>7247</v>
      </c>
      <c r="BZ29" s="608">
        <v>30282</v>
      </c>
      <c r="CA29" s="608">
        <v>503</v>
      </c>
      <c r="CB29" s="608">
        <v>188</v>
      </c>
      <c r="CC29" s="608">
        <v>181</v>
      </c>
      <c r="CD29" s="608">
        <v>29</v>
      </c>
      <c r="CE29" s="608">
        <v>54</v>
      </c>
      <c r="CF29" s="608">
        <v>32</v>
      </c>
      <c r="CG29" s="608">
        <v>82</v>
      </c>
      <c r="CH29" s="608">
        <v>30</v>
      </c>
      <c r="CI29" s="608">
        <v>76</v>
      </c>
      <c r="CJ29" s="608">
        <v>2</v>
      </c>
      <c r="CK29" s="608">
        <v>49</v>
      </c>
      <c r="CL29" s="608">
        <v>2071</v>
      </c>
      <c r="CM29" s="608">
        <v>295</v>
      </c>
      <c r="CN29" s="608">
        <v>623</v>
      </c>
      <c r="CO29" s="608">
        <v>805</v>
      </c>
      <c r="CP29" s="608">
        <v>124</v>
      </c>
      <c r="CQ29" s="608">
        <v>175</v>
      </c>
      <c r="CR29" s="608">
        <v>271</v>
      </c>
      <c r="CS29" s="608">
        <v>181</v>
      </c>
      <c r="CT29" s="608">
        <v>103</v>
      </c>
      <c r="CU29" s="608">
        <v>14</v>
      </c>
      <c r="CV29" s="608">
        <v>304</v>
      </c>
      <c r="CW29" s="608">
        <v>357</v>
      </c>
      <c r="CX29" s="608">
        <v>68</v>
      </c>
      <c r="CY29" s="608">
        <v>341</v>
      </c>
      <c r="CZ29" s="608">
        <v>309</v>
      </c>
      <c r="DA29" s="608">
        <v>263</v>
      </c>
      <c r="DB29" s="608">
        <v>0</v>
      </c>
      <c r="DC29" s="608">
        <v>150</v>
      </c>
      <c r="DD29" s="608">
        <v>0</v>
      </c>
      <c r="DE29" s="608">
        <v>283</v>
      </c>
      <c r="DF29" s="609">
        <v>75823</v>
      </c>
      <c r="DG29" s="608">
        <v>133</v>
      </c>
      <c r="DH29" s="608">
        <v>45456</v>
      </c>
      <c r="DI29" s="608">
        <v>0</v>
      </c>
      <c r="DJ29" s="608">
        <v>0</v>
      </c>
      <c r="DK29" s="608">
        <v>0</v>
      </c>
      <c r="DL29" s="608">
        <v>0</v>
      </c>
      <c r="DM29" s="608">
        <v>382</v>
      </c>
      <c r="DN29" s="610">
        <v>45971</v>
      </c>
      <c r="DO29" s="610">
        <v>121794</v>
      </c>
      <c r="DP29" s="608">
        <v>1</v>
      </c>
      <c r="DQ29" s="610">
        <v>45972</v>
      </c>
      <c r="DR29" s="610">
        <v>121795</v>
      </c>
      <c r="DS29" s="611">
        <v>-116448</v>
      </c>
      <c r="DT29" s="609">
        <v>-70476</v>
      </c>
      <c r="DU29" s="612">
        <v>5347</v>
      </c>
      <c r="DV29" s="614" t="s">
        <v>228</v>
      </c>
    </row>
    <row r="30" spans="1:126" ht="15.75" customHeight="1" x14ac:dyDescent="0.2">
      <c r="A30" s="564" t="s">
        <v>229</v>
      </c>
      <c r="B30" s="571" t="s">
        <v>331</v>
      </c>
      <c r="C30" s="459"/>
      <c r="D30" s="607">
        <v>204</v>
      </c>
      <c r="E30" s="608">
        <v>13</v>
      </c>
      <c r="F30" s="608">
        <v>32</v>
      </c>
      <c r="G30" s="608">
        <v>50</v>
      </c>
      <c r="H30" s="608">
        <v>203</v>
      </c>
      <c r="I30" s="608">
        <v>0</v>
      </c>
      <c r="J30" s="608">
        <v>1</v>
      </c>
      <c r="K30" s="608">
        <v>2531</v>
      </c>
      <c r="L30" s="608">
        <v>4100</v>
      </c>
      <c r="M30" s="608">
        <v>0</v>
      </c>
      <c r="N30" s="608">
        <v>0</v>
      </c>
      <c r="O30" s="608">
        <v>33</v>
      </c>
      <c r="P30" s="608">
        <v>62</v>
      </c>
      <c r="Q30" s="608">
        <v>406</v>
      </c>
      <c r="R30" s="608">
        <v>1330</v>
      </c>
      <c r="S30" s="608">
        <v>307</v>
      </c>
      <c r="T30" s="608">
        <v>548</v>
      </c>
      <c r="U30" s="608">
        <v>1244</v>
      </c>
      <c r="V30" s="608">
        <v>129</v>
      </c>
      <c r="W30" s="608">
        <v>167</v>
      </c>
      <c r="X30" s="608">
        <v>0</v>
      </c>
      <c r="Y30" s="608">
        <v>99</v>
      </c>
      <c r="Z30" s="608">
        <v>11</v>
      </c>
      <c r="AA30" s="608">
        <v>40720</v>
      </c>
      <c r="AB30" s="608">
        <v>743</v>
      </c>
      <c r="AC30" s="608">
        <v>0</v>
      </c>
      <c r="AD30" s="608">
        <v>34423</v>
      </c>
      <c r="AE30" s="608">
        <v>306</v>
      </c>
      <c r="AF30" s="608">
        <v>271</v>
      </c>
      <c r="AG30" s="608">
        <v>487</v>
      </c>
      <c r="AH30" s="608">
        <v>20</v>
      </c>
      <c r="AI30" s="608">
        <v>48</v>
      </c>
      <c r="AJ30" s="608">
        <v>109</v>
      </c>
      <c r="AK30" s="608">
        <v>0</v>
      </c>
      <c r="AL30" s="608">
        <v>0</v>
      </c>
      <c r="AM30" s="608">
        <v>20</v>
      </c>
      <c r="AN30" s="608">
        <v>1</v>
      </c>
      <c r="AO30" s="608">
        <v>35</v>
      </c>
      <c r="AP30" s="608">
        <v>722</v>
      </c>
      <c r="AQ30" s="608">
        <v>1008</v>
      </c>
      <c r="AR30" s="608">
        <v>84</v>
      </c>
      <c r="AS30" s="608">
        <v>296</v>
      </c>
      <c r="AT30" s="608">
        <v>4668</v>
      </c>
      <c r="AU30" s="608">
        <v>1238</v>
      </c>
      <c r="AV30" s="608">
        <v>1726</v>
      </c>
      <c r="AW30" s="608">
        <v>1832</v>
      </c>
      <c r="AX30" s="608">
        <v>449</v>
      </c>
      <c r="AY30" s="608">
        <v>120</v>
      </c>
      <c r="AZ30" s="608">
        <v>28</v>
      </c>
      <c r="BA30" s="608">
        <v>61</v>
      </c>
      <c r="BB30" s="608">
        <v>187</v>
      </c>
      <c r="BC30" s="608">
        <v>3</v>
      </c>
      <c r="BD30" s="608">
        <v>0</v>
      </c>
      <c r="BE30" s="608">
        <v>4</v>
      </c>
      <c r="BF30" s="608">
        <v>2880</v>
      </c>
      <c r="BG30" s="608">
        <v>80</v>
      </c>
      <c r="BH30" s="608">
        <v>13</v>
      </c>
      <c r="BI30" s="608">
        <v>3462</v>
      </c>
      <c r="BJ30" s="608">
        <v>64</v>
      </c>
      <c r="BK30" s="608">
        <v>3480</v>
      </c>
      <c r="BL30" s="608">
        <v>2214</v>
      </c>
      <c r="BM30" s="608">
        <v>1559</v>
      </c>
      <c r="BN30" s="608">
        <v>633</v>
      </c>
      <c r="BO30" s="608">
        <v>0</v>
      </c>
      <c r="BP30" s="608">
        <v>0</v>
      </c>
      <c r="BQ30" s="608">
        <v>1490</v>
      </c>
      <c r="BR30" s="608">
        <v>183</v>
      </c>
      <c r="BS30" s="608">
        <v>3305</v>
      </c>
      <c r="BT30" s="608">
        <v>757</v>
      </c>
      <c r="BU30" s="608">
        <v>83</v>
      </c>
      <c r="BV30" s="608">
        <v>98</v>
      </c>
      <c r="BW30" s="608">
        <v>217</v>
      </c>
      <c r="BX30" s="608">
        <v>0</v>
      </c>
      <c r="BY30" s="608">
        <v>71</v>
      </c>
      <c r="BZ30" s="608">
        <v>4</v>
      </c>
      <c r="CA30" s="608">
        <v>1</v>
      </c>
      <c r="CB30" s="608">
        <v>1</v>
      </c>
      <c r="CC30" s="608">
        <v>14</v>
      </c>
      <c r="CD30" s="608">
        <v>76</v>
      </c>
      <c r="CE30" s="608">
        <v>172</v>
      </c>
      <c r="CF30" s="608">
        <v>0</v>
      </c>
      <c r="CG30" s="608">
        <v>3</v>
      </c>
      <c r="CH30" s="608">
        <v>29</v>
      </c>
      <c r="CI30" s="608">
        <v>934</v>
      </c>
      <c r="CJ30" s="608">
        <v>1</v>
      </c>
      <c r="CK30" s="608">
        <v>96</v>
      </c>
      <c r="CL30" s="608">
        <v>218</v>
      </c>
      <c r="CM30" s="608">
        <v>65</v>
      </c>
      <c r="CN30" s="608">
        <v>1498</v>
      </c>
      <c r="CO30" s="608">
        <v>667</v>
      </c>
      <c r="CP30" s="608">
        <v>0</v>
      </c>
      <c r="CQ30" s="608">
        <v>19</v>
      </c>
      <c r="CR30" s="608">
        <v>28</v>
      </c>
      <c r="CS30" s="608">
        <v>155</v>
      </c>
      <c r="CT30" s="608">
        <v>18</v>
      </c>
      <c r="CU30" s="608">
        <v>59</v>
      </c>
      <c r="CV30" s="608">
        <v>453</v>
      </c>
      <c r="CW30" s="608">
        <v>346</v>
      </c>
      <c r="CX30" s="608">
        <v>33</v>
      </c>
      <c r="CY30" s="608">
        <v>95</v>
      </c>
      <c r="CZ30" s="608">
        <v>153</v>
      </c>
      <c r="DA30" s="608">
        <v>251</v>
      </c>
      <c r="DB30" s="608">
        <v>0</v>
      </c>
      <c r="DC30" s="608">
        <v>26</v>
      </c>
      <c r="DD30" s="608">
        <v>437</v>
      </c>
      <c r="DE30" s="608">
        <v>63</v>
      </c>
      <c r="DF30" s="609">
        <v>127583</v>
      </c>
      <c r="DG30" s="608">
        <v>148</v>
      </c>
      <c r="DH30" s="608">
        <v>3250</v>
      </c>
      <c r="DI30" s="608">
        <v>32</v>
      </c>
      <c r="DJ30" s="608">
        <v>0</v>
      </c>
      <c r="DK30" s="608">
        <v>0</v>
      </c>
      <c r="DL30" s="608">
        <v>-5</v>
      </c>
      <c r="DM30" s="608">
        <v>-627</v>
      </c>
      <c r="DN30" s="610">
        <v>2798</v>
      </c>
      <c r="DO30" s="610">
        <v>130381</v>
      </c>
      <c r="DP30" s="608">
        <v>140861</v>
      </c>
      <c r="DQ30" s="610">
        <v>143659</v>
      </c>
      <c r="DR30" s="610">
        <v>271242</v>
      </c>
      <c r="DS30" s="611">
        <v>-107781</v>
      </c>
      <c r="DT30" s="609">
        <v>35878</v>
      </c>
      <c r="DU30" s="612">
        <v>163461</v>
      </c>
      <c r="DV30" s="614" t="s">
        <v>229</v>
      </c>
    </row>
    <row r="31" spans="1:126" ht="15.75" customHeight="1" x14ac:dyDescent="0.2">
      <c r="A31" s="564" t="s">
        <v>230</v>
      </c>
      <c r="B31" s="571" t="s">
        <v>332</v>
      </c>
      <c r="C31" s="459"/>
      <c r="D31" s="607">
        <v>46</v>
      </c>
      <c r="E31" s="608">
        <v>3</v>
      </c>
      <c r="F31" s="608">
        <v>6</v>
      </c>
      <c r="G31" s="608">
        <v>2</v>
      </c>
      <c r="H31" s="608">
        <v>11</v>
      </c>
      <c r="I31" s="608">
        <v>0</v>
      </c>
      <c r="J31" s="608">
        <v>12</v>
      </c>
      <c r="K31" s="608">
        <v>34</v>
      </c>
      <c r="L31" s="608">
        <v>5</v>
      </c>
      <c r="M31" s="608">
        <v>0</v>
      </c>
      <c r="N31" s="608">
        <v>0</v>
      </c>
      <c r="O31" s="608">
        <v>2</v>
      </c>
      <c r="P31" s="608">
        <v>66</v>
      </c>
      <c r="Q31" s="608">
        <v>25</v>
      </c>
      <c r="R31" s="608">
        <v>27</v>
      </c>
      <c r="S31" s="608">
        <v>1</v>
      </c>
      <c r="T31" s="608">
        <v>32</v>
      </c>
      <c r="U31" s="608">
        <v>9</v>
      </c>
      <c r="V31" s="608">
        <v>16</v>
      </c>
      <c r="W31" s="608">
        <v>4</v>
      </c>
      <c r="X31" s="608">
        <v>0</v>
      </c>
      <c r="Y31" s="608">
        <v>22</v>
      </c>
      <c r="Z31" s="608">
        <v>5</v>
      </c>
      <c r="AA31" s="608">
        <v>1821</v>
      </c>
      <c r="AB31" s="608">
        <v>9</v>
      </c>
      <c r="AC31" s="608">
        <v>4</v>
      </c>
      <c r="AD31" s="608">
        <v>132</v>
      </c>
      <c r="AE31" s="608">
        <v>473</v>
      </c>
      <c r="AF31" s="608">
        <v>40</v>
      </c>
      <c r="AG31" s="608">
        <v>8</v>
      </c>
      <c r="AH31" s="608">
        <v>6</v>
      </c>
      <c r="AI31" s="608">
        <v>5</v>
      </c>
      <c r="AJ31" s="608">
        <v>49</v>
      </c>
      <c r="AK31" s="608">
        <v>32</v>
      </c>
      <c r="AL31" s="608">
        <v>23</v>
      </c>
      <c r="AM31" s="608">
        <v>78</v>
      </c>
      <c r="AN31" s="608">
        <v>2</v>
      </c>
      <c r="AO31" s="608">
        <v>1</v>
      </c>
      <c r="AP31" s="608">
        <v>39</v>
      </c>
      <c r="AQ31" s="608">
        <v>786</v>
      </c>
      <c r="AR31" s="608">
        <v>22</v>
      </c>
      <c r="AS31" s="608">
        <v>993</v>
      </c>
      <c r="AT31" s="608">
        <v>1509</v>
      </c>
      <c r="AU31" s="608">
        <v>392</v>
      </c>
      <c r="AV31" s="608">
        <v>291</v>
      </c>
      <c r="AW31" s="608">
        <v>18</v>
      </c>
      <c r="AX31" s="608">
        <v>90</v>
      </c>
      <c r="AY31" s="608">
        <v>16</v>
      </c>
      <c r="AZ31" s="608">
        <v>3</v>
      </c>
      <c r="BA31" s="608">
        <v>3</v>
      </c>
      <c r="BB31" s="608">
        <v>16</v>
      </c>
      <c r="BC31" s="608">
        <v>0</v>
      </c>
      <c r="BD31" s="608">
        <v>0</v>
      </c>
      <c r="BE31" s="608">
        <v>20</v>
      </c>
      <c r="BF31" s="608">
        <v>1217</v>
      </c>
      <c r="BG31" s="608">
        <v>69</v>
      </c>
      <c r="BH31" s="608">
        <v>43</v>
      </c>
      <c r="BI31" s="608">
        <v>257</v>
      </c>
      <c r="BJ31" s="608">
        <v>144</v>
      </c>
      <c r="BK31" s="608">
        <v>77</v>
      </c>
      <c r="BL31" s="608">
        <v>39</v>
      </c>
      <c r="BM31" s="608">
        <v>420</v>
      </c>
      <c r="BN31" s="608">
        <v>196</v>
      </c>
      <c r="BO31" s="608">
        <v>0</v>
      </c>
      <c r="BP31" s="608">
        <v>0</v>
      </c>
      <c r="BQ31" s="608">
        <v>63</v>
      </c>
      <c r="BR31" s="608">
        <v>1383</v>
      </c>
      <c r="BS31" s="608">
        <v>63</v>
      </c>
      <c r="BT31" s="608">
        <v>3</v>
      </c>
      <c r="BU31" s="608">
        <v>0</v>
      </c>
      <c r="BV31" s="608">
        <v>0</v>
      </c>
      <c r="BW31" s="608">
        <v>0</v>
      </c>
      <c r="BX31" s="608">
        <v>1</v>
      </c>
      <c r="BY31" s="608">
        <v>296</v>
      </c>
      <c r="BZ31" s="608">
        <v>764</v>
      </c>
      <c r="CA31" s="608">
        <v>19</v>
      </c>
      <c r="CB31" s="608">
        <v>0</v>
      </c>
      <c r="CC31" s="608">
        <v>7</v>
      </c>
      <c r="CD31" s="608">
        <v>13</v>
      </c>
      <c r="CE31" s="608">
        <v>4</v>
      </c>
      <c r="CF31" s="608">
        <v>2</v>
      </c>
      <c r="CG31" s="608">
        <v>18</v>
      </c>
      <c r="CH31" s="608">
        <v>1</v>
      </c>
      <c r="CI31" s="608">
        <v>0</v>
      </c>
      <c r="CJ31" s="608">
        <v>3</v>
      </c>
      <c r="CK31" s="608">
        <v>1</v>
      </c>
      <c r="CL31" s="608">
        <v>248</v>
      </c>
      <c r="CM31" s="608">
        <v>14</v>
      </c>
      <c r="CN31" s="608">
        <v>40</v>
      </c>
      <c r="CO31" s="608">
        <v>522</v>
      </c>
      <c r="CP31" s="608">
        <v>11</v>
      </c>
      <c r="CQ31" s="608">
        <v>167</v>
      </c>
      <c r="CR31" s="608">
        <v>140</v>
      </c>
      <c r="CS31" s="608">
        <v>265</v>
      </c>
      <c r="CT31" s="608">
        <v>22</v>
      </c>
      <c r="CU31" s="608">
        <v>0</v>
      </c>
      <c r="CV31" s="608">
        <v>2754</v>
      </c>
      <c r="CW31" s="608">
        <v>13</v>
      </c>
      <c r="CX31" s="608">
        <v>10</v>
      </c>
      <c r="CY31" s="608">
        <v>11</v>
      </c>
      <c r="CZ31" s="608">
        <v>24</v>
      </c>
      <c r="DA31" s="608">
        <v>77</v>
      </c>
      <c r="DB31" s="608">
        <v>37</v>
      </c>
      <c r="DC31" s="608">
        <v>51</v>
      </c>
      <c r="DD31" s="608">
        <v>123</v>
      </c>
      <c r="DE31" s="608">
        <v>4</v>
      </c>
      <c r="DF31" s="609">
        <v>16845</v>
      </c>
      <c r="DG31" s="608">
        <v>60</v>
      </c>
      <c r="DH31" s="608">
        <v>3269</v>
      </c>
      <c r="DI31" s="608">
        <v>0</v>
      </c>
      <c r="DJ31" s="608">
        <v>0</v>
      </c>
      <c r="DK31" s="608">
        <v>0</v>
      </c>
      <c r="DL31" s="608">
        <v>0</v>
      </c>
      <c r="DM31" s="608">
        <v>-500</v>
      </c>
      <c r="DN31" s="610">
        <v>2829</v>
      </c>
      <c r="DO31" s="610">
        <v>19674</v>
      </c>
      <c r="DP31" s="608">
        <v>10193</v>
      </c>
      <c r="DQ31" s="610">
        <v>13022</v>
      </c>
      <c r="DR31" s="610">
        <v>29867</v>
      </c>
      <c r="DS31" s="611">
        <v>-18557</v>
      </c>
      <c r="DT31" s="609">
        <v>-5535</v>
      </c>
      <c r="DU31" s="612">
        <v>11310</v>
      </c>
      <c r="DV31" s="614" t="s">
        <v>230</v>
      </c>
    </row>
    <row r="32" spans="1:126" ht="19.5" customHeight="1" x14ac:dyDescent="0.2">
      <c r="A32" s="564" t="s">
        <v>231</v>
      </c>
      <c r="B32" s="571" t="s">
        <v>530</v>
      </c>
      <c r="C32" s="459"/>
      <c r="D32" s="607">
        <v>2</v>
      </c>
      <c r="E32" s="608">
        <v>0</v>
      </c>
      <c r="F32" s="608">
        <v>0</v>
      </c>
      <c r="G32" s="608">
        <v>0</v>
      </c>
      <c r="H32" s="608">
        <v>3</v>
      </c>
      <c r="I32" s="608">
        <v>0</v>
      </c>
      <c r="J32" s="608">
        <v>8</v>
      </c>
      <c r="K32" s="608">
        <v>2</v>
      </c>
      <c r="L32" s="608">
        <v>1</v>
      </c>
      <c r="M32" s="608">
        <v>0</v>
      </c>
      <c r="N32" s="608">
        <v>0</v>
      </c>
      <c r="O32" s="608">
        <v>1</v>
      </c>
      <c r="P32" s="608">
        <v>95</v>
      </c>
      <c r="Q32" s="608">
        <v>6</v>
      </c>
      <c r="R32" s="608">
        <v>14</v>
      </c>
      <c r="S32" s="608">
        <v>2</v>
      </c>
      <c r="T32" s="608">
        <v>6</v>
      </c>
      <c r="U32" s="608">
        <v>2</v>
      </c>
      <c r="V32" s="608">
        <v>1</v>
      </c>
      <c r="W32" s="608">
        <v>0</v>
      </c>
      <c r="X32" s="608">
        <v>0</v>
      </c>
      <c r="Y32" s="608">
        <v>0</v>
      </c>
      <c r="Z32" s="608">
        <v>0</v>
      </c>
      <c r="AA32" s="608">
        <v>11</v>
      </c>
      <c r="AB32" s="608">
        <v>18</v>
      </c>
      <c r="AC32" s="608">
        <v>2</v>
      </c>
      <c r="AD32" s="608">
        <v>8</v>
      </c>
      <c r="AE32" s="608">
        <v>1</v>
      </c>
      <c r="AF32" s="608">
        <v>558</v>
      </c>
      <c r="AG32" s="608">
        <v>0</v>
      </c>
      <c r="AH32" s="608">
        <v>1</v>
      </c>
      <c r="AI32" s="608">
        <v>8</v>
      </c>
      <c r="AJ32" s="608">
        <v>16</v>
      </c>
      <c r="AK32" s="608">
        <v>1</v>
      </c>
      <c r="AL32" s="608">
        <v>0</v>
      </c>
      <c r="AM32" s="608">
        <v>10</v>
      </c>
      <c r="AN32" s="608">
        <v>0</v>
      </c>
      <c r="AO32" s="608">
        <v>3</v>
      </c>
      <c r="AP32" s="608">
        <v>15</v>
      </c>
      <c r="AQ32" s="608">
        <v>28</v>
      </c>
      <c r="AR32" s="608">
        <v>1</v>
      </c>
      <c r="AS32" s="608">
        <v>5</v>
      </c>
      <c r="AT32" s="608">
        <v>181</v>
      </c>
      <c r="AU32" s="608">
        <v>1</v>
      </c>
      <c r="AV32" s="608">
        <v>22</v>
      </c>
      <c r="AW32" s="608">
        <v>30</v>
      </c>
      <c r="AX32" s="608">
        <v>2</v>
      </c>
      <c r="AY32" s="608">
        <v>0</v>
      </c>
      <c r="AZ32" s="608">
        <v>0</v>
      </c>
      <c r="BA32" s="608">
        <v>0</v>
      </c>
      <c r="BB32" s="608">
        <v>1</v>
      </c>
      <c r="BC32" s="608">
        <v>0</v>
      </c>
      <c r="BD32" s="608">
        <v>0</v>
      </c>
      <c r="BE32" s="608">
        <v>0</v>
      </c>
      <c r="BF32" s="608">
        <v>6</v>
      </c>
      <c r="BG32" s="608">
        <v>0</v>
      </c>
      <c r="BH32" s="608">
        <v>0</v>
      </c>
      <c r="BI32" s="608">
        <v>59</v>
      </c>
      <c r="BJ32" s="608">
        <v>2</v>
      </c>
      <c r="BK32" s="608">
        <v>0</v>
      </c>
      <c r="BL32" s="608">
        <v>2</v>
      </c>
      <c r="BM32" s="608">
        <v>1</v>
      </c>
      <c r="BN32" s="608">
        <v>3</v>
      </c>
      <c r="BO32" s="608">
        <v>15</v>
      </c>
      <c r="BP32" s="608">
        <v>85</v>
      </c>
      <c r="BQ32" s="608">
        <v>7</v>
      </c>
      <c r="BR32" s="608">
        <v>24</v>
      </c>
      <c r="BS32" s="608">
        <v>58</v>
      </c>
      <c r="BT32" s="608">
        <v>30</v>
      </c>
      <c r="BU32" s="608">
        <v>0</v>
      </c>
      <c r="BV32" s="608">
        <v>0</v>
      </c>
      <c r="BW32" s="608">
        <v>0</v>
      </c>
      <c r="BX32" s="608">
        <v>1</v>
      </c>
      <c r="BY32" s="608">
        <v>6</v>
      </c>
      <c r="BZ32" s="608">
        <v>0</v>
      </c>
      <c r="CA32" s="608">
        <v>0</v>
      </c>
      <c r="CB32" s="608">
        <v>0</v>
      </c>
      <c r="CC32" s="608">
        <v>0</v>
      </c>
      <c r="CD32" s="608">
        <v>0</v>
      </c>
      <c r="CE32" s="608">
        <v>2</v>
      </c>
      <c r="CF32" s="608">
        <v>4</v>
      </c>
      <c r="CG32" s="608">
        <v>51</v>
      </c>
      <c r="CH32" s="608">
        <v>8</v>
      </c>
      <c r="CI32" s="608">
        <v>1</v>
      </c>
      <c r="CJ32" s="608">
        <v>2</v>
      </c>
      <c r="CK32" s="608">
        <v>1</v>
      </c>
      <c r="CL32" s="608">
        <v>74</v>
      </c>
      <c r="CM32" s="608">
        <v>14</v>
      </c>
      <c r="CN32" s="608">
        <v>69</v>
      </c>
      <c r="CO32" s="608">
        <v>16</v>
      </c>
      <c r="CP32" s="608">
        <v>3</v>
      </c>
      <c r="CQ32" s="608">
        <v>8</v>
      </c>
      <c r="CR32" s="608">
        <v>4</v>
      </c>
      <c r="CS32" s="608">
        <v>79</v>
      </c>
      <c r="CT32" s="608">
        <v>31</v>
      </c>
      <c r="CU32" s="608">
        <v>0</v>
      </c>
      <c r="CV32" s="608">
        <v>0</v>
      </c>
      <c r="CW32" s="608">
        <v>28</v>
      </c>
      <c r="CX32" s="608">
        <v>3</v>
      </c>
      <c r="CY32" s="608">
        <v>1</v>
      </c>
      <c r="CZ32" s="608">
        <v>10</v>
      </c>
      <c r="DA32" s="608">
        <v>8</v>
      </c>
      <c r="DB32" s="608">
        <v>0</v>
      </c>
      <c r="DC32" s="608">
        <v>46</v>
      </c>
      <c r="DD32" s="608">
        <v>0</v>
      </c>
      <c r="DE32" s="608">
        <v>15</v>
      </c>
      <c r="DF32" s="609">
        <v>1843</v>
      </c>
      <c r="DG32" s="608">
        <v>293</v>
      </c>
      <c r="DH32" s="608">
        <v>7464</v>
      </c>
      <c r="DI32" s="608">
        <v>0</v>
      </c>
      <c r="DJ32" s="608">
        <v>0</v>
      </c>
      <c r="DK32" s="608">
        <v>0</v>
      </c>
      <c r="DL32" s="608">
        <v>0</v>
      </c>
      <c r="DM32" s="608">
        <v>-485</v>
      </c>
      <c r="DN32" s="610">
        <v>7272</v>
      </c>
      <c r="DO32" s="610">
        <v>9115</v>
      </c>
      <c r="DP32" s="608">
        <v>2216</v>
      </c>
      <c r="DQ32" s="610">
        <v>9488</v>
      </c>
      <c r="DR32" s="610">
        <v>11331</v>
      </c>
      <c r="DS32" s="611">
        <v>-8563</v>
      </c>
      <c r="DT32" s="609">
        <v>925</v>
      </c>
      <c r="DU32" s="612">
        <v>2768</v>
      </c>
      <c r="DV32" s="614" t="s">
        <v>231</v>
      </c>
    </row>
    <row r="33" spans="1:126" ht="15.75" customHeight="1" x14ac:dyDescent="0.2">
      <c r="A33" s="564" t="s">
        <v>232</v>
      </c>
      <c r="B33" s="571" t="s">
        <v>333</v>
      </c>
      <c r="C33" s="459"/>
      <c r="D33" s="607">
        <v>0</v>
      </c>
      <c r="E33" s="608">
        <v>0</v>
      </c>
      <c r="F33" s="608">
        <v>0</v>
      </c>
      <c r="G33" s="608">
        <v>1</v>
      </c>
      <c r="H33" s="608">
        <v>0</v>
      </c>
      <c r="I33" s="608">
        <v>0</v>
      </c>
      <c r="J33" s="608">
        <v>0</v>
      </c>
      <c r="K33" s="608">
        <v>108</v>
      </c>
      <c r="L33" s="608">
        <v>385</v>
      </c>
      <c r="M33" s="608">
        <v>0</v>
      </c>
      <c r="N33" s="608">
        <v>0</v>
      </c>
      <c r="O33" s="608">
        <v>4</v>
      </c>
      <c r="P33" s="608">
        <v>2</v>
      </c>
      <c r="Q33" s="608">
        <v>2</v>
      </c>
      <c r="R33" s="608">
        <v>196</v>
      </c>
      <c r="S33" s="608">
        <v>0</v>
      </c>
      <c r="T33" s="608">
        <v>0</v>
      </c>
      <c r="U33" s="608">
        <v>0</v>
      </c>
      <c r="V33" s="608">
        <v>1</v>
      </c>
      <c r="W33" s="608">
        <v>27</v>
      </c>
      <c r="X33" s="608">
        <v>0</v>
      </c>
      <c r="Y33" s="608">
        <v>28</v>
      </c>
      <c r="Z33" s="608">
        <v>0</v>
      </c>
      <c r="AA33" s="608">
        <v>8535</v>
      </c>
      <c r="AB33" s="608">
        <v>130</v>
      </c>
      <c r="AC33" s="608">
        <v>0</v>
      </c>
      <c r="AD33" s="608">
        <v>458</v>
      </c>
      <c r="AE33" s="608">
        <v>7</v>
      </c>
      <c r="AF33" s="608">
        <v>0</v>
      </c>
      <c r="AG33" s="608">
        <v>521</v>
      </c>
      <c r="AH33" s="608">
        <v>2</v>
      </c>
      <c r="AI33" s="608">
        <v>0</v>
      </c>
      <c r="AJ33" s="608">
        <v>214</v>
      </c>
      <c r="AK33" s="608">
        <v>0</v>
      </c>
      <c r="AL33" s="608">
        <v>0</v>
      </c>
      <c r="AM33" s="608">
        <v>0</v>
      </c>
      <c r="AN33" s="608">
        <v>0</v>
      </c>
      <c r="AO33" s="608">
        <v>0</v>
      </c>
      <c r="AP33" s="608">
        <v>15</v>
      </c>
      <c r="AQ33" s="608">
        <v>160</v>
      </c>
      <c r="AR33" s="608">
        <v>104</v>
      </c>
      <c r="AS33" s="608">
        <v>12</v>
      </c>
      <c r="AT33" s="608">
        <v>105</v>
      </c>
      <c r="AU33" s="608">
        <v>232</v>
      </c>
      <c r="AV33" s="608">
        <v>104</v>
      </c>
      <c r="AW33" s="608">
        <v>1015</v>
      </c>
      <c r="AX33" s="608">
        <v>2</v>
      </c>
      <c r="AY33" s="608">
        <v>6</v>
      </c>
      <c r="AZ33" s="608">
        <v>1</v>
      </c>
      <c r="BA33" s="608">
        <v>7</v>
      </c>
      <c r="BB33" s="608">
        <v>1</v>
      </c>
      <c r="BC33" s="608">
        <v>0</v>
      </c>
      <c r="BD33" s="608">
        <v>0</v>
      </c>
      <c r="BE33" s="608">
        <v>5</v>
      </c>
      <c r="BF33" s="608">
        <v>2</v>
      </c>
      <c r="BG33" s="608">
        <v>0</v>
      </c>
      <c r="BH33" s="608">
        <v>40</v>
      </c>
      <c r="BI33" s="608">
        <v>362</v>
      </c>
      <c r="BJ33" s="608">
        <v>0</v>
      </c>
      <c r="BK33" s="608">
        <v>981</v>
      </c>
      <c r="BL33" s="608">
        <v>290</v>
      </c>
      <c r="BM33" s="608">
        <v>3</v>
      </c>
      <c r="BN33" s="608">
        <v>2</v>
      </c>
      <c r="BO33" s="608">
        <v>0</v>
      </c>
      <c r="BP33" s="608">
        <v>0</v>
      </c>
      <c r="BQ33" s="608">
        <v>0</v>
      </c>
      <c r="BR33" s="608">
        <v>10</v>
      </c>
      <c r="BS33" s="608">
        <v>37</v>
      </c>
      <c r="BT33" s="608">
        <v>1</v>
      </c>
      <c r="BU33" s="608">
        <v>0</v>
      </c>
      <c r="BV33" s="608">
        <v>0</v>
      </c>
      <c r="BW33" s="608">
        <v>0</v>
      </c>
      <c r="BX33" s="608">
        <v>0</v>
      </c>
      <c r="BY33" s="608">
        <v>6</v>
      </c>
      <c r="BZ33" s="608">
        <v>0</v>
      </c>
      <c r="CA33" s="608">
        <v>0</v>
      </c>
      <c r="CB33" s="608">
        <v>0</v>
      </c>
      <c r="CC33" s="608">
        <v>0</v>
      </c>
      <c r="CD33" s="608">
        <v>0</v>
      </c>
      <c r="CE33" s="608">
        <v>0</v>
      </c>
      <c r="CF33" s="608">
        <v>0</v>
      </c>
      <c r="CG33" s="608">
        <v>0</v>
      </c>
      <c r="CH33" s="608">
        <v>0</v>
      </c>
      <c r="CI33" s="608">
        <v>0</v>
      </c>
      <c r="CJ33" s="608">
        <v>0</v>
      </c>
      <c r="CK33" s="608">
        <v>1</v>
      </c>
      <c r="CL33" s="608">
        <v>27</v>
      </c>
      <c r="CM33" s="608">
        <v>102</v>
      </c>
      <c r="CN33" s="608">
        <v>260</v>
      </c>
      <c r="CO33" s="608">
        <v>95</v>
      </c>
      <c r="CP33" s="608">
        <v>133</v>
      </c>
      <c r="CQ33" s="608">
        <v>18</v>
      </c>
      <c r="CR33" s="608">
        <v>20</v>
      </c>
      <c r="CS33" s="608">
        <v>15</v>
      </c>
      <c r="CT33" s="608">
        <v>0</v>
      </c>
      <c r="CU33" s="608">
        <v>0</v>
      </c>
      <c r="CV33" s="608">
        <v>329</v>
      </c>
      <c r="CW33" s="608">
        <v>2</v>
      </c>
      <c r="CX33" s="608">
        <v>15</v>
      </c>
      <c r="CY33" s="608">
        <v>20</v>
      </c>
      <c r="CZ33" s="608">
        <v>6</v>
      </c>
      <c r="DA33" s="608">
        <v>29</v>
      </c>
      <c r="DB33" s="608">
        <v>0</v>
      </c>
      <c r="DC33" s="608">
        <v>8</v>
      </c>
      <c r="DD33" s="608">
        <v>0</v>
      </c>
      <c r="DE33" s="608">
        <v>21</v>
      </c>
      <c r="DF33" s="609">
        <v>15225</v>
      </c>
      <c r="DG33" s="608">
        <v>41</v>
      </c>
      <c r="DH33" s="608">
        <v>56</v>
      </c>
      <c r="DI33" s="608">
        <v>0</v>
      </c>
      <c r="DJ33" s="608">
        <v>0</v>
      </c>
      <c r="DK33" s="608">
        <v>0</v>
      </c>
      <c r="DL33" s="608">
        <v>0</v>
      </c>
      <c r="DM33" s="608">
        <v>-648</v>
      </c>
      <c r="DN33" s="610">
        <v>-551</v>
      </c>
      <c r="DO33" s="610">
        <v>14674</v>
      </c>
      <c r="DP33" s="608">
        <v>12788</v>
      </c>
      <c r="DQ33" s="610">
        <v>12237</v>
      </c>
      <c r="DR33" s="610">
        <v>27462</v>
      </c>
      <c r="DS33" s="611">
        <v>-13670</v>
      </c>
      <c r="DT33" s="609">
        <v>-1433</v>
      </c>
      <c r="DU33" s="612">
        <v>13792</v>
      </c>
      <c r="DV33" s="614" t="s">
        <v>232</v>
      </c>
    </row>
    <row r="34" spans="1:126" ht="15.75" customHeight="1" x14ac:dyDescent="0.2">
      <c r="A34" s="564" t="s">
        <v>233</v>
      </c>
      <c r="B34" s="571" t="s">
        <v>334</v>
      </c>
      <c r="C34" s="459"/>
      <c r="D34" s="607">
        <v>0</v>
      </c>
      <c r="E34" s="608">
        <v>0</v>
      </c>
      <c r="F34" s="608">
        <v>0</v>
      </c>
      <c r="G34" s="608">
        <v>0</v>
      </c>
      <c r="H34" s="608">
        <v>0</v>
      </c>
      <c r="I34" s="608">
        <v>0</v>
      </c>
      <c r="J34" s="608">
        <v>0</v>
      </c>
      <c r="K34" s="608">
        <v>0</v>
      </c>
      <c r="L34" s="608">
        <v>0</v>
      </c>
      <c r="M34" s="608">
        <v>0</v>
      </c>
      <c r="N34" s="608">
        <v>0</v>
      </c>
      <c r="O34" s="608">
        <v>0</v>
      </c>
      <c r="P34" s="608">
        <v>0</v>
      </c>
      <c r="Q34" s="608">
        <v>0</v>
      </c>
      <c r="R34" s="608">
        <v>0</v>
      </c>
      <c r="S34" s="608">
        <v>0</v>
      </c>
      <c r="T34" s="608">
        <v>0</v>
      </c>
      <c r="U34" s="608">
        <v>0</v>
      </c>
      <c r="V34" s="608">
        <v>0</v>
      </c>
      <c r="W34" s="608">
        <v>0</v>
      </c>
      <c r="X34" s="608">
        <v>0</v>
      </c>
      <c r="Y34" s="608">
        <v>0</v>
      </c>
      <c r="Z34" s="608">
        <v>0</v>
      </c>
      <c r="AA34" s="608">
        <v>0</v>
      </c>
      <c r="AB34" s="608">
        <v>0</v>
      </c>
      <c r="AC34" s="608">
        <v>1</v>
      </c>
      <c r="AD34" s="608">
        <v>0</v>
      </c>
      <c r="AE34" s="608">
        <v>0</v>
      </c>
      <c r="AF34" s="608">
        <v>0</v>
      </c>
      <c r="AG34" s="608">
        <v>0</v>
      </c>
      <c r="AH34" s="608">
        <v>2455</v>
      </c>
      <c r="AI34" s="608">
        <v>0</v>
      </c>
      <c r="AJ34" s="608">
        <v>12</v>
      </c>
      <c r="AK34" s="608">
        <v>0</v>
      </c>
      <c r="AL34" s="608">
        <v>0</v>
      </c>
      <c r="AM34" s="608">
        <v>0</v>
      </c>
      <c r="AN34" s="608">
        <v>0</v>
      </c>
      <c r="AO34" s="608">
        <v>0</v>
      </c>
      <c r="AP34" s="608">
        <v>0</v>
      </c>
      <c r="AQ34" s="608">
        <v>0</v>
      </c>
      <c r="AR34" s="608">
        <v>5</v>
      </c>
      <c r="AS34" s="608">
        <v>0</v>
      </c>
      <c r="AT34" s="608">
        <v>0</v>
      </c>
      <c r="AU34" s="608">
        <v>0</v>
      </c>
      <c r="AV34" s="608">
        <v>0</v>
      </c>
      <c r="AW34" s="608">
        <v>0</v>
      </c>
      <c r="AX34" s="608">
        <v>0</v>
      </c>
      <c r="AY34" s="608">
        <v>0</v>
      </c>
      <c r="AZ34" s="608">
        <v>0</v>
      </c>
      <c r="BA34" s="608">
        <v>0</v>
      </c>
      <c r="BB34" s="608">
        <v>0</v>
      </c>
      <c r="BC34" s="608">
        <v>0</v>
      </c>
      <c r="BD34" s="608">
        <v>0</v>
      </c>
      <c r="BE34" s="608">
        <v>0</v>
      </c>
      <c r="BF34" s="608">
        <v>0</v>
      </c>
      <c r="BG34" s="608">
        <v>0</v>
      </c>
      <c r="BH34" s="608">
        <v>0</v>
      </c>
      <c r="BI34" s="608">
        <v>21</v>
      </c>
      <c r="BJ34" s="608">
        <v>0</v>
      </c>
      <c r="BK34" s="608">
        <v>8193</v>
      </c>
      <c r="BL34" s="608">
        <v>4924</v>
      </c>
      <c r="BM34" s="608">
        <v>7430</v>
      </c>
      <c r="BN34" s="608">
        <v>1860</v>
      </c>
      <c r="BO34" s="608">
        <v>0</v>
      </c>
      <c r="BP34" s="608">
        <v>0</v>
      </c>
      <c r="BQ34" s="608">
        <v>0</v>
      </c>
      <c r="BR34" s="608">
        <v>15</v>
      </c>
      <c r="BS34" s="608">
        <v>0</v>
      </c>
      <c r="BT34" s="608">
        <v>0</v>
      </c>
      <c r="BU34" s="608">
        <v>0</v>
      </c>
      <c r="BV34" s="608">
        <v>3</v>
      </c>
      <c r="BW34" s="608">
        <v>51</v>
      </c>
      <c r="BX34" s="608">
        <v>0</v>
      </c>
      <c r="BY34" s="608">
        <v>0</v>
      </c>
      <c r="BZ34" s="608">
        <v>0</v>
      </c>
      <c r="CA34" s="608">
        <v>0</v>
      </c>
      <c r="CB34" s="608">
        <v>0</v>
      </c>
      <c r="CC34" s="608">
        <v>0</v>
      </c>
      <c r="CD34" s="608">
        <v>0</v>
      </c>
      <c r="CE34" s="608">
        <v>0</v>
      </c>
      <c r="CF34" s="608">
        <v>0</v>
      </c>
      <c r="CG34" s="608">
        <v>0</v>
      </c>
      <c r="CH34" s="608">
        <v>0</v>
      </c>
      <c r="CI34" s="608">
        <v>0</v>
      </c>
      <c r="CJ34" s="608">
        <v>0</v>
      </c>
      <c r="CK34" s="608">
        <v>0</v>
      </c>
      <c r="CL34" s="608">
        <v>1</v>
      </c>
      <c r="CM34" s="608">
        <v>0</v>
      </c>
      <c r="CN34" s="608">
        <v>5</v>
      </c>
      <c r="CO34" s="608">
        <v>0</v>
      </c>
      <c r="CP34" s="608">
        <v>0</v>
      </c>
      <c r="CQ34" s="608">
        <v>0</v>
      </c>
      <c r="CR34" s="608">
        <v>0</v>
      </c>
      <c r="CS34" s="608">
        <v>0</v>
      </c>
      <c r="CT34" s="608">
        <v>0</v>
      </c>
      <c r="CU34" s="608">
        <v>0</v>
      </c>
      <c r="CV34" s="608">
        <v>0</v>
      </c>
      <c r="CW34" s="608">
        <v>0</v>
      </c>
      <c r="CX34" s="608">
        <v>0</v>
      </c>
      <c r="CY34" s="608">
        <v>0</v>
      </c>
      <c r="CZ34" s="608">
        <v>0</v>
      </c>
      <c r="DA34" s="608">
        <v>0</v>
      </c>
      <c r="DB34" s="608">
        <v>0</v>
      </c>
      <c r="DC34" s="608">
        <v>0</v>
      </c>
      <c r="DD34" s="608">
        <v>0</v>
      </c>
      <c r="DE34" s="608">
        <v>14</v>
      </c>
      <c r="DF34" s="609">
        <v>24990</v>
      </c>
      <c r="DG34" s="608">
        <v>0</v>
      </c>
      <c r="DH34" s="608">
        <v>11</v>
      </c>
      <c r="DI34" s="608">
        <v>0</v>
      </c>
      <c r="DJ34" s="608">
        <v>0</v>
      </c>
      <c r="DK34" s="608">
        <v>0</v>
      </c>
      <c r="DL34" s="608">
        <v>0</v>
      </c>
      <c r="DM34" s="608">
        <v>-192</v>
      </c>
      <c r="DN34" s="610">
        <v>-181</v>
      </c>
      <c r="DO34" s="610">
        <v>24809</v>
      </c>
      <c r="DP34" s="608">
        <v>4828</v>
      </c>
      <c r="DQ34" s="610">
        <v>4647</v>
      </c>
      <c r="DR34" s="610">
        <v>29637</v>
      </c>
      <c r="DS34" s="611">
        <v>-8222</v>
      </c>
      <c r="DT34" s="609">
        <v>-3575</v>
      </c>
      <c r="DU34" s="612">
        <v>21415</v>
      </c>
      <c r="DV34" s="614" t="s">
        <v>233</v>
      </c>
    </row>
    <row r="35" spans="1:126" ht="15.75" customHeight="1" x14ac:dyDescent="0.2">
      <c r="A35" s="564" t="s">
        <v>234</v>
      </c>
      <c r="B35" s="571" t="s">
        <v>335</v>
      </c>
      <c r="C35" s="459"/>
      <c r="D35" s="607">
        <v>1</v>
      </c>
      <c r="E35" s="608">
        <v>0</v>
      </c>
      <c r="F35" s="608">
        <v>0</v>
      </c>
      <c r="G35" s="608">
        <v>0</v>
      </c>
      <c r="H35" s="608">
        <v>0</v>
      </c>
      <c r="I35" s="608">
        <v>0</v>
      </c>
      <c r="J35" s="608">
        <v>0</v>
      </c>
      <c r="K35" s="608">
        <v>0</v>
      </c>
      <c r="L35" s="608">
        <v>3</v>
      </c>
      <c r="M35" s="608">
        <v>0</v>
      </c>
      <c r="N35" s="608">
        <v>0</v>
      </c>
      <c r="O35" s="608">
        <v>0</v>
      </c>
      <c r="P35" s="608">
        <v>0</v>
      </c>
      <c r="Q35" s="608">
        <v>0</v>
      </c>
      <c r="R35" s="608">
        <v>25</v>
      </c>
      <c r="S35" s="608">
        <v>0</v>
      </c>
      <c r="T35" s="608">
        <v>0</v>
      </c>
      <c r="U35" s="608">
        <v>0</v>
      </c>
      <c r="V35" s="608">
        <v>0</v>
      </c>
      <c r="W35" s="608">
        <v>5</v>
      </c>
      <c r="X35" s="608">
        <v>0</v>
      </c>
      <c r="Y35" s="608">
        <v>0</v>
      </c>
      <c r="Z35" s="608">
        <v>0</v>
      </c>
      <c r="AA35" s="608">
        <v>0</v>
      </c>
      <c r="AB35" s="608">
        <v>4</v>
      </c>
      <c r="AC35" s="608">
        <v>0</v>
      </c>
      <c r="AD35" s="608">
        <v>11</v>
      </c>
      <c r="AE35" s="608">
        <v>0</v>
      </c>
      <c r="AF35" s="608">
        <v>0</v>
      </c>
      <c r="AG35" s="608">
        <v>0</v>
      </c>
      <c r="AH35" s="608">
        <v>0</v>
      </c>
      <c r="AI35" s="608">
        <v>46</v>
      </c>
      <c r="AJ35" s="608">
        <v>0</v>
      </c>
      <c r="AK35" s="608">
        <v>0</v>
      </c>
      <c r="AL35" s="608">
        <v>0</v>
      </c>
      <c r="AM35" s="608">
        <v>0</v>
      </c>
      <c r="AN35" s="608">
        <v>0</v>
      </c>
      <c r="AO35" s="608">
        <v>0</v>
      </c>
      <c r="AP35" s="608">
        <v>0</v>
      </c>
      <c r="AQ35" s="608">
        <v>0</v>
      </c>
      <c r="AR35" s="608">
        <v>1</v>
      </c>
      <c r="AS35" s="608">
        <v>2</v>
      </c>
      <c r="AT35" s="608">
        <v>13</v>
      </c>
      <c r="AU35" s="608">
        <v>3</v>
      </c>
      <c r="AV35" s="608">
        <v>438</v>
      </c>
      <c r="AW35" s="608">
        <v>6161</v>
      </c>
      <c r="AX35" s="608">
        <v>164</v>
      </c>
      <c r="AY35" s="608">
        <v>0</v>
      </c>
      <c r="AZ35" s="608">
        <v>1</v>
      </c>
      <c r="BA35" s="608">
        <v>1</v>
      </c>
      <c r="BB35" s="608">
        <v>2</v>
      </c>
      <c r="BC35" s="608">
        <v>0</v>
      </c>
      <c r="BD35" s="608">
        <v>0</v>
      </c>
      <c r="BE35" s="608">
        <v>0</v>
      </c>
      <c r="BF35" s="608">
        <v>8</v>
      </c>
      <c r="BG35" s="608">
        <v>0</v>
      </c>
      <c r="BH35" s="608">
        <v>0</v>
      </c>
      <c r="BI35" s="608">
        <v>17</v>
      </c>
      <c r="BJ35" s="608">
        <v>3</v>
      </c>
      <c r="BK35" s="608">
        <v>1591</v>
      </c>
      <c r="BL35" s="608">
        <v>99</v>
      </c>
      <c r="BM35" s="608">
        <v>31</v>
      </c>
      <c r="BN35" s="608">
        <v>67</v>
      </c>
      <c r="BO35" s="608">
        <v>0</v>
      </c>
      <c r="BP35" s="608">
        <v>0</v>
      </c>
      <c r="BQ35" s="608">
        <v>0</v>
      </c>
      <c r="BR35" s="608">
        <v>10</v>
      </c>
      <c r="BS35" s="608">
        <v>45</v>
      </c>
      <c r="BT35" s="608">
        <v>1</v>
      </c>
      <c r="BU35" s="608">
        <v>0</v>
      </c>
      <c r="BV35" s="608">
        <v>0</v>
      </c>
      <c r="BW35" s="608">
        <v>0</v>
      </c>
      <c r="BX35" s="608">
        <v>0</v>
      </c>
      <c r="BY35" s="608">
        <v>4</v>
      </c>
      <c r="BZ35" s="608">
        <v>0</v>
      </c>
      <c r="CA35" s="608">
        <v>0</v>
      </c>
      <c r="CB35" s="608">
        <v>0</v>
      </c>
      <c r="CC35" s="608">
        <v>1</v>
      </c>
      <c r="CD35" s="608">
        <v>0</v>
      </c>
      <c r="CE35" s="608">
        <v>0</v>
      </c>
      <c r="CF35" s="608">
        <v>0</v>
      </c>
      <c r="CG35" s="608">
        <v>0</v>
      </c>
      <c r="CH35" s="608">
        <v>0</v>
      </c>
      <c r="CI35" s="608">
        <v>0</v>
      </c>
      <c r="CJ35" s="608">
        <v>0</v>
      </c>
      <c r="CK35" s="608">
        <v>0</v>
      </c>
      <c r="CL35" s="608">
        <v>17</v>
      </c>
      <c r="CM35" s="608">
        <v>26</v>
      </c>
      <c r="CN35" s="608">
        <v>1</v>
      </c>
      <c r="CO35" s="608">
        <v>75</v>
      </c>
      <c r="CP35" s="608">
        <v>4</v>
      </c>
      <c r="CQ35" s="608">
        <v>73</v>
      </c>
      <c r="CR35" s="608">
        <v>50</v>
      </c>
      <c r="CS35" s="608">
        <v>10</v>
      </c>
      <c r="CT35" s="608">
        <v>0</v>
      </c>
      <c r="CU35" s="608">
        <v>0</v>
      </c>
      <c r="CV35" s="608">
        <v>0</v>
      </c>
      <c r="CW35" s="608">
        <v>2</v>
      </c>
      <c r="CX35" s="608">
        <v>29</v>
      </c>
      <c r="CY35" s="608">
        <v>98</v>
      </c>
      <c r="CZ35" s="608">
        <v>0</v>
      </c>
      <c r="DA35" s="608">
        <v>1</v>
      </c>
      <c r="DB35" s="608">
        <v>0</v>
      </c>
      <c r="DC35" s="608">
        <v>9</v>
      </c>
      <c r="DD35" s="608">
        <v>0</v>
      </c>
      <c r="DE35" s="608">
        <v>20</v>
      </c>
      <c r="DF35" s="609">
        <v>9173</v>
      </c>
      <c r="DG35" s="608">
        <v>17</v>
      </c>
      <c r="DH35" s="608">
        <v>127</v>
      </c>
      <c r="DI35" s="608">
        <v>0</v>
      </c>
      <c r="DJ35" s="608">
        <v>0</v>
      </c>
      <c r="DK35" s="608">
        <v>0</v>
      </c>
      <c r="DL35" s="608">
        <v>0</v>
      </c>
      <c r="DM35" s="608">
        <v>15</v>
      </c>
      <c r="DN35" s="610">
        <v>159</v>
      </c>
      <c r="DO35" s="610">
        <v>9332</v>
      </c>
      <c r="DP35" s="608">
        <v>4325</v>
      </c>
      <c r="DQ35" s="610">
        <v>4484</v>
      </c>
      <c r="DR35" s="610">
        <v>13657</v>
      </c>
      <c r="DS35" s="611">
        <v>-8841</v>
      </c>
      <c r="DT35" s="609">
        <v>-4357</v>
      </c>
      <c r="DU35" s="612">
        <v>4816</v>
      </c>
      <c r="DV35" s="614" t="s">
        <v>234</v>
      </c>
    </row>
    <row r="36" spans="1:126" ht="15.75" customHeight="1" x14ac:dyDescent="0.2">
      <c r="A36" s="564" t="s">
        <v>235</v>
      </c>
      <c r="B36" s="571" t="s">
        <v>336</v>
      </c>
      <c r="C36" s="459"/>
      <c r="D36" s="607">
        <v>127</v>
      </c>
      <c r="E36" s="608">
        <v>3</v>
      </c>
      <c r="F36" s="608">
        <v>51</v>
      </c>
      <c r="G36" s="608">
        <v>0</v>
      </c>
      <c r="H36" s="608">
        <v>0</v>
      </c>
      <c r="I36" s="608">
        <v>0</v>
      </c>
      <c r="J36" s="608">
        <v>0</v>
      </c>
      <c r="K36" s="608">
        <v>14</v>
      </c>
      <c r="L36" s="608">
        <v>2</v>
      </c>
      <c r="M36" s="608">
        <v>0</v>
      </c>
      <c r="N36" s="608">
        <v>0</v>
      </c>
      <c r="O36" s="608">
        <v>0</v>
      </c>
      <c r="P36" s="608">
        <v>0</v>
      </c>
      <c r="Q36" s="608">
        <v>5</v>
      </c>
      <c r="R36" s="608">
        <v>151</v>
      </c>
      <c r="S36" s="608">
        <v>139</v>
      </c>
      <c r="T36" s="608">
        <v>0</v>
      </c>
      <c r="U36" s="608">
        <v>1</v>
      </c>
      <c r="V36" s="608">
        <v>67</v>
      </c>
      <c r="W36" s="608">
        <v>412</v>
      </c>
      <c r="X36" s="608">
        <v>0</v>
      </c>
      <c r="Y36" s="608">
        <v>34</v>
      </c>
      <c r="Z36" s="608">
        <v>11</v>
      </c>
      <c r="AA36" s="608">
        <v>1219</v>
      </c>
      <c r="AB36" s="608">
        <v>31</v>
      </c>
      <c r="AC36" s="608">
        <v>121</v>
      </c>
      <c r="AD36" s="608">
        <v>13</v>
      </c>
      <c r="AE36" s="608">
        <v>3</v>
      </c>
      <c r="AF36" s="608">
        <v>0</v>
      </c>
      <c r="AG36" s="608">
        <v>88</v>
      </c>
      <c r="AH36" s="608">
        <v>753</v>
      </c>
      <c r="AI36" s="608">
        <v>187</v>
      </c>
      <c r="AJ36" s="608">
        <v>1942</v>
      </c>
      <c r="AK36" s="608">
        <v>1121</v>
      </c>
      <c r="AL36" s="608">
        <v>28</v>
      </c>
      <c r="AM36" s="608">
        <v>803</v>
      </c>
      <c r="AN36" s="608">
        <v>0</v>
      </c>
      <c r="AO36" s="608">
        <v>5357</v>
      </c>
      <c r="AP36" s="608">
        <v>589</v>
      </c>
      <c r="AQ36" s="608">
        <v>737</v>
      </c>
      <c r="AR36" s="608">
        <v>145</v>
      </c>
      <c r="AS36" s="608">
        <v>972</v>
      </c>
      <c r="AT36" s="608">
        <v>2559</v>
      </c>
      <c r="AU36" s="608">
        <v>22</v>
      </c>
      <c r="AV36" s="608">
        <v>1060</v>
      </c>
      <c r="AW36" s="608">
        <v>462</v>
      </c>
      <c r="AX36" s="608">
        <v>111</v>
      </c>
      <c r="AY36" s="608">
        <v>4</v>
      </c>
      <c r="AZ36" s="608">
        <v>10</v>
      </c>
      <c r="BA36" s="608">
        <v>12</v>
      </c>
      <c r="BB36" s="608">
        <v>10</v>
      </c>
      <c r="BC36" s="608">
        <v>1</v>
      </c>
      <c r="BD36" s="608">
        <v>0</v>
      </c>
      <c r="BE36" s="608">
        <v>1</v>
      </c>
      <c r="BF36" s="608">
        <v>178</v>
      </c>
      <c r="BG36" s="608">
        <v>3</v>
      </c>
      <c r="BH36" s="608">
        <v>8</v>
      </c>
      <c r="BI36" s="608">
        <v>214</v>
      </c>
      <c r="BJ36" s="608">
        <v>0</v>
      </c>
      <c r="BK36" s="608">
        <v>2323</v>
      </c>
      <c r="BL36" s="608">
        <v>1901</v>
      </c>
      <c r="BM36" s="608">
        <v>1700</v>
      </c>
      <c r="BN36" s="608">
        <v>856</v>
      </c>
      <c r="BO36" s="608">
        <v>27</v>
      </c>
      <c r="BP36" s="608">
        <v>2</v>
      </c>
      <c r="BQ36" s="608">
        <v>216</v>
      </c>
      <c r="BR36" s="608">
        <v>0</v>
      </c>
      <c r="BS36" s="608">
        <v>40</v>
      </c>
      <c r="BT36" s="608">
        <v>1</v>
      </c>
      <c r="BU36" s="608">
        <v>0</v>
      </c>
      <c r="BV36" s="608">
        <v>0</v>
      </c>
      <c r="BW36" s="608">
        <v>0</v>
      </c>
      <c r="BX36" s="608">
        <v>0</v>
      </c>
      <c r="BY36" s="608">
        <v>0</v>
      </c>
      <c r="BZ36" s="608">
        <v>0</v>
      </c>
      <c r="CA36" s="608">
        <v>0</v>
      </c>
      <c r="CB36" s="608">
        <v>0</v>
      </c>
      <c r="CC36" s="608">
        <v>0</v>
      </c>
      <c r="CD36" s="608">
        <v>0</v>
      </c>
      <c r="CE36" s="608">
        <v>0</v>
      </c>
      <c r="CF36" s="608">
        <v>0</v>
      </c>
      <c r="CG36" s="608">
        <v>0</v>
      </c>
      <c r="CH36" s="608">
        <v>0</v>
      </c>
      <c r="CI36" s="608">
        <v>0</v>
      </c>
      <c r="CJ36" s="608">
        <v>0</v>
      </c>
      <c r="CK36" s="608">
        <v>2</v>
      </c>
      <c r="CL36" s="608">
        <v>17</v>
      </c>
      <c r="CM36" s="608">
        <v>200</v>
      </c>
      <c r="CN36" s="608">
        <v>12</v>
      </c>
      <c r="CO36" s="608">
        <v>13</v>
      </c>
      <c r="CP36" s="608">
        <v>0</v>
      </c>
      <c r="CQ36" s="608">
        <v>0</v>
      </c>
      <c r="CR36" s="608">
        <v>1</v>
      </c>
      <c r="CS36" s="608">
        <v>0</v>
      </c>
      <c r="CT36" s="608">
        <v>0</v>
      </c>
      <c r="CU36" s="608">
        <v>0</v>
      </c>
      <c r="CV36" s="608">
        <v>14</v>
      </c>
      <c r="CW36" s="608">
        <v>1</v>
      </c>
      <c r="CX36" s="608">
        <v>2</v>
      </c>
      <c r="CY36" s="608">
        <v>6</v>
      </c>
      <c r="CZ36" s="608">
        <v>3</v>
      </c>
      <c r="DA36" s="608">
        <v>27</v>
      </c>
      <c r="DB36" s="608">
        <v>0</v>
      </c>
      <c r="DC36" s="608">
        <v>49</v>
      </c>
      <c r="DD36" s="608">
        <v>66</v>
      </c>
      <c r="DE36" s="608">
        <v>36</v>
      </c>
      <c r="DF36" s="609">
        <v>27296</v>
      </c>
      <c r="DG36" s="608">
        <v>26</v>
      </c>
      <c r="DH36" s="608">
        <v>717</v>
      </c>
      <c r="DI36" s="608">
        <v>0</v>
      </c>
      <c r="DJ36" s="608">
        <v>0</v>
      </c>
      <c r="DK36" s="608">
        <v>0</v>
      </c>
      <c r="DL36" s="608">
        <v>0</v>
      </c>
      <c r="DM36" s="608">
        <v>-630</v>
      </c>
      <c r="DN36" s="610">
        <v>113</v>
      </c>
      <c r="DO36" s="610">
        <v>27409</v>
      </c>
      <c r="DP36" s="608">
        <v>33133</v>
      </c>
      <c r="DQ36" s="610">
        <v>33246</v>
      </c>
      <c r="DR36" s="610">
        <v>60542</v>
      </c>
      <c r="DS36" s="611">
        <v>-23204</v>
      </c>
      <c r="DT36" s="609">
        <v>10042</v>
      </c>
      <c r="DU36" s="612">
        <v>37338</v>
      </c>
      <c r="DV36" s="614" t="s">
        <v>235</v>
      </c>
    </row>
    <row r="37" spans="1:126" ht="15.75" customHeight="1" x14ac:dyDescent="0.2">
      <c r="A37" s="564" t="s">
        <v>236</v>
      </c>
      <c r="B37" s="571" t="s">
        <v>337</v>
      </c>
      <c r="C37" s="459"/>
      <c r="D37" s="607">
        <v>0</v>
      </c>
      <c r="E37" s="608">
        <v>0</v>
      </c>
      <c r="F37" s="608">
        <v>0</v>
      </c>
      <c r="G37" s="608">
        <v>0</v>
      </c>
      <c r="H37" s="608">
        <v>0</v>
      </c>
      <c r="I37" s="608">
        <v>0</v>
      </c>
      <c r="J37" s="608">
        <v>0</v>
      </c>
      <c r="K37" s="608">
        <v>0</v>
      </c>
      <c r="L37" s="608">
        <v>0</v>
      </c>
      <c r="M37" s="608">
        <v>0</v>
      </c>
      <c r="N37" s="608">
        <v>0</v>
      </c>
      <c r="O37" s="608">
        <v>0</v>
      </c>
      <c r="P37" s="608">
        <v>0</v>
      </c>
      <c r="Q37" s="608">
        <v>0</v>
      </c>
      <c r="R37" s="608">
        <v>0</v>
      </c>
      <c r="S37" s="608">
        <v>0</v>
      </c>
      <c r="T37" s="608">
        <v>0</v>
      </c>
      <c r="U37" s="608">
        <v>0</v>
      </c>
      <c r="V37" s="608">
        <v>0</v>
      </c>
      <c r="W37" s="608">
        <v>1</v>
      </c>
      <c r="X37" s="608">
        <v>0</v>
      </c>
      <c r="Y37" s="608">
        <v>0</v>
      </c>
      <c r="Z37" s="608">
        <v>0</v>
      </c>
      <c r="AA37" s="608">
        <v>0</v>
      </c>
      <c r="AB37" s="608">
        <v>0</v>
      </c>
      <c r="AC37" s="608">
        <v>0</v>
      </c>
      <c r="AD37" s="608">
        <v>0</v>
      </c>
      <c r="AE37" s="608">
        <v>0</v>
      </c>
      <c r="AF37" s="608">
        <v>0</v>
      </c>
      <c r="AG37" s="608">
        <v>0</v>
      </c>
      <c r="AH37" s="608">
        <v>0</v>
      </c>
      <c r="AI37" s="608">
        <v>0</v>
      </c>
      <c r="AJ37" s="608">
        <v>0</v>
      </c>
      <c r="AK37" s="608">
        <v>8390</v>
      </c>
      <c r="AL37" s="608">
        <v>27538</v>
      </c>
      <c r="AM37" s="608">
        <v>8978</v>
      </c>
      <c r="AN37" s="608">
        <v>41</v>
      </c>
      <c r="AO37" s="608">
        <v>0</v>
      </c>
      <c r="AP37" s="608">
        <v>2</v>
      </c>
      <c r="AQ37" s="608">
        <v>-111</v>
      </c>
      <c r="AR37" s="608">
        <v>-91</v>
      </c>
      <c r="AS37" s="608">
        <v>-56</v>
      </c>
      <c r="AT37" s="608">
        <v>-198</v>
      </c>
      <c r="AU37" s="608">
        <v>-17</v>
      </c>
      <c r="AV37" s="608">
        <v>0</v>
      </c>
      <c r="AW37" s="608">
        <v>0</v>
      </c>
      <c r="AX37" s="608">
        <v>-3</v>
      </c>
      <c r="AY37" s="608">
        <v>-1</v>
      </c>
      <c r="AZ37" s="608">
        <v>0</v>
      </c>
      <c r="BA37" s="608">
        <v>-1</v>
      </c>
      <c r="BB37" s="608">
        <v>0</v>
      </c>
      <c r="BC37" s="608">
        <v>0</v>
      </c>
      <c r="BD37" s="608">
        <v>0</v>
      </c>
      <c r="BE37" s="608">
        <v>-1</v>
      </c>
      <c r="BF37" s="608">
        <v>-14</v>
      </c>
      <c r="BG37" s="608">
        <v>-3</v>
      </c>
      <c r="BH37" s="608">
        <v>-2</v>
      </c>
      <c r="BI37" s="608">
        <v>-2</v>
      </c>
      <c r="BJ37" s="608">
        <v>0</v>
      </c>
      <c r="BK37" s="608">
        <v>0</v>
      </c>
      <c r="BL37" s="608">
        <v>-38</v>
      </c>
      <c r="BM37" s="608">
        <v>-9</v>
      </c>
      <c r="BN37" s="608">
        <v>-3</v>
      </c>
      <c r="BO37" s="608">
        <v>0</v>
      </c>
      <c r="BP37" s="608">
        <v>0</v>
      </c>
      <c r="BQ37" s="608">
        <v>0</v>
      </c>
      <c r="BR37" s="608">
        <v>0</v>
      </c>
      <c r="BS37" s="608">
        <v>0</v>
      </c>
      <c r="BT37" s="608">
        <v>0</v>
      </c>
      <c r="BU37" s="608">
        <v>0</v>
      </c>
      <c r="BV37" s="608">
        <v>0</v>
      </c>
      <c r="BW37" s="608">
        <v>0</v>
      </c>
      <c r="BX37" s="608">
        <v>0</v>
      </c>
      <c r="BY37" s="608">
        <v>0</v>
      </c>
      <c r="BZ37" s="608">
        <v>0</v>
      </c>
      <c r="CA37" s="608">
        <v>0</v>
      </c>
      <c r="CB37" s="608">
        <v>0</v>
      </c>
      <c r="CC37" s="608">
        <v>0</v>
      </c>
      <c r="CD37" s="608">
        <v>0</v>
      </c>
      <c r="CE37" s="608">
        <v>0</v>
      </c>
      <c r="CF37" s="608">
        <v>0</v>
      </c>
      <c r="CG37" s="608">
        <v>0</v>
      </c>
      <c r="CH37" s="608">
        <v>0</v>
      </c>
      <c r="CI37" s="608">
        <v>0</v>
      </c>
      <c r="CJ37" s="608">
        <v>0</v>
      </c>
      <c r="CK37" s="608">
        <v>0</v>
      </c>
      <c r="CL37" s="608">
        <v>0</v>
      </c>
      <c r="CM37" s="608">
        <v>0</v>
      </c>
      <c r="CN37" s="608">
        <v>0</v>
      </c>
      <c r="CO37" s="608">
        <v>0</v>
      </c>
      <c r="CP37" s="608">
        <v>0</v>
      </c>
      <c r="CQ37" s="608">
        <v>0</v>
      </c>
      <c r="CR37" s="608">
        <v>0</v>
      </c>
      <c r="CS37" s="608">
        <v>0</v>
      </c>
      <c r="CT37" s="608">
        <v>0</v>
      </c>
      <c r="CU37" s="608">
        <v>0</v>
      </c>
      <c r="CV37" s="608">
        <v>0</v>
      </c>
      <c r="CW37" s="608">
        <v>0</v>
      </c>
      <c r="CX37" s="608">
        <v>0</v>
      </c>
      <c r="CY37" s="608">
        <v>0</v>
      </c>
      <c r="CZ37" s="608">
        <v>0</v>
      </c>
      <c r="DA37" s="608">
        <v>0</v>
      </c>
      <c r="DB37" s="608">
        <v>0</v>
      </c>
      <c r="DC37" s="608">
        <v>0</v>
      </c>
      <c r="DD37" s="608">
        <v>0</v>
      </c>
      <c r="DE37" s="608">
        <v>0</v>
      </c>
      <c r="DF37" s="609">
        <v>44400</v>
      </c>
      <c r="DG37" s="608">
        <v>0</v>
      </c>
      <c r="DH37" s="608">
        <v>-241</v>
      </c>
      <c r="DI37" s="608">
        <v>0</v>
      </c>
      <c r="DJ37" s="608">
        <v>0</v>
      </c>
      <c r="DK37" s="608">
        <v>-226</v>
      </c>
      <c r="DL37" s="608">
        <v>-1381</v>
      </c>
      <c r="DM37" s="608">
        <v>-774</v>
      </c>
      <c r="DN37" s="610">
        <v>-2622</v>
      </c>
      <c r="DO37" s="610">
        <v>41778</v>
      </c>
      <c r="DP37" s="608">
        <v>14069</v>
      </c>
      <c r="DQ37" s="610">
        <v>11447</v>
      </c>
      <c r="DR37" s="610">
        <v>55847</v>
      </c>
      <c r="DS37" s="611">
        <v>-18736</v>
      </c>
      <c r="DT37" s="609">
        <v>-7289</v>
      </c>
      <c r="DU37" s="612">
        <v>37111</v>
      </c>
      <c r="DV37" s="614" t="s">
        <v>236</v>
      </c>
    </row>
    <row r="38" spans="1:126" ht="15.75" customHeight="1" x14ac:dyDescent="0.2">
      <c r="A38" s="564" t="s">
        <v>237</v>
      </c>
      <c r="B38" s="571" t="s">
        <v>338</v>
      </c>
      <c r="C38" s="459"/>
      <c r="D38" s="607">
        <v>1</v>
      </c>
      <c r="E38" s="608">
        <v>0</v>
      </c>
      <c r="F38" s="608">
        <v>0</v>
      </c>
      <c r="G38" s="608">
        <v>0</v>
      </c>
      <c r="H38" s="608">
        <v>0</v>
      </c>
      <c r="I38" s="608">
        <v>0</v>
      </c>
      <c r="J38" s="608">
        <v>8</v>
      </c>
      <c r="K38" s="608">
        <v>0</v>
      </c>
      <c r="L38" s="608">
        <v>0</v>
      </c>
      <c r="M38" s="608">
        <v>0</v>
      </c>
      <c r="N38" s="608">
        <v>0</v>
      </c>
      <c r="O38" s="608">
        <v>0</v>
      </c>
      <c r="P38" s="608">
        <v>1</v>
      </c>
      <c r="Q38" s="608">
        <v>11</v>
      </c>
      <c r="R38" s="608">
        <v>266</v>
      </c>
      <c r="S38" s="608">
        <v>0</v>
      </c>
      <c r="T38" s="608">
        <v>0</v>
      </c>
      <c r="U38" s="608">
        <v>0</v>
      </c>
      <c r="V38" s="608">
        <v>0</v>
      </c>
      <c r="W38" s="608">
        <v>0</v>
      </c>
      <c r="X38" s="608">
        <v>0</v>
      </c>
      <c r="Y38" s="608">
        <v>0</v>
      </c>
      <c r="Z38" s="608">
        <v>0</v>
      </c>
      <c r="AA38" s="608">
        <v>0</v>
      </c>
      <c r="AB38" s="608">
        <v>0</v>
      </c>
      <c r="AC38" s="608">
        <v>0</v>
      </c>
      <c r="AD38" s="608">
        <v>212</v>
      </c>
      <c r="AE38" s="608">
        <v>41</v>
      </c>
      <c r="AF38" s="608">
        <v>0</v>
      </c>
      <c r="AG38" s="608">
        <v>0</v>
      </c>
      <c r="AH38" s="608">
        <v>223</v>
      </c>
      <c r="AI38" s="608">
        <v>0</v>
      </c>
      <c r="AJ38" s="608">
        <v>75</v>
      </c>
      <c r="AK38" s="608">
        <v>0</v>
      </c>
      <c r="AL38" s="608">
        <v>167</v>
      </c>
      <c r="AM38" s="608">
        <v>3241</v>
      </c>
      <c r="AN38" s="608">
        <v>7034</v>
      </c>
      <c r="AO38" s="608">
        <v>13</v>
      </c>
      <c r="AP38" s="608">
        <v>25</v>
      </c>
      <c r="AQ38" s="608">
        <v>22159</v>
      </c>
      <c r="AR38" s="608">
        <v>4079</v>
      </c>
      <c r="AS38" s="608">
        <v>13524</v>
      </c>
      <c r="AT38" s="608">
        <v>14918</v>
      </c>
      <c r="AU38" s="608">
        <v>264</v>
      </c>
      <c r="AV38" s="608">
        <v>0</v>
      </c>
      <c r="AW38" s="608">
        <v>618</v>
      </c>
      <c r="AX38" s="608">
        <v>850</v>
      </c>
      <c r="AY38" s="608">
        <v>59</v>
      </c>
      <c r="AZ38" s="608">
        <v>24</v>
      </c>
      <c r="BA38" s="608">
        <v>17</v>
      </c>
      <c r="BB38" s="608">
        <v>61</v>
      </c>
      <c r="BC38" s="608">
        <v>1</v>
      </c>
      <c r="BD38" s="608">
        <v>0</v>
      </c>
      <c r="BE38" s="608">
        <v>44</v>
      </c>
      <c r="BF38" s="608">
        <v>1410</v>
      </c>
      <c r="BG38" s="608">
        <v>79</v>
      </c>
      <c r="BH38" s="608">
        <v>102</v>
      </c>
      <c r="BI38" s="608">
        <v>242</v>
      </c>
      <c r="BJ38" s="608">
        <v>0</v>
      </c>
      <c r="BK38" s="608">
        <v>4323</v>
      </c>
      <c r="BL38" s="608">
        <v>1810</v>
      </c>
      <c r="BM38" s="608">
        <v>2339</v>
      </c>
      <c r="BN38" s="608">
        <v>1367</v>
      </c>
      <c r="BO38" s="608">
        <v>0</v>
      </c>
      <c r="BP38" s="608">
        <v>0</v>
      </c>
      <c r="BQ38" s="608">
        <v>0</v>
      </c>
      <c r="BR38" s="608">
        <v>0</v>
      </c>
      <c r="BS38" s="608">
        <v>0</v>
      </c>
      <c r="BT38" s="608">
        <v>0</v>
      </c>
      <c r="BU38" s="608">
        <v>0</v>
      </c>
      <c r="BV38" s="608">
        <v>0</v>
      </c>
      <c r="BW38" s="608">
        <v>0</v>
      </c>
      <c r="BX38" s="608">
        <v>0</v>
      </c>
      <c r="BY38" s="608">
        <v>0</v>
      </c>
      <c r="BZ38" s="608">
        <v>0</v>
      </c>
      <c r="CA38" s="608">
        <v>0</v>
      </c>
      <c r="CB38" s="608">
        <v>0</v>
      </c>
      <c r="CC38" s="608">
        <v>0</v>
      </c>
      <c r="CD38" s="608">
        <v>0</v>
      </c>
      <c r="CE38" s="608">
        <v>63</v>
      </c>
      <c r="CF38" s="608">
        <v>0</v>
      </c>
      <c r="CG38" s="608">
        <v>0</v>
      </c>
      <c r="CH38" s="608">
        <v>0</v>
      </c>
      <c r="CI38" s="608">
        <v>0</v>
      </c>
      <c r="CJ38" s="608">
        <v>0</v>
      </c>
      <c r="CK38" s="608">
        <v>0</v>
      </c>
      <c r="CL38" s="608">
        <v>2</v>
      </c>
      <c r="CM38" s="608">
        <v>0</v>
      </c>
      <c r="CN38" s="608">
        <v>0</v>
      </c>
      <c r="CO38" s="608">
        <v>0</v>
      </c>
      <c r="CP38" s="608">
        <v>0</v>
      </c>
      <c r="CQ38" s="608">
        <v>0</v>
      </c>
      <c r="CR38" s="608">
        <v>0</v>
      </c>
      <c r="CS38" s="608">
        <v>0</v>
      </c>
      <c r="CT38" s="608">
        <v>0</v>
      </c>
      <c r="CU38" s="608">
        <v>0</v>
      </c>
      <c r="CV38" s="608">
        <v>30</v>
      </c>
      <c r="CW38" s="608">
        <v>0</v>
      </c>
      <c r="CX38" s="608">
        <v>0</v>
      </c>
      <c r="CY38" s="608">
        <v>0</v>
      </c>
      <c r="CZ38" s="608">
        <v>0</v>
      </c>
      <c r="DA38" s="608">
        <v>0</v>
      </c>
      <c r="DB38" s="608">
        <v>0</v>
      </c>
      <c r="DC38" s="608">
        <v>10</v>
      </c>
      <c r="DD38" s="608">
        <v>0</v>
      </c>
      <c r="DE38" s="608">
        <v>62</v>
      </c>
      <c r="DF38" s="609">
        <v>79775</v>
      </c>
      <c r="DG38" s="608">
        <v>0</v>
      </c>
      <c r="DH38" s="608">
        <v>0</v>
      </c>
      <c r="DI38" s="608">
        <v>0</v>
      </c>
      <c r="DJ38" s="608">
        <v>0</v>
      </c>
      <c r="DK38" s="608">
        <v>0</v>
      </c>
      <c r="DL38" s="608">
        <v>0</v>
      </c>
      <c r="DM38" s="608">
        <v>-416</v>
      </c>
      <c r="DN38" s="610">
        <v>-416</v>
      </c>
      <c r="DO38" s="610">
        <v>79359</v>
      </c>
      <c r="DP38" s="608">
        <v>43795</v>
      </c>
      <c r="DQ38" s="610">
        <v>43379</v>
      </c>
      <c r="DR38" s="610">
        <v>123154</v>
      </c>
      <c r="DS38" s="611">
        <v>-76991</v>
      </c>
      <c r="DT38" s="609">
        <v>-33612</v>
      </c>
      <c r="DU38" s="612">
        <v>46163</v>
      </c>
      <c r="DV38" s="614" t="s">
        <v>237</v>
      </c>
    </row>
    <row r="39" spans="1:126" ht="15.75" customHeight="1" x14ac:dyDescent="0.2">
      <c r="A39" s="564" t="s">
        <v>238</v>
      </c>
      <c r="B39" s="571" t="s">
        <v>531</v>
      </c>
      <c r="C39" s="459"/>
      <c r="D39" s="607">
        <v>0</v>
      </c>
      <c r="E39" s="608">
        <v>0</v>
      </c>
      <c r="F39" s="608">
        <v>0</v>
      </c>
      <c r="G39" s="608">
        <v>0</v>
      </c>
      <c r="H39" s="608">
        <v>0</v>
      </c>
      <c r="I39" s="608">
        <v>0</v>
      </c>
      <c r="J39" s="608">
        <v>0</v>
      </c>
      <c r="K39" s="608">
        <v>0</v>
      </c>
      <c r="L39" s="608">
        <v>0</v>
      </c>
      <c r="M39" s="608">
        <v>0</v>
      </c>
      <c r="N39" s="608">
        <v>0</v>
      </c>
      <c r="O39" s="608">
        <v>0</v>
      </c>
      <c r="P39" s="608">
        <v>0</v>
      </c>
      <c r="Q39" s="608">
        <v>0</v>
      </c>
      <c r="R39" s="608">
        <v>6</v>
      </c>
      <c r="S39" s="608">
        <v>0</v>
      </c>
      <c r="T39" s="608">
        <v>0</v>
      </c>
      <c r="U39" s="608">
        <v>0</v>
      </c>
      <c r="V39" s="608">
        <v>0</v>
      </c>
      <c r="W39" s="608">
        <v>0</v>
      </c>
      <c r="X39" s="608">
        <v>0</v>
      </c>
      <c r="Y39" s="608">
        <v>0</v>
      </c>
      <c r="Z39" s="608">
        <v>0</v>
      </c>
      <c r="AA39" s="608">
        <v>0</v>
      </c>
      <c r="AB39" s="608">
        <v>0</v>
      </c>
      <c r="AC39" s="608">
        <v>0</v>
      </c>
      <c r="AD39" s="608">
        <v>0</v>
      </c>
      <c r="AE39" s="608">
        <v>0</v>
      </c>
      <c r="AF39" s="608">
        <v>1</v>
      </c>
      <c r="AG39" s="608">
        <v>0</v>
      </c>
      <c r="AH39" s="608">
        <v>2</v>
      </c>
      <c r="AI39" s="608">
        <v>19</v>
      </c>
      <c r="AJ39" s="608">
        <v>4</v>
      </c>
      <c r="AK39" s="608">
        <v>0</v>
      </c>
      <c r="AL39" s="608">
        <v>0</v>
      </c>
      <c r="AM39" s="608">
        <v>255</v>
      </c>
      <c r="AN39" s="608">
        <v>0</v>
      </c>
      <c r="AO39" s="608">
        <v>0</v>
      </c>
      <c r="AP39" s="608">
        <v>0</v>
      </c>
      <c r="AQ39" s="608">
        <v>1128</v>
      </c>
      <c r="AR39" s="608">
        <v>270</v>
      </c>
      <c r="AS39" s="608">
        <v>1558</v>
      </c>
      <c r="AT39" s="608">
        <v>7349</v>
      </c>
      <c r="AU39" s="608">
        <v>154</v>
      </c>
      <c r="AV39" s="608">
        <v>0</v>
      </c>
      <c r="AW39" s="608">
        <v>58</v>
      </c>
      <c r="AX39" s="608">
        <v>228</v>
      </c>
      <c r="AY39" s="608">
        <v>2</v>
      </c>
      <c r="AZ39" s="608">
        <v>11</v>
      </c>
      <c r="BA39" s="608">
        <v>3</v>
      </c>
      <c r="BB39" s="608">
        <v>2</v>
      </c>
      <c r="BC39" s="608">
        <v>0</v>
      </c>
      <c r="BD39" s="608">
        <v>0</v>
      </c>
      <c r="BE39" s="608">
        <v>0</v>
      </c>
      <c r="BF39" s="608">
        <v>1685</v>
      </c>
      <c r="BG39" s="608">
        <v>435</v>
      </c>
      <c r="BH39" s="608">
        <v>28</v>
      </c>
      <c r="BI39" s="608">
        <v>45</v>
      </c>
      <c r="BJ39" s="608">
        <v>0</v>
      </c>
      <c r="BK39" s="608">
        <v>71</v>
      </c>
      <c r="BL39" s="608">
        <v>34</v>
      </c>
      <c r="BM39" s="608">
        <v>167</v>
      </c>
      <c r="BN39" s="608">
        <v>386</v>
      </c>
      <c r="BO39" s="608">
        <v>0</v>
      </c>
      <c r="BP39" s="608">
        <v>0</v>
      </c>
      <c r="BQ39" s="608">
        <v>1</v>
      </c>
      <c r="BR39" s="608">
        <v>0</v>
      </c>
      <c r="BS39" s="608">
        <v>0</v>
      </c>
      <c r="BT39" s="608">
        <v>0</v>
      </c>
      <c r="BU39" s="608">
        <v>0</v>
      </c>
      <c r="BV39" s="608">
        <v>0</v>
      </c>
      <c r="BW39" s="608">
        <v>0</v>
      </c>
      <c r="BX39" s="608">
        <v>0</v>
      </c>
      <c r="BY39" s="608">
        <v>0</v>
      </c>
      <c r="BZ39" s="608">
        <v>0</v>
      </c>
      <c r="CA39" s="608">
        <v>0</v>
      </c>
      <c r="CB39" s="608">
        <v>0</v>
      </c>
      <c r="CC39" s="608">
        <v>0</v>
      </c>
      <c r="CD39" s="608">
        <v>0</v>
      </c>
      <c r="CE39" s="608">
        <v>0</v>
      </c>
      <c r="CF39" s="608">
        <v>0</v>
      </c>
      <c r="CG39" s="608">
        <v>0</v>
      </c>
      <c r="CH39" s="608">
        <v>0</v>
      </c>
      <c r="CI39" s="608">
        <v>0</v>
      </c>
      <c r="CJ39" s="608">
        <v>0</v>
      </c>
      <c r="CK39" s="608">
        <v>0</v>
      </c>
      <c r="CL39" s="608">
        <v>0</v>
      </c>
      <c r="CM39" s="608">
        <v>0</v>
      </c>
      <c r="CN39" s="608">
        <v>0</v>
      </c>
      <c r="CO39" s="608">
        <v>0</v>
      </c>
      <c r="CP39" s="608">
        <v>0</v>
      </c>
      <c r="CQ39" s="608">
        <v>1</v>
      </c>
      <c r="CR39" s="608">
        <v>1</v>
      </c>
      <c r="CS39" s="608">
        <v>0</v>
      </c>
      <c r="CT39" s="608">
        <v>0</v>
      </c>
      <c r="CU39" s="608">
        <v>0</v>
      </c>
      <c r="CV39" s="608">
        <v>0</v>
      </c>
      <c r="CW39" s="608">
        <v>0</v>
      </c>
      <c r="CX39" s="608">
        <v>1</v>
      </c>
      <c r="CY39" s="608">
        <v>3</v>
      </c>
      <c r="CZ39" s="608">
        <v>0</v>
      </c>
      <c r="DA39" s="608">
        <v>0</v>
      </c>
      <c r="DB39" s="608">
        <v>0</v>
      </c>
      <c r="DC39" s="608">
        <v>1</v>
      </c>
      <c r="DD39" s="608">
        <v>0</v>
      </c>
      <c r="DE39" s="608">
        <v>8</v>
      </c>
      <c r="DF39" s="609">
        <v>13917</v>
      </c>
      <c r="DG39" s="608">
        <v>0</v>
      </c>
      <c r="DH39" s="608">
        <v>0</v>
      </c>
      <c r="DI39" s="608">
        <v>0</v>
      </c>
      <c r="DJ39" s="608">
        <v>0</v>
      </c>
      <c r="DK39" s="608">
        <v>0</v>
      </c>
      <c r="DL39" s="608">
        <v>0</v>
      </c>
      <c r="DM39" s="608">
        <v>-392</v>
      </c>
      <c r="DN39" s="610">
        <v>-392</v>
      </c>
      <c r="DO39" s="610">
        <v>13525</v>
      </c>
      <c r="DP39" s="608">
        <v>45505</v>
      </c>
      <c r="DQ39" s="610">
        <v>45113</v>
      </c>
      <c r="DR39" s="610">
        <v>59030</v>
      </c>
      <c r="DS39" s="611">
        <v>-6935</v>
      </c>
      <c r="DT39" s="609">
        <v>38178</v>
      </c>
      <c r="DU39" s="612">
        <v>52095</v>
      </c>
      <c r="DV39" s="614" t="s">
        <v>238</v>
      </c>
    </row>
    <row r="40" spans="1:126" ht="15.75" customHeight="1" x14ac:dyDescent="0.2">
      <c r="A40" s="564" t="s">
        <v>239</v>
      </c>
      <c r="B40" s="571" t="s">
        <v>339</v>
      </c>
      <c r="C40" s="459"/>
      <c r="D40" s="607">
        <v>0</v>
      </c>
      <c r="E40" s="608">
        <v>0</v>
      </c>
      <c r="F40" s="608">
        <v>0</v>
      </c>
      <c r="G40" s="608">
        <v>0</v>
      </c>
      <c r="H40" s="608">
        <v>0</v>
      </c>
      <c r="I40" s="608">
        <v>0</v>
      </c>
      <c r="J40" s="608">
        <v>0</v>
      </c>
      <c r="K40" s="608">
        <v>0</v>
      </c>
      <c r="L40" s="608">
        <v>0</v>
      </c>
      <c r="M40" s="608">
        <v>0</v>
      </c>
      <c r="N40" s="608">
        <v>0</v>
      </c>
      <c r="O40" s="608">
        <v>0</v>
      </c>
      <c r="P40" s="608">
        <v>0</v>
      </c>
      <c r="Q40" s="608">
        <v>2</v>
      </c>
      <c r="R40" s="608">
        <v>261</v>
      </c>
      <c r="S40" s="608">
        <v>0</v>
      </c>
      <c r="T40" s="608">
        <v>0</v>
      </c>
      <c r="U40" s="608">
        <v>0</v>
      </c>
      <c r="V40" s="608">
        <v>0</v>
      </c>
      <c r="W40" s="608">
        <v>5</v>
      </c>
      <c r="X40" s="608">
        <v>0</v>
      </c>
      <c r="Y40" s="608">
        <v>0</v>
      </c>
      <c r="Z40" s="608">
        <v>0</v>
      </c>
      <c r="AA40" s="608">
        <v>0</v>
      </c>
      <c r="AB40" s="608">
        <v>1</v>
      </c>
      <c r="AC40" s="608">
        <v>0</v>
      </c>
      <c r="AD40" s="608">
        <v>10</v>
      </c>
      <c r="AE40" s="608">
        <v>0</v>
      </c>
      <c r="AF40" s="608">
        <v>0</v>
      </c>
      <c r="AG40" s="608">
        <v>1</v>
      </c>
      <c r="AH40" s="608">
        <v>46</v>
      </c>
      <c r="AI40" s="608">
        <v>11</v>
      </c>
      <c r="AJ40" s="608">
        <v>82</v>
      </c>
      <c r="AK40" s="608">
        <v>23</v>
      </c>
      <c r="AL40" s="608">
        <v>0</v>
      </c>
      <c r="AM40" s="608">
        <v>29</v>
      </c>
      <c r="AN40" s="608">
        <v>0</v>
      </c>
      <c r="AO40" s="608">
        <v>0</v>
      </c>
      <c r="AP40" s="608">
        <v>180</v>
      </c>
      <c r="AQ40" s="608">
        <v>19336</v>
      </c>
      <c r="AR40" s="608">
        <v>3539</v>
      </c>
      <c r="AS40" s="608">
        <v>1181</v>
      </c>
      <c r="AT40" s="608">
        <v>4458</v>
      </c>
      <c r="AU40" s="608">
        <v>87</v>
      </c>
      <c r="AV40" s="608">
        <v>20</v>
      </c>
      <c r="AW40" s="608">
        <v>745</v>
      </c>
      <c r="AX40" s="608">
        <v>395</v>
      </c>
      <c r="AY40" s="608">
        <v>59</v>
      </c>
      <c r="AZ40" s="608">
        <v>0</v>
      </c>
      <c r="BA40" s="608">
        <v>12</v>
      </c>
      <c r="BB40" s="608">
        <v>16</v>
      </c>
      <c r="BC40" s="608">
        <v>0</v>
      </c>
      <c r="BD40" s="608">
        <v>0</v>
      </c>
      <c r="BE40" s="608">
        <v>4</v>
      </c>
      <c r="BF40" s="608">
        <v>659</v>
      </c>
      <c r="BG40" s="608">
        <v>278</v>
      </c>
      <c r="BH40" s="608">
        <v>86</v>
      </c>
      <c r="BI40" s="608">
        <v>157</v>
      </c>
      <c r="BJ40" s="608">
        <v>0</v>
      </c>
      <c r="BK40" s="608">
        <v>61</v>
      </c>
      <c r="BL40" s="608">
        <v>87</v>
      </c>
      <c r="BM40" s="608">
        <v>41</v>
      </c>
      <c r="BN40" s="608">
        <v>4</v>
      </c>
      <c r="BO40" s="608">
        <v>0</v>
      </c>
      <c r="BP40" s="608">
        <v>0</v>
      </c>
      <c r="BQ40" s="608">
        <v>0</v>
      </c>
      <c r="BR40" s="608">
        <v>0</v>
      </c>
      <c r="BS40" s="608">
        <v>0</v>
      </c>
      <c r="BT40" s="608">
        <v>0</v>
      </c>
      <c r="BU40" s="608">
        <v>0</v>
      </c>
      <c r="BV40" s="608">
        <v>0</v>
      </c>
      <c r="BW40" s="608">
        <v>0</v>
      </c>
      <c r="BX40" s="608">
        <v>0</v>
      </c>
      <c r="BY40" s="608">
        <v>0</v>
      </c>
      <c r="BZ40" s="608">
        <v>0</v>
      </c>
      <c r="CA40" s="608">
        <v>0</v>
      </c>
      <c r="CB40" s="608">
        <v>0</v>
      </c>
      <c r="CC40" s="608">
        <v>0</v>
      </c>
      <c r="CD40" s="608">
        <v>0</v>
      </c>
      <c r="CE40" s="608">
        <v>0</v>
      </c>
      <c r="CF40" s="608">
        <v>0</v>
      </c>
      <c r="CG40" s="608">
        <v>0</v>
      </c>
      <c r="CH40" s="608">
        <v>0</v>
      </c>
      <c r="CI40" s="608">
        <v>0</v>
      </c>
      <c r="CJ40" s="608">
        <v>0</v>
      </c>
      <c r="CK40" s="608">
        <v>0</v>
      </c>
      <c r="CL40" s="608">
        <v>5</v>
      </c>
      <c r="CM40" s="608">
        <v>0</v>
      </c>
      <c r="CN40" s="608">
        <v>0</v>
      </c>
      <c r="CO40" s="608">
        <v>0</v>
      </c>
      <c r="CP40" s="608">
        <v>0</v>
      </c>
      <c r="CQ40" s="608">
        <v>0</v>
      </c>
      <c r="CR40" s="608">
        <v>0</v>
      </c>
      <c r="CS40" s="608">
        <v>0</v>
      </c>
      <c r="CT40" s="608">
        <v>0</v>
      </c>
      <c r="CU40" s="608">
        <v>0</v>
      </c>
      <c r="CV40" s="608">
        <v>41</v>
      </c>
      <c r="CW40" s="608">
        <v>0</v>
      </c>
      <c r="CX40" s="608">
        <v>0</v>
      </c>
      <c r="CY40" s="608">
        <v>0</v>
      </c>
      <c r="CZ40" s="608">
        <v>0</v>
      </c>
      <c r="DA40" s="608">
        <v>0</v>
      </c>
      <c r="DB40" s="608">
        <v>0</v>
      </c>
      <c r="DC40" s="608">
        <v>0</v>
      </c>
      <c r="DD40" s="608">
        <v>0</v>
      </c>
      <c r="DE40" s="608">
        <v>12</v>
      </c>
      <c r="DF40" s="609">
        <v>31934</v>
      </c>
      <c r="DG40" s="608">
        <v>0</v>
      </c>
      <c r="DH40" s="608">
        <v>0</v>
      </c>
      <c r="DI40" s="608">
        <v>0</v>
      </c>
      <c r="DJ40" s="608">
        <v>0</v>
      </c>
      <c r="DK40" s="608">
        <v>0</v>
      </c>
      <c r="DL40" s="608">
        <v>0</v>
      </c>
      <c r="DM40" s="608">
        <v>-669</v>
      </c>
      <c r="DN40" s="610">
        <v>-669</v>
      </c>
      <c r="DO40" s="610">
        <v>31265</v>
      </c>
      <c r="DP40" s="608">
        <v>4390</v>
      </c>
      <c r="DQ40" s="610">
        <v>3721</v>
      </c>
      <c r="DR40" s="610">
        <v>35655</v>
      </c>
      <c r="DS40" s="611">
        <v>-19644</v>
      </c>
      <c r="DT40" s="609">
        <v>-15923</v>
      </c>
      <c r="DU40" s="612">
        <v>16011</v>
      </c>
      <c r="DV40" s="614" t="s">
        <v>239</v>
      </c>
    </row>
    <row r="41" spans="1:126" ht="15.75" customHeight="1" x14ac:dyDescent="0.2">
      <c r="A41" s="564" t="s">
        <v>240</v>
      </c>
      <c r="B41" s="571" t="s">
        <v>340</v>
      </c>
      <c r="C41" s="459"/>
      <c r="D41" s="607">
        <v>0</v>
      </c>
      <c r="E41" s="608">
        <v>0</v>
      </c>
      <c r="F41" s="608">
        <v>0</v>
      </c>
      <c r="G41" s="608">
        <v>0</v>
      </c>
      <c r="H41" s="608">
        <v>0</v>
      </c>
      <c r="I41" s="608">
        <v>0</v>
      </c>
      <c r="J41" s="608">
        <v>0</v>
      </c>
      <c r="K41" s="608">
        <v>0</v>
      </c>
      <c r="L41" s="608">
        <v>0</v>
      </c>
      <c r="M41" s="608">
        <v>0</v>
      </c>
      <c r="N41" s="608">
        <v>0</v>
      </c>
      <c r="O41" s="608">
        <v>0</v>
      </c>
      <c r="P41" s="608">
        <v>0</v>
      </c>
      <c r="Q41" s="608">
        <v>0</v>
      </c>
      <c r="R41" s="608">
        <v>0</v>
      </c>
      <c r="S41" s="608">
        <v>0</v>
      </c>
      <c r="T41" s="608">
        <v>0</v>
      </c>
      <c r="U41" s="608">
        <v>-33</v>
      </c>
      <c r="V41" s="608">
        <v>0</v>
      </c>
      <c r="W41" s="608">
        <v>853</v>
      </c>
      <c r="X41" s="608">
        <v>0</v>
      </c>
      <c r="Y41" s="608">
        <v>5</v>
      </c>
      <c r="Z41" s="608">
        <v>0</v>
      </c>
      <c r="AA41" s="608">
        <v>0</v>
      </c>
      <c r="AB41" s="608">
        <v>289</v>
      </c>
      <c r="AC41" s="608">
        <v>0</v>
      </c>
      <c r="AD41" s="608">
        <v>99</v>
      </c>
      <c r="AE41" s="608">
        <v>0</v>
      </c>
      <c r="AF41" s="608">
        <v>0</v>
      </c>
      <c r="AG41" s="608">
        <v>10</v>
      </c>
      <c r="AH41" s="608">
        <v>0</v>
      </c>
      <c r="AI41" s="608">
        <v>275</v>
      </c>
      <c r="AJ41" s="608">
        <v>339</v>
      </c>
      <c r="AK41" s="608">
        <v>1078</v>
      </c>
      <c r="AL41" s="608">
        <v>8</v>
      </c>
      <c r="AM41" s="608">
        <v>90</v>
      </c>
      <c r="AN41" s="608">
        <v>-5</v>
      </c>
      <c r="AO41" s="608">
        <v>40639</v>
      </c>
      <c r="AP41" s="608">
        <v>114910</v>
      </c>
      <c r="AQ41" s="608">
        <v>-706</v>
      </c>
      <c r="AR41" s="608">
        <v>1323</v>
      </c>
      <c r="AS41" s="608">
        <v>-23</v>
      </c>
      <c r="AT41" s="608">
        <v>603</v>
      </c>
      <c r="AU41" s="608">
        <v>218</v>
      </c>
      <c r="AV41" s="608">
        <v>998</v>
      </c>
      <c r="AW41" s="608">
        <v>3388</v>
      </c>
      <c r="AX41" s="608">
        <v>379</v>
      </c>
      <c r="AY41" s="608">
        <v>4</v>
      </c>
      <c r="AZ41" s="608">
        <v>6</v>
      </c>
      <c r="BA41" s="608">
        <v>112</v>
      </c>
      <c r="BB41" s="608">
        <v>3</v>
      </c>
      <c r="BC41" s="608">
        <v>0</v>
      </c>
      <c r="BD41" s="608">
        <v>0</v>
      </c>
      <c r="BE41" s="608">
        <v>0</v>
      </c>
      <c r="BF41" s="608">
        <v>545</v>
      </c>
      <c r="BG41" s="608">
        <v>0</v>
      </c>
      <c r="BH41" s="608">
        <v>3</v>
      </c>
      <c r="BI41" s="608">
        <v>3212</v>
      </c>
      <c r="BJ41" s="608">
        <v>0</v>
      </c>
      <c r="BK41" s="608">
        <v>33</v>
      </c>
      <c r="BL41" s="608">
        <v>0</v>
      </c>
      <c r="BM41" s="608">
        <v>-1</v>
      </c>
      <c r="BN41" s="608">
        <v>0</v>
      </c>
      <c r="BO41" s="608">
        <v>0</v>
      </c>
      <c r="BP41" s="608">
        <v>0</v>
      </c>
      <c r="BQ41" s="608">
        <v>0</v>
      </c>
      <c r="BR41" s="608">
        <v>0</v>
      </c>
      <c r="BS41" s="608">
        <v>0</v>
      </c>
      <c r="BT41" s="608">
        <v>0</v>
      </c>
      <c r="BU41" s="608">
        <v>0</v>
      </c>
      <c r="BV41" s="608">
        <v>0</v>
      </c>
      <c r="BW41" s="608">
        <v>0</v>
      </c>
      <c r="BX41" s="608">
        <v>0</v>
      </c>
      <c r="BY41" s="608">
        <v>0</v>
      </c>
      <c r="BZ41" s="608">
        <v>0</v>
      </c>
      <c r="CA41" s="608">
        <v>0</v>
      </c>
      <c r="CB41" s="608">
        <v>0</v>
      </c>
      <c r="CC41" s="608">
        <v>0</v>
      </c>
      <c r="CD41" s="608">
        <v>0</v>
      </c>
      <c r="CE41" s="608">
        <v>0</v>
      </c>
      <c r="CF41" s="608">
        <v>0</v>
      </c>
      <c r="CG41" s="608">
        <v>0</v>
      </c>
      <c r="CH41" s="608">
        <v>0</v>
      </c>
      <c r="CI41" s="608">
        <v>0</v>
      </c>
      <c r="CJ41" s="608">
        <v>0</v>
      </c>
      <c r="CK41" s="608">
        <v>10</v>
      </c>
      <c r="CL41" s="608">
        <v>1</v>
      </c>
      <c r="CM41" s="608">
        <v>0</v>
      </c>
      <c r="CN41" s="608">
        <v>15</v>
      </c>
      <c r="CO41" s="608">
        <v>0</v>
      </c>
      <c r="CP41" s="608">
        <v>0</v>
      </c>
      <c r="CQ41" s="608">
        <v>0</v>
      </c>
      <c r="CR41" s="608">
        <v>0</v>
      </c>
      <c r="CS41" s="608">
        <v>0</v>
      </c>
      <c r="CT41" s="608">
        <v>0</v>
      </c>
      <c r="CU41" s="608">
        <v>0</v>
      </c>
      <c r="CV41" s="608">
        <v>0</v>
      </c>
      <c r="CW41" s="608">
        <v>0</v>
      </c>
      <c r="CX41" s="608">
        <v>0</v>
      </c>
      <c r="CY41" s="608">
        <v>0</v>
      </c>
      <c r="CZ41" s="608">
        <v>0</v>
      </c>
      <c r="DA41" s="608">
        <v>0</v>
      </c>
      <c r="DB41" s="608">
        <v>0</v>
      </c>
      <c r="DC41" s="608">
        <v>1</v>
      </c>
      <c r="DD41" s="608">
        <v>0</v>
      </c>
      <c r="DE41" s="608">
        <v>33</v>
      </c>
      <c r="DF41" s="609">
        <v>168714</v>
      </c>
      <c r="DG41" s="608">
        <v>0</v>
      </c>
      <c r="DH41" s="608">
        <v>1309</v>
      </c>
      <c r="DI41" s="608">
        <v>0</v>
      </c>
      <c r="DJ41" s="608">
        <v>0</v>
      </c>
      <c r="DK41" s="608">
        <v>0</v>
      </c>
      <c r="DL41" s="608">
        <v>-2238</v>
      </c>
      <c r="DM41" s="608">
        <v>-850</v>
      </c>
      <c r="DN41" s="610">
        <v>-1779</v>
      </c>
      <c r="DO41" s="610">
        <v>166935</v>
      </c>
      <c r="DP41" s="608">
        <v>59111</v>
      </c>
      <c r="DQ41" s="610">
        <v>57332</v>
      </c>
      <c r="DR41" s="610">
        <v>226046</v>
      </c>
      <c r="DS41" s="611">
        <v>-126006</v>
      </c>
      <c r="DT41" s="609">
        <v>-68674</v>
      </c>
      <c r="DU41" s="612">
        <v>100040</v>
      </c>
      <c r="DV41" s="614" t="s">
        <v>240</v>
      </c>
    </row>
    <row r="42" spans="1:126" ht="15.75" customHeight="1" x14ac:dyDescent="0.2">
      <c r="A42" s="564" t="s">
        <v>241</v>
      </c>
      <c r="B42" s="571" t="s">
        <v>341</v>
      </c>
      <c r="C42" s="459"/>
      <c r="D42" s="607">
        <v>0</v>
      </c>
      <c r="E42" s="608">
        <v>0</v>
      </c>
      <c r="F42" s="608">
        <v>0</v>
      </c>
      <c r="G42" s="608">
        <v>0</v>
      </c>
      <c r="H42" s="608">
        <v>0</v>
      </c>
      <c r="I42" s="608">
        <v>0</v>
      </c>
      <c r="J42" s="608">
        <v>0</v>
      </c>
      <c r="K42" s="608">
        <v>237</v>
      </c>
      <c r="L42" s="608">
        <v>78</v>
      </c>
      <c r="M42" s="608">
        <v>0</v>
      </c>
      <c r="N42" s="608">
        <v>0</v>
      </c>
      <c r="O42" s="608">
        <v>0</v>
      </c>
      <c r="P42" s="608">
        <v>0</v>
      </c>
      <c r="Q42" s="608">
        <v>24</v>
      </c>
      <c r="R42" s="608">
        <v>167</v>
      </c>
      <c r="S42" s="608">
        <v>0</v>
      </c>
      <c r="T42" s="608">
        <v>15</v>
      </c>
      <c r="U42" s="608">
        <v>71</v>
      </c>
      <c r="V42" s="608">
        <v>0</v>
      </c>
      <c r="W42" s="608">
        <v>18</v>
      </c>
      <c r="X42" s="608">
        <v>0</v>
      </c>
      <c r="Y42" s="608">
        <v>0</v>
      </c>
      <c r="Z42" s="608">
        <v>0</v>
      </c>
      <c r="AA42" s="608">
        <v>1248</v>
      </c>
      <c r="AB42" s="608">
        <v>158</v>
      </c>
      <c r="AC42" s="608">
        <v>0</v>
      </c>
      <c r="AD42" s="608">
        <v>315</v>
      </c>
      <c r="AE42" s="608">
        <v>4</v>
      </c>
      <c r="AF42" s="608">
        <v>6</v>
      </c>
      <c r="AG42" s="608">
        <v>30</v>
      </c>
      <c r="AH42" s="608">
        <v>3</v>
      </c>
      <c r="AI42" s="608">
        <v>17</v>
      </c>
      <c r="AJ42" s="608">
        <v>115</v>
      </c>
      <c r="AK42" s="608">
        <v>0</v>
      </c>
      <c r="AL42" s="608">
        <v>0</v>
      </c>
      <c r="AM42" s="608">
        <v>5</v>
      </c>
      <c r="AN42" s="608">
        <v>0</v>
      </c>
      <c r="AO42" s="608">
        <v>318</v>
      </c>
      <c r="AP42" s="608">
        <v>4956</v>
      </c>
      <c r="AQ42" s="608">
        <v>19435</v>
      </c>
      <c r="AR42" s="608">
        <v>1496</v>
      </c>
      <c r="AS42" s="608">
        <v>2128</v>
      </c>
      <c r="AT42" s="608">
        <v>7964</v>
      </c>
      <c r="AU42" s="608">
        <v>360</v>
      </c>
      <c r="AV42" s="608">
        <v>1248</v>
      </c>
      <c r="AW42" s="608">
        <v>7633</v>
      </c>
      <c r="AX42" s="608">
        <v>1310</v>
      </c>
      <c r="AY42" s="608">
        <v>105</v>
      </c>
      <c r="AZ42" s="608">
        <v>131</v>
      </c>
      <c r="BA42" s="608">
        <v>70</v>
      </c>
      <c r="BB42" s="608">
        <v>147</v>
      </c>
      <c r="BC42" s="608">
        <v>8</v>
      </c>
      <c r="BD42" s="608">
        <v>0</v>
      </c>
      <c r="BE42" s="608">
        <v>8</v>
      </c>
      <c r="BF42" s="608">
        <v>2488</v>
      </c>
      <c r="BG42" s="608">
        <v>125</v>
      </c>
      <c r="BH42" s="608">
        <v>70</v>
      </c>
      <c r="BI42" s="608">
        <v>788</v>
      </c>
      <c r="BJ42" s="608">
        <v>0</v>
      </c>
      <c r="BK42" s="608">
        <v>1654</v>
      </c>
      <c r="BL42" s="608">
        <v>1124</v>
      </c>
      <c r="BM42" s="608">
        <v>388</v>
      </c>
      <c r="BN42" s="608">
        <v>1517</v>
      </c>
      <c r="BO42" s="608">
        <v>279</v>
      </c>
      <c r="BP42" s="608">
        <v>0</v>
      </c>
      <c r="BQ42" s="608">
        <v>6</v>
      </c>
      <c r="BR42" s="608">
        <v>0</v>
      </c>
      <c r="BS42" s="608">
        <v>8</v>
      </c>
      <c r="BT42" s="608">
        <v>0</v>
      </c>
      <c r="BU42" s="608">
        <v>0</v>
      </c>
      <c r="BV42" s="608">
        <v>0</v>
      </c>
      <c r="BW42" s="608">
        <v>0</v>
      </c>
      <c r="BX42" s="608">
        <v>0</v>
      </c>
      <c r="BY42" s="608">
        <v>0</v>
      </c>
      <c r="BZ42" s="608">
        <v>0</v>
      </c>
      <c r="CA42" s="608">
        <v>1</v>
      </c>
      <c r="CB42" s="608">
        <v>0</v>
      </c>
      <c r="CC42" s="608">
        <v>0</v>
      </c>
      <c r="CD42" s="608">
        <v>0</v>
      </c>
      <c r="CE42" s="608">
        <v>1</v>
      </c>
      <c r="CF42" s="608">
        <v>0</v>
      </c>
      <c r="CG42" s="608">
        <v>0</v>
      </c>
      <c r="CH42" s="608">
        <v>0</v>
      </c>
      <c r="CI42" s="608">
        <v>0</v>
      </c>
      <c r="CJ42" s="608">
        <v>0</v>
      </c>
      <c r="CK42" s="608">
        <v>19</v>
      </c>
      <c r="CL42" s="608">
        <v>41</v>
      </c>
      <c r="CM42" s="608">
        <v>0</v>
      </c>
      <c r="CN42" s="608">
        <v>23</v>
      </c>
      <c r="CO42" s="608">
        <v>998</v>
      </c>
      <c r="CP42" s="608">
        <v>0</v>
      </c>
      <c r="CQ42" s="608">
        <v>15</v>
      </c>
      <c r="CR42" s="608">
        <v>46</v>
      </c>
      <c r="CS42" s="608">
        <v>12</v>
      </c>
      <c r="CT42" s="608">
        <v>0</v>
      </c>
      <c r="CU42" s="608">
        <v>0</v>
      </c>
      <c r="CV42" s="608">
        <v>155</v>
      </c>
      <c r="CW42" s="608">
        <v>9</v>
      </c>
      <c r="CX42" s="608">
        <v>22</v>
      </c>
      <c r="CY42" s="608">
        <v>39</v>
      </c>
      <c r="CZ42" s="608">
        <v>34</v>
      </c>
      <c r="DA42" s="608">
        <v>0</v>
      </c>
      <c r="DB42" s="608">
        <v>0</v>
      </c>
      <c r="DC42" s="608">
        <v>24</v>
      </c>
      <c r="DD42" s="608">
        <v>12</v>
      </c>
      <c r="DE42" s="608">
        <v>38</v>
      </c>
      <c r="DF42" s="609">
        <v>59764</v>
      </c>
      <c r="DG42" s="608">
        <v>11</v>
      </c>
      <c r="DH42" s="608">
        <v>50</v>
      </c>
      <c r="DI42" s="608">
        <v>0</v>
      </c>
      <c r="DJ42" s="608">
        <v>0</v>
      </c>
      <c r="DK42" s="608">
        <v>0</v>
      </c>
      <c r="DL42" s="608">
        <v>0</v>
      </c>
      <c r="DM42" s="608">
        <v>1394</v>
      </c>
      <c r="DN42" s="610">
        <v>1455</v>
      </c>
      <c r="DO42" s="610">
        <v>61219</v>
      </c>
      <c r="DP42" s="608">
        <v>162381</v>
      </c>
      <c r="DQ42" s="610">
        <v>163836</v>
      </c>
      <c r="DR42" s="610">
        <v>223600</v>
      </c>
      <c r="DS42" s="611">
        <v>-26523</v>
      </c>
      <c r="DT42" s="609">
        <v>137313</v>
      </c>
      <c r="DU42" s="612">
        <v>197077</v>
      </c>
      <c r="DV42" s="614" t="s">
        <v>241</v>
      </c>
    </row>
    <row r="43" spans="1:126" ht="15.75" customHeight="1" x14ac:dyDescent="0.2">
      <c r="A43" s="564" t="s">
        <v>242</v>
      </c>
      <c r="B43" s="571" t="s">
        <v>532</v>
      </c>
      <c r="C43" s="459"/>
      <c r="D43" s="607">
        <v>0</v>
      </c>
      <c r="E43" s="608">
        <v>0</v>
      </c>
      <c r="F43" s="608">
        <v>0</v>
      </c>
      <c r="G43" s="608">
        <v>0</v>
      </c>
      <c r="H43" s="608">
        <v>4</v>
      </c>
      <c r="I43" s="608">
        <v>0</v>
      </c>
      <c r="J43" s="608">
        <v>0</v>
      </c>
      <c r="K43" s="608">
        <v>0</v>
      </c>
      <c r="L43" s="608">
        <v>0</v>
      </c>
      <c r="M43" s="608">
        <v>0</v>
      </c>
      <c r="N43" s="608">
        <v>0</v>
      </c>
      <c r="O43" s="608">
        <v>0</v>
      </c>
      <c r="P43" s="608">
        <v>0</v>
      </c>
      <c r="Q43" s="608">
        <v>8</v>
      </c>
      <c r="R43" s="608">
        <v>13</v>
      </c>
      <c r="S43" s="608">
        <v>0</v>
      </c>
      <c r="T43" s="608">
        <v>0</v>
      </c>
      <c r="U43" s="608">
        <v>0</v>
      </c>
      <c r="V43" s="608">
        <v>0</v>
      </c>
      <c r="W43" s="608">
        <v>0</v>
      </c>
      <c r="X43" s="608">
        <v>0</v>
      </c>
      <c r="Y43" s="608">
        <v>0</v>
      </c>
      <c r="Z43" s="608">
        <v>0</v>
      </c>
      <c r="AA43" s="608">
        <v>0</v>
      </c>
      <c r="AB43" s="608">
        <v>0</v>
      </c>
      <c r="AC43" s="608">
        <v>0</v>
      </c>
      <c r="AD43" s="608">
        <v>0</v>
      </c>
      <c r="AE43" s="608">
        <v>0</v>
      </c>
      <c r="AF43" s="608">
        <v>0</v>
      </c>
      <c r="AG43" s="608">
        <v>0</v>
      </c>
      <c r="AH43" s="608">
        <v>3</v>
      </c>
      <c r="AI43" s="608">
        <v>0</v>
      </c>
      <c r="AJ43" s="608">
        <v>0</v>
      </c>
      <c r="AK43" s="608">
        <v>0</v>
      </c>
      <c r="AL43" s="608">
        <v>0</v>
      </c>
      <c r="AM43" s="608">
        <v>2</v>
      </c>
      <c r="AN43" s="608">
        <v>0</v>
      </c>
      <c r="AO43" s="608">
        <v>0</v>
      </c>
      <c r="AP43" s="608">
        <v>0</v>
      </c>
      <c r="AQ43" s="608">
        <v>1544</v>
      </c>
      <c r="AR43" s="608">
        <v>56</v>
      </c>
      <c r="AS43" s="608">
        <v>107</v>
      </c>
      <c r="AT43" s="608">
        <v>47</v>
      </c>
      <c r="AU43" s="608">
        <v>0</v>
      </c>
      <c r="AV43" s="608">
        <v>0</v>
      </c>
      <c r="AW43" s="608">
        <v>6</v>
      </c>
      <c r="AX43" s="608">
        <v>0</v>
      </c>
      <c r="AY43" s="608">
        <v>0</v>
      </c>
      <c r="AZ43" s="608">
        <v>0</v>
      </c>
      <c r="BA43" s="608">
        <v>0</v>
      </c>
      <c r="BB43" s="608">
        <v>1</v>
      </c>
      <c r="BC43" s="608">
        <v>0</v>
      </c>
      <c r="BD43" s="608">
        <v>0</v>
      </c>
      <c r="BE43" s="608">
        <v>0</v>
      </c>
      <c r="BF43" s="608">
        <v>0</v>
      </c>
      <c r="BG43" s="608">
        <v>4</v>
      </c>
      <c r="BH43" s="608">
        <v>34</v>
      </c>
      <c r="BI43" s="608">
        <v>389</v>
      </c>
      <c r="BJ43" s="608">
        <v>0</v>
      </c>
      <c r="BK43" s="608">
        <v>22025</v>
      </c>
      <c r="BL43" s="608">
        <v>13250</v>
      </c>
      <c r="BM43" s="608">
        <v>4018</v>
      </c>
      <c r="BN43" s="608">
        <v>3956</v>
      </c>
      <c r="BO43" s="608">
        <v>0</v>
      </c>
      <c r="BP43" s="608">
        <v>0</v>
      </c>
      <c r="BQ43" s="608">
        <v>0</v>
      </c>
      <c r="BR43" s="608">
        <v>0</v>
      </c>
      <c r="BS43" s="608">
        <v>0</v>
      </c>
      <c r="BT43" s="608">
        <v>0</v>
      </c>
      <c r="BU43" s="608">
        <v>0</v>
      </c>
      <c r="BV43" s="608">
        <v>4</v>
      </c>
      <c r="BW43" s="608">
        <v>3</v>
      </c>
      <c r="BX43" s="608">
        <v>0</v>
      </c>
      <c r="BY43" s="608">
        <v>0</v>
      </c>
      <c r="BZ43" s="608">
        <v>0</v>
      </c>
      <c r="CA43" s="608">
        <v>2</v>
      </c>
      <c r="CB43" s="608">
        <v>0</v>
      </c>
      <c r="CC43" s="608">
        <v>0</v>
      </c>
      <c r="CD43" s="608">
        <v>0</v>
      </c>
      <c r="CE43" s="608">
        <v>0</v>
      </c>
      <c r="CF43" s="608">
        <v>0</v>
      </c>
      <c r="CG43" s="608">
        <v>0</v>
      </c>
      <c r="CH43" s="608">
        <v>0</v>
      </c>
      <c r="CI43" s="608">
        <v>0</v>
      </c>
      <c r="CJ43" s="608">
        <v>0</v>
      </c>
      <c r="CK43" s="608">
        <v>0</v>
      </c>
      <c r="CL43" s="608">
        <v>1</v>
      </c>
      <c r="CM43" s="608">
        <v>0</v>
      </c>
      <c r="CN43" s="608">
        <v>0</v>
      </c>
      <c r="CO43" s="608">
        <v>0</v>
      </c>
      <c r="CP43" s="608">
        <v>0</v>
      </c>
      <c r="CQ43" s="608">
        <v>0</v>
      </c>
      <c r="CR43" s="608">
        <v>0</v>
      </c>
      <c r="CS43" s="608">
        <v>0</v>
      </c>
      <c r="CT43" s="608">
        <v>5</v>
      </c>
      <c r="CU43" s="608">
        <v>0</v>
      </c>
      <c r="CV43" s="608">
        <v>10</v>
      </c>
      <c r="CW43" s="608">
        <v>0</v>
      </c>
      <c r="CX43" s="608">
        <v>0</v>
      </c>
      <c r="CY43" s="608">
        <v>0</v>
      </c>
      <c r="CZ43" s="608">
        <v>0</v>
      </c>
      <c r="DA43" s="608">
        <v>0</v>
      </c>
      <c r="DB43" s="608">
        <v>0</v>
      </c>
      <c r="DC43" s="608">
        <v>0</v>
      </c>
      <c r="DD43" s="608">
        <v>0</v>
      </c>
      <c r="DE43" s="608">
        <v>9</v>
      </c>
      <c r="DF43" s="609">
        <v>45501</v>
      </c>
      <c r="DG43" s="608">
        <v>0</v>
      </c>
      <c r="DH43" s="608">
        <v>288</v>
      </c>
      <c r="DI43" s="608">
        <v>5</v>
      </c>
      <c r="DJ43" s="608">
        <v>0</v>
      </c>
      <c r="DK43" s="608">
        <v>1</v>
      </c>
      <c r="DL43" s="608">
        <v>361</v>
      </c>
      <c r="DM43" s="608">
        <v>2106</v>
      </c>
      <c r="DN43" s="610">
        <v>2761</v>
      </c>
      <c r="DO43" s="610">
        <v>48262</v>
      </c>
      <c r="DP43" s="608">
        <v>219676</v>
      </c>
      <c r="DQ43" s="610">
        <v>222437</v>
      </c>
      <c r="DR43" s="610">
        <v>267938</v>
      </c>
      <c r="DS43" s="611">
        <v>-22452</v>
      </c>
      <c r="DT43" s="609">
        <v>199985</v>
      </c>
      <c r="DU43" s="612">
        <v>245486</v>
      </c>
      <c r="DV43" s="614" t="s">
        <v>242</v>
      </c>
    </row>
    <row r="44" spans="1:126" ht="15.75" customHeight="1" x14ac:dyDescent="0.2">
      <c r="A44" s="564" t="s">
        <v>243</v>
      </c>
      <c r="B44" s="571" t="s">
        <v>342</v>
      </c>
      <c r="C44" s="459"/>
      <c r="D44" s="607">
        <v>237</v>
      </c>
      <c r="E44" s="608">
        <v>5</v>
      </c>
      <c r="F44" s="608">
        <v>0</v>
      </c>
      <c r="G44" s="608">
        <v>3</v>
      </c>
      <c r="H44" s="608">
        <v>15</v>
      </c>
      <c r="I44" s="608">
        <v>0</v>
      </c>
      <c r="J44" s="608">
        <v>34</v>
      </c>
      <c r="K44" s="608">
        <v>525</v>
      </c>
      <c r="L44" s="608">
        <v>3863</v>
      </c>
      <c r="M44" s="608">
        <v>0</v>
      </c>
      <c r="N44" s="608">
        <v>0</v>
      </c>
      <c r="O44" s="608">
        <v>3</v>
      </c>
      <c r="P44" s="608">
        <v>44</v>
      </c>
      <c r="Q44" s="608">
        <v>309</v>
      </c>
      <c r="R44" s="608">
        <v>968</v>
      </c>
      <c r="S44" s="608">
        <v>36</v>
      </c>
      <c r="T44" s="608">
        <v>44</v>
      </c>
      <c r="U44" s="608">
        <v>16</v>
      </c>
      <c r="V44" s="608">
        <v>0</v>
      </c>
      <c r="W44" s="608">
        <v>245</v>
      </c>
      <c r="X44" s="608">
        <v>0</v>
      </c>
      <c r="Y44" s="608">
        <v>257</v>
      </c>
      <c r="Z44" s="608">
        <v>30</v>
      </c>
      <c r="AA44" s="608">
        <v>13739</v>
      </c>
      <c r="AB44" s="608">
        <v>321</v>
      </c>
      <c r="AC44" s="608">
        <v>1</v>
      </c>
      <c r="AD44" s="608">
        <v>314</v>
      </c>
      <c r="AE44" s="608">
        <v>252</v>
      </c>
      <c r="AF44" s="608">
        <v>56</v>
      </c>
      <c r="AG44" s="608">
        <v>225</v>
      </c>
      <c r="AH44" s="608">
        <v>152</v>
      </c>
      <c r="AI44" s="608">
        <v>152</v>
      </c>
      <c r="AJ44" s="608">
        <v>426</v>
      </c>
      <c r="AK44" s="608">
        <v>12</v>
      </c>
      <c r="AL44" s="608">
        <v>16</v>
      </c>
      <c r="AM44" s="608">
        <v>498</v>
      </c>
      <c r="AN44" s="608">
        <v>3</v>
      </c>
      <c r="AO44" s="608">
        <v>257</v>
      </c>
      <c r="AP44" s="608">
        <v>662</v>
      </c>
      <c r="AQ44" s="608">
        <v>14073</v>
      </c>
      <c r="AR44" s="608">
        <v>3167</v>
      </c>
      <c r="AS44" s="608">
        <v>5535</v>
      </c>
      <c r="AT44" s="608">
        <v>12163</v>
      </c>
      <c r="AU44" s="608">
        <v>588</v>
      </c>
      <c r="AV44" s="608">
        <v>813</v>
      </c>
      <c r="AW44" s="608">
        <v>4335</v>
      </c>
      <c r="AX44" s="608">
        <v>556</v>
      </c>
      <c r="AY44" s="608">
        <v>76</v>
      </c>
      <c r="AZ44" s="608">
        <v>132</v>
      </c>
      <c r="BA44" s="608">
        <v>11</v>
      </c>
      <c r="BB44" s="608">
        <v>151</v>
      </c>
      <c r="BC44" s="608">
        <v>1</v>
      </c>
      <c r="BD44" s="608">
        <v>0</v>
      </c>
      <c r="BE44" s="608">
        <v>7</v>
      </c>
      <c r="BF44" s="608">
        <v>796</v>
      </c>
      <c r="BG44" s="608">
        <v>245</v>
      </c>
      <c r="BH44" s="608">
        <v>47</v>
      </c>
      <c r="BI44" s="608">
        <v>1257</v>
      </c>
      <c r="BJ44" s="608">
        <v>5</v>
      </c>
      <c r="BK44" s="608">
        <v>4668</v>
      </c>
      <c r="BL44" s="608">
        <v>9531</v>
      </c>
      <c r="BM44" s="608">
        <v>836</v>
      </c>
      <c r="BN44" s="608">
        <v>319</v>
      </c>
      <c r="BO44" s="608">
        <v>181</v>
      </c>
      <c r="BP44" s="608">
        <v>28</v>
      </c>
      <c r="BQ44" s="608">
        <v>27</v>
      </c>
      <c r="BR44" s="608">
        <v>11</v>
      </c>
      <c r="BS44" s="608">
        <v>1595</v>
      </c>
      <c r="BT44" s="608">
        <v>32</v>
      </c>
      <c r="BU44" s="608">
        <v>3</v>
      </c>
      <c r="BV44" s="608">
        <v>13</v>
      </c>
      <c r="BW44" s="608">
        <v>194</v>
      </c>
      <c r="BX44" s="608">
        <v>5</v>
      </c>
      <c r="BY44" s="608">
        <v>222</v>
      </c>
      <c r="BZ44" s="608">
        <v>0</v>
      </c>
      <c r="CA44" s="608">
        <v>11</v>
      </c>
      <c r="CB44" s="608">
        <v>0</v>
      </c>
      <c r="CC44" s="608">
        <v>10</v>
      </c>
      <c r="CD44" s="608">
        <v>57</v>
      </c>
      <c r="CE44" s="608">
        <v>157</v>
      </c>
      <c r="CF44" s="608">
        <v>0</v>
      </c>
      <c r="CG44" s="608">
        <v>82</v>
      </c>
      <c r="CH44" s="608">
        <v>2</v>
      </c>
      <c r="CI44" s="608">
        <v>26</v>
      </c>
      <c r="CJ44" s="608">
        <v>4</v>
      </c>
      <c r="CK44" s="608">
        <v>11</v>
      </c>
      <c r="CL44" s="608">
        <v>839</v>
      </c>
      <c r="CM44" s="608">
        <v>41</v>
      </c>
      <c r="CN44" s="608">
        <v>38</v>
      </c>
      <c r="CO44" s="608">
        <v>129</v>
      </c>
      <c r="CP44" s="608">
        <v>3</v>
      </c>
      <c r="CQ44" s="608">
        <v>62</v>
      </c>
      <c r="CR44" s="608">
        <v>49</v>
      </c>
      <c r="CS44" s="608">
        <v>127</v>
      </c>
      <c r="CT44" s="608">
        <v>55</v>
      </c>
      <c r="CU44" s="608">
        <v>0</v>
      </c>
      <c r="CV44" s="608">
        <v>413</v>
      </c>
      <c r="CW44" s="608">
        <v>61</v>
      </c>
      <c r="CX44" s="608">
        <v>35</v>
      </c>
      <c r="CY44" s="608">
        <v>318</v>
      </c>
      <c r="CZ44" s="608">
        <v>185</v>
      </c>
      <c r="DA44" s="608">
        <v>6</v>
      </c>
      <c r="DB44" s="608">
        <v>0</v>
      </c>
      <c r="DC44" s="608">
        <v>277</v>
      </c>
      <c r="DD44" s="608">
        <v>5</v>
      </c>
      <c r="DE44" s="608">
        <v>91</v>
      </c>
      <c r="DF44" s="609">
        <v>88437</v>
      </c>
      <c r="DG44" s="608">
        <v>268</v>
      </c>
      <c r="DH44" s="608">
        <v>1659</v>
      </c>
      <c r="DI44" s="608">
        <v>0</v>
      </c>
      <c r="DJ44" s="608">
        <v>0</v>
      </c>
      <c r="DK44" s="608">
        <v>157</v>
      </c>
      <c r="DL44" s="608">
        <v>3275</v>
      </c>
      <c r="DM44" s="608">
        <v>-1052</v>
      </c>
      <c r="DN44" s="610">
        <v>4307</v>
      </c>
      <c r="DO44" s="610">
        <v>92744</v>
      </c>
      <c r="DP44" s="608">
        <v>34147</v>
      </c>
      <c r="DQ44" s="610">
        <v>38454</v>
      </c>
      <c r="DR44" s="610">
        <v>126891</v>
      </c>
      <c r="DS44" s="611">
        <v>-65859</v>
      </c>
      <c r="DT44" s="609">
        <v>-27405</v>
      </c>
      <c r="DU44" s="612">
        <v>61032</v>
      </c>
      <c r="DV44" s="614" t="s">
        <v>243</v>
      </c>
    </row>
    <row r="45" spans="1:126" ht="15.75" customHeight="1" x14ac:dyDescent="0.2">
      <c r="A45" s="564" t="s">
        <v>244</v>
      </c>
      <c r="B45" s="571" t="s">
        <v>185</v>
      </c>
      <c r="C45" s="459"/>
      <c r="D45" s="607">
        <v>0</v>
      </c>
      <c r="E45" s="608">
        <v>0</v>
      </c>
      <c r="F45" s="608">
        <v>0</v>
      </c>
      <c r="G45" s="608">
        <v>0</v>
      </c>
      <c r="H45" s="608">
        <v>0</v>
      </c>
      <c r="I45" s="608">
        <v>0</v>
      </c>
      <c r="J45" s="608">
        <v>17</v>
      </c>
      <c r="K45" s="608">
        <v>0</v>
      </c>
      <c r="L45" s="608">
        <v>0</v>
      </c>
      <c r="M45" s="608">
        <v>0</v>
      </c>
      <c r="N45" s="608">
        <v>0</v>
      </c>
      <c r="O45" s="608">
        <v>0</v>
      </c>
      <c r="P45" s="608">
        <v>0</v>
      </c>
      <c r="Q45" s="608">
        <v>1</v>
      </c>
      <c r="R45" s="608">
        <v>8</v>
      </c>
      <c r="S45" s="608">
        <v>0</v>
      </c>
      <c r="T45" s="608">
        <v>0</v>
      </c>
      <c r="U45" s="608">
        <v>0</v>
      </c>
      <c r="V45" s="608">
        <v>0</v>
      </c>
      <c r="W45" s="608">
        <v>0</v>
      </c>
      <c r="X45" s="608">
        <v>0</v>
      </c>
      <c r="Y45" s="608">
        <v>0</v>
      </c>
      <c r="Z45" s="608">
        <v>0</v>
      </c>
      <c r="AA45" s="608">
        <v>0</v>
      </c>
      <c r="AB45" s="608">
        <v>6</v>
      </c>
      <c r="AC45" s="608">
        <v>0</v>
      </c>
      <c r="AD45" s="608">
        <v>67</v>
      </c>
      <c r="AE45" s="608">
        <v>0</v>
      </c>
      <c r="AF45" s="608">
        <v>0</v>
      </c>
      <c r="AG45" s="608">
        <v>20</v>
      </c>
      <c r="AH45" s="608">
        <v>0</v>
      </c>
      <c r="AI45" s="608">
        <v>38</v>
      </c>
      <c r="AJ45" s="608">
        <v>38</v>
      </c>
      <c r="AK45" s="608">
        <v>0</v>
      </c>
      <c r="AL45" s="608">
        <v>0</v>
      </c>
      <c r="AM45" s="608">
        <v>64</v>
      </c>
      <c r="AN45" s="608">
        <v>0</v>
      </c>
      <c r="AO45" s="608">
        <v>0</v>
      </c>
      <c r="AP45" s="608">
        <v>10</v>
      </c>
      <c r="AQ45" s="608">
        <v>75</v>
      </c>
      <c r="AR45" s="608">
        <v>25</v>
      </c>
      <c r="AS45" s="608">
        <v>13977</v>
      </c>
      <c r="AT45" s="608">
        <v>13647</v>
      </c>
      <c r="AU45" s="608">
        <v>91</v>
      </c>
      <c r="AV45" s="608">
        <v>118</v>
      </c>
      <c r="AW45" s="608">
        <v>337</v>
      </c>
      <c r="AX45" s="608">
        <v>129</v>
      </c>
      <c r="AY45" s="608">
        <v>124</v>
      </c>
      <c r="AZ45" s="608">
        <v>14</v>
      </c>
      <c r="BA45" s="608">
        <v>1</v>
      </c>
      <c r="BB45" s="608">
        <v>19</v>
      </c>
      <c r="BC45" s="608">
        <v>1</v>
      </c>
      <c r="BD45" s="608">
        <v>0</v>
      </c>
      <c r="BE45" s="608">
        <v>1</v>
      </c>
      <c r="BF45" s="608">
        <v>762</v>
      </c>
      <c r="BG45" s="608">
        <v>204</v>
      </c>
      <c r="BH45" s="608">
        <v>49</v>
      </c>
      <c r="BI45" s="608">
        <v>30</v>
      </c>
      <c r="BJ45" s="608">
        <v>0</v>
      </c>
      <c r="BK45" s="608">
        <v>3184</v>
      </c>
      <c r="BL45" s="608">
        <v>98</v>
      </c>
      <c r="BM45" s="608">
        <v>611</v>
      </c>
      <c r="BN45" s="608">
        <v>390</v>
      </c>
      <c r="BO45" s="608">
        <v>0</v>
      </c>
      <c r="BP45" s="608">
        <v>0</v>
      </c>
      <c r="BQ45" s="608">
        <v>506</v>
      </c>
      <c r="BR45" s="608">
        <v>0</v>
      </c>
      <c r="BS45" s="608">
        <v>2</v>
      </c>
      <c r="BT45" s="608">
        <v>0</v>
      </c>
      <c r="BU45" s="608">
        <v>0</v>
      </c>
      <c r="BV45" s="608">
        <v>0</v>
      </c>
      <c r="BW45" s="608">
        <v>0</v>
      </c>
      <c r="BX45" s="608">
        <v>2</v>
      </c>
      <c r="BY45" s="608">
        <v>0</v>
      </c>
      <c r="BZ45" s="608">
        <v>0</v>
      </c>
      <c r="CA45" s="608">
        <v>0</v>
      </c>
      <c r="CB45" s="608">
        <v>0</v>
      </c>
      <c r="CC45" s="608">
        <v>1</v>
      </c>
      <c r="CD45" s="608">
        <v>2</v>
      </c>
      <c r="CE45" s="608">
        <v>11</v>
      </c>
      <c r="CF45" s="608">
        <v>0</v>
      </c>
      <c r="CG45" s="608">
        <v>0</v>
      </c>
      <c r="CH45" s="608">
        <v>0</v>
      </c>
      <c r="CI45" s="608">
        <v>0</v>
      </c>
      <c r="CJ45" s="608">
        <v>0</v>
      </c>
      <c r="CK45" s="608">
        <v>1</v>
      </c>
      <c r="CL45" s="608">
        <v>62</v>
      </c>
      <c r="CM45" s="608">
        <v>0</v>
      </c>
      <c r="CN45" s="608">
        <v>0</v>
      </c>
      <c r="CO45" s="608">
        <v>0</v>
      </c>
      <c r="CP45" s="608">
        <v>0</v>
      </c>
      <c r="CQ45" s="608">
        <v>0</v>
      </c>
      <c r="CR45" s="608">
        <v>0</v>
      </c>
      <c r="CS45" s="608">
        <v>0</v>
      </c>
      <c r="CT45" s="608">
        <v>0</v>
      </c>
      <c r="CU45" s="608">
        <v>0</v>
      </c>
      <c r="CV45" s="608">
        <v>3748</v>
      </c>
      <c r="CW45" s="608">
        <v>30</v>
      </c>
      <c r="CX45" s="608">
        <v>0</v>
      </c>
      <c r="CY45" s="608">
        <v>0</v>
      </c>
      <c r="CZ45" s="608">
        <v>0</v>
      </c>
      <c r="DA45" s="608">
        <v>0</v>
      </c>
      <c r="DB45" s="608">
        <v>0</v>
      </c>
      <c r="DC45" s="608">
        <v>8</v>
      </c>
      <c r="DD45" s="608">
        <v>0</v>
      </c>
      <c r="DE45" s="608">
        <v>0</v>
      </c>
      <c r="DF45" s="609">
        <v>38529</v>
      </c>
      <c r="DG45" s="608">
        <v>0</v>
      </c>
      <c r="DH45" s="608">
        <v>100</v>
      </c>
      <c r="DI45" s="608">
        <v>0</v>
      </c>
      <c r="DJ45" s="608">
        <v>0</v>
      </c>
      <c r="DK45" s="608">
        <v>1806</v>
      </c>
      <c r="DL45" s="608">
        <v>54426</v>
      </c>
      <c r="DM45" s="608">
        <v>-3200</v>
      </c>
      <c r="DN45" s="610">
        <v>53132</v>
      </c>
      <c r="DO45" s="610">
        <v>91661</v>
      </c>
      <c r="DP45" s="608">
        <v>99743</v>
      </c>
      <c r="DQ45" s="610">
        <v>152875</v>
      </c>
      <c r="DR45" s="610">
        <v>191404</v>
      </c>
      <c r="DS45" s="611">
        <v>-66353</v>
      </c>
      <c r="DT45" s="609">
        <v>86522</v>
      </c>
      <c r="DU45" s="612">
        <v>125051</v>
      </c>
      <c r="DV45" s="614" t="s">
        <v>244</v>
      </c>
    </row>
    <row r="46" spans="1:126" ht="15.75" customHeight="1" x14ac:dyDescent="0.2">
      <c r="A46" s="564" t="s">
        <v>245</v>
      </c>
      <c r="B46" s="571" t="s">
        <v>186</v>
      </c>
      <c r="C46" s="459"/>
      <c r="D46" s="607">
        <v>0</v>
      </c>
      <c r="E46" s="608">
        <v>0</v>
      </c>
      <c r="F46" s="608">
        <v>0</v>
      </c>
      <c r="G46" s="608">
        <v>0</v>
      </c>
      <c r="H46" s="608">
        <v>0</v>
      </c>
      <c r="I46" s="608">
        <v>0</v>
      </c>
      <c r="J46" s="608">
        <v>2</v>
      </c>
      <c r="K46" s="608">
        <v>0</v>
      </c>
      <c r="L46" s="608">
        <v>0</v>
      </c>
      <c r="M46" s="608">
        <v>0</v>
      </c>
      <c r="N46" s="608">
        <v>0</v>
      </c>
      <c r="O46" s="608">
        <v>0</v>
      </c>
      <c r="P46" s="608">
        <v>0</v>
      </c>
      <c r="Q46" s="608">
        <v>6</v>
      </c>
      <c r="R46" s="608">
        <v>15</v>
      </c>
      <c r="S46" s="608">
        <v>0</v>
      </c>
      <c r="T46" s="608">
        <v>0</v>
      </c>
      <c r="U46" s="608">
        <v>0</v>
      </c>
      <c r="V46" s="608">
        <v>0</v>
      </c>
      <c r="W46" s="608">
        <v>0</v>
      </c>
      <c r="X46" s="608">
        <v>0</v>
      </c>
      <c r="Y46" s="608">
        <v>0</v>
      </c>
      <c r="Z46" s="608">
        <v>0</v>
      </c>
      <c r="AA46" s="608">
        <v>0</v>
      </c>
      <c r="AB46" s="608">
        <v>0</v>
      </c>
      <c r="AC46" s="608">
        <v>0</v>
      </c>
      <c r="AD46" s="608">
        <v>519</v>
      </c>
      <c r="AE46" s="608">
        <v>0</v>
      </c>
      <c r="AF46" s="608">
        <v>0</v>
      </c>
      <c r="AG46" s="608">
        <v>12</v>
      </c>
      <c r="AH46" s="608">
        <v>0</v>
      </c>
      <c r="AI46" s="608">
        <v>38</v>
      </c>
      <c r="AJ46" s="608">
        <v>81</v>
      </c>
      <c r="AK46" s="608">
        <v>0</v>
      </c>
      <c r="AL46" s="608">
        <v>0</v>
      </c>
      <c r="AM46" s="608">
        <v>66</v>
      </c>
      <c r="AN46" s="608">
        <v>6</v>
      </c>
      <c r="AO46" s="608">
        <v>21</v>
      </c>
      <c r="AP46" s="608">
        <v>50</v>
      </c>
      <c r="AQ46" s="608">
        <v>22</v>
      </c>
      <c r="AR46" s="608">
        <v>24</v>
      </c>
      <c r="AS46" s="608">
        <v>553</v>
      </c>
      <c r="AT46" s="608">
        <v>46920</v>
      </c>
      <c r="AU46" s="608">
        <v>9</v>
      </c>
      <c r="AV46" s="608">
        <v>310</v>
      </c>
      <c r="AW46" s="608">
        <v>346</v>
      </c>
      <c r="AX46" s="608">
        <v>86</v>
      </c>
      <c r="AY46" s="608">
        <v>4</v>
      </c>
      <c r="AZ46" s="608">
        <v>15</v>
      </c>
      <c r="BA46" s="608">
        <v>0</v>
      </c>
      <c r="BB46" s="608">
        <v>2</v>
      </c>
      <c r="BC46" s="608">
        <v>0</v>
      </c>
      <c r="BD46" s="608">
        <v>0</v>
      </c>
      <c r="BE46" s="608">
        <v>0</v>
      </c>
      <c r="BF46" s="608">
        <v>70</v>
      </c>
      <c r="BG46" s="608">
        <v>11</v>
      </c>
      <c r="BH46" s="608">
        <v>2</v>
      </c>
      <c r="BI46" s="608">
        <v>6</v>
      </c>
      <c r="BJ46" s="608">
        <v>0</v>
      </c>
      <c r="BK46" s="608">
        <v>7</v>
      </c>
      <c r="BL46" s="608">
        <v>15</v>
      </c>
      <c r="BM46" s="608">
        <v>16</v>
      </c>
      <c r="BN46" s="608">
        <v>1</v>
      </c>
      <c r="BO46" s="608">
        <v>0</v>
      </c>
      <c r="BP46" s="608">
        <v>1</v>
      </c>
      <c r="BQ46" s="608">
        <v>14</v>
      </c>
      <c r="BR46" s="608">
        <v>0</v>
      </c>
      <c r="BS46" s="608">
        <v>2</v>
      </c>
      <c r="BT46" s="608">
        <v>0</v>
      </c>
      <c r="BU46" s="608">
        <v>0</v>
      </c>
      <c r="BV46" s="608">
        <v>0</v>
      </c>
      <c r="BW46" s="608">
        <v>0</v>
      </c>
      <c r="BX46" s="608">
        <v>0</v>
      </c>
      <c r="BY46" s="608">
        <v>2</v>
      </c>
      <c r="BZ46" s="608">
        <v>0</v>
      </c>
      <c r="CA46" s="608">
        <v>1</v>
      </c>
      <c r="CB46" s="608">
        <v>0</v>
      </c>
      <c r="CC46" s="608">
        <v>1</v>
      </c>
      <c r="CD46" s="608">
        <v>2</v>
      </c>
      <c r="CE46" s="608">
        <v>5</v>
      </c>
      <c r="CF46" s="608">
        <v>0</v>
      </c>
      <c r="CG46" s="608">
        <v>0</v>
      </c>
      <c r="CH46" s="608">
        <v>0</v>
      </c>
      <c r="CI46" s="608">
        <v>0</v>
      </c>
      <c r="CJ46" s="608">
        <v>0</v>
      </c>
      <c r="CK46" s="608">
        <v>0</v>
      </c>
      <c r="CL46" s="608">
        <v>4</v>
      </c>
      <c r="CM46" s="608">
        <v>0</v>
      </c>
      <c r="CN46" s="608">
        <v>0</v>
      </c>
      <c r="CO46" s="608">
        <v>0</v>
      </c>
      <c r="CP46" s="608">
        <v>0</v>
      </c>
      <c r="CQ46" s="608">
        <v>0</v>
      </c>
      <c r="CR46" s="608">
        <v>0</v>
      </c>
      <c r="CS46" s="608">
        <v>0</v>
      </c>
      <c r="CT46" s="608">
        <v>6</v>
      </c>
      <c r="CU46" s="608">
        <v>0</v>
      </c>
      <c r="CV46" s="608">
        <v>5926</v>
      </c>
      <c r="CW46" s="608">
        <v>2</v>
      </c>
      <c r="CX46" s="608">
        <v>0</v>
      </c>
      <c r="CY46" s="608">
        <v>0</v>
      </c>
      <c r="CZ46" s="608">
        <v>0</v>
      </c>
      <c r="DA46" s="608">
        <v>0</v>
      </c>
      <c r="DB46" s="608">
        <v>0</v>
      </c>
      <c r="DC46" s="608">
        <v>3</v>
      </c>
      <c r="DD46" s="608">
        <v>0</v>
      </c>
      <c r="DE46" s="608">
        <v>0</v>
      </c>
      <c r="DF46" s="609">
        <v>55204</v>
      </c>
      <c r="DG46" s="608">
        <v>0</v>
      </c>
      <c r="DH46" s="608">
        <v>53</v>
      </c>
      <c r="DI46" s="608">
        <v>0</v>
      </c>
      <c r="DJ46" s="608">
        <v>0</v>
      </c>
      <c r="DK46" s="608">
        <v>282</v>
      </c>
      <c r="DL46" s="608">
        <v>122286</v>
      </c>
      <c r="DM46" s="608">
        <v>-7557</v>
      </c>
      <c r="DN46" s="610">
        <v>115064</v>
      </c>
      <c r="DO46" s="610">
        <v>170268</v>
      </c>
      <c r="DP46" s="608">
        <v>330095</v>
      </c>
      <c r="DQ46" s="610">
        <v>445159</v>
      </c>
      <c r="DR46" s="610">
        <v>500363</v>
      </c>
      <c r="DS46" s="611">
        <v>-114389</v>
      </c>
      <c r="DT46" s="609">
        <v>330770</v>
      </c>
      <c r="DU46" s="612">
        <v>385974</v>
      </c>
      <c r="DV46" s="614" t="s">
        <v>245</v>
      </c>
    </row>
    <row r="47" spans="1:126" ht="15.75" customHeight="1" x14ac:dyDescent="0.2">
      <c r="A47" s="564" t="s">
        <v>246</v>
      </c>
      <c r="B47" s="571" t="s">
        <v>187</v>
      </c>
      <c r="C47" s="459"/>
      <c r="D47" s="607">
        <v>0</v>
      </c>
      <c r="E47" s="608">
        <v>0</v>
      </c>
      <c r="F47" s="608">
        <v>2</v>
      </c>
      <c r="G47" s="608">
        <v>0</v>
      </c>
      <c r="H47" s="608">
        <v>0</v>
      </c>
      <c r="I47" s="608">
        <v>0</v>
      </c>
      <c r="J47" s="608">
        <v>0</v>
      </c>
      <c r="K47" s="608">
        <v>0</v>
      </c>
      <c r="L47" s="608">
        <v>0</v>
      </c>
      <c r="M47" s="608">
        <v>0</v>
      </c>
      <c r="N47" s="608">
        <v>0</v>
      </c>
      <c r="O47" s="608">
        <v>0</v>
      </c>
      <c r="P47" s="608">
        <v>0</v>
      </c>
      <c r="Q47" s="608">
        <v>0</v>
      </c>
      <c r="R47" s="608">
        <v>0</v>
      </c>
      <c r="S47" s="608">
        <v>0</v>
      </c>
      <c r="T47" s="608">
        <v>0</v>
      </c>
      <c r="U47" s="608">
        <v>0</v>
      </c>
      <c r="V47" s="608">
        <v>0</v>
      </c>
      <c r="W47" s="608">
        <v>0</v>
      </c>
      <c r="X47" s="608">
        <v>0</v>
      </c>
      <c r="Y47" s="608">
        <v>0</v>
      </c>
      <c r="Z47" s="608">
        <v>0</v>
      </c>
      <c r="AA47" s="608">
        <v>0</v>
      </c>
      <c r="AB47" s="608">
        <v>0</v>
      </c>
      <c r="AC47" s="608">
        <v>0</v>
      </c>
      <c r="AD47" s="608">
        <v>0</v>
      </c>
      <c r="AE47" s="608">
        <v>0</v>
      </c>
      <c r="AF47" s="608">
        <v>0</v>
      </c>
      <c r="AG47" s="608">
        <v>0</v>
      </c>
      <c r="AH47" s="608">
        <v>0</v>
      </c>
      <c r="AI47" s="608">
        <v>0</v>
      </c>
      <c r="AJ47" s="608">
        <v>0</v>
      </c>
      <c r="AK47" s="608">
        <v>0</v>
      </c>
      <c r="AL47" s="608">
        <v>0</v>
      </c>
      <c r="AM47" s="608">
        <v>0</v>
      </c>
      <c r="AN47" s="608">
        <v>0</v>
      </c>
      <c r="AO47" s="608">
        <v>0</v>
      </c>
      <c r="AP47" s="608">
        <v>0</v>
      </c>
      <c r="AQ47" s="608">
        <v>2</v>
      </c>
      <c r="AR47" s="608">
        <v>0</v>
      </c>
      <c r="AS47" s="608">
        <v>90</v>
      </c>
      <c r="AT47" s="608">
        <v>1347</v>
      </c>
      <c r="AU47" s="608">
        <v>2638</v>
      </c>
      <c r="AV47" s="608">
        <v>0</v>
      </c>
      <c r="AW47" s="608">
        <v>0</v>
      </c>
      <c r="AX47" s="608">
        <v>87</v>
      </c>
      <c r="AY47" s="608">
        <v>0</v>
      </c>
      <c r="AZ47" s="608">
        <v>4</v>
      </c>
      <c r="BA47" s="608">
        <v>0</v>
      </c>
      <c r="BB47" s="608">
        <v>0</v>
      </c>
      <c r="BC47" s="608">
        <v>0</v>
      </c>
      <c r="BD47" s="608">
        <v>0</v>
      </c>
      <c r="BE47" s="608">
        <v>0</v>
      </c>
      <c r="BF47" s="608">
        <v>22</v>
      </c>
      <c r="BG47" s="608">
        <v>0</v>
      </c>
      <c r="BH47" s="608">
        <v>0</v>
      </c>
      <c r="BI47" s="608">
        <v>11</v>
      </c>
      <c r="BJ47" s="608">
        <v>1</v>
      </c>
      <c r="BK47" s="608">
        <v>123</v>
      </c>
      <c r="BL47" s="608">
        <v>0</v>
      </c>
      <c r="BM47" s="608">
        <v>6</v>
      </c>
      <c r="BN47" s="608">
        <v>0</v>
      </c>
      <c r="BO47" s="608">
        <v>0</v>
      </c>
      <c r="BP47" s="608">
        <v>0</v>
      </c>
      <c r="BQ47" s="608">
        <v>5</v>
      </c>
      <c r="BR47" s="608">
        <v>2</v>
      </c>
      <c r="BS47" s="608">
        <v>531</v>
      </c>
      <c r="BT47" s="608">
        <v>3</v>
      </c>
      <c r="BU47" s="608">
        <v>0</v>
      </c>
      <c r="BV47" s="608">
        <v>0</v>
      </c>
      <c r="BW47" s="608">
        <v>0</v>
      </c>
      <c r="BX47" s="608">
        <v>0</v>
      </c>
      <c r="BY47" s="608">
        <v>0</v>
      </c>
      <c r="BZ47" s="608">
        <v>0</v>
      </c>
      <c r="CA47" s="608">
        <v>0</v>
      </c>
      <c r="CB47" s="608">
        <v>0</v>
      </c>
      <c r="CC47" s="608">
        <v>4</v>
      </c>
      <c r="CD47" s="608">
        <v>1</v>
      </c>
      <c r="CE47" s="608">
        <v>0</v>
      </c>
      <c r="CF47" s="608">
        <v>0</v>
      </c>
      <c r="CG47" s="608">
        <v>2</v>
      </c>
      <c r="CH47" s="608">
        <v>1</v>
      </c>
      <c r="CI47" s="608">
        <v>0</v>
      </c>
      <c r="CJ47" s="608">
        <v>2</v>
      </c>
      <c r="CK47" s="608">
        <v>32</v>
      </c>
      <c r="CL47" s="608">
        <v>700</v>
      </c>
      <c r="CM47" s="608">
        <v>0</v>
      </c>
      <c r="CN47" s="608">
        <v>0</v>
      </c>
      <c r="CO47" s="608">
        <v>6901</v>
      </c>
      <c r="CP47" s="608">
        <v>182</v>
      </c>
      <c r="CQ47" s="608">
        <v>323</v>
      </c>
      <c r="CR47" s="608">
        <v>275</v>
      </c>
      <c r="CS47" s="608">
        <v>0</v>
      </c>
      <c r="CT47" s="608">
        <v>134</v>
      </c>
      <c r="CU47" s="608">
        <v>0</v>
      </c>
      <c r="CV47" s="608">
        <v>1648</v>
      </c>
      <c r="CW47" s="608">
        <v>48</v>
      </c>
      <c r="CX47" s="608">
        <v>1</v>
      </c>
      <c r="CY47" s="608">
        <v>0</v>
      </c>
      <c r="CZ47" s="608">
        <v>0</v>
      </c>
      <c r="DA47" s="608">
        <v>197</v>
      </c>
      <c r="DB47" s="608">
        <v>33</v>
      </c>
      <c r="DC47" s="608">
        <v>22</v>
      </c>
      <c r="DD47" s="608">
        <v>285</v>
      </c>
      <c r="DE47" s="608">
        <v>0</v>
      </c>
      <c r="DF47" s="609">
        <v>15665</v>
      </c>
      <c r="DG47" s="608">
        <v>19</v>
      </c>
      <c r="DH47" s="608">
        <v>622</v>
      </c>
      <c r="DI47" s="608">
        <v>2</v>
      </c>
      <c r="DJ47" s="608">
        <v>0</v>
      </c>
      <c r="DK47" s="608">
        <v>2528</v>
      </c>
      <c r="DL47" s="608">
        <v>24039</v>
      </c>
      <c r="DM47" s="608">
        <v>-414</v>
      </c>
      <c r="DN47" s="610">
        <v>26796</v>
      </c>
      <c r="DO47" s="610">
        <v>42461</v>
      </c>
      <c r="DP47" s="608">
        <v>25042</v>
      </c>
      <c r="DQ47" s="610">
        <v>51838</v>
      </c>
      <c r="DR47" s="610">
        <v>67503</v>
      </c>
      <c r="DS47" s="611">
        <v>-41044</v>
      </c>
      <c r="DT47" s="609">
        <v>10794</v>
      </c>
      <c r="DU47" s="612">
        <v>26459</v>
      </c>
      <c r="DV47" s="614" t="s">
        <v>246</v>
      </c>
    </row>
    <row r="48" spans="1:126" ht="15.75" customHeight="1" x14ac:dyDescent="0.2">
      <c r="A48" s="564" t="s">
        <v>247</v>
      </c>
      <c r="B48" s="571" t="s">
        <v>343</v>
      </c>
      <c r="C48" s="459"/>
      <c r="D48" s="607">
        <v>0</v>
      </c>
      <c r="E48" s="608">
        <v>0</v>
      </c>
      <c r="F48" s="608">
        <v>0</v>
      </c>
      <c r="G48" s="608">
        <v>0</v>
      </c>
      <c r="H48" s="608">
        <v>0</v>
      </c>
      <c r="I48" s="608">
        <v>0</v>
      </c>
      <c r="J48" s="608">
        <v>0</v>
      </c>
      <c r="K48" s="608">
        <v>0</v>
      </c>
      <c r="L48" s="608">
        <v>0</v>
      </c>
      <c r="M48" s="608">
        <v>0</v>
      </c>
      <c r="N48" s="608">
        <v>0</v>
      </c>
      <c r="O48" s="608">
        <v>0</v>
      </c>
      <c r="P48" s="608">
        <v>0</v>
      </c>
      <c r="Q48" s="608">
        <v>0</v>
      </c>
      <c r="R48" s="608">
        <v>0</v>
      </c>
      <c r="S48" s="608">
        <v>0</v>
      </c>
      <c r="T48" s="608">
        <v>0</v>
      </c>
      <c r="U48" s="608">
        <v>0</v>
      </c>
      <c r="V48" s="608">
        <v>0</v>
      </c>
      <c r="W48" s="608">
        <v>0</v>
      </c>
      <c r="X48" s="608">
        <v>0</v>
      </c>
      <c r="Y48" s="608">
        <v>0</v>
      </c>
      <c r="Z48" s="608">
        <v>0</v>
      </c>
      <c r="AA48" s="608">
        <v>0</v>
      </c>
      <c r="AB48" s="608">
        <v>0</v>
      </c>
      <c r="AC48" s="608">
        <v>0</v>
      </c>
      <c r="AD48" s="608">
        <v>0</v>
      </c>
      <c r="AE48" s="608">
        <v>0</v>
      </c>
      <c r="AF48" s="608">
        <v>0</v>
      </c>
      <c r="AG48" s="608">
        <v>0</v>
      </c>
      <c r="AH48" s="608">
        <v>0</v>
      </c>
      <c r="AI48" s="608">
        <v>0</v>
      </c>
      <c r="AJ48" s="608">
        <v>0</v>
      </c>
      <c r="AK48" s="608">
        <v>0</v>
      </c>
      <c r="AL48" s="608">
        <v>0</v>
      </c>
      <c r="AM48" s="608">
        <v>0</v>
      </c>
      <c r="AN48" s="608">
        <v>0</v>
      </c>
      <c r="AO48" s="608">
        <v>0</v>
      </c>
      <c r="AP48" s="608">
        <v>0</v>
      </c>
      <c r="AQ48" s="608">
        <v>0</v>
      </c>
      <c r="AR48" s="608">
        <v>3</v>
      </c>
      <c r="AS48" s="608">
        <v>47</v>
      </c>
      <c r="AT48" s="608">
        <v>2268</v>
      </c>
      <c r="AU48" s="608">
        <v>3820</v>
      </c>
      <c r="AV48" s="608">
        <v>9427</v>
      </c>
      <c r="AW48" s="608">
        <v>8236</v>
      </c>
      <c r="AX48" s="608">
        <v>887</v>
      </c>
      <c r="AY48" s="608">
        <v>338</v>
      </c>
      <c r="AZ48" s="608">
        <v>1218</v>
      </c>
      <c r="BA48" s="608">
        <v>148</v>
      </c>
      <c r="BB48" s="608">
        <v>657</v>
      </c>
      <c r="BC48" s="608">
        <v>46</v>
      </c>
      <c r="BD48" s="608">
        <v>0</v>
      </c>
      <c r="BE48" s="608">
        <v>0</v>
      </c>
      <c r="BF48" s="608">
        <v>700</v>
      </c>
      <c r="BG48" s="608">
        <v>0</v>
      </c>
      <c r="BH48" s="608">
        <v>2</v>
      </c>
      <c r="BI48" s="608">
        <v>70</v>
      </c>
      <c r="BJ48" s="608">
        <v>0</v>
      </c>
      <c r="BK48" s="608">
        <v>0</v>
      </c>
      <c r="BL48" s="608">
        <v>0</v>
      </c>
      <c r="BM48" s="608">
        <v>0</v>
      </c>
      <c r="BN48" s="608">
        <v>0</v>
      </c>
      <c r="BO48" s="608">
        <v>0</v>
      </c>
      <c r="BP48" s="608">
        <v>0</v>
      </c>
      <c r="BQ48" s="608">
        <v>0</v>
      </c>
      <c r="BR48" s="608">
        <v>0</v>
      </c>
      <c r="BS48" s="608">
        <v>0</v>
      </c>
      <c r="BT48" s="608">
        <v>0</v>
      </c>
      <c r="BU48" s="608">
        <v>0</v>
      </c>
      <c r="BV48" s="608">
        <v>0</v>
      </c>
      <c r="BW48" s="608">
        <v>0</v>
      </c>
      <c r="BX48" s="608">
        <v>0</v>
      </c>
      <c r="BY48" s="608">
        <v>0</v>
      </c>
      <c r="BZ48" s="608">
        <v>0</v>
      </c>
      <c r="CA48" s="608">
        <v>0</v>
      </c>
      <c r="CB48" s="608">
        <v>0</v>
      </c>
      <c r="CC48" s="608">
        <v>0</v>
      </c>
      <c r="CD48" s="608">
        <v>0</v>
      </c>
      <c r="CE48" s="608">
        <v>0</v>
      </c>
      <c r="CF48" s="608">
        <v>0</v>
      </c>
      <c r="CG48" s="608">
        <v>0</v>
      </c>
      <c r="CH48" s="608">
        <v>0</v>
      </c>
      <c r="CI48" s="608">
        <v>0</v>
      </c>
      <c r="CJ48" s="608">
        <v>0</v>
      </c>
      <c r="CK48" s="608">
        <v>0</v>
      </c>
      <c r="CL48" s="608">
        <v>0</v>
      </c>
      <c r="CM48" s="608">
        <v>0</v>
      </c>
      <c r="CN48" s="608">
        <v>7</v>
      </c>
      <c r="CO48" s="608">
        <v>0</v>
      </c>
      <c r="CP48" s="608">
        <v>0</v>
      </c>
      <c r="CQ48" s="608">
        <v>0</v>
      </c>
      <c r="CR48" s="608">
        <v>0</v>
      </c>
      <c r="CS48" s="608">
        <v>0</v>
      </c>
      <c r="CT48" s="608">
        <v>0</v>
      </c>
      <c r="CU48" s="608">
        <v>0</v>
      </c>
      <c r="CV48" s="608">
        <v>1065</v>
      </c>
      <c r="CW48" s="608">
        <v>0</v>
      </c>
      <c r="CX48" s="608">
        <v>0</v>
      </c>
      <c r="CY48" s="608">
        <v>0</v>
      </c>
      <c r="CZ48" s="608">
        <v>0</v>
      </c>
      <c r="DA48" s="608">
        <v>0</v>
      </c>
      <c r="DB48" s="608">
        <v>0</v>
      </c>
      <c r="DC48" s="608">
        <v>0</v>
      </c>
      <c r="DD48" s="608">
        <v>0</v>
      </c>
      <c r="DE48" s="608">
        <v>0</v>
      </c>
      <c r="DF48" s="609">
        <v>28939</v>
      </c>
      <c r="DG48" s="608">
        <v>0</v>
      </c>
      <c r="DH48" s="608">
        <v>11</v>
      </c>
      <c r="DI48" s="608">
        <v>0</v>
      </c>
      <c r="DJ48" s="608">
        <v>0</v>
      </c>
      <c r="DK48" s="608">
        <v>0</v>
      </c>
      <c r="DL48" s="608">
        <v>0</v>
      </c>
      <c r="DM48" s="608">
        <v>1930</v>
      </c>
      <c r="DN48" s="610">
        <v>1941</v>
      </c>
      <c r="DO48" s="610">
        <v>30880</v>
      </c>
      <c r="DP48" s="608">
        <v>78143</v>
      </c>
      <c r="DQ48" s="610">
        <v>80084</v>
      </c>
      <c r="DR48" s="610">
        <v>109023</v>
      </c>
      <c r="DS48" s="611">
        <v>-29029</v>
      </c>
      <c r="DT48" s="609">
        <v>51055</v>
      </c>
      <c r="DU48" s="612">
        <v>79994</v>
      </c>
      <c r="DV48" s="614" t="s">
        <v>247</v>
      </c>
    </row>
    <row r="49" spans="1:126" ht="15.75" customHeight="1" x14ac:dyDescent="0.2">
      <c r="A49" s="564" t="s">
        <v>248</v>
      </c>
      <c r="B49" s="571" t="s">
        <v>344</v>
      </c>
      <c r="C49" s="459"/>
      <c r="D49" s="607">
        <v>0</v>
      </c>
      <c r="E49" s="608">
        <v>0</v>
      </c>
      <c r="F49" s="608">
        <v>0</v>
      </c>
      <c r="G49" s="608">
        <v>0</v>
      </c>
      <c r="H49" s="608">
        <v>0</v>
      </c>
      <c r="I49" s="608">
        <v>0</v>
      </c>
      <c r="J49" s="608">
        <v>0</v>
      </c>
      <c r="K49" s="608">
        <v>0</v>
      </c>
      <c r="L49" s="608">
        <v>0</v>
      </c>
      <c r="M49" s="608">
        <v>0</v>
      </c>
      <c r="N49" s="608">
        <v>0</v>
      </c>
      <c r="O49" s="608">
        <v>0</v>
      </c>
      <c r="P49" s="608">
        <v>0</v>
      </c>
      <c r="Q49" s="608">
        <v>0</v>
      </c>
      <c r="R49" s="608">
        <v>1</v>
      </c>
      <c r="S49" s="608">
        <v>0</v>
      </c>
      <c r="T49" s="608">
        <v>0</v>
      </c>
      <c r="U49" s="608">
        <v>5</v>
      </c>
      <c r="V49" s="608">
        <v>0</v>
      </c>
      <c r="W49" s="608">
        <v>0</v>
      </c>
      <c r="X49" s="608">
        <v>0</v>
      </c>
      <c r="Y49" s="608">
        <v>0</v>
      </c>
      <c r="Z49" s="608">
        <v>0</v>
      </c>
      <c r="AA49" s="608">
        <v>6</v>
      </c>
      <c r="AB49" s="608">
        <v>0</v>
      </c>
      <c r="AC49" s="608">
        <v>0</v>
      </c>
      <c r="AD49" s="608">
        <v>0</v>
      </c>
      <c r="AE49" s="608">
        <v>0</v>
      </c>
      <c r="AF49" s="608">
        <v>0</v>
      </c>
      <c r="AG49" s="608">
        <v>0</v>
      </c>
      <c r="AH49" s="608">
        <v>0</v>
      </c>
      <c r="AI49" s="608">
        <v>0</v>
      </c>
      <c r="AJ49" s="608">
        <v>0</v>
      </c>
      <c r="AK49" s="608">
        <v>0</v>
      </c>
      <c r="AL49" s="608">
        <v>0</v>
      </c>
      <c r="AM49" s="608">
        <v>0</v>
      </c>
      <c r="AN49" s="608">
        <v>0</v>
      </c>
      <c r="AO49" s="608">
        <v>0</v>
      </c>
      <c r="AP49" s="608">
        <v>9</v>
      </c>
      <c r="AQ49" s="608">
        <v>0</v>
      </c>
      <c r="AR49" s="608">
        <v>6</v>
      </c>
      <c r="AS49" s="608">
        <v>112</v>
      </c>
      <c r="AT49" s="608">
        <v>4186</v>
      </c>
      <c r="AU49" s="608">
        <v>1745</v>
      </c>
      <c r="AV49" s="608">
        <v>11819</v>
      </c>
      <c r="AW49" s="608">
        <v>39371</v>
      </c>
      <c r="AX49" s="608">
        <v>714</v>
      </c>
      <c r="AY49" s="608">
        <v>166</v>
      </c>
      <c r="AZ49" s="608">
        <v>913</v>
      </c>
      <c r="BA49" s="608">
        <v>9</v>
      </c>
      <c r="BB49" s="608">
        <v>1415</v>
      </c>
      <c r="BC49" s="608">
        <v>32</v>
      </c>
      <c r="BD49" s="608">
        <v>0</v>
      </c>
      <c r="BE49" s="608">
        <v>1</v>
      </c>
      <c r="BF49" s="608">
        <v>737</v>
      </c>
      <c r="BG49" s="608">
        <v>4</v>
      </c>
      <c r="BH49" s="608">
        <v>2</v>
      </c>
      <c r="BI49" s="608">
        <v>50</v>
      </c>
      <c r="BJ49" s="608">
        <v>0</v>
      </c>
      <c r="BK49" s="608">
        <v>155</v>
      </c>
      <c r="BL49" s="608">
        <v>30</v>
      </c>
      <c r="BM49" s="608">
        <v>8</v>
      </c>
      <c r="BN49" s="608">
        <v>1</v>
      </c>
      <c r="BO49" s="608">
        <v>1</v>
      </c>
      <c r="BP49" s="608">
        <v>0</v>
      </c>
      <c r="BQ49" s="608">
        <v>1</v>
      </c>
      <c r="BR49" s="608">
        <v>0</v>
      </c>
      <c r="BS49" s="608">
        <v>16</v>
      </c>
      <c r="BT49" s="608">
        <v>11</v>
      </c>
      <c r="BU49" s="608">
        <v>0</v>
      </c>
      <c r="BV49" s="608">
        <v>0</v>
      </c>
      <c r="BW49" s="608">
        <v>0</v>
      </c>
      <c r="BX49" s="608">
        <v>0</v>
      </c>
      <c r="BY49" s="608">
        <v>0</v>
      </c>
      <c r="BZ49" s="608">
        <v>0</v>
      </c>
      <c r="CA49" s="608">
        <v>0</v>
      </c>
      <c r="CB49" s="608">
        <v>0</v>
      </c>
      <c r="CC49" s="608">
        <v>0</v>
      </c>
      <c r="CD49" s="608">
        <v>0</v>
      </c>
      <c r="CE49" s="608">
        <v>0</v>
      </c>
      <c r="CF49" s="608">
        <v>0</v>
      </c>
      <c r="CG49" s="608">
        <v>31</v>
      </c>
      <c r="CH49" s="608">
        <v>61</v>
      </c>
      <c r="CI49" s="608">
        <v>69</v>
      </c>
      <c r="CJ49" s="608">
        <v>3</v>
      </c>
      <c r="CK49" s="608">
        <v>81</v>
      </c>
      <c r="CL49" s="608">
        <v>348</v>
      </c>
      <c r="CM49" s="608">
        <v>4</v>
      </c>
      <c r="CN49" s="608">
        <v>408</v>
      </c>
      <c r="CO49" s="608">
        <v>0</v>
      </c>
      <c r="CP49" s="608">
        <v>0</v>
      </c>
      <c r="CQ49" s="608">
        <v>1</v>
      </c>
      <c r="CR49" s="608">
        <v>0</v>
      </c>
      <c r="CS49" s="608">
        <v>0</v>
      </c>
      <c r="CT49" s="608">
        <v>0</v>
      </c>
      <c r="CU49" s="608">
        <v>0</v>
      </c>
      <c r="CV49" s="608">
        <v>4987</v>
      </c>
      <c r="CW49" s="608">
        <v>6</v>
      </c>
      <c r="CX49" s="608">
        <v>0</v>
      </c>
      <c r="CY49" s="608">
        <v>0</v>
      </c>
      <c r="CZ49" s="608">
        <v>0</v>
      </c>
      <c r="DA49" s="608">
        <v>0</v>
      </c>
      <c r="DB49" s="608">
        <v>0</v>
      </c>
      <c r="DC49" s="608">
        <v>8</v>
      </c>
      <c r="DD49" s="608">
        <v>390</v>
      </c>
      <c r="DE49" s="608">
        <v>0</v>
      </c>
      <c r="DF49" s="609">
        <v>67923</v>
      </c>
      <c r="DG49" s="608">
        <v>4</v>
      </c>
      <c r="DH49" s="608">
        <v>306</v>
      </c>
      <c r="DI49" s="608">
        <v>0</v>
      </c>
      <c r="DJ49" s="608">
        <v>0</v>
      </c>
      <c r="DK49" s="608">
        <v>0</v>
      </c>
      <c r="DL49" s="608">
        <v>0</v>
      </c>
      <c r="DM49" s="608">
        <v>-2863</v>
      </c>
      <c r="DN49" s="610">
        <v>-2553</v>
      </c>
      <c r="DO49" s="610">
        <v>65370</v>
      </c>
      <c r="DP49" s="608">
        <v>187002</v>
      </c>
      <c r="DQ49" s="610">
        <v>184449</v>
      </c>
      <c r="DR49" s="610">
        <v>252372</v>
      </c>
      <c r="DS49" s="611">
        <v>-63329</v>
      </c>
      <c r="DT49" s="609">
        <v>121120</v>
      </c>
      <c r="DU49" s="612">
        <v>189043</v>
      </c>
      <c r="DV49" s="614" t="s">
        <v>248</v>
      </c>
    </row>
    <row r="50" spans="1:126" ht="15.75" customHeight="1" x14ac:dyDescent="0.2">
      <c r="A50" s="564" t="s">
        <v>249</v>
      </c>
      <c r="B50" s="571" t="s">
        <v>345</v>
      </c>
      <c r="C50" s="459"/>
      <c r="D50" s="607">
        <v>0</v>
      </c>
      <c r="E50" s="608">
        <v>0</v>
      </c>
      <c r="F50" s="608">
        <v>0</v>
      </c>
      <c r="G50" s="608">
        <v>0</v>
      </c>
      <c r="H50" s="608">
        <v>12</v>
      </c>
      <c r="I50" s="608">
        <v>0</v>
      </c>
      <c r="J50" s="608">
        <v>0</v>
      </c>
      <c r="K50" s="608">
        <v>0</v>
      </c>
      <c r="L50" s="608">
        <v>0</v>
      </c>
      <c r="M50" s="608">
        <v>0</v>
      </c>
      <c r="N50" s="608">
        <v>0</v>
      </c>
      <c r="O50" s="608">
        <v>0</v>
      </c>
      <c r="P50" s="608">
        <v>0</v>
      </c>
      <c r="Q50" s="608">
        <v>0</v>
      </c>
      <c r="R50" s="608">
        <v>2</v>
      </c>
      <c r="S50" s="608">
        <v>0</v>
      </c>
      <c r="T50" s="608">
        <v>0</v>
      </c>
      <c r="U50" s="608">
        <v>0</v>
      </c>
      <c r="V50" s="608">
        <v>0</v>
      </c>
      <c r="W50" s="608">
        <v>0</v>
      </c>
      <c r="X50" s="608">
        <v>0</v>
      </c>
      <c r="Y50" s="608">
        <v>0</v>
      </c>
      <c r="Z50" s="608">
        <v>0</v>
      </c>
      <c r="AA50" s="608">
        <v>0</v>
      </c>
      <c r="AB50" s="608">
        <v>0</v>
      </c>
      <c r="AC50" s="608">
        <v>0</v>
      </c>
      <c r="AD50" s="608">
        <v>1</v>
      </c>
      <c r="AE50" s="608">
        <v>0</v>
      </c>
      <c r="AF50" s="608">
        <v>0</v>
      </c>
      <c r="AG50" s="608">
        <v>0</v>
      </c>
      <c r="AH50" s="608">
        <v>0</v>
      </c>
      <c r="AI50" s="608">
        <v>0</v>
      </c>
      <c r="AJ50" s="608">
        <v>0</v>
      </c>
      <c r="AK50" s="608">
        <v>0</v>
      </c>
      <c r="AL50" s="608">
        <v>0</v>
      </c>
      <c r="AM50" s="608">
        <v>0</v>
      </c>
      <c r="AN50" s="608">
        <v>0</v>
      </c>
      <c r="AO50" s="608">
        <v>0</v>
      </c>
      <c r="AP50" s="608">
        <v>1</v>
      </c>
      <c r="AQ50" s="608">
        <v>196</v>
      </c>
      <c r="AR50" s="608">
        <v>0</v>
      </c>
      <c r="AS50" s="608">
        <v>468</v>
      </c>
      <c r="AT50" s="608">
        <v>6093</v>
      </c>
      <c r="AU50" s="608">
        <v>211</v>
      </c>
      <c r="AV50" s="608">
        <v>0</v>
      </c>
      <c r="AW50" s="608">
        <v>151</v>
      </c>
      <c r="AX50" s="608">
        <v>2245</v>
      </c>
      <c r="AY50" s="608">
        <v>57</v>
      </c>
      <c r="AZ50" s="608">
        <v>49</v>
      </c>
      <c r="BA50" s="608">
        <v>2</v>
      </c>
      <c r="BB50" s="608">
        <v>148</v>
      </c>
      <c r="BC50" s="608">
        <v>1</v>
      </c>
      <c r="BD50" s="608">
        <v>0</v>
      </c>
      <c r="BE50" s="608">
        <v>8</v>
      </c>
      <c r="BF50" s="608">
        <v>3936</v>
      </c>
      <c r="BG50" s="608">
        <v>195</v>
      </c>
      <c r="BH50" s="608">
        <v>31</v>
      </c>
      <c r="BI50" s="608">
        <v>8</v>
      </c>
      <c r="BJ50" s="608">
        <v>0</v>
      </c>
      <c r="BK50" s="608">
        <v>630</v>
      </c>
      <c r="BL50" s="608">
        <v>502</v>
      </c>
      <c r="BM50" s="608">
        <v>179</v>
      </c>
      <c r="BN50" s="608">
        <v>266</v>
      </c>
      <c r="BO50" s="608">
        <v>0</v>
      </c>
      <c r="BP50" s="608">
        <v>0</v>
      </c>
      <c r="BQ50" s="608">
        <v>0</v>
      </c>
      <c r="BR50" s="608">
        <v>0</v>
      </c>
      <c r="BS50" s="608">
        <v>0</v>
      </c>
      <c r="BT50" s="608">
        <v>0</v>
      </c>
      <c r="BU50" s="608">
        <v>0</v>
      </c>
      <c r="BV50" s="608">
        <v>0</v>
      </c>
      <c r="BW50" s="608">
        <v>0</v>
      </c>
      <c r="BX50" s="608">
        <v>1</v>
      </c>
      <c r="BY50" s="608">
        <v>0</v>
      </c>
      <c r="BZ50" s="608">
        <v>1</v>
      </c>
      <c r="CA50" s="608">
        <v>0</v>
      </c>
      <c r="CB50" s="608">
        <v>0</v>
      </c>
      <c r="CC50" s="608">
        <v>0</v>
      </c>
      <c r="CD50" s="608">
        <v>0</v>
      </c>
      <c r="CE50" s="608">
        <v>0</v>
      </c>
      <c r="CF50" s="608">
        <v>0</v>
      </c>
      <c r="CG50" s="608">
        <v>0</v>
      </c>
      <c r="CH50" s="608">
        <v>0</v>
      </c>
      <c r="CI50" s="608">
        <v>0</v>
      </c>
      <c r="CJ50" s="608">
        <v>0</v>
      </c>
      <c r="CK50" s="608">
        <v>0</v>
      </c>
      <c r="CL50" s="608">
        <v>0</v>
      </c>
      <c r="CM50" s="608">
        <v>0</v>
      </c>
      <c r="CN50" s="608">
        <v>0</v>
      </c>
      <c r="CO50" s="608">
        <v>0</v>
      </c>
      <c r="CP50" s="608">
        <v>0</v>
      </c>
      <c r="CQ50" s="608">
        <v>0</v>
      </c>
      <c r="CR50" s="608">
        <v>0</v>
      </c>
      <c r="CS50" s="608">
        <v>0</v>
      </c>
      <c r="CT50" s="608">
        <v>0</v>
      </c>
      <c r="CU50" s="608">
        <v>0</v>
      </c>
      <c r="CV50" s="608">
        <v>1456</v>
      </c>
      <c r="CW50" s="608">
        <v>0</v>
      </c>
      <c r="CX50" s="608">
        <v>0</v>
      </c>
      <c r="CY50" s="608">
        <v>0</v>
      </c>
      <c r="CZ50" s="608">
        <v>0</v>
      </c>
      <c r="DA50" s="608">
        <v>0</v>
      </c>
      <c r="DB50" s="608">
        <v>0</v>
      </c>
      <c r="DC50" s="608">
        <v>2</v>
      </c>
      <c r="DD50" s="608">
        <v>0</v>
      </c>
      <c r="DE50" s="608">
        <v>1</v>
      </c>
      <c r="DF50" s="609">
        <v>16853</v>
      </c>
      <c r="DG50" s="608">
        <v>0</v>
      </c>
      <c r="DH50" s="608">
        <v>128</v>
      </c>
      <c r="DI50" s="608">
        <v>0</v>
      </c>
      <c r="DJ50" s="608">
        <v>0</v>
      </c>
      <c r="DK50" s="608">
        <v>1755</v>
      </c>
      <c r="DL50" s="608">
        <v>29013</v>
      </c>
      <c r="DM50" s="608">
        <v>118</v>
      </c>
      <c r="DN50" s="610">
        <v>31014</v>
      </c>
      <c r="DO50" s="610">
        <v>47867</v>
      </c>
      <c r="DP50" s="608">
        <v>18076</v>
      </c>
      <c r="DQ50" s="610">
        <v>49090</v>
      </c>
      <c r="DR50" s="610">
        <v>65943</v>
      </c>
      <c r="DS50" s="611">
        <v>-39456</v>
      </c>
      <c r="DT50" s="609">
        <v>9634</v>
      </c>
      <c r="DU50" s="612">
        <v>26487</v>
      </c>
      <c r="DV50" s="614" t="s">
        <v>249</v>
      </c>
    </row>
    <row r="51" spans="1:126" ht="15.75" customHeight="1" x14ac:dyDescent="0.2">
      <c r="A51" s="564" t="s">
        <v>250</v>
      </c>
      <c r="B51" s="571" t="s">
        <v>346</v>
      </c>
      <c r="C51" s="459"/>
      <c r="D51" s="607">
        <v>0</v>
      </c>
      <c r="E51" s="608">
        <v>0</v>
      </c>
      <c r="F51" s="608">
        <v>0</v>
      </c>
      <c r="G51" s="608">
        <v>0</v>
      </c>
      <c r="H51" s="608">
        <v>0</v>
      </c>
      <c r="I51" s="608">
        <v>0</v>
      </c>
      <c r="J51" s="608">
        <v>0</v>
      </c>
      <c r="K51" s="608">
        <v>0</v>
      </c>
      <c r="L51" s="608">
        <v>0</v>
      </c>
      <c r="M51" s="608">
        <v>0</v>
      </c>
      <c r="N51" s="608">
        <v>0</v>
      </c>
      <c r="O51" s="608">
        <v>0</v>
      </c>
      <c r="P51" s="608">
        <v>0</v>
      </c>
      <c r="Q51" s="608">
        <v>0</v>
      </c>
      <c r="R51" s="608">
        <v>0</v>
      </c>
      <c r="S51" s="608">
        <v>0</v>
      </c>
      <c r="T51" s="608">
        <v>0</v>
      </c>
      <c r="U51" s="608">
        <v>0</v>
      </c>
      <c r="V51" s="608">
        <v>0</v>
      </c>
      <c r="W51" s="608">
        <v>0</v>
      </c>
      <c r="X51" s="608">
        <v>0</v>
      </c>
      <c r="Y51" s="608">
        <v>0</v>
      </c>
      <c r="Z51" s="608">
        <v>0</v>
      </c>
      <c r="AA51" s="608">
        <v>0</v>
      </c>
      <c r="AB51" s="608">
        <v>0</v>
      </c>
      <c r="AC51" s="608">
        <v>0</v>
      </c>
      <c r="AD51" s="608">
        <v>1</v>
      </c>
      <c r="AE51" s="608">
        <v>0</v>
      </c>
      <c r="AF51" s="608">
        <v>0</v>
      </c>
      <c r="AG51" s="608">
        <v>0</v>
      </c>
      <c r="AH51" s="608">
        <v>0</v>
      </c>
      <c r="AI51" s="608">
        <v>0</v>
      </c>
      <c r="AJ51" s="608">
        <v>0</v>
      </c>
      <c r="AK51" s="608">
        <v>0</v>
      </c>
      <c r="AL51" s="608">
        <v>0</v>
      </c>
      <c r="AM51" s="608">
        <v>0</v>
      </c>
      <c r="AN51" s="608">
        <v>0</v>
      </c>
      <c r="AO51" s="608">
        <v>0</v>
      </c>
      <c r="AP51" s="608">
        <v>0</v>
      </c>
      <c r="AQ51" s="608">
        <v>0</v>
      </c>
      <c r="AR51" s="608">
        <v>0</v>
      </c>
      <c r="AS51" s="608">
        <v>0</v>
      </c>
      <c r="AT51" s="608">
        <v>0</v>
      </c>
      <c r="AU51" s="608">
        <v>0</v>
      </c>
      <c r="AV51" s="608">
        <v>0</v>
      </c>
      <c r="AW51" s="608">
        <v>0</v>
      </c>
      <c r="AX51" s="608">
        <v>0</v>
      </c>
      <c r="AY51" s="608">
        <v>186</v>
      </c>
      <c r="AZ51" s="608">
        <v>0</v>
      </c>
      <c r="BA51" s="608">
        <v>0</v>
      </c>
      <c r="BB51" s="608">
        <v>0</v>
      </c>
      <c r="BC51" s="608">
        <v>0</v>
      </c>
      <c r="BD51" s="608">
        <v>0</v>
      </c>
      <c r="BE51" s="608">
        <v>0</v>
      </c>
      <c r="BF51" s="608">
        <v>0</v>
      </c>
      <c r="BG51" s="608">
        <v>0</v>
      </c>
      <c r="BH51" s="608">
        <v>10</v>
      </c>
      <c r="BI51" s="608">
        <v>0</v>
      </c>
      <c r="BJ51" s="608">
        <v>0</v>
      </c>
      <c r="BK51" s="608">
        <v>977</v>
      </c>
      <c r="BL51" s="608">
        <v>0</v>
      </c>
      <c r="BM51" s="608">
        <v>0</v>
      </c>
      <c r="BN51" s="608">
        <v>0</v>
      </c>
      <c r="BO51" s="608">
        <v>0</v>
      </c>
      <c r="BP51" s="608">
        <v>0</v>
      </c>
      <c r="BQ51" s="608">
        <v>0</v>
      </c>
      <c r="BR51" s="608">
        <v>0</v>
      </c>
      <c r="BS51" s="608">
        <v>0</v>
      </c>
      <c r="BT51" s="608">
        <v>0</v>
      </c>
      <c r="BU51" s="608">
        <v>0</v>
      </c>
      <c r="BV51" s="608">
        <v>0</v>
      </c>
      <c r="BW51" s="608">
        <v>0</v>
      </c>
      <c r="BX51" s="608">
        <v>0</v>
      </c>
      <c r="BY51" s="608">
        <v>2</v>
      </c>
      <c r="BZ51" s="608">
        <v>0</v>
      </c>
      <c r="CA51" s="608">
        <v>0</v>
      </c>
      <c r="CB51" s="608">
        <v>0</v>
      </c>
      <c r="CC51" s="608">
        <v>0</v>
      </c>
      <c r="CD51" s="608">
        <v>0</v>
      </c>
      <c r="CE51" s="608">
        <v>0</v>
      </c>
      <c r="CF51" s="608">
        <v>0</v>
      </c>
      <c r="CG51" s="608">
        <v>0</v>
      </c>
      <c r="CH51" s="608">
        <v>0</v>
      </c>
      <c r="CI51" s="608">
        <v>0</v>
      </c>
      <c r="CJ51" s="608">
        <v>0</v>
      </c>
      <c r="CK51" s="608">
        <v>13</v>
      </c>
      <c r="CL51" s="608">
        <v>132</v>
      </c>
      <c r="CM51" s="608">
        <v>0</v>
      </c>
      <c r="CN51" s="608">
        <v>0</v>
      </c>
      <c r="CO51" s="608">
        <v>0</v>
      </c>
      <c r="CP51" s="608">
        <v>0</v>
      </c>
      <c r="CQ51" s="608">
        <v>0</v>
      </c>
      <c r="CR51" s="608">
        <v>0</v>
      </c>
      <c r="CS51" s="608">
        <v>0</v>
      </c>
      <c r="CT51" s="608">
        <v>8</v>
      </c>
      <c r="CU51" s="608">
        <v>0</v>
      </c>
      <c r="CV51" s="608">
        <v>619</v>
      </c>
      <c r="CW51" s="608">
        <v>3</v>
      </c>
      <c r="CX51" s="608">
        <v>0</v>
      </c>
      <c r="CY51" s="608">
        <v>0</v>
      </c>
      <c r="CZ51" s="608">
        <v>0</v>
      </c>
      <c r="DA51" s="608">
        <v>8</v>
      </c>
      <c r="DB51" s="608">
        <v>0</v>
      </c>
      <c r="DC51" s="608">
        <v>1</v>
      </c>
      <c r="DD51" s="608">
        <v>0</v>
      </c>
      <c r="DE51" s="608">
        <v>0</v>
      </c>
      <c r="DF51" s="609">
        <v>1960</v>
      </c>
      <c r="DG51" s="608">
        <v>525</v>
      </c>
      <c r="DH51" s="608">
        <v>29580</v>
      </c>
      <c r="DI51" s="608">
        <v>0</v>
      </c>
      <c r="DJ51" s="608">
        <v>0</v>
      </c>
      <c r="DK51" s="608">
        <v>24</v>
      </c>
      <c r="DL51" s="608">
        <v>4869</v>
      </c>
      <c r="DM51" s="608">
        <v>-146</v>
      </c>
      <c r="DN51" s="610">
        <v>34852</v>
      </c>
      <c r="DO51" s="610">
        <v>36812</v>
      </c>
      <c r="DP51" s="608">
        <v>898</v>
      </c>
      <c r="DQ51" s="610">
        <v>35750</v>
      </c>
      <c r="DR51" s="610">
        <v>37710</v>
      </c>
      <c r="DS51" s="611">
        <v>-34781</v>
      </c>
      <c r="DT51" s="609">
        <v>969</v>
      </c>
      <c r="DU51" s="612">
        <v>2929</v>
      </c>
      <c r="DV51" s="614" t="s">
        <v>250</v>
      </c>
    </row>
    <row r="52" spans="1:126" ht="15.75" customHeight="1" x14ac:dyDescent="0.2">
      <c r="A52" s="564" t="s">
        <v>251</v>
      </c>
      <c r="B52" s="571" t="s">
        <v>347</v>
      </c>
      <c r="C52" s="459"/>
      <c r="D52" s="607">
        <v>0</v>
      </c>
      <c r="E52" s="608">
        <v>0</v>
      </c>
      <c r="F52" s="608">
        <v>0</v>
      </c>
      <c r="G52" s="608">
        <v>0</v>
      </c>
      <c r="H52" s="608">
        <v>0</v>
      </c>
      <c r="I52" s="608">
        <v>0</v>
      </c>
      <c r="J52" s="608">
        <v>0</v>
      </c>
      <c r="K52" s="608">
        <v>0</v>
      </c>
      <c r="L52" s="608">
        <v>0</v>
      </c>
      <c r="M52" s="608">
        <v>0</v>
      </c>
      <c r="N52" s="608">
        <v>0</v>
      </c>
      <c r="O52" s="608">
        <v>0</v>
      </c>
      <c r="P52" s="608">
        <v>0</v>
      </c>
      <c r="Q52" s="608">
        <v>0</v>
      </c>
      <c r="R52" s="608">
        <v>0</v>
      </c>
      <c r="S52" s="608">
        <v>0</v>
      </c>
      <c r="T52" s="608">
        <v>0</v>
      </c>
      <c r="U52" s="608">
        <v>0</v>
      </c>
      <c r="V52" s="608">
        <v>0</v>
      </c>
      <c r="W52" s="608">
        <v>0</v>
      </c>
      <c r="X52" s="608">
        <v>0</v>
      </c>
      <c r="Y52" s="608">
        <v>0</v>
      </c>
      <c r="Z52" s="608">
        <v>0</v>
      </c>
      <c r="AA52" s="608">
        <v>0</v>
      </c>
      <c r="AB52" s="608">
        <v>0</v>
      </c>
      <c r="AC52" s="608">
        <v>0</v>
      </c>
      <c r="AD52" s="608">
        <v>0</v>
      </c>
      <c r="AE52" s="608">
        <v>0</v>
      </c>
      <c r="AF52" s="608">
        <v>0</v>
      </c>
      <c r="AG52" s="608">
        <v>0</v>
      </c>
      <c r="AH52" s="608">
        <v>0</v>
      </c>
      <c r="AI52" s="608">
        <v>0</v>
      </c>
      <c r="AJ52" s="608">
        <v>0</v>
      </c>
      <c r="AK52" s="608">
        <v>0</v>
      </c>
      <c r="AL52" s="608">
        <v>0</v>
      </c>
      <c r="AM52" s="608">
        <v>0</v>
      </c>
      <c r="AN52" s="608">
        <v>0</v>
      </c>
      <c r="AO52" s="608">
        <v>0</v>
      </c>
      <c r="AP52" s="608">
        <v>0</v>
      </c>
      <c r="AQ52" s="608">
        <v>0</v>
      </c>
      <c r="AR52" s="608">
        <v>0</v>
      </c>
      <c r="AS52" s="608">
        <v>97</v>
      </c>
      <c r="AT52" s="608">
        <v>1982</v>
      </c>
      <c r="AU52" s="608">
        <v>170</v>
      </c>
      <c r="AV52" s="608">
        <v>0</v>
      </c>
      <c r="AW52" s="608">
        <v>0</v>
      </c>
      <c r="AX52" s="608">
        <v>125</v>
      </c>
      <c r="AY52" s="608">
        <v>0</v>
      </c>
      <c r="AZ52" s="608">
        <v>238</v>
      </c>
      <c r="BA52" s="608">
        <v>0</v>
      </c>
      <c r="BB52" s="608">
        <v>2</v>
      </c>
      <c r="BC52" s="608">
        <v>0</v>
      </c>
      <c r="BD52" s="608">
        <v>0</v>
      </c>
      <c r="BE52" s="608">
        <v>0</v>
      </c>
      <c r="BF52" s="608">
        <v>0</v>
      </c>
      <c r="BG52" s="608">
        <v>4</v>
      </c>
      <c r="BH52" s="608">
        <v>1</v>
      </c>
      <c r="BI52" s="608">
        <v>0</v>
      </c>
      <c r="BJ52" s="608">
        <v>0</v>
      </c>
      <c r="BK52" s="608">
        <v>48</v>
      </c>
      <c r="BL52" s="608">
        <v>7</v>
      </c>
      <c r="BM52" s="608">
        <v>50</v>
      </c>
      <c r="BN52" s="608">
        <v>56</v>
      </c>
      <c r="BO52" s="608">
        <v>0</v>
      </c>
      <c r="BP52" s="608">
        <v>0</v>
      </c>
      <c r="BQ52" s="608">
        <v>0</v>
      </c>
      <c r="BR52" s="608">
        <v>0</v>
      </c>
      <c r="BS52" s="608">
        <v>0</v>
      </c>
      <c r="BT52" s="608">
        <v>0</v>
      </c>
      <c r="BU52" s="608">
        <v>0</v>
      </c>
      <c r="BV52" s="608">
        <v>0</v>
      </c>
      <c r="BW52" s="608">
        <v>0</v>
      </c>
      <c r="BX52" s="608">
        <v>0</v>
      </c>
      <c r="BY52" s="608">
        <v>0</v>
      </c>
      <c r="BZ52" s="608">
        <v>0</v>
      </c>
      <c r="CA52" s="608">
        <v>0</v>
      </c>
      <c r="CB52" s="608">
        <v>0</v>
      </c>
      <c r="CC52" s="608">
        <v>0</v>
      </c>
      <c r="CD52" s="608">
        <v>0</v>
      </c>
      <c r="CE52" s="608">
        <v>0</v>
      </c>
      <c r="CF52" s="608">
        <v>0</v>
      </c>
      <c r="CG52" s="608">
        <v>0</v>
      </c>
      <c r="CH52" s="608">
        <v>0</v>
      </c>
      <c r="CI52" s="608">
        <v>1</v>
      </c>
      <c r="CJ52" s="608">
        <v>0</v>
      </c>
      <c r="CK52" s="608">
        <v>0</v>
      </c>
      <c r="CL52" s="608">
        <v>132</v>
      </c>
      <c r="CM52" s="608">
        <v>0</v>
      </c>
      <c r="CN52" s="608">
        <v>0</v>
      </c>
      <c r="CO52" s="608">
        <v>29</v>
      </c>
      <c r="CP52" s="608">
        <v>0</v>
      </c>
      <c r="CQ52" s="608">
        <v>0</v>
      </c>
      <c r="CR52" s="608">
        <v>0</v>
      </c>
      <c r="CS52" s="608">
        <v>0</v>
      </c>
      <c r="CT52" s="608">
        <v>0</v>
      </c>
      <c r="CU52" s="608">
        <v>0</v>
      </c>
      <c r="CV52" s="608">
        <v>212</v>
      </c>
      <c r="CW52" s="608">
        <v>14</v>
      </c>
      <c r="CX52" s="608">
        <v>0</v>
      </c>
      <c r="CY52" s="608">
        <v>0</v>
      </c>
      <c r="CZ52" s="608">
        <v>0</v>
      </c>
      <c r="DA52" s="608">
        <v>0</v>
      </c>
      <c r="DB52" s="608">
        <v>0</v>
      </c>
      <c r="DC52" s="608">
        <v>0</v>
      </c>
      <c r="DD52" s="608">
        <v>0</v>
      </c>
      <c r="DE52" s="608">
        <v>0</v>
      </c>
      <c r="DF52" s="609">
        <v>3168</v>
      </c>
      <c r="DG52" s="608">
        <v>0</v>
      </c>
      <c r="DH52" s="608">
        <v>0</v>
      </c>
      <c r="DI52" s="608">
        <v>0</v>
      </c>
      <c r="DJ52" s="608">
        <v>0</v>
      </c>
      <c r="DK52" s="608">
        <v>1073</v>
      </c>
      <c r="DL52" s="608">
        <v>11845</v>
      </c>
      <c r="DM52" s="608">
        <v>128</v>
      </c>
      <c r="DN52" s="610">
        <v>13046</v>
      </c>
      <c r="DO52" s="610">
        <v>16214</v>
      </c>
      <c r="DP52" s="608">
        <v>5700</v>
      </c>
      <c r="DQ52" s="610">
        <v>18746</v>
      </c>
      <c r="DR52" s="610">
        <v>21914</v>
      </c>
      <c r="DS52" s="611">
        <v>-14501</v>
      </c>
      <c r="DT52" s="609">
        <v>4245</v>
      </c>
      <c r="DU52" s="612">
        <v>7413</v>
      </c>
      <c r="DV52" s="614" t="s">
        <v>251</v>
      </c>
    </row>
    <row r="53" spans="1:126" ht="15.75" customHeight="1" x14ac:dyDescent="0.2">
      <c r="A53" s="564" t="s">
        <v>252</v>
      </c>
      <c r="B53" s="571" t="s">
        <v>348</v>
      </c>
      <c r="C53" s="459"/>
      <c r="D53" s="607">
        <v>0</v>
      </c>
      <c r="E53" s="608">
        <v>0</v>
      </c>
      <c r="F53" s="608">
        <v>0</v>
      </c>
      <c r="G53" s="608">
        <v>0</v>
      </c>
      <c r="H53" s="608">
        <v>10</v>
      </c>
      <c r="I53" s="608">
        <v>0</v>
      </c>
      <c r="J53" s="608">
        <v>0</v>
      </c>
      <c r="K53" s="608">
        <v>0</v>
      </c>
      <c r="L53" s="608">
        <v>0</v>
      </c>
      <c r="M53" s="608">
        <v>0</v>
      </c>
      <c r="N53" s="608">
        <v>0</v>
      </c>
      <c r="O53" s="608">
        <v>0</v>
      </c>
      <c r="P53" s="608">
        <v>0</v>
      </c>
      <c r="Q53" s="608">
        <v>0</v>
      </c>
      <c r="R53" s="608">
        <v>15</v>
      </c>
      <c r="S53" s="608">
        <v>0</v>
      </c>
      <c r="T53" s="608">
        <v>0</v>
      </c>
      <c r="U53" s="608">
        <v>7</v>
      </c>
      <c r="V53" s="608">
        <v>0</v>
      </c>
      <c r="W53" s="608">
        <v>0</v>
      </c>
      <c r="X53" s="608">
        <v>0</v>
      </c>
      <c r="Y53" s="608">
        <v>0</v>
      </c>
      <c r="Z53" s="608">
        <v>0</v>
      </c>
      <c r="AA53" s="608">
        <v>5</v>
      </c>
      <c r="AB53" s="608">
        <v>0</v>
      </c>
      <c r="AC53" s="608">
        <v>0</v>
      </c>
      <c r="AD53" s="608">
        <v>4</v>
      </c>
      <c r="AE53" s="608">
        <v>0</v>
      </c>
      <c r="AF53" s="608">
        <v>0</v>
      </c>
      <c r="AG53" s="608">
        <v>0</v>
      </c>
      <c r="AH53" s="608">
        <v>0</v>
      </c>
      <c r="AI53" s="608">
        <v>0</v>
      </c>
      <c r="AJ53" s="608">
        <v>3</v>
      </c>
      <c r="AK53" s="608">
        <v>0</v>
      </c>
      <c r="AL53" s="608">
        <v>0</v>
      </c>
      <c r="AM53" s="608">
        <v>0</v>
      </c>
      <c r="AN53" s="608">
        <v>0</v>
      </c>
      <c r="AO53" s="608">
        <v>0</v>
      </c>
      <c r="AP53" s="608">
        <v>0</v>
      </c>
      <c r="AQ53" s="608">
        <v>0</v>
      </c>
      <c r="AR53" s="608">
        <v>13</v>
      </c>
      <c r="AS53" s="608">
        <v>36</v>
      </c>
      <c r="AT53" s="608">
        <v>496</v>
      </c>
      <c r="AU53" s="608">
        <v>50</v>
      </c>
      <c r="AV53" s="608">
        <v>628</v>
      </c>
      <c r="AW53" s="608">
        <v>1084</v>
      </c>
      <c r="AX53" s="608">
        <v>148</v>
      </c>
      <c r="AY53" s="608">
        <v>15</v>
      </c>
      <c r="AZ53" s="608">
        <v>22</v>
      </c>
      <c r="BA53" s="608">
        <v>43</v>
      </c>
      <c r="BB53" s="608">
        <v>44</v>
      </c>
      <c r="BC53" s="608">
        <v>1</v>
      </c>
      <c r="BD53" s="608">
        <v>0</v>
      </c>
      <c r="BE53" s="608">
        <v>6</v>
      </c>
      <c r="BF53" s="608">
        <v>212</v>
      </c>
      <c r="BG53" s="608">
        <v>19</v>
      </c>
      <c r="BH53" s="608">
        <v>7</v>
      </c>
      <c r="BI53" s="608">
        <v>68</v>
      </c>
      <c r="BJ53" s="608">
        <v>0</v>
      </c>
      <c r="BK53" s="608">
        <v>1398</v>
      </c>
      <c r="BL53" s="608">
        <v>579</v>
      </c>
      <c r="BM53" s="608">
        <v>141</v>
      </c>
      <c r="BN53" s="608">
        <v>110</v>
      </c>
      <c r="BO53" s="608">
        <v>1</v>
      </c>
      <c r="BP53" s="608">
        <v>0</v>
      </c>
      <c r="BQ53" s="608">
        <v>11</v>
      </c>
      <c r="BR53" s="608">
        <v>0</v>
      </c>
      <c r="BS53" s="608">
        <v>116</v>
      </c>
      <c r="BT53" s="608">
        <v>1</v>
      </c>
      <c r="BU53" s="608">
        <v>10</v>
      </c>
      <c r="BV53" s="608">
        <v>1</v>
      </c>
      <c r="BW53" s="608">
        <v>0</v>
      </c>
      <c r="BX53" s="608">
        <v>3</v>
      </c>
      <c r="BY53" s="608">
        <v>1</v>
      </c>
      <c r="BZ53" s="608">
        <v>13</v>
      </c>
      <c r="CA53" s="608">
        <v>0</v>
      </c>
      <c r="CB53" s="608">
        <v>0</v>
      </c>
      <c r="CC53" s="608">
        <v>1</v>
      </c>
      <c r="CD53" s="608">
        <v>1</v>
      </c>
      <c r="CE53" s="608">
        <v>8</v>
      </c>
      <c r="CF53" s="608">
        <v>0</v>
      </c>
      <c r="CG53" s="608">
        <v>0</v>
      </c>
      <c r="CH53" s="608">
        <v>22</v>
      </c>
      <c r="CI53" s="608">
        <v>4</v>
      </c>
      <c r="CJ53" s="608">
        <v>0</v>
      </c>
      <c r="CK53" s="608">
        <v>16</v>
      </c>
      <c r="CL53" s="608">
        <v>102</v>
      </c>
      <c r="CM53" s="608">
        <v>189</v>
      </c>
      <c r="CN53" s="608">
        <v>41</v>
      </c>
      <c r="CO53" s="608">
        <v>9</v>
      </c>
      <c r="CP53" s="608">
        <v>1</v>
      </c>
      <c r="CQ53" s="608">
        <v>0</v>
      </c>
      <c r="CR53" s="608">
        <v>0</v>
      </c>
      <c r="CS53" s="608">
        <v>0</v>
      </c>
      <c r="CT53" s="608">
        <v>2</v>
      </c>
      <c r="CU53" s="608">
        <v>0</v>
      </c>
      <c r="CV53" s="608">
        <v>417</v>
      </c>
      <c r="CW53" s="608">
        <v>20</v>
      </c>
      <c r="CX53" s="608">
        <v>2</v>
      </c>
      <c r="CY53" s="608">
        <v>3</v>
      </c>
      <c r="CZ53" s="608">
        <v>1</v>
      </c>
      <c r="DA53" s="608">
        <v>14</v>
      </c>
      <c r="DB53" s="608">
        <v>0</v>
      </c>
      <c r="DC53" s="608">
        <v>4</v>
      </c>
      <c r="DD53" s="608">
        <v>0</v>
      </c>
      <c r="DE53" s="608">
        <v>6</v>
      </c>
      <c r="DF53" s="609">
        <v>6184</v>
      </c>
      <c r="DG53" s="608">
        <v>85</v>
      </c>
      <c r="DH53" s="608">
        <v>6260</v>
      </c>
      <c r="DI53" s="608">
        <v>0</v>
      </c>
      <c r="DJ53" s="608">
        <v>0</v>
      </c>
      <c r="DK53" s="608">
        <v>23</v>
      </c>
      <c r="DL53" s="608">
        <v>12666</v>
      </c>
      <c r="DM53" s="608">
        <v>-361</v>
      </c>
      <c r="DN53" s="610">
        <v>18673</v>
      </c>
      <c r="DO53" s="610">
        <v>24857</v>
      </c>
      <c r="DP53" s="608">
        <v>2424</v>
      </c>
      <c r="DQ53" s="610">
        <v>21097</v>
      </c>
      <c r="DR53" s="610">
        <v>27281</v>
      </c>
      <c r="DS53" s="611">
        <v>-24914</v>
      </c>
      <c r="DT53" s="609">
        <v>-3817</v>
      </c>
      <c r="DU53" s="612">
        <v>2367</v>
      </c>
      <c r="DV53" s="614" t="s">
        <v>252</v>
      </c>
    </row>
    <row r="54" spans="1:126" ht="15.75" customHeight="1" x14ac:dyDescent="0.2">
      <c r="A54" s="564" t="s">
        <v>253</v>
      </c>
      <c r="B54" s="571" t="s">
        <v>533</v>
      </c>
      <c r="C54" s="459"/>
      <c r="D54" s="607">
        <v>0</v>
      </c>
      <c r="E54" s="608">
        <v>0</v>
      </c>
      <c r="F54" s="608">
        <v>0</v>
      </c>
      <c r="G54" s="608">
        <v>0</v>
      </c>
      <c r="H54" s="608">
        <v>0</v>
      </c>
      <c r="I54" s="608">
        <v>0</v>
      </c>
      <c r="J54" s="608">
        <v>0</v>
      </c>
      <c r="K54" s="608">
        <v>2</v>
      </c>
      <c r="L54" s="608">
        <v>1</v>
      </c>
      <c r="M54" s="608">
        <v>0</v>
      </c>
      <c r="N54" s="608">
        <v>0</v>
      </c>
      <c r="O54" s="608">
        <v>0</v>
      </c>
      <c r="P54" s="608">
        <v>0</v>
      </c>
      <c r="Q54" s="608">
        <v>0</v>
      </c>
      <c r="R54" s="608">
        <v>1</v>
      </c>
      <c r="S54" s="608">
        <v>0</v>
      </c>
      <c r="T54" s="608">
        <v>0</v>
      </c>
      <c r="U54" s="608">
        <v>0</v>
      </c>
      <c r="V54" s="608">
        <v>0</v>
      </c>
      <c r="W54" s="608">
        <v>0</v>
      </c>
      <c r="X54" s="608">
        <v>0</v>
      </c>
      <c r="Y54" s="608">
        <v>0</v>
      </c>
      <c r="Z54" s="608">
        <v>0</v>
      </c>
      <c r="AA54" s="608">
        <v>66</v>
      </c>
      <c r="AB54" s="608">
        <v>0</v>
      </c>
      <c r="AC54" s="608">
        <v>0</v>
      </c>
      <c r="AD54" s="608">
        <v>0</v>
      </c>
      <c r="AE54" s="608">
        <v>0</v>
      </c>
      <c r="AF54" s="608">
        <v>0</v>
      </c>
      <c r="AG54" s="608">
        <v>2</v>
      </c>
      <c r="AH54" s="608">
        <v>0</v>
      </c>
      <c r="AI54" s="608">
        <v>0</v>
      </c>
      <c r="AJ54" s="608">
        <v>1</v>
      </c>
      <c r="AK54" s="608">
        <v>0</v>
      </c>
      <c r="AL54" s="608">
        <v>0</v>
      </c>
      <c r="AM54" s="608">
        <v>0</v>
      </c>
      <c r="AN54" s="608">
        <v>0</v>
      </c>
      <c r="AO54" s="608">
        <v>0</v>
      </c>
      <c r="AP54" s="608">
        <v>0</v>
      </c>
      <c r="AQ54" s="608">
        <v>13</v>
      </c>
      <c r="AR54" s="608">
        <v>1</v>
      </c>
      <c r="AS54" s="608">
        <v>23</v>
      </c>
      <c r="AT54" s="608">
        <v>43</v>
      </c>
      <c r="AU54" s="608">
        <v>0</v>
      </c>
      <c r="AV54" s="608">
        <v>7</v>
      </c>
      <c r="AW54" s="608">
        <v>4</v>
      </c>
      <c r="AX54" s="608">
        <v>1</v>
      </c>
      <c r="AY54" s="608">
        <v>0</v>
      </c>
      <c r="AZ54" s="608">
        <v>0</v>
      </c>
      <c r="BA54" s="608">
        <v>0</v>
      </c>
      <c r="BB54" s="608">
        <v>187</v>
      </c>
      <c r="BC54" s="608">
        <v>0</v>
      </c>
      <c r="BD54" s="608">
        <v>0</v>
      </c>
      <c r="BE54" s="608">
        <v>8</v>
      </c>
      <c r="BF54" s="608">
        <v>1</v>
      </c>
      <c r="BG54" s="608">
        <v>0</v>
      </c>
      <c r="BH54" s="608">
        <v>10</v>
      </c>
      <c r="BI54" s="608">
        <v>2</v>
      </c>
      <c r="BJ54" s="608">
        <v>2</v>
      </c>
      <c r="BK54" s="608">
        <v>408</v>
      </c>
      <c r="BL54" s="608">
        <v>54</v>
      </c>
      <c r="BM54" s="608">
        <v>317</v>
      </c>
      <c r="BN54" s="608">
        <v>241</v>
      </c>
      <c r="BO54" s="608">
        <v>4</v>
      </c>
      <c r="BP54" s="608">
        <v>0</v>
      </c>
      <c r="BQ54" s="608">
        <v>0</v>
      </c>
      <c r="BR54" s="608">
        <v>2</v>
      </c>
      <c r="BS54" s="608">
        <v>130</v>
      </c>
      <c r="BT54" s="608">
        <v>29</v>
      </c>
      <c r="BU54" s="608">
        <v>19</v>
      </c>
      <c r="BV54" s="608">
        <v>4</v>
      </c>
      <c r="BW54" s="608">
        <v>0</v>
      </c>
      <c r="BX54" s="608">
        <v>1</v>
      </c>
      <c r="BY54" s="608">
        <v>25</v>
      </c>
      <c r="BZ54" s="608">
        <v>0</v>
      </c>
      <c r="CA54" s="608">
        <v>1</v>
      </c>
      <c r="CB54" s="608">
        <v>0</v>
      </c>
      <c r="CC54" s="608">
        <v>1</v>
      </c>
      <c r="CD54" s="608">
        <v>0</v>
      </c>
      <c r="CE54" s="608">
        <v>1</v>
      </c>
      <c r="CF54" s="608">
        <v>0</v>
      </c>
      <c r="CG54" s="608">
        <v>0</v>
      </c>
      <c r="CH54" s="608">
        <v>3</v>
      </c>
      <c r="CI54" s="608">
        <v>32</v>
      </c>
      <c r="CJ54" s="608">
        <v>0</v>
      </c>
      <c r="CK54" s="608">
        <v>5</v>
      </c>
      <c r="CL54" s="608">
        <v>352</v>
      </c>
      <c r="CM54" s="608">
        <v>5</v>
      </c>
      <c r="CN54" s="608">
        <v>32</v>
      </c>
      <c r="CO54" s="608">
        <v>7</v>
      </c>
      <c r="CP54" s="608">
        <v>0</v>
      </c>
      <c r="CQ54" s="608">
        <v>4</v>
      </c>
      <c r="CR54" s="608">
        <v>0</v>
      </c>
      <c r="CS54" s="608">
        <v>3</v>
      </c>
      <c r="CT54" s="608">
        <v>4</v>
      </c>
      <c r="CU54" s="608">
        <v>4</v>
      </c>
      <c r="CV54" s="608">
        <v>116</v>
      </c>
      <c r="CW54" s="608">
        <v>137</v>
      </c>
      <c r="CX54" s="608">
        <v>0</v>
      </c>
      <c r="CY54" s="608">
        <v>10</v>
      </c>
      <c r="CZ54" s="608">
        <v>1</v>
      </c>
      <c r="DA54" s="608">
        <v>13</v>
      </c>
      <c r="DB54" s="608">
        <v>0</v>
      </c>
      <c r="DC54" s="608">
        <v>2</v>
      </c>
      <c r="DD54" s="608">
        <v>0</v>
      </c>
      <c r="DE54" s="608">
        <v>0</v>
      </c>
      <c r="DF54" s="609">
        <v>2342</v>
      </c>
      <c r="DG54" s="608">
        <v>306</v>
      </c>
      <c r="DH54" s="608">
        <v>25679</v>
      </c>
      <c r="DI54" s="608">
        <v>0</v>
      </c>
      <c r="DJ54" s="608">
        <v>0</v>
      </c>
      <c r="DK54" s="608">
        <v>6766</v>
      </c>
      <c r="DL54" s="608">
        <v>5529</v>
      </c>
      <c r="DM54" s="608">
        <v>182</v>
      </c>
      <c r="DN54" s="610">
        <v>38462</v>
      </c>
      <c r="DO54" s="610">
        <v>40804</v>
      </c>
      <c r="DP54" s="608">
        <v>6154</v>
      </c>
      <c r="DQ54" s="610">
        <v>44616</v>
      </c>
      <c r="DR54" s="610">
        <v>46958</v>
      </c>
      <c r="DS54" s="611">
        <v>-40561</v>
      </c>
      <c r="DT54" s="609">
        <v>4055</v>
      </c>
      <c r="DU54" s="612">
        <v>6397</v>
      </c>
      <c r="DV54" s="614" t="s">
        <v>253</v>
      </c>
    </row>
    <row r="55" spans="1:126" ht="15.75" customHeight="1" x14ac:dyDescent="0.2">
      <c r="A55" s="564" t="s">
        <v>254</v>
      </c>
      <c r="B55" s="571" t="s">
        <v>349</v>
      </c>
      <c r="C55" s="459"/>
      <c r="D55" s="607">
        <v>0</v>
      </c>
      <c r="E55" s="608">
        <v>0</v>
      </c>
      <c r="F55" s="608">
        <v>0</v>
      </c>
      <c r="G55" s="608">
        <v>0</v>
      </c>
      <c r="H55" s="608">
        <v>0</v>
      </c>
      <c r="I55" s="608">
        <v>0</v>
      </c>
      <c r="J55" s="608">
        <v>0</v>
      </c>
      <c r="K55" s="608">
        <v>0</v>
      </c>
      <c r="L55" s="608">
        <v>0</v>
      </c>
      <c r="M55" s="608">
        <v>0</v>
      </c>
      <c r="N55" s="608">
        <v>0</v>
      </c>
      <c r="O55" s="608">
        <v>0</v>
      </c>
      <c r="P55" s="608">
        <v>0</v>
      </c>
      <c r="Q55" s="608">
        <v>0</v>
      </c>
      <c r="R55" s="608">
        <v>0</v>
      </c>
      <c r="S55" s="608">
        <v>0</v>
      </c>
      <c r="T55" s="608">
        <v>0</v>
      </c>
      <c r="U55" s="608">
        <v>0</v>
      </c>
      <c r="V55" s="608">
        <v>0</v>
      </c>
      <c r="W55" s="608">
        <v>0</v>
      </c>
      <c r="X55" s="608">
        <v>0</v>
      </c>
      <c r="Y55" s="608">
        <v>0</v>
      </c>
      <c r="Z55" s="608">
        <v>0</v>
      </c>
      <c r="AA55" s="608">
        <v>0</v>
      </c>
      <c r="AB55" s="608">
        <v>0</v>
      </c>
      <c r="AC55" s="608">
        <v>0</v>
      </c>
      <c r="AD55" s="608">
        <v>0</v>
      </c>
      <c r="AE55" s="608">
        <v>0</v>
      </c>
      <c r="AF55" s="608">
        <v>0</v>
      </c>
      <c r="AG55" s="608">
        <v>0</v>
      </c>
      <c r="AH55" s="608">
        <v>0</v>
      </c>
      <c r="AI55" s="608">
        <v>0</v>
      </c>
      <c r="AJ55" s="608">
        <v>0</v>
      </c>
      <c r="AK55" s="608">
        <v>0</v>
      </c>
      <c r="AL55" s="608">
        <v>0</v>
      </c>
      <c r="AM55" s="608">
        <v>0</v>
      </c>
      <c r="AN55" s="608">
        <v>0</v>
      </c>
      <c r="AO55" s="608">
        <v>0</v>
      </c>
      <c r="AP55" s="608">
        <v>0</v>
      </c>
      <c r="AQ55" s="608">
        <v>0</v>
      </c>
      <c r="AR55" s="608">
        <v>0</v>
      </c>
      <c r="AS55" s="608">
        <v>0</v>
      </c>
      <c r="AT55" s="608">
        <v>3</v>
      </c>
      <c r="AU55" s="608">
        <v>0</v>
      </c>
      <c r="AV55" s="608">
        <v>0</v>
      </c>
      <c r="AW55" s="608">
        <v>0</v>
      </c>
      <c r="AX55" s="608">
        <v>0</v>
      </c>
      <c r="AY55" s="608">
        <v>0</v>
      </c>
      <c r="AZ55" s="608">
        <v>0</v>
      </c>
      <c r="BA55" s="608">
        <v>0</v>
      </c>
      <c r="BB55" s="608">
        <v>1</v>
      </c>
      <c r="BC55" s="608">
        <v>28</v>
      </c>
      <c r="BD55" s="608">
        <v>0</v>
      </c>
      <c r="BE55" s="608">
        <v>0</v>
      </c>
      <c r="BF55" s="608">
        <v>0</v>
      </c>
      <c r="BG55" s="608">
        <v>0</v>
      </c>
      <c r="BH55" s="608">
        <v>0</v>
      </c>
      <c r="BI55" s="608">
        <v>0</v>
      </c>
      <c r="BJ55" s="608">
        <v>0</v>
      </c>
      <c r="BK55" s="608">
        <v>0</v>
      </c>
      <c r="BL55" s="608">
        <v>0</v>
      </c>
      <c r="BM55" s="608">
        <v>0</v>
      </c>
      <c r="BN55" s="608">
        <v>0</v>
      </c>
      <c r="BO55" s="608">
        <v>0</v>
      </c>
      <c r="BP55" s="608">
        <v>0</v>
      </c>
      <c r="BQ55" s="608">
        <v>0</v>
      </c>
      <c r="BR55" s="608">
        <v>0</v>
      </c>
      <c r="BS55" s="608">
        <v>0</v>
      </c>
      <c r="BT55" s="608">
        <v>0</v>
      </c>
      <c r="BU55" s="608">
        <v>0</v>
      </c>
      <c r="BV55" s="608">
        <v>0</v>
      </c>
      <c r="BW55" s="608">
        <v>0</v>
      </c>
      <c r="BX55" s="608">
        <v>0</v>
      </c>
      <c r="BY55" s="608">
        <v>0</v>
      </c>
      <c r="BZ55" s="608">
        <v>0</v>
      </c>
      <c r="CA55" s="608">
        <v>0</v>
      </c>
      <c r="CB55" s="608">
        <v>0</v>
      </c>
      <c r="CC55" s="608">
        <v>0</v>
      </c>
      <c r="CD55" s="608">
        <v>0</v>
      </c>
      <c r="CE55" s="608">
        <v>0</v>
      </c>
      <c r="CF55" s="608">
        <v>0</v>
      </c>
      <c r="CG55" s="608">
        <v>5</v>
      </c>
      <c r="CH55" s="608">
        <v>2</v>
      </c>
      <c r="CI55" s="608">
        <v>0</v>
      </c>
      <c r="CJ55" s="608">
        <v>0</v>
      </c>
      <c r="CK55" s="608">
        <v>0</v>
      </c>
      <c r="CL55" s="608">
        <v>0</v>
      </c>
      <c r="CM55" s="608">
        <v>0</v>
      </c>
      <c r="CN55" s="608">
        <v>0</v>
      </c>
      <c r="CO55" s="608">
        <v>0</v>
      </c>
      <c r="CP55" s="608">
        <v>0</v>
      </c>
      <c r="CQ55" s="608">
        <v>0</v>
      </c>
      <c r="CR55" s="608">
        <v>0</v>
      </c>
      <c r="CS55" s="608">
        <v>0</v>
      </c>
      <c r="CT55" s="608">
        <v>145</v>
      </c>
      <c r="CU55" s="608">
        <v>0</v>
      </c>
      <c r="CV55" s="608">
        <v>127</v>
      </c>
      <c r="CW55" s="608">
        <v>0</v>
      </c>
      <c r="CX55" s="608">
        <v>0</v>
      </c>
      <c r="CY55" s="608">
        <v>0</v>
      </c>
      <c r="CZ55" s="608">
        <v>0</v>
      </c>
      <c r="DA55" s="608">
        <v>0</v>
      </c>
      <c r="DB55" s="608">
        <v>0</v>
      </c>
      <c r="DC55" s="608">
        <v>0</v>
      </c>
      <c r="DD55" s="608">
        <v>0</v>
      </c>
      <c r="DE55" s="608">
        <v>0</v>
      </c>
      <c r="DF55" s="609">
        <v>311</v>
      </c>
      <c r="DG55" s="608">
        <v>0</v>
      </c>
      <c r="DH55" s="608">
        <v>5086</v>
      </c>
      <c r="DI55" s="608">
        <v>0</v>
      </c>
      <c r="DJ55" s="608">
        <v>0</v>
      </c>
      <c r="DK55" s="608">
        <v>1054</v>
      </c>
      <c r="DL55" s="608">
        <v>22088</v>
      </c>
      <c r="DM55" s="608">
        <v>77</v>
      </c>
      <c r="DN55" s="610">
        <v>28305</v>
      </c>
      <c r="DO55" s="610">
        <v>28616</v>
      </c>
      <c r="DP55" s="608">
        <v>445</v>
      </c>
      <c r="DQ55" s="610">
        <v>28750</v>
      </c>
      <c r="DR55" s="610">
        <v>29061</v>
      </c>
      <c r="DS55" s="611">
        <v>-28620</v>
      </c>
      <c r="DT55" s="609">
        <v>130</v>
      </c>
      <c r="DU55" s="612">
        <v>441</v>
      </c>
      <c r="DV55" s="614" t="s">
        <v>254</v>
      </c>
    </row>
    <row r="56" spans="1:126" ht="15.75" customHeight="1" x14ac:dyDescent="0.2">
      <c r="A56" s="564" t="s">
        <v>255</v>
      </c>
      <c r="B56" s="571" t="s">
        <v>350</v>
      </c>
      <c r="C56" s="459"/>
      <c r="D56" s="607">
        <v>0</v>
      </c>
      <c r="E56" s="608">
        <v>0</v>
      </c>
      <c r="F56" s="608">
        <v>0</v>
      </c>
      <c r="G56" s="608">
        <v>0</v>
      </c>
      <c r="H56" s="608">
        <v>0</v>
      </c>
      <c r="I56" s="608">
        <v>0</v>
      </c>
      <c r="J56" s="608">
        <v>0</v>
      </c>
      <c r="K56" s="608">
        <v>0</v>
      </c>
      <c r="L56" s="608">
        <v>0</v>
      </c>
      <c r="M56" s="608">
        <v>0</v>
      </c>
      <c r="N56" s="608">
        <v>0</v>
      </c>
      <c r="O56" s="608">
        <v>0</v>
      </c>
      <c r="P56" s="608">
        <v>0</v>
      </c>
      <c r="Q56" s="608">
        <v>0</v>
      </c>
      <c r="R56" s="608">
        <v>0</v>
      </c>
      <c r="S56" s="608">
        <v>0</v>
      </c>
      <c r="T56" s="608">
        <v>0</v>
      </c>
      <c r="U56" s="608">
        <v>0</v>
      </c>
      <c r="V56" s="608">
        <v>0</v>
      </c>
      <c r="W56" s="608">
        <v>0</v>
      </c>
      <c r="X56" s="608">
        <v>0</v>
      </c>
      <c r="Y56" s="608">
        <v>0</v>
      </c>
      <c r="Z56" s="608">
        <v>0</v>
      </c>
      <c r="AA56" s="608">
        <v>0</v>
      </c>
      <c r="AB56" s="608">
        <v>0</v>
      </c>
      <c r="AC56" s="608">
        <v>0</v>
      </c>
      <c r="AD56" s="608">
        <v>0</v>
      </c>
      <c r="AE56" s="608">
        <v>0</v>
      </c>
      <c r="AF56" s="608">
        <v>0</v>
      </c>
      <c r="AG56" s="608">
        <v>0</v>
      </c>
      <c r="AH56" s="608">
        <v>0</v>
      </c>
      <c r="AI56" s="608">
        <v>0</v>
      </c>
      <c r="AJ56" s="608">
        <v>0</v>
      </c>
      <c r="AK56" s="608">
        <v>0</v>
      </c>
      <c r="AL56" s="608">
        <v>0</v>
      </c>
      <c r="AM56" s="608">
        <v>0</v>
      </c>
      <c r="AN56" s="608">
        <v>0</v>
      </c>
      <c r="AO56" s="608">
        <v>0</v>
      </c>
      <c r="AP56" s="608">
        <v>0</v>
      </c>
      <c r="AQ56" s="608">
        <v>0</v>
      </c>
      <c r="AR56" s="608">
        <v>0</v>
      </c>
      <c r="AS56" s="608">
        <v>0</v>
      </c>
      <c r="AT56" s="608">
        <v>0</v>
      </c>
      <c r="AU56" s="608">
        <v>0</v>
      </c>
      <c r="AV56" s="608">
        <v>0</v>
      </c>
      <c r="AW56" s="608">
        <v>0</v>
      </c>
      <c r="AX56" s="608">
        <v>0</v>
      </c>
      <c r="AY56" s="608">
        <v>0</v>
      </c>
      <c r="AZ56" s="608">
        <v>0</v>
      </c>
      <c r="BA56" s="608">
        <v>0</v>
      </c>
      <c r="BB56" s="608">
        <v>0</v>
      </c>
      <c r="BC56" s="608">
        <v>0</v>
      </c>
      <c r="BD56" s="608">
        <v>0</v>
      </c>
      <c r="BE56" s="608">
        <v>0</v>
      </c>
      <c r="BF56" s="608">
        <v>0</v>
      </c>
      <c r="BG56" s="608">
        <v>0</v>
      </c>
      <c r="BH56" s="608">
        <v>0</v>
      </c>
      <c r="BI56" s="608">
        <v>0</v>
      </c>
      <c r="BJ56" s="608">
        <v>0</v>
      </c>
      <c r="BK56" s="608">
        <v>0</v>
      </c>
      <c r="BL56" s="608">
        <v>0</v>
      </c>
      <c r="BM56" s="608">
        <v>0</v>
      </c>
      <c r="BN56" s="608">
        <v>0</v>
      </c>
      <c r="BO56" s="608">
        <v>0</v>
      </c>
      <c r="BP56" s="608">
        <v>0</v>
      </c>
      <c r="BQ56" s="608">
        <v>0</v>
      </c>
      <c r="BR56" s="608">
        <v>0</v>
      </c>
      <c r="BS56" s="608">
        <v>0</v>
      </c>
      <c r="BT56" s="608">
        <v>0</v>
      </c>
      <c r="BU56" s="608">
        <v>0</v>
      </c>
      <c r="BV56" s="608">
        <v>0</v>
      </c>
      <c r="BW56" s="608">
        <v>0</v>
      </c>
      <c r="BX56" s="608">
        <v>0</v>
      </c>
      <c r="BY56" s="608">
        <v>0</v>
      </c>
      <c r="BZ56" s="608">
        <v>0</v>
      </c>
      <c r="CA56" s="608">
        <v>0</v>
      </c>
      <c r="CB56" s="608">
        <v>0</v>
      </c>
      <c r="CC56" s="608">
        <v>0</v>
      </c>
      <c r="CD56" s="608">
        <v>0</v>
      </c>
      <c r="CE56" s="608">
        <v>0</v>
      </c>
      <c r="CF56" s="608">
        <v>0</v>
      </c>
      <c r="CG56" s="608">
        <v>0</v>
      </c>
      <c r="CH56" s="608">
        <v>0</v>
      </c>
      <c r="CI56" s="608">
        <v>0</v>
      </c>
      <c r="CJ56" s="608">
        <v>0</v>
      </c>
      <c r="CK56" s="608">
        <v>0</v>
      </c>
      <c r="CL56" s="608">
        <v>0</v>
      </c>
      <c r="CM56" s="608">
        <v>0</v>
      </c>
      <c r="CN56" s="608">
        <v>0</v>
      </c>
      <c r="CO56" s="608">
        <v>0</v>
      </c>
      <c r="CP56" s="608">
        <v>0</v>
      </c>
      <c r="CQ56" s="608">
        <v>0</v>
      </c>
      <c r="CR56" s="608">
        <v>0</v>
      </c>
      <c r="CS56" s="608">
        <v>0</v>
      </c>
      <c r="CT56" s="608">
        <v>0</v>
      </c>
      <c r="CU56" s="608">
        <v>0</v>
      </c>
      <c r="CV56" s="608">
        <v>0</v>
      </c>
      <c r="CW56" s="608">
        <v>0</v>
      </c>
      <c r="CX56" s="608">
        <v>0</v>
      </c>
      <c r="CY56" s="608">
        <v>0</v>
      </c>
      <c r="CZ56" s="608">
        <v>0</v>
      </c>
      <c r="DA56" s="608">
        <v>0</v>
      </c>
      <c r="DB56" s="608">
        <v>0</v>
      </c>
      <c r="DC56" s="608">
        <v>0</v>
      </c>
      <c r="DD56" s="608">
        <v>0</v>
      </c>
      <c r="DE56" s="608">
        <v>0</v>
      </c>
      <c r="DF56" s="609">
        <v>0</v>
      </c>
      <c r="DG56" s="608">
        <v>0</v>
      </c>
      <c r="DH56" s="608">
        <v>40046</v>
      </c>
      <c r="DI56" s="608">
        <v>0</v>
      </c>
      <c r="DJ56" s="608">
        <v>0</v>
      </c>
      <c r="DK56" s="608">
        <v>606</v>
      </c>
      <c r="DL56" s="608">
        <v>17575</v>
      </c>
      <c r="DM56" s="608">
        <v>51</v>
      </c>
      <c r="DN56" s="610">
        <v>58278</v>
      </c>
      <c r="DO56" s="610">
        <v>58278</v>
      </c>
      <c r="DP56" s="608">
        <v>0</v>
      </c>
      <c r="DQ56" s="610">
        <v>58278</v>
      </c>
      <c r="DR56" s="610">
        <v>58278</v>
      </c>
      <c r="DS56" s="611">
        <v>-58278</v>
      </c>
      <c r="DT56" s="609">
        <v>0</v>
      </c>
      <c r="DU56" s="612">
        <v>0</v>
      </c>
      <c r="DV56" s="614" t="s">
        <v>255</v>
      </c>
    </row>
    <row r="57" spans="1:126" ht="15.75" customHeight="1" x14ac:dyDescent="0.2">
      <c r="A57" s="564" t="s">
        <v>256</v>
      </c>
      <c r="B57" s="571" t="s">
        <v>351</v>
      </c>
      <c r="C57" s="459"/>
      <c r="D57" s="607">
        <v>0</v>
      </c>
      <c r="E57" s="608">
        <v>0</v>
      </c>
      <c r="F57" s="608">
        <v>0</v>
      </c>
      <c r="G57" s="608">
        <v>0</v>
      </c>
      <c r="H57" s="608">
        <v>0</v>
      </c>
      <c r="I57" s="608">
        <v>0</v>
      </c>
      <c r="J57" s="608">
        <v>0</v>
      </c>
      <c r="K57" s="608">
        <v>0</v>
      </c>
      <c r="L57" s="608">
        <v>0</v>
      </c>
      <c r="M57" s="608">
        <v>0</v>
      </c>
      <c r="N57" s="608">
        <v>0</v>
      </c>
      <c r="O57" s="608">
        <v>0</v>
      </c>
      <c r="P57" s="608">
        <v>0</v>
      </c>
      <c r="Q57" s="608">
        <v>0</v>
      </c>
      <c r="R57" s="608">
        <v>0</v>
      </c>
      <c r="S57" s="608">
        <v>0</v>
      </c>
      <c r="T57" s="608">
        <v>0</v>
      </c>
      <c r="U57" s="608">
        <v>0</v>
      </c>
      <c r="V57" s="608">
        <v>0</v>
      </c>
      <c r="W57" s="608">
        <v>0</v>
      </c>
      <c r="X57" s="608">
        <v>0</v>
      </c>
      <c r="Y57" s="608">
        <v>0</v>
      </c>
      <c r="Z57" s="608">
        <v>0</v>
      </c>
      <c r="AA57" s="608">
        <v>0</v>
      </c>
      <c r="AB57" s="608">
        <v>0</v>
      </c>
      <c r="AC57" s="608">
        <v>0</v>
      </c>
      <c r="AD57" s="608">
        <v>0</v>
      </c>
      <c r="AE57" s="608">
        <v>0</v>
      </c>
      <c r="AF57" s="608">
        <v>0</v>
      </c>
      <c r="AG57" s="608">
        <v>0</v>
      </c>
      <c r="AH57" s="608">
        <v>0</v>
      </c>
      <c r="AI57" s="608">
        <v>0</v>
      </c>
      <c r="AJ57" s="608">
        <v>0</v>
      </c>
      <c r="AK57" s="608">
        <v>0</v>
      </c>
      <c r="AL57" s="608">
        <v>0</v>
      </c>
      <c r="AM57" s="608">
        <v>0</v>
      </c>
      <c r="AN57" s="608">
        <v>0</v>
      </c>
      <c r="AO57" s="608">
        <v>0</v>
      </c>
      <c r="AP57" s="608">
        <v>0</v>
      </c>
      <c r="AQ57" s="608">
        <v>0</v>
      </c>
      <c r="AR57" s="608">
        <v>0</v>
      </c>
      <c r="AS57" s="608">
        <v>0</v>
      </c>
      <c r="AT57" s="608">
        <v>0</v>
      </c>
      <c r="AU57" s="608">
        <v>0</v>
      </c>
      <c r="AV57" s="608">
        <v>0</v>
      </c>
      <c r="AW57" s="608">
        <v>0</v>
      </c>
      <c r="AX57" s="608">
        <v>0</v>
      </c>
      <c r="AY57" s="608">
        <v>0</v>
      </c>
      <c r="AZ57" s="608">
        <v>0</v>
      </c>
      <c r="BA57" s="608">
        <v>0</v>
      </c>
      <c r="BB57" s="608">
        <v>0</v>
      </c>
      <c r="BC57" s="608">
        <v>0</v>
      </c>
      <c r="BD57" s="608">
        <v>0</v>
      </c>
      <c r="BE57" s="608">
        <v>45</v>
      </c>
      <c r="BF57" s="608">
        <v>0</v>
      </c>
      <c r="BG57" s="608">
        <v>0</v>
      </c>
      <c r="BH57" s="608">
        <v>0</v>
      </c>
      <c r="BI57" s="608">
        <v>0</v>
      </c>
      <c r="BJ57" s="608">
        <v>0</v>
      </c>
      <c r="BK57" s="608">
        <v>0</v>
      </c>
      <c r="BL57" s="608">
        <v>0</v>
      </c>
      <c r="BM57" s="608">
        <v>0</v>
      </c>
      <c r="BN57" s="608">
        <v>0</v>
      </c>
      <c r="BO57" s="608">
        <v>0</v>
      </c>
      <c r="BP57" s="608">
        <v>0</v>
      </c>
      <c r="BQ57" s="608">
        <v>0</v>
      </c>
      <c r="BR57" s="608">
        <v>0</v>
      </c>
      <c r="BS57" s="608">
        <v>0</v>
      </c>
      <c r="BT57" s="608">
        <v>0</v>
      </c>
      <c r="BU57" s="608">
        <v>0</v>
      </c>
      <c r="BV57" s="608">
        <v>0</v>
      </c>
      <c r="BW57" s="608">
        <v>0</v>
      </c>
      <c r="BX57" s="608">
        <v>0</v>
      </c>
      <c r="BY57" s="608">
        <v>0</v>
      </c>
      <c r="BZ57" s="608">
        <v>0</v>
      </c>
      <c r="CA57" s="608">
        <v>0</v>
      </c>
      <c r="CB57" s="608">
        <v>0</v>
      </c>
      <c r="CC57" s="608">
        <v>0</v>
      </c>
      <c r="CD57" s="608">
        <v>0</v>
      </c>
      <c r="CE57" s="608">
        <v>0</v>
      </c>
      <c r="CF57" s="608">
        <v>0</v>
      </c>
      <c r="CG57" s="608">
        <v>0</v>
      </c>
      <c r="CH57" s="608">
        <v>0</v>
      </c>
      <c r="CI57" s="608">
        <v>0</v>
      </c>
      <c r="CJ57" s="608">
        <v>0</v>
      </c>
      <c r="CK57" s="608">
        <v>0</v>
      </c>
      <c r="CL57" s="608">
        <v>56</v>
      </c>
      <c r="CM57" s="608">
        <v>0</v>
      </c>
      <c r="CN57" s="608">
        <v>0</v>
      </c>
      <c r="CO57" s="608">
        <v>0</v>
      </c>
      <c r="CP57" s="608">
        <v>0</v>
      </c>
      <c r="CQ57" s="608">
        <v>0</v>
      </c>
      <c r="CR57" s="608">
        <v>0</v>
      </c>
      <c r="CS57" s="608">
        <v>0</v>
      </c>
      <c r="CT57" s="608">
        <v>0</v>
      </c>
      <c r="CU57" s="608">
        <v>0</v>
      </c>
      <c r="CV57" s="608">
        <v>222</v>
      </c>
      <c r="CW57" s="608">
        <v>0</v>
      </c>
      <c r="CX57" s="608">
        <v>0</v>
      </c>
      <c r="CY57" s="608">
        <v>0</v>
      </c>
      <c r="CZ57" s="608">
        <v>0</v>
      </c>
      <c r="DA57" s="608">
        <v>0</v>
      </c>
      <c r="DB57" s="608">
        <v>0</v>
      </c>
      <c r="DC57" s="608">
        <v>0</v>
      </c>
      <c r="DD57" s="608">
        <v>0</v>
      </c>
      <c r="DE57" s="608">
        <v>0</v>
      </c>
      <c r="DF57" s="609">
        <v>323</v>
      </c>
      <c r="DG57" s="608">
        <v>0</v>
      </c>
      <c r="DH57" s="608">
        <v>3875</v>
      </c>
      <c r="DI57" s="608">
        <v>0</v>
      </c>
      <c r="DJ57" s="608">
        <v>0</v>
      </c>
      <c r="DK57" s="608">
        <v>238</v>
      </c>
      <c r="DL57" s="608">
        <v>16334</v>
      </c>
      <c r="DM57" s="608">
        <v>72</v>
      </c>
      <c r="DN57" s="610">
        <v>20519</v>
      </c>
      <c r="DO57" s="610">
        <v>20842</v>
      </c>
      <c r="DP57" s="608">
        <v>754</v>
      </c>
      <c r="DQ57" s="610">
        <v>21273</v>
      </c>
      <c r="DR57" s="610">
        <v>21596</v>
      </c>
      <c r="DS57" s="611">
        <v>-19325</v>
      </c>
      <c r="DT57" s="609">
        <v>1948</v>
      </c>
      <c r="DU57" s="612">
        <v>2271</v>
      </c>
      <c r="DV57" s="614" t="s">
        <v>256</v>
      </c>
    </row>
    <row r="58" spans="1:126" ht="15.75" customHeight="1" x14ac:dyDescent="0.2">
      <c r="A58" s="564" t="s">
        <v>257</v>
      </c>
      <c r="B58" s="571" t="s">
        <v>352</v>
      </c>
      <c r="C58" s="459"/>
      <c r="D58" s="607">
        <v>0</v>
      </c>
      <c r="E58" s="608">
        <v>0</v>
      </c>
      <c r="F58" s="608">
        <v>0</v>
      </c>
      <c r="G58" s="608">
        <v>0</v>
      </c>
      <c r="H58" s="608">
        <v>0</v>
      </c>
      <c r="I58" s="608">
        <v>0</v>
      </c>
      <c r="J58" s="608">
        <v>0</v>
      </c>
      <c r="K58" s="608">
        <v>0</v>
      </c>
      <c r="L58" s="608">
        <v>0</v>
      </c>
      <c r="M58" s="608">
        <v>0</v>
      </c>
      <c r="N58" s="608">
        <v>0</v>
      </c>
      <c r="O58" s="608">
        <v>0</v>
      </c>
      <c r="P58" s="608">
        <v>0</v>
      </c>
      <c r="Q58" s="608">
        <v>0</v>
      </c>
      <c r="R58" s="608">
        <v>0</v>
      </c>
      <c r="S58" s="608">
        <v>0</v>
      </c>
      <c r="T58" s="608">
        <v>0</v>
      </c>
      <c r="U58" s="608">
        <v>0</v>
      </c>
      <c r="V58" s="608">
        <v>0</v>
      </c>
      <c r="W58" s="608">
        <v>0</v>
      </c>
      <c r="X58" s="608">
        <v>0</v>
      </c>
      <c r="Y58" s="608">
        <v>0</v>
      </c>
      <c r="Z58" s="608">
        <v>0</v>
      </c>
      <c r="AA58" s="608">
        <v>0</v>
      </c>
      <c r="AB58" s="608">
        <v>0</v>
      </c>
      <c r="AC58" s="608">
        <v>0</v>
      </c>
      <c r="AD58" s="608">
        <v>0</v>
      </c>
      <c r="AE58" s="608">
        <v>0</v>
      </c>
      <c r="AF58" s="608">
        <v>0</v>
      </c>
      <c r="AG58" s="608">
        <v>0</v>
      </c>
      <c r="AH58" s="608">
        <v>0</v>
      </c>
      <c r="AI58" s="608">
        <v>0</v>
      </c>
      <c r="AJ58" s="608">
        <v>0</v>
      </c>
      <c r="AK58" s="608">
        <v>0</v>
      </c>
      <c r="AL58" s="608">
        <v>0</v>
      </c>
      <c r="AM58" s="608">
        <v>0</v>
      </c>
      <c r="AN58" s="608">
        <v>0</v>
      </c>
      <c r="AO58" s="608">
        <v>0</v>
      </c>
      <c r="AP58" s="608">
        <v>0</v>
      </c>
      <c r="AQ58" s="608">
        <v>0</v>
      </c>
      <c r="AR58" s="608">
        <v>0</v>
      </c>
      <c r="AS58" s="608">
        <v>0</v>
      </c>
      <c r="AT58" s="608">
        <v>13</v>
      </c>
      <c r="AU58" s="608">
        <v>0</v>
      </c>
      <c r="AV58" s="608">
        <v>0</v>
      </c>
      <c r="AW58" s="608">
        <v>0</v>
      </c>
      <c r="AX58" s="608">
        <v>0</v>
      </c>
      <c r="AY58" s="608">
        <v>0</v>
      </c>
      <c r="AZ58" s="608">
        <v>0</v>
      </c>
      <c r="BA58" s="608">
        <v>0</v>
      </c>
      <c r="BB58" s="608">
        <v>0</v>
      </c>
      <c r="BC58" s="608">
        <v>0</v>
      </c>
      <c r="BD58" s="608">
        <v>0</v>
      </c>
      <c r="BE58" s="608">
        <v>465</v>
      </c>
      <c r="BF58" s="608">
        <v>27765</v>
      </c>
      <c r="BG58" s="608">
        <v>0</v>
      </c>
      <c r="BH58" s="608">
        <v>28</v>
      </c>
      <c r="BI58" s="608">
        <v>0</v>
      </c>
      <c r="BJ58" s="608">
        <v>0</v>
      </c>
      <c r="BK58" s="608">
        <v>0</v>
      </c>
      <c r="BL58" s="608">
        <v>0</v>
      </c>
      <c r="BM58" s="608">
        <v>0</v>
      </c>
      <c r="BN58" s="608">
        <v>0</v>
      </c>
      <c r="BO58" s="608">
        <v>0</v>
      </c>
      <c r="BP58" s="608">
        <v>0</v>
      </c>
      <c r="BQ58" s="608">
        <v>0</v>
      </c>
      <c r="BR58" s="608">
        <v>0</v>
      </c>
      <c r="BS58" s="608">
        <v>0</v>
      </c>
      <c r="BT58" s="608">
        <v>0</v>
      </c>
      <c r="BU58" s="608">
        <v>0</v>
      </c>
      <c r="BV58" s="608">
        <v>0</v>
      </c>
      <c r="BW58" s="608">
        <v>0</v>
      </c>
      <c r="BX58" s="608">
        <v>0</v>
      </c>
      <c r="BY58" s="608">
        <v>0</v>
      </c>
      <c r="BZ58" s="608">
        <v>15</v>
      </c>
      <c r="CA58" s="608">
        <v>0</v>
      </c>
      <c r="CB58" s="608">
        <v>0</v>
      </c>
      <c r="CC58" s="608">
        <v>0</v>
      </c>
      <c r="CD58" s="608">
        <v>0</v>
      </c>
      <c r="CE58" s="608">
        <v>0</v>
      </c>
      <c r="CF58" s="608">
        <v>0</v>
      </c>
      <c r="CG58" s="608">
        <v>0</v>
      </c>
      <c r="CH58" s="608">
        <v>0</v>
      </c>
      <c r="CI58" s="608">
        <v>0</v>
      </c>
      <c r="CJ58" s="608">
        <v>0</v>
      </c>
      <c r="CK58" s="608">
        <v>0</v>
      </c>
      <c r="CL58" s="608">
        <v>0</v>
      </c>
      <c r="CM58" s="608">
        <v>0</v>
      </c>
      <c r="CN58" s="608">
        <v>0</v>
      </c>
      <c r="CO58" s="608">
        <v>0</v>
      </c>
      <c r="CP58" s="608">
        <v>0</v>
      </c>
      <c r="CQ58" s="608">
        <v>0</v>
      </c>
      <c r="CR58" s="608">
        <v>0</v>
      </c>
      <c r="CS58" s="608">
        <v>0</v>
      </c>
      <c r="CT58" s="608">
        <v>0</v>
      </c>
      <c r="CU58" s="608">
        <v>0</v>
      </c>
      <c r="CV58" s="608">
        <v>8953</v>
      </c>
      <c r="CW58" s="608">
        <v>0</v>
      </c>
      <c r="CX58" s="608">
        <v>0</v>
      </c>
      <c r="CY58" s="608">
        <v>0</v>
      </c>
      <c r="CZ58" s="608">
        <v>0</v>
      </c>
      <c r="DA58" s="608">
        <v>0</v>
      </c>
      <c r="DB58" s="608">
        <v>0</v>
      </c>
      <c r="DC58" s="608">
        <v>0</v>
      </c>
      <c r="DD58" s="608">
        <v>0</v>
      </c>
      <c r="DE58" s="608">
        <v>0</v>
      </c>
      <c r="DF58" s="609">
        <v>37239</v>
      </c>
      <c r="DG58" s="608">
        <v>0</v>
      </c>
      <c r="DH58" s="608">
        <v>150</v>
      </c>
      <c r="DI58" s="608">
        <v>0</v>
      </c>
      <c r="DJ58" s="608">
        <v>0</v>
      </c>
      <c r="DK58" s="608">
        <v>0</v>
      </c>
      <c r="DL58" s="608">
        <v>0</v>
      </c>
      <c r="DM58" s="608">
        <v>-729</v>
      </c>
      <c r="DN58" s="610">
        <v>-579</v>
      </c>
      <c r="DO58" s="610">
        <v>36660</v>
      </c>
      <c r="DP58" s="608">
        <v>82072</v>
      </c>
      <c r="DQ58" s="610">
        <v>81493</v>
      </c>
      <c r="DR58" s="610">
        <v>118732</v>
      </c>
      <c r="DS58" s="611">
        <v>-23804</v>
      </c>
      <c r="DT58" s="609">
        <v>57689</v>
      </c>
      <c r="DU58" s="612">
        <v>94928</v>
      </c>
      <c r="DV58" s="614" t="s">
        <v>257</v>
      </c>
    </row>
    <row r="59" spans="1:126" ht="15.75" customHeight="1" x14ac:dyDescent="0.2">
      <c r="A59" s="564" t="s">
        <v>258</v>
      </c>
      <c r="B59" s="571" t="s">
        <v>353</v>
      </c>
      <c r="C59" s="459"/>
      <c r="D59" s="607">
        <v>0</v>
      </c>
      <c r="E59" s="608">
        <v>0</v>
      </c>
      <c r="F59" s="608">
        <v>0</v>
      </c>
      <c r="G59" s="608">
        <v>0</v>
      </c>
      <c r="H59" s="608">
        <v>555</v>
      </c>
      <c r="I59" s="608">
        <v>0</v>
      </c>
      <c r="J59" s="608">
        <v>1</v>
      </c>
      <c r="K59" s="608">
        <v>0</v>
      </c>
      <c r="L59" s="608">
        <v>0</v>
      </c>
      <c r="M59" s="608">
        <v>0</v>
      </c>
      <c r="N59" s="608">
        <v>0</v>
      </c>
      <c r="O59" s="608">
        <v>0</v>
      </c>
      <c r="P59" s="608">
        <v>0</v>
      </c>
      <c r="Q59" s="608">
        <v>0</v>
      </c>
      <c r="R59" s="608">
        <v>0</v>
      </c>
      <c r="S59" s="608">
        <v>0</v>
      </c>
      <c r="T59" s="608">
        <v>0</v>
      </c>
      <c r="U59" s="608">
        <v>0</v>
      </c>
      <c r="V59" s="608">
        <v>0</v>
      </c>
      <c r="W59" s="608">
        <v>0</v>
      </c>
      <c r="X59" s="608">
        <v>0</v>
      </c>
      <c r="Y59" s="608">
        <v>0</v>
      </c>
      <c r="Z59" s="608">
        <v>0</v>
      </c>
      <c r="AA59" s="608">
        <v>0</v>
      </c>
      <c r="AB59" s="608">
        <v>0</v>
      </c>
      <c r="AC59" s="608">
        <v>0</v>
      </c>
      <c r="AD59" s="608">
        <v>0</v>
      </c>
      <c r="AE59" s="608">
        <v>0</v>
      </c>
      <c r="AF59" s="608">
        <v>0</v>
      </c>
      <c r="AG59" s="608">
        <v>0</v>
      </c>
      <c r="AH59" s="608">
        <v>0</v>
      </c>
      <c r="AI59" s="608">
        <v>0</v>
      </c>
      <c r="AJ59" s="608">
        <v>0</v>
      </c>
      <c r="AK59" s="608">
        <v>0</v>
      </c>
      <c r="AL59" s="608">
        <v>0</v>
      </c>
      <c r="AM59" s="608">
        <v>0</v>
      </c>
      <c r="AN59" s="608">
        <v>0</v>
      </c>
      <c r="AO59" s="608">
        <v>0</v>
      </c>
      <c r="AP59" s="608">
        <v>0</v>
      </c>
      <c r="AQ59" s="608">
        <v>0</v>
      </c>
      <c r="AR59" s="608">
        <v>0</v>
      </c>
      <c r="AS59" s="608">
        <v>0</v>
      </c>
      <c r="AT59" s="608">
        <v>0</v>
      </c>
      <c r="AU59" s="608">
        <v>0</v>
      </c>
      <c r="AV59" s="608">
        <v>0</v>
      </c>
      <c r="AW59" s="608">
        <v>0</v>
      </c>
      <c r="AX59" s="608">
        <v>0</v>
      </c>
      <c r="AY59" s="608">
        <v>0</v>
      </c>
      <c r="AZ59" s="608">
        <v>0</v>
      </c>
      <c r="BA59" s="608">
        <v>0</v>
      </c>
      <c r="BB59" s="608">
        <v>0</v>
      </c>
      <c r="BC59" s="608">
        <v>0</v>
      </c>
      <c r="BD59" s="608">
        <v>0</v>
      </c>
      <c r="BE59" s="608">
        <v>0</v>
      </c>
      <c r="BF59" s="608">
        <v>0</v>
      </c>
      <c r="BG59" s="608">
        <v>1715</v>
      </c>
      <c r="BH59" s="608">
        <v>0</v>
      </c>
      <c r="BI59" s="608">
        <v>0</v>
      </c>
      <c r="BJ59" s="608">
        <v>0</v>
      </c>
      <c r="BK59" s="608">
        <v>0</v>
      </c>
      <c r="BL59" s="608">
        <v>0</v>
      </c>
      <c r="BM59" s="608">
        <v>0</v>
      </c>
      <c r="BN59" s="608">
        <v>0</v>
      </c>
      <c r="BO59" s="608">
        <v>0</v>
      </c>
      <c r="BP59" s="608">
        <v>0</v>
      </c>
      <c r="BQ59" s="608">
        <v>0</v>
      </c>
      <c r="BR59" s="608">
        <v>0</v>
      </c>
      <c r="BS59" s="608">
        <v>0</v>
      </c>
      <c r="BT59" s="608">
        <v>0</v>
      </c>
      <c r="BU59" s="608">
        <v>0</v>
      </c>
      <c r="BV59" s="608">
        <v>0</v>
      </c>
      <c r="BW59" s="608">
        <v>0</v>
      </c>
      <c r="BX59" s="608">
        <v>0</v>
      </c>
      <c r="BY59" s="608">
        <v>0</v>
      </c>
      <c r="BZ59" s="608">
        <v>0</v>
      </c>
      <c r="CA59" s="608">
        <v>264</v>
      </c>
      <c r="CB59" s="608">
        <v>0</v>
      </c>
      <c r="CC59" s="608">
        <v>0</v>
      </c>
      <c r="CD59" s="608">
        <v>0</v>
      </c>
      <c r="CE59" s="608">
        <v>13</v>
      </c>
      <c r="CF59" s="608">
        <v>0</v>
      </c>
      <c r="CG59" s="608">
        <v>0</v>
      </c>
      <c r="CH59" s="608">
        <v>0</v>
      </c>
      <c r="CI59" s="608">
        <v>0</v>
      </c>
      <c r="CJ59" s="608">
        <v>0</v>
      </c>
      <c r="CK59" s="608">
        <v>0</v>
      </c>
      <c r="CL59" s="608">
        <v>235</v>
      </c>
      <c r="CM59" s="608">
        <v>28</v>
      </c>
      <c r="CN59" s="608">
        <v>11</v>
      </c>
      <c r="CO59" s="608">
        <v>0</v>
      </c>
      <c r="CP59" s="608">
        <v>0</v>
      </c>
      <c r="CQ59" s="608">
        <v>0</v>
      </c>
      <c r="CR59" s="608">
        <v>0</v>
      </c>
      <c r="CS59" s="608">
        <v>0</v>
      </c>
      <c r="CT59" s="608">
        <v>1</v>
      </c>
      <c r="CU59" s="608">
        <v>0</v>
      </c>
      <c r="CV59" s="608">
        <v>0</v>
      </c>
      <c r="CW59" s="608">
        <v>0</v>
      </c>
      <c r="CX59" s="608">
        <v>0</v>
      </c>
      <c r="CY59" s="608">
        <v>0</v>
      </c>
      <c r="CZ59" s="608">
        <v>0</v>
      </c>
      <c r="DA59" s="608">
        <v>1</v>
      </c>
      <c r="DB59" s="608">
        <v>0</v>
      </c>
      <c r="DC59" s="608">
        <v>0</v>
      </c>
      <c r="DD59" s="608">
        <v>0</v>
      </c>
      <c r="DE59" s="608">
        <v>0</v>
      </c>
      <c r="DF59" s="609">
        <v>2824</v>
      </c>
      <c r="DG59" s="608">
        <v>0</v>
      </c>
      <c r="DH59" s="608">
        <v>329</v>
      </c>
      <c r="DI59" s="608">
        <v>0</v>
      </c>
      <c r="DJ59" s="608">
        <v>0</v>
      </c>
      <c r="DK59" s="608">
        <v>688</v>
      </c>
      <c r="DL59" s="608">
        <v>672</v>
      </c>
      <c r="DM59" s="608">
        <v>-27</v>
      </c>
      <c r="DN59" s="610">
        <v>1662</v>
      </c>
      <c r="DO59" s="610">
        <v>4486</v>
      </c>
      <c r="DP59" s="608">
        <v>6057</v>
      </c>
      <c r="DQ59" s="610">
        <v>7719</v>
      </c>
      <c r="DR59" s="610">
        <v>10543</v>
      </c>
      <c r="DS59" s="611">
        <v>-3803</v>
      </c>
      <c r="DT59" s="609">
        <v>3916</v>
      </c>
      <c r="DU59" s="612">
        <v>6740</v>
      </c>
      <c r="DV59" s="614" t="s">
        <v>258</v>
      </c>
    </row>
    <row r="60" spans="1:126" ht="15.75" customHeight="1" x14ac:dyDescent="0.2">
      <c r="A60" s="564" t="s">
        <v>259</v>
      </c>
      <c r="B60" s="571" t="s">
        <v>354</v>
      </c>
      <c r="C60" s="459"/>
      <c r="D60" s="607">
        <v>0</v>
      </c>
      <c r="E60" s="608">
        <v>0</v>
      </c>
      <c r="F60" s="608">
        <v>0</v>
      </c>
      <c r="G60" s="608">
        <v>0</v>
      </c>
      <c r="H60" s="608">
        <v>0</v>
      </c>
      <c r="I60" s="608">
        <v>0</v>
      </c>
      <c r="J60" s="608">
        <v>0</v>
      </c>
      <c r="K60" s="608">
        <v>0</v>
      </c>
      <c r="L60" s="608">
        <v>0</v>
      </c>
      <c r="M60" s="608">
        <v>0</v>
      </c>
      <c r="N60" s="608">
        <v>0</v>
      </c>
      <c r="O60" s="608">
        <v>0</v>
      </c>
      <c r="P60" s="608">
        <v>0</v>
      </c>
      <c r="Q60" s="608">
        <v>0</v>
      </c>
      <c r="R60" s="608">
        <v>0</v>
      </c>
      <c r="S60" s="608">
        <v>0</v>
      </c>
      <c r="T60" s="608">
        <v>0</v>
      </c>
      <c r="U60" s="608">
        <v>0</v>
      </c>
      <c r="V60" s="608">
        <v>0</v>
      </c>
      <c r="W60" s="608">
        <v>0</v>
      </c>
      <c r="X60" s="608">
        <v>0</v>
      </c>
      <c r="Y60" s="608">
        <v>0</v>
      </c>
      <c r="Z60" s="608">
        <v>0</v>
      </c>
      <c r="AA60" s="608">
        <v>0</v>
      </c>
      <c r="AB60" s="608">
        <v>0</v>
      </c>
      <c r="AC60" s="608">
        <v>0</v>
      </c>
      <c r="AD60" s="608">
        <v>0</v>
      </c>
      <c r="AE60" s="608">
        <v>0</v>
      </c>
      <c r="AF60" s="608">
        <v>0</v>
      </c>
      <c r="AG60" s="608">
        <v>0</v>
      </c>
      <c r="AH60" s="608">
        <v>0</v>
      </c>
      <c r="AI60" s="608">
        <v>0</v>
      </c>
      <c r="AJ60" s="608">
        <v>0</v>
      </c>
      <c r="AK60" s="608">
        <v>0</v>
      </c>
      <c r="AL60" s="608">
        <v>0</v>
      </c>
      <c r="AM60" s="608">
        <v>0</v>
      </c>
      <c r="AN60" s="608">
        <v>0</v>
      </c>
      <c r="AO60" s="608">
        <v>0</v>
      </c>
      <c r="AP60" s="608">
        <v>0</v>
      </c>
      <c r="AQ60" s="608">
        <v>0</v>
      </c>
      <c r="AR60" s="608">
        <v>0</v>
      </c>
      <c r="AS60" s="608">
        <v>0</v>
      </c>
      <c r="AT60" s="608">
        <v>0</v>
      </c>
      <c r="AU60" s="608">
        <v>0</v>
      </c>
      <c r="AV60" s="608">
        <v>0</v>
      </c>
      <c r="AW60" s="608">
        <v>0</v>
      </c>
      <c r="AX60" s="608">
        <v>0</v>
      </c>
      <c r="AY60" s="608">
        <v>0</v>
      </c>
      <c r="AZ60" s="608">
        <v>0</v>
      </c>
      <c r="BA60" s="608">
        <v>0</v>
      </c>
      <c r="BB60" s="608">
        <v>0</v>
      </c>
      <c r="BC60" s="608">
        <v>0</v>
      </c>
      <c r="BD60" s="608">
        <v>0</v>
      </c>
      <c r="BE60" s="608">
        <v>0</v>
      </c>
      <c r="BF60" s="608">
        <v>0</v>
      </c>
      <c r="BG60" s="608">
        <v>0</v>
      </c>
      <c r="BH60" s="608">
        <v>1337</v>
      </c>
      <c r="BI60" s="608">
        <v>0</v>
      </c>
      <c r="BJ60" s="608">
        <v>0</v>
      </c>
      <c r="BK60" s="608">
        <v>0</v>
      </c>
      <c r="BL60" s="608">
        <v>0</v>
      </c>
      <c r="BM60" s="608">
        <v>0</v>
      </c>
      <c r="BN60" s="608">
        <v>0</v>
      </c>
      <c r="BO60" s="608">
        <v>0</v>
      </c>
      <c r="BP60" s="608">
        <v>0</v>
      </c>
      <c r="BQ60" s="608">
        <v>0</v>
      </c>
      <c r="BR60" s="608">
        <v>0</v>
      </c>
      <c r="BS60" s="608">
        <v>0</v>
      </c>
      <c r="BT60" s="608">
        <v>0</v>
      </c>
      <c r="BU60" s="608">
        <v>0</v>
      </c>
      <c r="BV60" s="608">
        <v>0</v>
      </c>
      <c r="BW60" s="608">
        <v>0</v>
      </c>
      <c r="BX60" s="608">
        <v>779</v>
      </c>
      <c r="BY60" s="608">
        <v>0</v>
      </c>
      <c r="BZ60" s="608">
        <v>0</v>
      </c>
      <c r="CA60" s="608">
        <v>0</v>
      </c>
      <c r="CB60" s="608">
        <v>170</v>
      </c>
      <c r="CC60" s="608">
        <v>0</v>
      </c>
      <c r="CD60" s="608">
        <v>0</v>
      </c>
      <c r="CE60" s="608">
        <v>21</v>
      </c>
      <c r="CF60" s="608">
        <v>0</v>
      </c>
      <c r="CG60" s="608">
        <v>0</v>
      </c>
      <c r="CH60" s="608">
        <v>0</v>
      </c>
      <c r="CI60" s="608">
        <v>0</v>
      </c>
      <c r="CJ60" s="608">
        <v>0</v>
      </c>
      <c r="CK60" s="608">
        <v>0</v>
      </c>
      <c r="CL60" s="608">
        <v>1232</v>
      </c>
      <c r="CM60" s="608">
        <v>0</v>
      </c>
      <c r="CN60" s="608">
        <v>0</v>
      </c>
      <c r="CO60" s="608">
        <v>0</v>
      </c>
      <c r="CP60" s="608">
        <v>0</v>
      </c>
      <c r="CQ60" s="608">
        <v>0</v>
      </c>
      <c r="CR60" s="608">
        <v>0</v>
      </c>
      <c r="CS60" s="608">
        <v>0</v>
      </c>
      <c r="CT60" s="608">
        <v>0</v>
      </c>
      <c r="CU60" s="608">
        <v>0</v>
      </c>
      <c r="CV60" s="608">
        <v>531</v>
      </c>
      <c r="CW60" s="608">
        <v>3</v>
      </c>
      <c r="CX60" s="608">
        <v>0</v>
      </c>
      <c r="CY60" s="608">
        <v>0</v>
      </c>
      <c r="CZ60" s="608">
        <v>0</v>
      </c>
      <c r="DA60" s="608">
        <v>0</v>
      </c>
      <c r="DB60" s="608">
        <v>0</v>
      </c>
      <c r="DC60" s="608">
        <v>28</v>
      </c>
      <c r="DD60" s="608">
        <v>0</v>
      </c>
      <c r="DE60" s="608">
        <v>0</v>
      </c>
      <c r="DF60" s="609">
        <v>4101</v>
      </c>
      <c r="DG60" s="608">
        <v>0</v>
      </c>
      <c r="DH60" s="608">
        <v>416</v>
      </c>
      <c r="DI60" s="608">
        <v>0</v>
      </c>
      <c r="DJ60" s="608">
        <v>0</v>
      </c>
      <c r="DK60" s="608">
        <v>2003</v>
      </c>
      <c r="DL60" s="608">
        <v>5908</v>
      </c>
      <c r="DM60" s="608">
        <v>-79</v>
      </c>
      <c r="DN60" s="610">
        <v>8248</v>
      </c>
      <c r="DO60" s="610">
        <v>12349</v>
      </c>
      <c r="DP60" s="608">
        <v>2328</v>
      </c>
      <c r="DQ60" s="610">
        <v>10576</v>
      </c>
      <c r="DR60" s="610">
        <v>14677</v>
      </c>
      <c r="DS60" s="611">
        <v>-11044</v>
      </c>
      <c r="DT60" s="609">
        <v>-468</v>
      </c>
      <c r="DU60" s="612">
        <v>3633</v>
      </c>
      <c r="DV60" s="614" t="s">
        <v>259</v>
      </c>
    </row>
    <row r="61" spans="1:126" ht="15.75" customHeight="1" x14ac:dyDescent="0.2">
      <c r="A61" s="564" t="s">
        <v>260</v>
      </c>
      <c r="B61" s="571" t="s">
        <v>78</v>
      </c>
      <c r="C61" s="459"/>
      <c r="D61" s="607">
        <v>4</v>
      </c>
      <c r="E61" s="608">
        <v>0</v>
      </c>
      <c r="F61" s="608">
        <v>1</v>
      </c>
      <c r="G61" s="608">
        <v>0</v>
      </c>
      <c r="H61" s="608">
        <v>103</v>
      </c>
      <c r="I61" s="608">
        <v>0</v>
      </c>
      <c r="J61" s="608">
        <v>3</v>
      </c>
      <c r="K61" s="608">
        <v>61</v>
      </c>
      <c r="L61" s="608">
        <v>83</v>
      </c>
      <c r="M61" s="608">
        <v>0</v>
      </c>
      <c r="N61" s="608">
        <v>0</v>
      </c>
      <c r="O61" s="608">
        <v>21</v>
      </c>
      <c r="P61" s="608">
        <v>476</v>
      </c>
      <c r="Q61" s="608">
        <v>55</v>
      </c>
      <c r="R61" s="608">
        <v>127</v>
      </c>
      <c r="S61" s="608">
        <v>20</v>
      </c>
      <c r="T61" s="608">
        <v>31</v>
      </c>
      <c r="U61" s="608">
        <v>2</v>
      </c>
      <c r="V61" s="608">
        <v>0</v>
      </c>
      <c r="W61" s="608">
        <v>0</v>
      </c>
      <c r="X61" s="608">
        <v>0</v>
      </c>
      <c r="Y61" s="608">
        <v>33</v>
      </c>
      <c r="Z61" s="608">
        <v>2</v>
      </c>
      <c r="AA61" s="608">
        <v>87</v>
      </c>
      <c r="AB61" s="608">
        <v>9</v>
      </c>
      <c r="AC61" s="608">
        <v>1</v>
      </c>
      <c r="AD61" s="608">
        <v>32</v>
      </c>
      <c r="AE61" s="608">
        <v>2</v>
      </c>
      <c r="AF61" s="608">
        <v>4</v>
      </c>
      <c r="AG61" s="608">
        <v>60</v>
      </c>
      <c r="AH61" s="608">
        <v>3</v>
      </c>
      <c r="AI61" s="608">
        <v>38</v>
      </c>
      <c r="AJ61" s="608">
        <v>64</v>
      </c>
      <c r="AK61" s="608">
        <v>0</v>
      </c>
      <c r="AL61" s="608">
        <v>56</v>
      </c>
      <c r="AM61" s="608">
        <v>120</v>
      </c>
      <c r="AN61" s="608">
        <v>1</v>
      </c>
      <c r="AO61" s="608">
        <v>0</v>
      </c>
      <c r="AP61" s="608">
        <v>274</v>
      </c>
      <c r="AQ61" s="608">
        <v>4</v>
      </c>
      <c r="AR61" s="608">
        <v>9</v>
      </c>
      <c r="AS61" s="608">
        <v>5</v>
      </c>
      <c r="AT61" s="608">
        <v>1091</v>
      </c>
      <c r="AU61" s="608">
        <v>32</v>
      </c>
      <c r="AV61" s="608">
        <v>15</v>
      </c>
      <c r="AW61" s="608">
        <v>166</v>
      </c>
      <c r="AX61" s="608">
        <v>27</v>
      </c>
      <c r="AY61" s="608">
        <v>0</v>
      </c>
      <c r="AZ61" s="608">
        <v>19</v>
      </c>
      <c r="BA61" s="608">
        <v>1</v>
      </c>
      <c r="BB61" s="608">
        <v>22</v>
      </c>
      <c r="BC61" s="608">
        <v>1</v>
      </c>
      <c r="BD61" s="608">
        <v>0</v>
      </c>
      <c r="BE61" s="608">
        <v>0</v>
      </c>
      <c r="BF61" s="608">
        <v>29</v>
      </c>
      <c r="BG61" s="608">
        <v>0</v>
      </c>
      <c r="BH61" s="608">
        <v>1</v>
      </c>
      <c r="BI61" s="608">
        <v>2723</v>
      </c>
      <c r="BJ61" s="608">
        <v>1</v>
      </c>
      <c r="BK61" s="608">
        <v>372</v>
      </c>
      <c r="BL61" s="608">
        <v>628</v>
      </c>
      <c r="BM61" s="608">
        <v>322</v>
      </c>
      <c r="BN61" s="608">
        <v>187</v>
      </c>
      <c r="BO61" s="608">
        <v>5</v>
      </c>
      <c r="BP61" s="608">
        <v>0</v>
      </c>
      <c r="BQ61" s="608">
        <v>35</v>
      </c>
      <c r="BR61" s="608">
        <v>19</v>
      </c>
      <c r="BS61" s="608">
        <v>194</v>
      </c>
      <c r="BT61" s="608">
        <v>52</v>
      </c>
      <c r="BU61" s="608">
        <v>2</v>
      </c>
      <c r="BV61" s="608">
        <v>1</v>
      </c>
      <c r="BW61" s="608">
        <v>0</v>
      </c>
      <c r="BX61" s="608">
        <v>0</v>
      </c>
      <c r="BY61" s="608">
        <v>29</v>
      </c>
      <c r="BZ61" s="608">
        <v>1</v>
      </c>
      <c r="CA61" s="608">
        <v>2</v>
      </c>
      <c r="CB61" s="608">
        <v>0</v>
      </c>
      <c r="CC61" s="608">
        <v>1</v>
      </c>
      <c r="CD61" s="608">
        <v>1</v>
      </c>
      <c r="CE61" s="608">
        <v>5</v>
      </c>
      <c r="CF61" s="608">
        <v>1</v>
      </c>
      <c r="CG61" s="608">
        <v>166</v>
      </c>
      <c r="CH61" s="608">
        <v>72</v>
      </c>
      <c r="CI61" s="608">
        <v>1526</v>
      </c>
      <c r="CJ61" s="608">
        <v>7</v>
      </c>
      <c r="CK61" s="608">
        <v>155</v>
      </c>
      <c r="CL61" s="608">
        <v>322</v>
      </c>
      <c r="CM61" s="608">
        <v>487</v>
      </c>
      <c r="CN61" s="608">
        <v>1469</v>
      </c>
      <c r="CO61" s="608">
        <v>89</v>
      </c>
      <c r="CP61" s="608">
        <v>4</v>
      </c>
      <c r="CQ61" s="608">
        <v>311</v>
      </c>
      <c r="CR61" s="608">
        <v>175</v>
      </c>
      <c r="CS61" s="608">
        <v>270</v>
      </c>
      <c r="CT61" s="608">
        <v>520</v>
      </c>
      <c r="CU61" s="608">
        <v>33</v>
      </c>
      <c r="CV61" s="608">
        <v>65</v>
      </c>
      <c r="CW61" s="608">
        <v>554</v>
      </c>
      <c r="CX61" s="608">
        <v>74</v>
      </c>
      <c r="CY61" s="608">
        <v>248</v>
      </c>
      <c r="CZ61" s="608">
        <v>192</v>
      </c>
      <c r="DA61" s="608">
        <v>256</v>
      </c>
      <c r="DB61" s="608">
        <v>0</v>
      </c>
      <c r="DC61" s="608">
        <v>415</v>
      </c>
      <c r="DD61" s="608">
        <v>1566</v>
      </c>
      <c r="DE61" s="608">
        <v>10</v>
      </c>
      <c r="DF61" s="609">
        <v>16762</v>
      </c>
      <c r="DG61" s="608">
        <v>1364</v>
      </c>
      <c r="DH61" s="608">
        <v>10281</v>
      </c>
      <c r="DI61" s="608">
        <v>0</v>
      </c>
      <c r="DJ61" s="608">
        <v>0</v>
      </c>
      <c r="DK61" s="608">
        <v>558</v>
      </c>
      <c r="DL61" s="608">
        <v>9773</v>
      </c>
      <c r="DM61" s="608">
        <v>-2642</v>
      </c>
      <c r="DN61" s="610">
        <v>19334</v>
      </c>
      <c r="DO61" s="610">
        <v>36096</v>
      </c>
      <c r="DP61" s="608">
        <v>68975</v>
      </c>
      <c r="DQ61" s="610">
        <v>88309</v>
      </c>
      <c r="DR61" s="610">
        <v>105071</v>
      </c>
      <c r="DS61" s="611">
        <v>-34721</v>
      </c>
      <c r="DT61" s="609">
        <v>53588</v>
      </c>
      <c r="DU61" s="612">
        <v>70350</v>
      </c>
      <c r="DV61" s="614" t="s">
        <v>260</v>
      </c>
    </row>
    <row r="62" spans="1:126" ht="15.75" customHeight="1" x14ac:dyDescent="0.2">
      <c r="A62" s="564" t="s">
        <v>261</v>
      </c>
      <c r="B62" s="571" t="s">
        <v>355</v>
      </c>
      <c r="C62" s="459"/>
      <c r="D62" s="607">
        <v>24</v>
      </c>
      <c r="E62" s="608">
        <v>12</v>
      </c>
      <c r="F62" s="608">
        <v>0</v>
      </c>
      <c r="G62" s="608">
        <v>18</v>
      </c>
      <c r="H62" s="608">
        <v>0</v>
      </c>
      <c r="I62" s="608">
        <v>0</v>
      </c>
      <c r="J62" s="608">
        <v>0</v>
      </c>
      <c r="K62" s="608">
        <v>4</v>
      </c>
      <c r="L62" s="608">
        <v>9</v>
      </c>
      <c r="M62" s="608">
        <v>11</v>
      </c>
      <c r="N62" s="608">
        <v>0</v>
      </c>
      <c r="O62" s="608">
        <v>4</v>
      </c>
      <c r="P62" s="608">
        <v>0</v>
      </c>
      <c r="Q62" s="608">
        <v>196</v>
      </c>
      <c r="R62" s="608">
        <v>0</v>
      </c>
      <c r="S62" s="608">
        <v>1810</v>
      </c>
      <c r="T62" s="608">
        <v>0</v>
      </c>
      <c r="U62" s="608">
        <v>0</v>
      </c>
      <c r="V62" s="608">
        <v>280</v>
      </c>
      <c r="W62" s="608">
        <v>146</v>
      </c>
      <c r="X62" s="608">
        <v>0</v>
      </c>
      <c r="Y62" s="608">
        <v>63</v>
      </c>
      <c r="Z62" s="608">
        <v>4</v>
      </c>
      <c r="AA62" s="608">
        <v>1</v>
      </c>
      <c r="AB62" s="608">
        <v>0</v>
      </c>
      <c r="AC62" s="608">
        <v>0</v>
      </c>
      <c r="AD62" s="608">
        <v>733</v>
      </c>
      <c r="AE62" s="608">
        <v>0</v>
      </c>
      <c r="AF62" s="608">
        <v>0</v>
      </c>
      <c r="AG62" s="608">
        <v>121</v>
      </c>
      <c r="AH62" s="608">
        <v>23</v>
      </c>
      <c r="AI62" s="608">
        <v>84</v>
      </c>
      <c r="AJ62" s="608">
        <v>43</v>
      </c>
      <c r="AK62" s="608">
        <v>997</v>
      </c>
      <c r="AL62" s="608">
        <v>231</v>
      </c>
      <c r="AM62" s="608">
        <v>248</v>
      </c>
      <c r="AN62" s="608">
        <v>2</v>
      </c>
      <c r="AO62" s="608">
        <v>10952</v>
      </c>
      <c r="AP62" s="608">
        <v>9108</v>
      </c>
      <c r="AQ62" s="608">
        <v>0</v>
      </c>
      <c r="AR62" s="608">
        <v>23</v>
      </c>
      <c r="AS62" s="608">
        <v>0</v>
      </c>
      <c r="AT62" s="608">
        <v>0</v>
      </c>
      <c r="AU62" s="608">
        <v>0</v>
      </c>
      <c r="AV62" s="608">
        <v>7</v>
      </c>
      <c r="AW62" s="608">
        <v>0</v>
      </c>
      <c r="AX62" s="608">
        <v>0</v>
      </c>
      <c r="AY62" s="608">
        <v>0</v>
      </c>
      <c r="AZ62" s="608">
        <v>0</v>
      </c>
      <c r="BA62" s="608">
        <v>0</v>
      </c>
      <c r="BB62" s="608">
        <v>0</v>
      </c>
      <c r="BC62" s="608">
        <v>0</v>
      </c>
      <c r="BD62" s="608">
        <v>0</v>
      </c>
      <c r="BE62" s="608">
        <v>0</v>
      </c>
      <c r="BF62" s="608">
        <v>18</v>
      </c>
      <c r="BG62" s="608">
        <v>0</v>
      </c>
      <c r="BH62" s="608">
        <v>0</v>
      </c>
      <c r="BI62" s="608">
        <v>8</v>
      </c>
      <c r="BJ62" s="608">
        <v>0</v>
      </c>
      <c r="BK62" s="608">
        <v>0</v>
      </c>
      <c r="BL62" s="608">
        <v>0</v>
      </c>
      <c r="BM62" s="608">
        <v>21</v>
      </c>
      <c r="BN62" s="608">
        <v>1</v>
      </c>
      <c r="BO62" s="608">
        <v>954</v>
      </c>
      <c r="BP62" s="608">
        <v>67</v>
      </c>
      <c r="BQ62" s="608">
        <v>0</v>
      </c>
      <c r="BR62" s="608">
        <v>0</v>
      </c>
      <c r="BS62" s="608">
        <v>0</v>
      </c>
      <c r="BT62" s="608">
        <v>0</v>
      </c>
      <c r="BU62" s="608">
        <v>0</v>
      </c>
      <c r="BV62" s="608">
        <v>0</v>
      </c>
      <c r="BW62" s="608">
        <v>0</v>
      </c>
      <c r="BX62" s="608">
        <v>0</v>
      </c>
      <c r="BY62" s="608">
        <v>15</v>
      </c>
      <c r="BZ62" s="608">
        <v>0</v>
      </c>
      <c r="CA62" s="608">
        <v>0</v>
      </c>
      <c r="CB62" s="608">
        <v>0</v>
      </c>
      <c r="CC62" s="608">
        <v>0</v>
      </c>
      <c r="CD62" s="608">
        <v>0</v>
      </c>
      <c r="CE62" s="608">
        <v>0</v>
      </c>
      <c r="CF62" s="608">
        <v>0</v>
      </c>
      <c r="CG62" s="608">
        <v>0</v>
      </c>
      <c r="CH62" s="608">
        <v>0</v>
      </c>
      <c r="CI62" s="608">
        <v>0</v>
      </c>
      <c r="CJ62" s="608">
        <v>0</v>
      </c>
      <c r="CK62" s="608">
        <v>0</v>
      </c>
      <c r="CL62" s="608">
        <v>0</v>
      </c>
      <c r="CM62" s="608">
        <v>0</v>
      </c>
      <c r="CN62" s="608">
        <v>0</v>
      </c>
      <c r="CO62" s="608">
        <v>0</v>
      </c>
      <c r="CP62" s="608">
        <v>0</v>
      </c>
      <c r="CQ62" s="608">
        <v>0</v>
      </c>
      <c r="CR62" s="608">
        <v>0</v>
      </c>
      <c r="CS62" s="608">
        <v>0</v>
      </c>
      <c r="CT62" s="608">
        <v>0</v>
      </c>
      <c r="CU62" s="608">
        <v>0</v>
      </c>
      <c r="CV62" s="608">
        <v>0</v>
      </c>
      <c r="CW62" s="608">
        <v>0</v>
      </c>
      <c r="CX62" s="608">
        <v>0</v>
      </c>
      <c r="CY62" s="608">
        <v>8</v>
      </c>
      <c r="CZ62" s="608">
        <v>0</v>
      </c>
      <c r="DA62" s="608">
        <v>0</v>
      </c>
      <c r="DB62" s="608">
        <v>0</v>
      </c>
      <c r="DC62" s="608">
        <v>0</v>
      </c>
      <c r="DD62" s="608">
        <v>0</v>
      </c>
      <c r="DE62" s="608">
        <v>0</v>
      </c>
      <c r="DF62" s="609">
        <v>26246</v>
      </c>
      <c r="DG62" s="608">
        <v>0</v>
      </c>
      <c r="DH62" s="608">
        <v>464</v>
      </c>
      <c r="DI62" s="608">
        <v>0</v>
      </c>
      <c r="DJ62" s="608">
        <v>0</v>
      </c>
      <c r="DK62" s="608">
        <v>0</v>
      </c>
      <c r="DL62" s="608">
        <v>0</v>
      </c>
      <c r="DM62" s="608">
        <v>0</v>
      </c>
      <c r="DN62" s="610">
        <v>464</v>
      </c>
      <c r="DO62" s="610">
        <v>26710</v>
      </c>
      <c r="DP62" s="608">
        <v>0</v>
      </c>
      <c r="DQ62" s="610">
        <v>464</v>
      </c>
      <c r="DR62" s="610">
        <v>26710</v>
      </c>
      <c r="DS62" s="611">
        <v>0</v>
      </c>
      <c r="DT62" s="609">
        <v>464</v>
      </c>
      <c r="DU62" s="612">
        <v>26710</v>
      </c>
      <c r="DV62" s="614" t="s">
        <v>261</v>
      </c>
    </row>
    <row r="63" spans="1:126" ht="15.75" customHeight="1" x14ac:dyDescent="0.2">
      <c r="A63" s="564" t="s">
        <v>262</v>
      </c>
      <c r="B63" s="571" t="s">
        <v>356</v>
      </c>
      <c r="C63" s="459"/>
      <c r="D63" s="607">
        <v>0</v>
      </c>
      <c r="E63" s="608">
        <v>0</v>
      </c>
      <c r="F63" s="608">
        <v>0</v>
      </c>
      <c r="G63" s="608">
        <v>0</v>
      </c>
      <c r="H63" s="608">
        <v>0</v>
      </c>
      <c r="I63" s="608">
        <v>0</v>
      </c>
      <c r="J63" s="608">
        <v>0</v>
      </c>
      <c r="K63" s="608">
        <v>0</v>
      </c>
      <c r="L63" s="608">
        <v>0</v>
      </c>
      <c r="M63" s="608">
        <v>0</v>
      </c>
      <c r="N63" s="608">
        <v>0</v>
      </c>
      <c r="O63" s="608">
        <v>0</v>
      </c>
      <c r="P63" s="608">
        <v>0</v>
      </c>
      <c r="Q63" s="608">
        <v>0</v>
      </c>
      <c r="R63" s="608">
        <v>0</v>
      </c>
      <c r="S63" s="608">
        <v>0</v>
      </c>
      <c r="T63" s="608">
        <v>0</v>
      </c>
      <c r="U63" s="608">
        <v>0</v>
      </c>
      <c r="V63" s="608">
        <v>0</v>
      </c>
      <c r="W63" s="608">
        <v>0</v>
      </c>
      <c r="X63" s="608">
        <v>0</v>
      </c>
      <c r="Y63" s="608">
        <v>0</v>
      </c>
      <c r="Z63" s="608">
        <v>0</v>
      </c>
      <c r="AA63" s="608">
        <v>0</v>
      </c>
      <c r="AB63" s="608">
        <v>0</v>
      </c>
      <c r="AC63" s="608">
        <v>0</v>
      </c>
      <c r="AD63" s="608">
        <v>0</v>
      </c>
      <c r="AE63" s="608">
        <v>0</v>
      </c>
      <c r="AF63" s="608">
        <v>0</v>
      </c>
      <c r="AG63" s="608">
        <v>0</v>
      </c>
      <c r="AH63" s="608">
        <v>0</v>
      </c>
      <c r="AI63" s="608">
        <v>0</v>
      </c>
      <c r="AJ63" s="608">
        <v>0</v>
      </c>
      <c r="AK63" s="608">
        <v>0</v>
      </c>
      <c r="AL63" s="608">
        <v>0</v>
      </c>
      <c r="AM63" s="608">
        <v>0</v>
      </c>
      <c r="AN63" s="608">
        <v>0</v>
      </c>
      <c r="AO63" s="608">
        <v>0</v>
      </c>
      <c r="AP63" s="608">
        <v>0</v>
      </c>
      <c r="AQ63" s="608">
        <v>0</v>
      </c>
      <c r="AR63" s="608">
        <v>0</v>
      </c>
      <c r="AS63" s="608">
        <v>0</v>
      </c>
      <c r="AT63" s="608">
        <v>0</v>
      </c>
      <c r="AU63" s="608">
        <v>0</v>
      </c>
      <c r="AV63" s="608">
        <v>0</v>
      </c>
      <c r="AW63" s="608">
        <v>0</v>
      </c>
      <c r="AX63" s="608">
        <v>0</v>
      </c>
      <c r="AY63" s="608">
        <v>0</v>
      </c>
      <c r="AZ63" s="608">
        <v>0</v>
      </c>
      <c r="BA63" s="608">
        <v>0</v>
      </c>
      <c r="BB63" s="608">
        <v>0</v>
      </c>
      <c r="BC63" s="608">
        <v>0</v>
      </c>
      <c r="BD63" s="608">
        <v>0</v>
      </c>
      <c r="BE63" s="608">
        <v>0</v>
      </c>
      <c r="BF63" s="608">
        <v>0</v>
      </c>
      <c r="BG63" s="608">
        <v>0</v>
      </c>
      <c r="BH63" s="608">
        <v>0</v>
      </c>
      <c r="BI63" s="608">
        <v>0</v>
      </c>
      <c r="BJ63" s="608">
        <v>0</v>
      </c>
      <c r="BK63" s="608">
        <v>0</v>
      </c>
      <c r="BL63" s="608">
        <v>0</v>
      </c>
      <c r="BM63" s="608">
        <v>0</v>
      </c>
      <c r="BN63" s="608">
        <v>0</v>
      </c>
      <c r="BO63" s="608">
        <v>0</v>
      </c>
      <c r="BP63" s="608">
        <v>0</v>
      </c>
      <c r="BQ63" s="608">
        <v>0</v>
      </c>
      <c r="BR63" s="608">
        <v>0</v>
      </c>
      <c r="BS63" s="608">
        <v>0</v>
      </c>
      <c r="BT63" s="608">
        <v>0</v>
      </c>
      <c r="BU63" s="608">
        <v>0</v>
      </c>
      <c r="BV63" s="608">
        <v>0</v>
      </c>
      <c r="BW63" s="608">
        <v>0</v>
      </c>
      <c r="BX63" s="608">
        <v>0</v>
      </c>
      <c r="BY63" s="608">
        <v>0</v>
      </c>
      <c r="BZ63" s="608">
        <v>0</v>
      </c>
      <c r="CA63" s="608">
        <v>0</v>
      </c>
      <c r="CB63" s="608">
        <v>0</v>
      </c>
      <c r="CC63" s="608">
        <v>0</v>
      </c>
      <c r="CD63" s="608">
        <v>0</v>
      </c>
      <c r="CE63" s="608">
        <v>0</v>
      </c>
      <c r="CF63" s="608">
        <v>0</v>
      </c>
      <c r="CG63" s="608">
        <v>0</v>
      </c>
      <c r="CH63" s="608">
        <v>0</v>
      </c>
      <c r="CI63" s="608">
        <v>0</v>
      </c>
      <c r="CJ63" s="608">
        <v>0</v>
      </c>
      <c r="CK63" s="608">
        <v>0</v>
      </c>
      <c r="CL63" s="608">
        <v>0</v>
      </c>
      <c r="CM63" s="608">
        <v>0</v>
      </c>
      <c r="CN63" s="608">
        <v>0</v>
      </c>
      <c r="CO63" s="608">
        <v>0</v>
      </c>
      <c r="CP63" s="608">
        <v>0</v>
      </c>
      <c r="CQ63" s="608">
        <v>0</v>
      </c>
      <c r="CR63" s="608">
        <v>0</v>
      </c>
      <c r="CS63" s="608">
        <v>0</v>
      </c>
      <c r="CT63" s="608">
        <v>0</v>
      </c>
      <c r="CU63" s="608">
        <v>0</v>
      </c>
      <c r="CV63" s="608">
        <v>0</v>
      </c>
      <c r="CW63" s="608">
        <v>0</v>
      </c>
      <c r="CX63" s="608">
        <v>0</v>
      </c>
      <c r="CY63" s="608">
        <v>0</v>
      </c>
      <c r="CZ63" s="608">
        <v>0</v>
      </c>
      <c r="DA63" s="608">
        <v>0</v>
      </c>
      <c r="DB63" s="608">
        <v>0</v>
      </c>
      <c r="DC63" s="608">
        <v>0</v>
      </c>
      <c r="DD63" s="608">
        <v>0</v>
      </c>
      <c r="DE63" s="608">
        <v>0</v>
      </c>
      <c r="DF63" s="609">
        <v>0</v>
      </c>
      <c r="DG63" s="608">
        <v>0</v>
      </c>
      <c r="DH63" s="608">
        <v>0</v>
      </c>
      <c r="DI63" s="608">
        <v>0</v>
      </c>
      <c r="DJ63" s="608">
        <v>0</v>
      </c>
      <c r="DK63" s="608">
        <v>44648</v>
      </c>
      <c r="DL63" s="608">
        <v>244444</v>
      </c>
      <c r="DM63" s="608">
        <v>0</v>
      </c>
      <c r="DN63" s="610">
        <v>289092</v>
      </c>
      <c r="DO63" s="610">
        <v>289092</v>
      </c>
      <c r="DP63" s="608">
        <v>0</v>
      </c>
      <c r="DQ63" s="610">
        <v>289092</v>
      </c>
      <c r="DR63" s="610">
        <v>289092</v>
      </c>
      <c r="DS63" s="611">
        <v>0</v>
      </c>
      <c r="DT63" s="609">
        <v>289092</v>
      </c>
      <c r="DU63" s="612">
        <v>289092</v>
      </c>
      <c r="DV63" s="614" t="s">
        <v>262</v>
      </c>
    </row>
    <row r="64" spans="1:126" ht="15.75" customHeight="1" x14ac:dyDescent="0.2">
      <c r="A64" s="564" t="s">
        <v>263</v>
      </c>
      <c r="B64" s="571" t="s">
        <v>357</v>
      </c>
      <c r="C64" s="459"/>
      <c r="D64" s="607">
        <v>226</v>
      </c>
      <c r="E64" s="608">
        <v>32</v>
      </c>
      <c r="F64" s="608">
        <v>54</v>
      </c>
      <c r="G64" s="608">
        <v>3</v>
      </c>
      <c r="H64" s="608">
        <v>1</v>
      </c>
      <c r="I64" s="608">
        <v>0</v>
      </c>
      <c r="J64" s="608">
        <v>13</v>
      </c>
      <c r="K64" s="608">
        <v>103</v>
      </c>
      <c r="L64" s="608">
        <v>12</v>
      </c>
      <c r="M64" s="608">
        <v>3</v>
      </c>
      <c r="N64" s="608">
        <v>0</v>
      </c>
      <c r="O64" s="608">
        <v>72</v>
      </c>
      <c r="P64" s="608">
        <v>37</v>
      </c>
      <c r="Q64" s="608">
        <v>52</v>
      </c>
      <c r="R64" s="608">
        <v>119</v>
      </c>
      <c r="S64" s="608">
        <v>907</v>
      </c>
      <c r="T64" s="608">
        <v>278</v>
      </c>
      <c r="U64" s="608">
        <v>62</v>
      </c>
      <c r="V64" s="608">
        <v>47</v>
      </c>
      <c r="W64" s="608">
        <v>107</v>
      </c>
      <c r="X64" s="608">
        <v>0</v>
      </c>
      <c r="Y64" s="608">
        <v>324</v>
      </c>
      <c r="Z64" s="608">
        <v>184</v>
      </c>
      <c r="AA64" s="608">
        <v>1104</v>
      </c>
      <c r="AB64" s="608">
        <v>158</v>
      </c>
      <c r="AC64" s="608">
        <v>34</v>
      </c>
      <c r="AD64" s="608">
        <v>855</v>
      </c>
      <c r="AE64" s="608">
        <v>39</v>
      </c>
      <c r="AF64" s="608">
        <v>4</v>
      </c>
      <c r="AG64" s="608">
        <v>60</v>
      </c>
      <c r="AH64" s="608">
        <v>112</v>
      </c>
      <c r="AI64" s="608">
        <v>22</v>
      </c>
      <c r="AJ64" s="608">
        <v>318</v>
      </c>
      <c r="AK64" s="608">
        <v>616</v>
      </c>
      <c r="AL64" s="608">
        <v>253</v>
      </c>
      <c r="AM64" s="608">
        <v>284</v>
      </c>
      <c r="AN64" s="608">
        <v>43</v>
      </c>
      <c r="AO64" s="608">
        <v>445</v>
      </c>
      <c r="AP64" s="608">
        <v>887</v>
      </c>
      <c r="AQ64" s="608">
        <v>1957</v>
      </c>
      <c r="AR64" s="608">
        <v>266</v>
      </c>
      <c r="AS64" s="608">
        <v>381</v>
      </c>
      <c r="AT64" s="608">
        <v>730</v>
      </c>
      <c r="AU64" s="608">
        <v>28</v>
      </c>
      <c r="AV64" s="608">
        <v>118</v>
      </c>
      <c r="AW64" s="608">
        <v>1124</v>
      </c>
      <c r="AX64" s="608">
        <v>70</v>
      </c>
      <c r="AY64" s="608">
        <v>5</v>
      </c>
      <c r="AZ64" s="608">
        <v>12</v>
      </c>
      <c r="BA64" s="608">
        <v>9</v>
      </c>
      <c r="BB64" s="608">
        <v>15</v>
      </c>
      <c r="BC64" s="608">
        <v>1</v>
      </c>
      <c r="BD64" s="608">
        <v>0</v>
      </c>
      <c r="BE64" s="608">
        <v>2</v>
      </c>
      <c r="BF64" s="608">
        <v>83</v>
      </c>
      <c r="BG64" s="608">
        <v>23</v>
      </c>
      <c r="BH64" s="608">
        <v>12</v>
      </c>
      <c r="BI64" s="608">
        <v>149</v>
      </c>
      <c r="BJ64" s="608">
        <v>8</v>
      </c>
      <c r="BK64" s="608">
        <v>257</v>
      </c>
      <c r="BL64" s="608">
        <v>208</v>
      </c>
      <c r="BM64" s="608">
        <v>59</v>
      </c>
      <c r="BN64" s="608">
        <v>21</v>
      </c>
      <c r="BO64" s="608">
        <v>6022</v>
      </c>
      <c r="BP64" s="608">
        <v>824</v>
      </c>
      <c r="BQ64" s="608">
        <v>1714</v>
      </c>
      <c r="BR64" s="608">
        <v>234</v>
      </c>
      <c r="BS64" s="608">
        <v>2271</v>
      </c>
      <c r="BT64" s="608">
        <v>964</v>
      </c>
      <c r="BU64" s="608">
        <v>520</v>
      </c>
      <c r="BV64" s="608">
        <v>850</v>
      </c>
      <c r="BW64" s="608">
        <v>8401</v>
      </c>
      <c r="BX64" s="608">
        <v>180</v>
      </c>
      <c r="BY64" s="608">
        <v>117</v>
      </c>
      <c r="BZ64" s="608">
        <v>1951</v>
      </c>
      <c r="CA64" s="608">
        <v>32</v>
      </c>
      <c r="CB64" s="608">
        <v>0</v>
      </c>
      <c r="CC64" s="608">
        <v>28</v>
      </c>
      <c r="CD64" s="608">
        <v>278</v>
      </c>
      <c r="CE64" s="608">
        <v>522</v>
      </c>
      <c r="CF64" s="608">
        <v>18</v>
      </c>
      <c r="CG64" s="608">
        <v>702</v>
      </c>
      <c r="CH64" s="608">
        <v>483</v>
      </c>
      <c r="CI64" s="608">
        <v>113</v>
      </c>
      <c r="CJ64" s="608">
        <v>95</v>
      </c>
      <c r="CK64" s="608">
        <v>49</v>
      </c>
      <c r="CL64" s="608">
        <v>2515</v>
      </c>
      <c r="CM64" s="608">
        <v>1850</v>
      </c>
      <c r="CN64" s="608">
        <v>617</v>
      </c>
      <c r="CO64" s="608">
        <v>1137</v>
      </c>
      <c r="CP64" s="608">
        <v>71</v>
      </c>
      <c r="CQ64" s="608">
        <v>449</v>
      </c>
      <c r="CR64" s="608">
        <v>317</v>
      </c>
      <c r="CS64" s="608">
        <v>87</v>
      </c>
      <c r="CT64" s="608">
        <v>153</v>
      </c>
      <c r="CU64" s="608">
        <v>4</v>
      </c>
      <c r="CV64" s="608">
        <v>65</v>
      </c>
      <c r="CW64" s="608">
        <v>391</v>
      </c>
      <c r="CX64" s="608">
        <v>85</v>
      </c>
      <c r="CY64" s="608">
        <v>211</v>
      </c>
      <c r="CZ64" s="608">
        <v>145</v>
      </c>
      <c r="DA64" s="608">
        <v>215</v>
      </c>
      <c r="DB64" s="608">
        <v>3</v>
      </c>
      <c r="DC64" s="608">
        <v>186</v>
      </c>
      <c r="DD64" s="608">
        <v>0</v>
      </c>
      <c r="DE64" s="608">
        <v>614</v>
      </c>
      <c r="DF64" s="609">
        <v>48891</v>
      </c>
      <c r="DG64" s="608">
        <v>0</v>
      </c>
      <c r="DH64" s="608">
        <v>0</v>
      </c>
      <c r="DI64" s="608">
        <v>0</v>
      </c>
      <c r="DJ64" s="608">
        <v>0</v>
      </c>
      <c r="DK64" s="608">
        <v>18192</v>
      </c>
      <c r="DL64" s="608">
        <v>73529</v>
      </c>
      <c r="DM64" s="608">
        <v>0</v>
      </c>
      <c r="DN64" s="610">
        <v>91721</v>
      </c>
      <c r="DO64" s="610">
        <v>140612</v>
      </c>
      <c r="DP64" s="608">
        <v>0</v>
      </c>
      <c r="DQ64" s="610">
        <v>91721</v>
      </c>
      <c r="DR64" s="610">
        <v>140612</v>
      </c>
      <c r="DS64" s="611">
        <v>0</v>
      </c>
      <c r="DT64" s="609">
        <v>91721</v>
      </c>
      <c r="DU64" s="612">
        <v>140612</v>
      </c>
      <c r="DV64" s="614" t="s">
        <v>263</v>
      </c>
    </row>
    <row r="65" spans="1:126" ht="15.75" customHeight="1" x14ac:dyDescent="0.2">
      <c r="A65" s="564" t="s">
        <v>264</v>
      </c>
      <c r="B65" s="571" t="s">
        <v>358</v>
      </c>
      <c r="C65" s="459"/>
      <c r="D65" s="607">
        <v>0</v>
      </c>
      <c r="E65" s="608">
        <v>0</v>
      </c>
      <c r="F65" s="608">
        <v>0</v>
      </c>
      <c r="G65" s="608">
        <v>0</v>
      </c>
      <c r="H65" s="608">
        <v>0</v>
      </c>
      <c r="I65" s="608">
        <v>0</v>
      </c>
      <c r="J65" s="608">
        <v>0</v>
      </c>
      <c r="K65" s="608">
        <v>0</v>
      </c>
      <c r="L65" s="608">
        <v>0</v>
      </c>
      <c r="M65" s="608">
        <v>0</v>
      </c>
      <c r="N65" s="608">
        <v>0</v>
      </c>
      <c r="O65" s="608">
        <v>0</v>
      </c>
      <c r="P65" s="608">
        <v>0</v>
      </c>
      <c r="Q65" s="608">
        <v>0</v>
      </c>
      <c r="R65" s="608">
        <v>0</v>
      </c>
      <c r="S65" s="608">
        <v>0</v>
      </c>
      <c r="T65" s="608">
        <v>0</v>
      </c>
      <c r="U65" s="608">
        <v>0</v>
      </c>
      <c r="V65" s="608">
        <v>0</v>
      </c>
      <c r="W65" s="608">
        <v>0</v>
      </c>
      <c r="X65" s="608">
        <v>0</v>
      </c>
      <c r="Y65" s="608">
        <v>0</v>
      </c>
      <c r="Z65" s="608">
        <v>0</v>
      </c>
      <c r="AA65" s="608">
        <v>0</v>
      </c>
      <c r="AB65" s="608">
        <v>0</v>
      </c>
      <c r="AC65" s="608">
        <v>0</v>
      </c>
      <c r="AD65" s="608">
        <v>0</v>
      </c>
      <c r="AE65" s="608">
        <v>0</v>
      </c>
      <c r="AF65" s="608">
        <v>0</v>
      </c>
      <c r="AG65" s="608">
        <v>0</v>
      </c>
      <c r="AH65" s="608">
        <v>0</v>
      </c>
      <c r="AI65" s="608">
        <v>0</v>
      </c>
      <c r="AJ65" s="608">
        <v>0</v>
      </c>
      <c r="AK65" s="608">
        <v>0</v>
      </c>
      <c r="AL65" s="608">
        <v>0</v>
      </c>
      <c r="AM65" s="608">
        <v>0</v>
      </c>
      <c r="AN65" s="608">
        <v>0</v>
      </c>
      <c r="AO65" s="608">
        <v>0</v>
      </c>
      <c r="AP65" s="608">
        <v>0</v>
      </c>
      <c r="AQ65" s="608">
        <v>0</v>
      </c>
      <c r="AR65" s="608">
        <v>0</v>
      </c>
      <c r="AS65" s="608">
        <v>0</v>
      </c>
      <c r="AT65" s="608">
        <v>0</v>
      </c>
      <c r="AU65" s="608">
        <v>0</v>
      </c>
      <c r="AV65" s="608">
        <v>0</v>
      </c>
      <c r="AW65" s="608">
        <v>0</v>
      </c>
      <c r="AX65" s="608">
        <v>0</v>
      </c>
      <c r="AY65" s="608">
        <v>0</v>
      </c>
      <c r="AZ65" s="608">
        <v>0</v>
      </c>
      <c r="BA65" s="608">
        <v>0</v>
      </c>
      <c r="BB65" s="608">
        <v>0</v>
      </c>
      <c r="BC65" s="608">
        <v>0</v>
      </c>
      <c r="BD65" s="608">
        <v>0</v>
      </c>
      <c r="BE65" s="608">
        <v>0</v>
      </c>
      <c r="BF65" s="608">
        <v>0</v>
      </c>
      <c r="BG65" s="608">
        <v>0</v>
      </c>
      <c r="BH65" s="608">
        <v>0</v>
      </c>
      <c r="BI65" s="608">
        <v>0</v>
      </c>
      <c r="BJ65" s="608">
        <v>0</v>
      </c>
      <c r="BK65" s="608">
        <v>0</v>
      </c>
      <c r="BL65" s="608">
        <v>0</v>
      </c>
      <c r="BM65" s="608">
        <v>0</v>
      </c>
      <c r="BN65" s="608">
        <v>0</v>
      </c>
      <c r="BO65" s="608">
        <v>0</v>
      </c>
      <c r="BP65" s="608">
        <v>0</v>
      </c>
      <c r="BQ65" s="608">
        <v>0</v>
      </c>
      <c r="BR65" s="608">
        <v>0</v>
      </c>
      <c r="BS65" s="608">
        <v>0</v>
      </c>
      <c r="BT65" s="608">
        <v>0</v>
      </c>
      <c r="BU65" s="608">
        <v>0</v>
      </c>
      <c r="BV65" s="608">
        <v>0</v>
      </c>
      <c r="BW65" s="608">
        <v>0</v>
      </c>
      <c r="BX65" s="608">
        <v>0</v>
      </c>
      <c r="BY65" s="608">
        <v>0</v>
      </c>
      <c r="BZ65" s="608">
        <v>0</v>
      </c>
      <c r="CA65" s="608">
        <v>0</v>
      </c>
      <c r="CB65" s="608">
        <v>0</v>
      </c>
      <c r="CC65" s="608">
        <v>0</v>
      </c>
      <c r="CD65" s="608">
        <v>0</v>
      </c>
      <c r="CE65" s="608">
        <v>0</v>
      </c>
      <c r="CF65" s="608">
        <v>0</v>
      </c>
      <c r="CG65" s="608">
        <v>0</v>
      </c>
      <c r="CH65" s="608">
        <v>0</v>
      </c>
      <c r="CI65" s="608">
        <v>0</v>
      </c>
      <c r="CJ65" s="608">
        <v>0</v>
      </c>
      <c r="CK65" s="608">
        <v>0</v>
      </c>
      <c r="CL65" s="608">
        <v>0</v>
      </c>
      <c r="CM65" s="608">
        <v>0</v>
      </c>
      <c r="CN65" s="608">
        <v>0</v>
      </c>
      <c r="CO65" s="608">
        <v>0</v>
      </c>
      <c r="CP65" s="608">
        <v>0</v>
      </c>
      <c r="CQ65" s="608">
        <v>0</v>
      </c>
      <c r="CR65" s="608">
        <v>0</v>
      </c>
      <c r="CS65" s="608">
        <v>0</v>
      </c>
      <c r="CT65" s="608">
        <v>0</v>
      </c>
      <c r="CU65" s="608">
        <v>0</v>
      </c>
      <c r="CV65" s="608">
        <v>0</v>
      </c>
      <c r="CW65" s="608">
        <v>0</v>
      </c>
      <c r="CX65" s="608">
        <v>0</v>
      </c>
      <c r="CY65" s="608">
        <v>0</v>
      </c>
      <c r="CZ65" s="608">
        <v>0</v>
      </c>
      <c r="DA65" s="608">
        <v>0</v>
      </c>
      <c r="DB65" s="608">
        <v>0</v>
      </c>
      <c r="DC65" s="608">
        <v>0</v>
      </c>
      <c r="DD65" s="608">
        <v>0</v>
      </c>
      <c r="DE65" s="608">
        <v>0</v>
      </c>
      <c r="DF65" s="609">
        <v>0</v>
      </c>
      <c r="DG65" s="608">
        <v>0</v>
      </c>
      <c r="DH65" s="608">
        <v>0</v>
      </c>
      <c r="DI65" s="608">
        <v>0</v>
      </c>
      <c r="DJ65" s="608">
        <v>0</v>
      </c>
      <c r="DK65" s="608">
        <v>128152</v>
      </c>
      <c r="DL65" s="608">
        <v>91</v>
      </c>
      <c r="DM65" s="608">
        <v>0</v>
      </c>
      <c r="DN65" s="610">
        <v>128243</v>
      </c>
      <c r="DO65" s="610">
        <v>128243</v>
      </c>
      <c r="DP65" s="608">
        <v>0</v>
      </c>
      <c r="DQ65" s="610">
        <v>128243</v>
      </c>
      <c r="DR65" s="610">
        <v>128243</v>
      </c>
      <c r="DS65" s="611">
        <v>0</v>
      </c>
      <c r="DT65" s="609">
        <v>128243</v>
      </c>
      <c r="DU65" s="612">
        <v>128243</v>
      </c>
      <c r="DV65" s="614" t="s">
        <v>264</v>
      </c>
    </row>
    <row r="66" spans="1:126" ht="15.75" customHeight="1" x14ac:dyDescent="0.2">
      <c r="A66" s="564" t="s">
        <v>265</v>
      </c>
      <c r="B66" s="571" t="s">
        <v>359</v>
      </c>
      <c r="C66" s="459"/>
      <c r="D66" s="607">
        <v>0</v>
      </c>
      <c r="E66" s="608">
        <v>0</v>
      </c>
      <c r="F66" s="608">
        <v>0</v>
      </c>
      <c r="G66" s="608">
        <v>0</v>
      </c>
      <c r="H66" s="608">
        <v>0</v>
      </c>
      <c r="I66" s="608">
        <v>0</v>
      </c>
      <c r="J66" s="608">
        <v>0</v>
      </c>
      <c r="K66" s="608">
        <v>0</v>
      </c>
      <c r="L66" s="608">
        <v>0</v>
      </c>
      <c r="M66" s="608">
        <v>0</v>
      </c>
      <c r="N66" s="608">
        <v>0</v>
      </c>
      <c r="O66" s="608">
        <v>0</v>
      </c>
      <c r="P66" s="608">
        <v>0</v>
      </c>
      <c r="Q66" s="608">
        <v>0</v>
      </c>
      <c r="R66" s="608">
        <v>0</v>
      </c>
      <c r="S66" s="608">
        <v>0</v>
      </c>
      <c r="T66" s="608">
        <v>0</v>
      </c>
      <c r="U66" s="608">
        <v>0</v>
      </c>
      <c r="V66" s="608">
        <v>0</v>
      </c>
      <c r="W66" s="608">
        <v>0</v>
      </c>
      <c r="X66" s="608">
        <v>0</v>
      </c>
      <c r="Y66" s="608">
        <v>0</v>
      </c>
      <c r="Z66" s="608">
        <v>0</v>
      </c>
      <c r="AA66" s="608">
        <v>0</v>
      </c>
      <c r="AB66" s="608">
        <v>0</v>
      </c>
      <c r="AC66" s="608">
        <v>0</v>
      </c>
      <c r="AD66" s="608">
        <v>0</v>
      </c>
      <c r="AE66" s="608">
        <v>0</v>
      </c>
      <c r="AF66" s="608">
        <v>0</v>
      </c>
      <c r="AG66" s="608">
        <v>0</v>
      </c>
      <c r="AH66" s="608">
        <v>0</v>
      </c>
      <c r="AI66" s="608">
        <v>0</v>
      </c>
      <c r="AJ66" s="608">
        <v>0</v>
      </c>
      <c r="AK66" s="608">
        <v>0</v>
      </c>
      <c r="AL66" s="608">
        <v>0</v>
      </c>
      <c r="AM66" s="608">
        <v>0</v>
      </c>
      <c r="AN66" s="608">
        <v>0</v>
      </c>
      <c r="AO66" s="608">
        <v>0</v>
      </c>
      <c r="AP66" s="608">
        <v>0</v>
      </c>
      <c r="AQ66" s="608">
        <v>0</v>
      </c>
      <c r="AR66" s="608">
        <v>0</v>
      </c>
      <c r="AS66" s="608">
        <v>0</v>
      </c>
      <c r="AT66" s="608">
        <v>0</v>
      </c>
      <c r="AU66" s="608">
        <v>0</v>
      </c>
      <c r="AV66" s="608">
        <v>0</v>
      </c>
      <c r="AW66" s="608">
        <v>0</v>
      </c>
      <c r="AX66" s="608">
        <v>0</v>
      </c>
      <c r="AY66" s="608">
        <v>0</v>
      </c>
      <c r="AZ66" s="608">
        <v>0</v>
      </c>
      <c r="BA66" s="608">
        <v>0</v>
      </c>
      <c r="BB66" s="608">
        <v>0</v>
      </c>
      <c r="BC66" s="608">
        <v>0</v>
      </c>
      <c r="BD66" s="608">
        <v>0</v>
      </c>
      <c r="BE66" s="608">
        <v>0</v>
      </c>
      <c r="BF66" s="608">
        <v>0</v>
      </c>
      <c r="BG66" s="608">
        <v>0</v>
      </c>
      <c r="BH66" s="608">
        <v>0</v>
      </c>
      <c r="BI66" s="608">
        <v>0</v>
      </c>
      <c r="BJ66" s="608">
        <v>0</v>
      </c>
      <c r="BK66" s="608">
        <v>0</v>
      </c>
      <c r="BL66" s="608">
        <v>0</v>
      </c>
      <c r="BM66" s="608">
        <v>0</v>
      </c>
      <c r="BN66" s="608">
        <v>0</v>
      </c>
      <c r="BO66" s="608">
        <v>0</v>
      </c>
      <c r="BP66" s="608">
        <v>0</v>
      </c>
      <c r="BQ66" s="608">
        <v>0</v>
      </c>
      <c r="BR66" s="608">
        <v>0</v>
      </c>
      <c r="BS66" s="608">
        <v>0</v>
      </c>
      <c r="BT66" s="608">
        <v>0</v>
      </c>
      <c r="BU66" s="608">
        <v>0</v>
      </c>
      <c r="BV66" s="608">
        <v>0</v>
      </c>
      <c r="BW66" s="608">
        <v>0</v>
      </c>
      <c r="BX66" s="608">
        <v>0</v>
      </c>
      <c r="BY66" s="608">
        <v>0</v>
      </c>
      <c r="BZ66" s="608">
        <v>0</v>
      </c>
      <c r="CA66" s="608">
        <v>0</v>
      </c>
      <c r="CB66" s="608">
        <v>0</v>
      </c>
      <c r="CC66" s="608">
        <v>0</v>
      </c>
      <c r="CD66" s="608">
        <v>0</v>
      </c>
      <c r="CE66" s="608">
        <v>0</v>
      </c>
      <c r="CF66" s="608">
        <v>0</v>
      </c>
      <c r="CG66" s="608">
        <v>0</v>
      </c>
      <c r="CH66" s="608">
        <v>0</v>
      </c>
      <c r="CI66" s="608">
        <v>0</v>
      </c>
      <c r="CJ66" s="608">
        <v>0</v>
      </c>
      <c r="CK66" s="608">
        <v>0</v>
      </c>
      <c r="CL66" s="608">
        <v>0</v>
      </c>
      <c r="CM66" s="608">
        <v>0</v>
      </c>
      <c r="CN66" s="608">
        <v>0</v>
      </c>
      <c r="CO66" s="608">
        <v>0</v>
      </c>
      <c r="CP66" s="608">
        <v>0</v>
      </c>
      <c r="CQ66" s="608">
        <v>0</v>
      </c>
      <c r="CR66" s="608">
        <v>0</v>
      </c>
      <c r="CS66" s="608">
        <v>0</v>
      </c>
      <c r="CT66" s="608">
        <v>0</v>
      </c>
      <c r="CU66" s="608">
        <v>0</v>
      </c>
      <c r="CV66" s="608">
        <v>0</v>
      </c>
      <c r="CW66" s="608">
        <v>0</v>
      </c>
      <c r="CX66" s="608">
        <v>0</v>
      </c>
      <c r="CY66" s="608">
        <v>0</v>
      </c>
      <c r="CZ66" s="608">
        <v>0</v>
      </c>
      <c r="DA66" s="608">
        <v>0</v>
      </c>
      <c r="DB66" s="608">
        <v>0</v>
      </c>
      <c r="DC66" s="608">
        <v>0</v>
      </c>
      <c r="DD66" s="608">
        <v>0</v>
      </c>
      <c r="DE66" s="608">
        <v>0</v>
      </c>
      <c r="DF66" s="609">
        <v>0</v>
      </c>
      <c r="DG66" s="608">
        <v>0</v>
      </c>
      <c r="DH66" s="608">
        <v>0</v>
      </c>
      <c r="DI66" s="608">
        <v>0</v>
      </c>
      <c r="DJ66" s="608">
        <v>0</v>
      </c>
      <c r="DK66" s="608">
        <v>16630</v>
      </c>
      <c r="DL66" s="608">
        <v>43047</v>
      </c>
      <c r="DM66" s="608">
        <v>0</v>
      </c>
      <c r="DN66" s="610">
        <v>59677</v>
      </c>
      <c r="DO66" s="610">
        <v>59677</v>
      </c>
      <c r="DP66" s="608">
        <v>0</v>
      </c>
      <c r="DQ66" s="610">
        <v>59677</v>
      </c>
      <c r="DR66" s="610">
        <v>59677</v>
      </c>
      <c r="DS66" s="611">
        <v>0</v>
      </c>
      <c r="DT66" s="609">
        <v>59677</v>
      </c>
      <c r="DU66" s="612">
        <v>59677</v>
      </c>
      <c r="DV66" s="614" t="s">
        <v>265</v>
      </c>
    </row>
    <row r="67" spans="1:126" ht="15.75" customHeight="1" x14ac:dyDescent="0.2">
      <c r="A67" s="564" t="s">
        <v>266</v>
      </c>
      <c r="B67" s="571" t="s">
        <v>549</v>
      </c>
      <c r="C67" s="459"/>
      <c r="D67" s="607">
        <v>409</v>
      </c>
      <c r="E67" s="608">
        <v>107</v>
      </c>
      <c r="F67" s="608">
        <v>352</v>
      </c>
      <c r="G67" s="608">
        <v>49</v>
      </c>
      <c r="H67" s="608">
        <v>19</v>
      </c>
      <c r="I67" s="608">
        <v>0</v>
      </c>
      <c r="J67" s="608">
        <v>66</v>
      </c>
      <c r="K67" s="608">
        <v>1929</v>
      </c>
      <c r="L67" s="608">
        <v>844</v>
      </c>
      <c r="M67" s="608">
        <v>20</v>
      </c>
      <c r="N67" s="608">
        <v>0</v>
      </c>
      <c r="O67" s="608">
        <v>667</v>
      </c>
      <c r="P67" s="608">
        <v>233</v>
      </c>
      <c r="Q67" s="608">
        <v>565</v>
      </c>
      <c r="R67" s="608">
        <v>475</v>
      </c>
      <c r="S67" s="608">
        <v>10185</v>
      </c>
      <c r="T67" s="608">
        <v>1015</v>
      </c>
      <c r="U67" s="608">
        <v>627</v>
      </c>
      <c r="V67" s="608">
        <v>1021</v>
      </c>
      <c r="W67" s="608">
        <v>1765</v>
      </c>
      <c r="X67" s="608">
        <v>0</v>
      </c>
      <c r="Y67" s="608">
        <v>1530</v>
      </c>
      <c r="Z67" s="608">
        <v>438</v>
      </c>
      <c r="AA67" s="608">
        <v>13869</v>
      </c>
      <c r="AB67" s="608">
        <v>1558</v>
      </c>
      <c r="AC67" s="608">
        <v>89</v>
      </c>
      <c r="AD67" s="608">
        <v>4100</v>
      </c>
      <c r="AE67" s="608">
        <v>462</v>
      </c>
      <c r="AF67" s="608">
        <v>19</v>
      </c>
      <c r="AG67" s="608">
        <v>264</v>
      </c>
      <c r="AH67" s="608">
        <v>644</v>
      </c>
      <c r="AI67" s="608">
        <v>104</v>
      </c>
      <c r="AJ67" s="608">
        <v>2226</v>
      </c>
      <c r="AK67" s="608">
        <v>6090</v>
      </c>
      <c r="AL67" s="608">
        <v>1604</v>
      </c>
      <c r="AM67" s="608">
        <v>5720</v>
      </c>
      <c r="AN67" s="608">
        <v>212</v>
      </c>
      <c r="AO67" s="608">
        <v>2924</v>
      </c>
      <c r="AP67" s="608">
        <v>5659</v>
      </c>
      <c r="AQ67" s="608">
        <v>3113</v>
      </c>
      <c r="AR67" s="608">
        <v>1924</v>
      </c>
      <c r="AS67" s="608">
        <v>3326</v>
      </c>
      <c r="AT67" s="608">
        <v>4235</v>
      </c>
      <c r="AU67" s="608">
        <v>671</v>
      </c>
      <c r="AV67" s="608">
        <v>3330</v>
      </c>
      <c r="AW67" s="608">
        <v>4692</v>
      </c>
      <c r="AX67" s="608">
        <v>180</v>
      </c>
      <c r="AY67" s="608">
        <v>25</v>
      </c>
      <c r="AZ67" s="608">
        <v>43</v>
      </c>
      <c r="BA67" s="608">
        <v>57</v>
      </c>
      <c r="BB67" s="608">
        <v>51</v>
      </c>
      <c r="BC67" s="608">
        <v>2</v>
      </c>
      <c r="BD67" s="608">
        <v>0</v>
      </c>
      <c r="BE67" s="608">
        <v>60</v>
      </c>
      <c r="BF67" s="608">
        <v>3115</v>
      </c>
      <c r="BG67" s="608">
        <v>104</v>
      </c>
      <c r="BH67" s="608">
        <v>47</v>
      </c>
      <c r="BI67" s="608">
        <v>1148</v>
      </c>
      <c r="BJ67" s="608">
        <v>785</v>
      </c>
      <c r="BK67" s="608">
        <v>542</v>
      </c>
      <c r="BL67" s="608">
        <v>216</v>
      </c>
      <c r="BM67" s="608">
        <v>195</v>
      </c>
      <c r="BN67" s="608">
        <v>186</v>
      </c>
      <c r="BO67" s="608">
        <v>43620</v>
      </c>
      <c r="BP67" s="608">
        <v>343</v>
      </c>
      <c r="BQ67" s="608">
        <v>2190</v>
      </c>
      <c r="BR67" s="608">
        <v>5267</v>
      </c>
      <c r="BS67" s="608">
        <v>13016</v>
      </c>
      <c r="BT67" s="608">
        <v>1221</v>
      </c>
      <c r="BU67" s="608">
        <v>1760</v>
      </c>
      <c r="BV67" s="608">
        <v>268</v>
      </c>
      <c r="BW67" s="608">
        <v>0</v>
      </c>
      <c r="BX67" s="608">
        <v>401</v>
      </c>
      <c r="BY67" s="608">
        <v>693</v>
      </c>
      <c r="BZ67" s="608">
        <v>192</v>
      </c>
      <c r="CA67" s="608">
        <v>6</v>
      </c>
      <c r="CB67" s="608">
        <v>2</v>
      </c>
      <c r="CC67" s="608">
        <v>25</v>
      </c>
      <c r="CD67" s="608">
        <v>1045</v>
      </c>
      <c r="CE67" s="608">
        <v>331</v>
      </c>
      <c r="CF67" s="608">
        <v>49</v>
      </c>
      <c r="CG67" s="608">
        <v>1150</v>
      </c>
      <c r="CH67" s="608">
        <v>181</v>
      </c>
      <c r="CI67" s="608">
        <v>279</v>
      </c>
      <c r="CJ67" s="608">
        <v>41</v>
      </c>
      <c r="CK67" s="608">
        <v>145</v>
      </c>
      <c r="CL67" s="608">
        <v>2336</v>
      </c>
      <c r="CM67" s="608">
        <v>3570</v>
      </c>
      <c r="CN67" s="608">
        <v>903</v>
      </c>
      <c r="CO67" s="608">
        <v>2943</v>
      </c>
      <c r="CP67" s="608">
        <v>402</v>
      </c>
      <c r="CQ67" s="608">
        <v>1946</v>
      </c>
      <c r="CR67" s="608">
        <v>1357</v>
      </c>
      <c r="CS67" s="608">
        <v>166</v>
      </c>
      <c r="CT67" s="608">
        <v>178</v>
      </c>
      <c r="CU67" s="608">
        <v>63</v>
      </c>
      <c r="CV67" s="608">
        <v>241</v>
      </c>
      <c r="CW67" s="608">
        <v>1033</v>
      </c>
      <c r="CX67" s="608">
        <v>1293</v>
      </c>
      <c r="CY67" s="608">
        <v>2028</v>
      </c>
      <c r="CZ67" s="608">
        <v>1068</v>
      </c>
      <c r="DA67" s="608">
        <v>1239</v>
      </c>
      <c r="DB67" s="608">
        <v>21</v>
      </c>
      <c r="DC67" s="608">
        <v>813</v>
      </c>
      <c r="DD67" s="608">
        <v>0</v>
      </c>
      <c r="DE67" s="608">
        <v>162</v>
      </c>
      <c r="DF67" s="609">
        <v>189894</v>
      </c>
      <c r="DG67" s="608">
        <v>41</v>
      </c>
      <c r="DH67" s="608">
        <v>54926</v>
      </c>
      <c r="DI67" s="608">
        <v>0</v>
      </c>
      <c r="DJ67" s="608">
        <v>0</v>
      </c>
      <c r="DK67" s="608">
        <v>0</v>
      </c>
      <c r="DL67" s="608">
        <v>0</v>
      </c>
      <c r="DM67" s="608">
        <v>0</v>
      </c>
      <c r="DN67" s="610">
        <v>54967</v>
      </c>
      <c r="DO67" s="610">
        <v>244861</v>
      </c>
      <c r="DP67" s="608">
        <v>124827</v>
      </c>
      <c r="DQ67" s="610">
        <v>179794</v>
      </c>
      <c r="DR67" s="610">
        <v>369688</v>
      </c>
      <c r="DS67" s="611">
        <v>-13866</v>
      </c>
      <c r="DT67" s="609">
        <v>165928</v>
      </c>
      <c r="DU67" s="612">
        <v>355822</v>
      </c>
      <c r="DV67" s="614" t="s">
        <v>266</v>
      </c>
    </row>
    <row r="68" spans="1:126" ht="15.75" customHeight="1" x14ac:dyDescent="0.2">
      <c r="A68" s="564" t="s">
        <v>267</v>
      </c>
      <c r="B68" s="571" t="s">
        <v>360</v>
      </c>
      <c r="C68" s="459"/>
      <c r="D68" s="607">
        <v>0</v>
      </c>
      <c r="E68" s="608">
        <v>0</v>
      </c>
      <c r="F68" s="608">
        <v>0</v>
      </c>
      <c r="G68" s="608">
        <v>1</v>
      </c>
      <c r="H68" s="608">
        <v>0</v>
      </c>
      <c r="I68" s="608">
        <v>0</v>
      </c>
      <c r="J68" s="608">
        <v>0</v>
      </c>
      <c r="K68" s="608">
        <v>335</v>
      </c>
      <c r="L68" s="608">
        <v>109</v>
      </c>
      <c r="M68" s="608">
        <v>2</v>
      </c>
      <c r="N68" s="608">
        <v>0</v>
      </c>
      <c r="O68" s="608">
        <v>100</v>
      </c>
      <c r="P68" s="608">
        <v>18</v>
      </c>
      <c r="Q68" s="608">
        <v>1</v>
      </c>
      <c r="R68" s="608">
        <v>6</v>
      </c>
      <c r="S68" s="608">
        <v>103</v>
      </c>
      <c r="T68" s="608">
        <v>16</v>
      </c>
      <c r="U68" s="608">
        <v>12</v>
      </c>
      <c r="V68" s="608">
        <v>131</v>
      </c>
      <c r="W68" s="608">
        <v>21</v>
      </c>
      <c r="X68" s="608">
        <v>0</v>
      </c>
      <c r="Y68" s="608">
        <v>50</v>
      </c>
      <c r="Z68" s="608">
        <v>29</v>
      </c>
      <c r="AA68" s="608">
        <v>1067</v>
      </c>
      <c r="AB68" s="608">
        <v>24</v>
      </c>
      <c r="AC68" s="608">
        <v>1</v>
      </c>
      <c r="AD68" s="608">
        <v>127</v>
      </c>
      <c r="AE68" s="608">
        <v>19</v>
      </c>
      <c r="AF68" s="608">
        <v>0</v>
      </c>
      <c r="AG68" s="608">
        <v>11</v>
      </c>
      <c r="AH68" s="608">
        <v>4</v>
      </c>
      <c r="AI68" s="608">
        <v>4</v>
      </c>
      <c r="AJ68" s="608">
        <v>15</v>
      </c>
      <c r="AK68" s="608">
        <v>38</v>
      </c>
      <c r="AL68" s="608">
        <v>57</v>
      </c>
      <c r="AM68" s="608">
        <v>487</v>
      </c>
      <c r="AN68" s="608">
        <v>16</v>
      </c>
      <c r="AO68" s="608">
        <v>17</v>
      </c>
      <c r="AP68" s="608">
        <v>183</v>
      </c>
      <c r="AQ68" s="608">
        <v>177</v>
      </c>
      <c r="AR68" s="608">
        <v>91</v>
      </c>
      <c r="AS68" s="608">
        <v>57</v>
      </c>
      <c r="AT68" s="608">
        <v>153</v>
      </c>
      <c r="AU68" s="608">
        <v>31</v>
      </c>
      <c r="AV68" s="608">
        <v>29</v>
      </c>
      <c r="AW68" s="608">
        <v>53</v>
      </c>
      <c r="AX68" s="608">
        <v>10</v>
      </c>
      <c r="AY68" s="608">
        <v>1</v>
      </c>
      <c r="AZ68" s="608">
        <v>0</v>
      </c>
      <c r="BA68" s="608">
        <v>1</v>
      </c>
      <c r="BB68" s="608">
        <v>8</v>
      </c>
      <c r="BC68" s="608">
        <v>0</v>
      </c>
      <c r="BD68" s="608">
        <v>0</v>
      </c>
      <c r="BE68" s="608">
        <v>38</v>
      </c>
      <c r="BF68" s="608">
        <v>592</v>
      </c>
      <c r="BG68" s="608">
        <v>9</v>
      </c>
      <c r="BH68" s="608">
        <v>1</v>
      </c>
      <c r="BI68" s="608">
        <v>39</v>
      </c>
      <c r="BJ68" s="608">
        <v>31</v>
      </c>
      <c r="BK68" s="608">
        <v>86</v>
      </c>
      <c r="BL68" s="608">
        <v>56</v>
      </c>
      <c r="BM68" s="608">
        <v>22</v>
      </c>
      <c r="BN68" s="608">
        <v>16</v>
      </c>
      <c r="BO68" s="608">
        <v>1283</v>
      </c>
      <c r="BP68" s="608">
        <v>65</v>
      </c>
      <c r="BQ68" s="608">
        <v>20</v>
      </c>
      <c r="BR68" s="608">
        <v>116</v>
      </c>
      <c r="BS68" s="608">
        <v>930</v>
      </c>
      <c r="BT68" s="608">
        <v>77</v>
      </c>
      <c r="BU68" s="608">
        <v>87</v>
      </c>
      <c r="BV68" s="608">
        <v>3</v>
      </c>
      <c r="BW68" s="608">
        <v>0</v>
      </c>
      <c r="BX68" s="608">
        <v>3</v>
      </c>
      <c r="BY68" s="608">
        <v>36</v>
      </c>
      <c r="BZ68" s="608">
        <v>26</v>
      </c>
      <c r="CA68" s="608">
        <v>0</v>
      </c>
      <c r="CB68" s="608">
        <v>0</v>
      </c>
      <c r="CC68" s="608">
        <v>1</v>
      </c>
      <c r="CD68" s="608">
        <v>2</v>
      </c>
      <c r="CE68" s="608">
        <v>10</v>
      </c>
      <c r="CF68" s="608">
        <v>3</v>
      </c>
      <c r="CG68" s="608">
        <v>44</v>
      </c>
      <c r="CH68" s="608">
        <v>10</v>
      </c>
      <c r="CI68" s="608">
        <v>7</v>
      </c>
      <c r="CJ68" s="608">
        <v>3</v>
      </c>
      <c r="CK68" s="608">
        <v>7</v>
      </c>
      <c r="CL68" s="608">
        <v>320</v>
      </c>
      <c r="CM68" s="608">
        <v>238</v>
      </c>
      <c r="CN68" s="608">
        <v>57</v>
      </c>
      <c r="CO68" s="608">
        <v>285</v>
      </c>
      <c r="CP68" s="608">
        <v>54</v>
      </c>
      <c r="CQ68" s="608">
        <v>259</v>
      </c>
      <c r="CR68" s="608">
        <v>234</v>
      </c>
      <c r="CS68" s="608">
        <v>30</v>
      </c>
      <c r="CT68" s="608">
        <v>4</v>
      </c>
      <c r="CU68" s="608">
        <v>0</v>
      </c>
      <c r="CV68" s="608">
        <v>66</v>
      </c>
      <c r="CW68" s="608">
        <v>150</v>
      </c>
      <c r="CX68" s="608">
        <v>228</v>
      </c>
      <c r="CY68" s="608">
        <v>768</v>
      </c>
      <c r="CZ68" s="608">
        <v>185</v>
      </c>
      <c r="DA68" s="608">
        <v>18</v>
      </c>
      <c r="DB68" s="608">
        <v>4</v>
      </c>
      <c r="DC68" s="608">
        <v>76</v>
      </c>
      <c r="DD68" s="608">
        <v>0</v>
      </c>
      <c r="DE68" s="608">
        <v>1</v>
      </c>
      <c r="DF68" s="609">
        <v>10215</v>
      </c>
      <c r="DG68" s="608">
        <v>9</v>
      </c>
      <c r="DH68" s="608">
        <v>5189</v>
      </c>
      <c r="DI68" s="608">
        <v>0</v>
      </c>
      <c r="DJ68" s="608">
        <v>0</v>
      </c>
      <c r="DK68" s="608">
        <v>0</v>
      </c>
      <c r="DL68" s="608">
        <v>0</v>
      </c>
      <c r="DM68" s="608">
        <v>0</v>
      </c>
      <c r="DN68" s="610">
        <v>5198</v>
      </c>
      <c r="DO68" s="610">
        <v>15413</v>
      </c>
      <c r="DP68" s="608">
        <v>2</v>
      </c>
      <c r="DQ68" s="610">
        <v>5200</v>
      </c>
      <c r="DR68" s="610">
        <v>15415</v>
      </c>
      <c r="DS68" s="611">
        <v>-1</v>
      </c>
      <c r="DT68" s="609">
        <v>5199</v>
      </c>
      <c r="DU68" s="612">
        <v>15414</v>
      </c>
      <c r="DV68" s="614" t="s">
        <v>267</v>
      </c>
    </row>
    <row r="69" spans="1:126" ht="15.75" customHeight="1" x14ac:dyDescent="0.2">
      <c r="A69" s="564" t="s">
        <v>268</v>
      </c>
      <c r="B69" s="571" t="s">
        <v>188</v>
      </c>
      <c r="C69" s="459"/>
      <c r="D69" s="607">
        <v>2</v>
      </c>
      <c r="E69" s="608">
        <v>11</v>
      </c>
      <c r="F69" s="608">
        <v>8</v>
      </c>
      <c r="G69" s="608">
        <v>1</v>
      </c>
      <c r="H69" s="608">
        <v>1</v>
      </c>
      <c r="I69" s="608">
        <v>0</v>
      </c>
      <c r="J69" s="608">
        <v>2</v>
      </c>
      <c r="K69" s="608">
        <v>257</v>
      </c>
      <c r="L69" s="608">
        <v>175</v>
      </c>
      <c r="M69" s="608">
        <v>0</v>
      </c>
      <c r="N69" s="608">
        <v>0</v>
      </c>
      <c r="O69" s="608">
        <v>62</v>
      </c>
      <c r="P69" s="608">
        <v>38</v>
      </c>
      <c r="Q69" s="608">
        <v>14</v>
      </c>
      <c r="R69" s="608">
        <v>12</v>
      </c>
      <c r="S69" s="608">
        <v>354</v>
      </c>
      <c r="T69" s="608">
        <v>60</v>
      </c>
      <c r="U69" s="608">
        <v>11</v>
      </c>
      <c r="V69" s="608">
        <v>50</v>
      </c>
      <c r="W69" s="608">
        <v>74</v>
      </c>
      <c r="X69" s="608">
        <v>0</v>
      </c>
      <c r="Y69" s="608">
        <v>99</v>
      </c>
      <c r="Z69" s="608">
        <v>140</v>
      </c>
      <c r="AA69" s="608">
        <v>2475</v>
      </c>
      <c r="AB69" s="608">
        <v>60</v>
      </c>
      <c r="AC69" s="608">
        <v>2</v>
      </c>
      <c r="AD69" s="608">
        <v>106</v>
      </c>
      <c r="AE69" s="608">
        <v>5</v>
      </c>
      <c r="AF69" s="608">
        <v>2</v>
      </c>
      <c r="AG69" s="608">
        <v>17</v>
      </c>
      <c r="AH69" s="608">
        <v>20</v>
      </c>
      <c r="AI69" s="608">
        <v>8</v>
      </c>
      <c r="AJ69" s="608">
        <v>27</v>
      </c>
      <c r="AK69" s="608">
        <v>24</v>
      </c>
      <c r="AL69" s="608">
        <v>114</v>
      </c>
      <c r="AM69" s="608">
        <v>52</v>
      </c>
      <c r="AN69" s="608">
        <v>6</v>
      </c>
      <c r="AO69" s="608">
        <v>54</v>
      </c>
      <c r="AP69" s="608">
        <v>141</v>
      </c>
      <c r="AQ69" s="608">
        <v>74</v>
      </c>
      <c r="AR69" s="608">
        <v>36</v>
      </c>
      <c r="AS69" s="608">
        <v>85</v>
      </c>
      <c r="AT69" s="608">
        <v>172</v>
      </c>
      <c r="AU69" s="608">
        <v>13</v>
      </c>
      <c r="AV69" s="608">
        <v>52</v>
      </c>
      <c r="AW69" s="608">
        <v>244</v>
      </c>
      <c r="AX69" s="608">
        <v>11</v>
      </c>
      <c r="AY69" s="608">
        <v>1</v>
      </c>
      <c r="AZ69" s="608">
        <v>2</v>
      </c>
      <c r="BA69" s="608">
        <v>1</v>
      </c>
      <c r="BB69" s="608">
        <v>3</v>
      </c>
      <c r="BC69" s="608">
        <v>0</v>
      </c>
      <c r="BD69" s="608">
        <v>0</v>
      </c>
      <c r="BE69" s="608">
        <v>0</v>
      </c>
      <c r="BF69" s="608">
        <v>24</v>
      </c>
      <c r="BG69" s="608">
        <v>4</v>
      </c>
      <c r="BH69" s="608">
        <v>7</v>
      </c>
      <c r="BI69" s="608">
        <v>40</v>
      </c>
      <c r="BJ69" s="608">
        <v>29</v>
      </c>
      <c r="BK69" s="608">
        <v>220</v>
      </c>
      <c r="BL69" s="608">
        <v>180</v>
      </c>
      <c r="BM69" s="608">
        <v>79</v>
      </c>
      <c r="BN69" s="608">
        <v>61</v>
      </c>
      <c r="BO69" s="608">
        <v>225</v>
      </c>
      <c r="BP69" s="608">
        <v>46</v>
      </c>
      <c r="BQ69" s="608">
        <v>2515</v>
      </c>
      <c r="BR69" s="608">
        <v>618</v>
      </c>
      <c r="BS69" s="608">
        <v>1550</v>
      </c>
      <c r="BT69" s="608">
        <v>334</v>
      </c>
      <c r="BU69" s="608">
        <v>256</v>
      </c>
      <c r="BV69" s="608">
        <v>13</v>
      </c>
      <c r="BW69" s="608">
        <v>0</v>
      </c>
      <c r="BX69" s="608">
        <v>69</v>
      </c>
      <c r="BY69" s="608">
        <v>144</v>
      </c>
      <c r="BZ69" s="608">
        <v>1209</v>
      </c>
      <c r="CA69" s="608">
        <v>3</v>
      </c>
      <c r="CB69" s="608">
        <v>0</v>
      </c>
      <c r="CC69" s="608">
        <v>6</v>
      </c>
      <c r="CD69" s="608">
        <v>39</v>
      </c>
      <c r="CE69" s="608">
        <v>143</v>
      </c>
      <c r="CF69" s="608">
        <v>6</v>
      </c>
      <c r="CG69" s="608">
        <v>562</v>
      </c>
      <c r="CH69" s="608">
        <v>18</v>
      </c>
      <c r="CI69" s="608">
        <v>17</v>
      </c>
      <c r="CJ69" s="608">
        <v>15</v>
      </c>
      <c r="CK69" s="608">
        <v>27</v>
      </c>
      <c r="CL69" s="608">
        <v>1107</v>
      </c>
      <c r="CM69" s="608">
        <v>1412</v>
      </c>
      <c r="CN69" s="608">
        <v>1280</v>
      </c>
      <c r="CO69" s="608">
        <v>1667</v>
      </c>
      <c r="CP69" s="608">
        <v>77</v>
      </c>
      <c r="CQ69" s="608">
        <v>489</v>
      </c>
      <c r="CR69" s="608">
        <v>906</v>
      </c>
      <c r="CS69" s="608">
        <v>123</v>
      </c>
      <c r="CT69" s="608">
        <v>22</v>
      </c>
      <c r="CU69" s="608">
        <v>2</v>
      </c>
      <c r="CV69" s="608">
        <v>74</v>
      </c>
      <c r="CW69" s="608">
        <v>193</v>
      </c>
      <c r="CX69" s="608">
        <v>383</v>
      </c>
      <c r="CY69" s="608">
        <v>1047</v>
      </c>
      <c r="CZ69" s="608">
        <v>734</v>
      </c>
      <c r="DA69" s="608">
        <v>229</v>
      </c>
      <c r="DB69" s="608">
        <v>6</v>
      </c>
      <c r="DC69" s="608">
        <v>273</v>
      </c>
      <c r="DD69" s="608">
        <v>0</v>
      </c>
      <c r="DE69" s="608">
        <v>26</v>
      </c>
      <c r="DF69" s="609">
        <v>23687</v>
      </c>
      <c r="DG69" s="608">
        <v>23</v>
      </c>
      <c r="DH69" s="608">
        <v>16557</v>
      </c>
      <c r="DI69" s="608">
        <v>-2934</v>
      </c>
      <c r="DJ69" s="608">
        <v>877</v>
      </c>
      <c r="DK69" s="608">
        <v>0</v>
      </c>
      <c r="DL69" s="608">
        <v>0</v>
      </c>
      <c r="DM69" s="608">
        <v>0</v>
      </c>
      <c r="DN69" s="610">
        <v>14523</v>
      </c>
      <c r="DO69" s="610">
        <v>38210</v>
      </c>
      <c r="DP69" s="608">
        <v>37</v>
      </c>
      <c r="DQ69" s="610">
        <v>14560</v>
      </c>
      <c r="DR69" s="610">
        <v>38247</v>
      </c>
      <c r="DS69" s="611">
        <v>0</v>
      </c>
      <c r="DT69" s="609">
        <v>14560</v>
      </c>
      <c r="DU69" s="612">
        <v>38247</v>
      </c>
      <c r="DV69" s="614" t="s">
        <v>268</v>
      </c>
    </row>
    <row r="70" spans="1:126" ht="15.75" customHeight="1" x14ac:dyDescent="0.2">
      <c r="A70" s="564" t="s">
        <v>269</v>
      </c>
      <c r="B70" s="571" t="s">
        <v>189</v>
      </c>
      <c r="C70" s="459"/>
      <c r="D70" s="607">
        <v>0</v>
      </c>
      <c r="E70" s="608">
        <v>5</v>
      </c>
      <c r="F70" s="608">
        <v>7</v>
      </c>
      <c r="G70" s="608">
        <v>1</v>
      </c>
      <c r="H70" s="608">
        <v>0</v>
      </c>
      <c r="I70" s="608">
        <v>0</v>
      </c>
      <c r="J70" s="608">
        <v>6</v>
      </c>
      <c r="K70" s="608">
        <v>333</v>
      </c>
      <c r="L70" s="608">
        <v>136</v>
      </c>
      <c r="M70" s="608">
        <v>1</v>
      </c>
      <c r="N70" s="608">
        <v>0</v>
      </c>
      <c r="O70" s="608">
        <v>21</v>
      </c>
      <c r="P70" s="608">
        <v>14</v>
      </c>
      <c r="Q70" s="608">
        <v>7</v>
      </c>
      <c r="R70" s="608">
        <v>10</v>
      </c>
      <c r="S70" s="608">
        <v>325</v>
      </c>
      <c r="T70" s="608">
        <v>93</v>
      </c>
      <c r="U70" s="608">
        <v>32</v>
      </c>
      <c r="V70" s="608">
        <v>210</v>
      </c>
      <c r="W70" s="608">
        <v>158</v>
      </c>
      <c r="X70" s="608">
        <v>0</v>
      </c>
      <c r="Y70" s="608">
        <v>68</v>
      </c>
      <c r="Z70" s="608">
        <v>172</v>
      </c>
      <c r="AA70" s="608">
        <v>3218</v>
      </c>
      <c r="AB70" s="608">
        <v>45</v>
      </c>
      <c r="AC70" s="608">
        <v>0</v>
      </c>
      <c r="AD70" s="608">
        <v>16</v>
      </c>
      <c r="AE70" s="608">
        <v>2</v>
      </c>
      <c r="AF70" s="608">
        <v>2</v>
      </c>
      <c r="AG70" s="608">
        <v>50</v>
      </c>
      <c r="AH70" s="608">
        <v>122</v>
      </c>
      <c r="AI70" s="608">
        <v>3</v>
      </c>
      <c r="AJ70" s="608">
        <v>223</v>
      </c>
      <c r="AK70" s="608">
        <v>0</v>
      </c>
      <c r="AL70" s="608">
        <v>1</v>
      </c>
      <c r="AM70" s="608">
        <v>5</v>
      </c>
      <c r="AN70" s="608">
        <v>0</v>
      </c>
      <c r="AO70" s="608">
        <v>0</v>
      </c>
      <c r="AP70" s="608">
        <v>20</v>
      </c>
      <c r="AQ70" s="608">
        <v>39</v>
      </c>
      <c r="AR70" s="608">
        <v>8</v>
      </c>
      <c r="AS70" s="608">
        <v>82</v>
      </c>
      <c r="AT70" s="608">
        <v>13</v>
      </c>
      <c r="AU70" s="608">
        <v>4</v>
      </c>
      <c r="AV70" s="608">
        <v>125</v>
      </c>
      <c r="AW70" s="608">
        <v>258</v>
      </c>
      <c r="AX70" s="608">
        <v>8</v>
      </c>
      <c r="AY70" s="608">
        <v>0</v>
      </c>
      <c r="AZ70" s="608">
        <v>1</v>
      </c>
      <c r="BA70" s="608">
        <v>11</v>
      </c>
      <c r="BB70" s="608">
        <v>3</v>
      </c>
      <c r="BC70" s="608">
        <v>0</v>
      </c>
      <c r="BD70" s="608">
        <v>0</v>
      </c>
      <c r="BE70" s="608">
        <v>0</v>
      </c>
      <c r="BF70" s="608">
        <v>8</v>
      </c>
      <c r="BG70" s="608">
        <v>3</v>
      </c>
      <c r="BH70" s="608">
        <v>45</v>
      </c>
      <c r="BI70" s="608">
        <v>7</v>
      </c>
      <c r="BJ70" s="608">
        <v>0</v>
      </c>
      <c r="BK70" s="608">
        <v>327</v>
      </c>
      <c r="BL70" s="608">
        <v>138</v>
      </c>
      <c r="BM70" s="608">
        <v>961</v>
      </c>
      <c r="BN70" s="608">
        <v>509</v>
      </c>
      <c r="BO70" s="608">
        <v>4147</v>
      </c>
      <c r="BP70" s="608">
        <v>67</v>
      </c>
      <c r="BQ70" s="608">
        <v>118</v>
      </c>
      <c r="BR70" s="608">
        <v>0</v>
      </c>
      <c r="BS70" s="608">
        <v>1264</v>
      </c>
      <c r="BT70" s="608">
        <v>1745</v>
      </c>
      <c r="BU70" s="608">
        <v>10</v>
      </c>
      <c r="BV70" s="608">
        <v>3</v>
      </c>
      <c r="BW70" s="608">
        <v>0</v>
      </c>
      <c r="BX70" s="608">
        <v>617</v>
      </c>
      <c r="BY70" s="608">
        <v>646</v>
      </c>
      <c r="BZ70" s="608">
        <v>0</v>
      </c>
      <c r="CA70" s="608">
        <v>50</v>
      </c>
      <c r="CB70" s="608">
        <v>2</v>
      </c>
      <c r="CC70" s="608">
        <v>42</v>
      </c>
      <c r="CD70" s="608">
        <v>92</v>
      </c>
      <c r="CE70" s="608">
        <v>622</v>
      </c>
      <c r="CF70" s="608">
        <v>26</v>
      </c>
      <c r="CG70" s="608">
        <v>2306</v>
      </c>
      <c r="CH70" s="608">
        <v>249</v>
      </c>
      <c r="CI70" s="608">
        <v>37</v>
      </c>
      <c r="CJ70" s="608">
        <v>64</v>
      </c>
      <c r="CK70" s="608">
        <v>77</v>
      </c>
      <c r="CL70" s="608">
        <v>13667</v>
      </c>
      <c r="CM70" s="608">
        <v>3101</v>
      </c>
      <c r="CN70" s="608">
        <v>875</v>
      </c>
      <c r="CO70" s="608">
        <v>2603</v>
      </c>
      <c r="CP70" s="608">
        <v>514</v>
      </c>
      <c r="CQ70" s="608">
        <v>782</v>
      </c>
      <c r="CR70" s="608">
        <v>675</v>
      </c>
      <c r="CS70" s="608">
        <v>4</v>
      </c>
      <c r="CT70" s="608">
        <v>44</v>
      </c>
      <c r="CU70" s="608">
        <v>3</v>
      </c>
      <c r="CV70" s="608">
        <v>311</v>
      </c>
      <c r="CW70" s="608">
        <v>475</v>
      </c>
      <c r="CX70" s="608">
        <v>2394</v>
      </c>
      <c r="CY70" s="608">
        <v>3525</v>
      </c>
      <c r="CZ70" s="608">
        <v>635</v>
      </c>
      <c r="DA70" s="608">
        <v>1013</v>
      </c>
      <c r="DB70" s="608">
        <v>2</v>
      </c>
      <c r="DC70" s="608">
        <v>1290</v>
      </c>
      <c r="DD70" s="608">
        <v>0</v>
      </c>
      <c r="DE70" s="608">
        <v>726</v>
      </c>
      <c r="DF70" s="609">
        <v>52679</v>
      </c>
      <c r="DG70" s="608">
        <v>0</v>
      </c>
      <c r="DH70" s="608">
        <v>2331</v>
      </c>
      <c r="DI70" s="608">
        <v>3720</v>
      </c>
      <c r="DJ70" s="608">
        <v>1071</v>
      </c>
      <c r="DK70" s="608">
        <v>0</v>
      </c>
      <c r="DL70" s="608">
        <v>0</v>
      </c>
      <c r="DM70" s="608">
        <v>0</v>
      </c>
      <c r="DN70" s="610">
        <v>7122</v>
      </c>
      <c r="DO70" s="610">
        <v>59801</v>
      </c>
      <c r="DP70" s="608">
        <v>21856</v>
      </c>
      <c r="DQ70" s="610">
        <v>28978</v>
      </c>
      <c r="DR70" s="610">
        <v>81657</v>
      </c>
      <c r="DS70" s="611">
        <v>-2175</v>
      </c>
      <c r="DT70" s="609">
        <v>26803</v>
      </c>
      <c r="DU70" s="612">
        <v>79482</v>
      </c>
      <c r="DV70" s="614" t="s">
        <v>269</v>
      </c>
    </row>
    <row r="71" spans="1:126" ht="15.75" customHeight="1" x14ac:dyDescent="0.2">
      <c r="A71" s="564" t="s">
        <v>270</v>
      </c>
      <c r="B71" s="571" t="s">
        <v>190</v>
      </c>
      <c r="C71" s="459"/>
      <c r="D71" s="607">
        <v>3220</v>
      </c>
      <c r="E71" s="608">
        <v>365</v>
      </c>
      <c r="F71" s="608">
        <v>259</v>
      </c>
      <c r="G71" s="608">
        <v>125</v>
      </c>
      <c r="H71" s="608">
        <v>395</v>
      </c>
      <c r="I71" s="608">
        <v>0</v>
      </c>
      <c r="J71" s="608">
        <v>46</v>
      </c>
      <c r="K71" s="608">
        <v>12774</v>
      </c>
      <c r="L71" s="608">
        <v>3981</v>
      </c>
      <c r="M71" s="608">
        <v>180</v>
      </c>
      <c r="N71" s="608">
        <v>0</v>
      </c>
      <c r="O71" s="608">
        <v>870</v>
      </c>
      <c r="P71" s="608">
        <v>1902</v>
      </c>
      <c r="Q71" s="608">
        <v>1774</v>
      </c>
      <c r="R71" s="608">
        <v>2450</v>
      </c>
      <c r="S71" s="608">
        <v>3117</v>
      </c>
      <c r="T71" s="608">
        <v>3688</v>
      </c>
      <c r="U71" s="608">
        <v>1689</v>
      </c>
      <c r="V71" s="608">
        <v>282</v>
      </c>
      <c r="W71" s="608">
        <v>659</v>
      </c>
      <c r="X71" s="608">
        <v>0</v>
      </c>
      <c r="Y71" s="608">
        <v>1428</v>
      </c>
      <c r="Z71" s="608">
        <v>769</v>
      </c>
      <c r="AA71" s="608">
        <v>35787</v>
      </c>
      <c r="AB71" s="608">
        <v>2487</v>
      </c>
      <c r="AC71" s="608">
        <v>109</v>
      </c>
      <c r="AD71" s="608">
        <v>9110</v>
      </c>
      <c r="AE71" s="608">
        <v>300</v>
      </c>
      <c r="AF71" s="608">
        <v>297</v>
      </c>
      <c r="AG71" s="608">
        <v>519</v>
      </c>
      <c r="AH71" s="608">
        <v>617</v>
      </c>
      <c r="AI71" s="608">
        <v>313</v>
      </c>
      <c r="AJ71" s="608">
        <v>1188</v>
      </c>
      <c r="AK71" s="608">
        <v>697</v>
      </c>
      <c r="AL71" s="608">
        <v>134</v>
      </c>
      <c r="AM71" s="608">
        <v>1407</v>
      </c>
      <c r="AN71" s="608">
        <v>621</v>
      </c>
      <c r="AO71" s="608">
        <v>2190</v>
      </c>
      <c r="AP71" s="608">
        <v>7472</v>
      </c>
      <c r="AQ71" s="608">
        <v>6268</v>
      </c>
      <c r="AR71" s="608">
        <v>1392</v>
      </c>
      <c r="AS71" s="608">
        <v>4170</v>
      </c>
      <c r="AT71" s="608">
        <v>16454</v>
      </c>
      <c r="AU71" s="608">
        <v>1676</v>
      </c>
      <c r="AV71" s="608">
        <v>3857</v>
      </c>
      <c r="AW71" s="608">
        <v>6113</v>
      </c>
      <c r="AX71" s="608">
        <v>1107</v>
      </c>
      <c r="AY71" s="608">
        <v>160</v>
      </c>
      <c r="AZ71" s="608">
        <v>250</v>
      </c>
      <c r="BA71" s="608">
        <v>57</v>
      </c>
      <c r="BB71" s="608">
        <v>286</v>
      </c>
      <c r="BC71" s="608">
        <v>10</v>
      </c>
      <c r="BD71" s="608">
        <v>0</v>
      </c>
      <c r="BE71" s="608">
        <v>13</v>
      </c>
      <c r="BF71" s="608">
        <v>3925</v>
      </c>
      <c r="BG71" s="608">
        <v>261</v>
      </c>
      <c r="BH71" s="608">
        <v>186</v>
      </c>
      <c r="BI71" s="608">
        <v>6935</v>
      </c>
      <c r="BJ71" s="608">
        <v>155</v>
      </c>
      <c r="BK71" s="608">
        <v>15374</v>
      </c>
      <c r="BL71" s="608">
        <v>8658</v>
      </c>
      <c r="BM71" s="608">
        <v>4885</v>
      </c>
      <c r="BN71" s="608">
        <v>2006</v>
      </c>
      <c r="BO71" s="608">
        <v>990</v>
      </c>
      <c r="BP71" s="608">
        <v>144</v>
      </c>
      <c r="BQ71" s="608">
        <v>796</v>
      </c>
      <c r="BR71" s="608">
        <v>1359</v>
      </c>
      <c r="BS71" s="608">
        <v>5661</v>
      </c>
      <c r="BT71" s="608">
        <v>1457</v>
      </c>
      <c r="BU71" s="608">
        <v>169</v>
      </c>
      <c r="BV71" s="608">
        <v>219</v>
      </c>
      <c r="BW71" s="608">
        <v>359</v>
      </c>
      <c r="BX71" s="608">
        <v>21</v>
      </c>
      <c r="BY71" s="608">
        <v>1794</v>
      </c>
      <c r="BZ71" s="608">
        <v>8995</v>
      </c>
      <c r="CA71" s="608">
        <v>54</v>
      </c>
      <c r="CB71" s="608">
        <v>3</v>
      </c>
      <c r="CC71" s="608">
        <v>70</v>
      </c>
      <c r="CD71" s="608">
        <v>157</v>
      </c>
      <c r="CE71" s="608">
        <v>356</v>
      </c>
      <c r="CF71" s="608">
        <v>34</v>
      </c>
      <c r="CG71" s="608">
        <v>513</v>
      </c>
      <c r="CH71" s="608">
        <v>143</v>
      </c>
      <c r="CI71" s="608">
        <v>1284</v>
      </c>
      <c r="CJ71" s="608">
        <v>56</v>
      </c>
      <c r="CK71" s="608">
        <v>918</v>
      </c>
      <c r="CL71" s="608">
        <v>2525</v>
      </c>
      <c r="CM71" s="608">
        <v>1744</v>
      </c>
      <c r="CN71" s="608">
        <v>4758</v>
      </c>
      <c r="CO71" s="608">
        <v>21159</v>
      </c>
      <c r="CP71" s="608">
        <v>591</v>
      </c>
      <c r="CQ71" s="608">
        <v>2606</v>
      </c>
      <c r="CR71" s="608">
        <v>2300</v>
      </c>
      <c r="CS71" s="608">
        <v>2022</v>
      </c>
      <c r="CT71" s="608">
        <v>925</v>
      </c>
      <c r="CU71" s="608">
        <v>92</v>
      </c>
      <c r="CV71" s="608">
        <v>5063</v>
      </c>
      <c r="CW71" s="608">
        <v>2126</v>
      </c>
      <c r="CX71" s="608">
        <v>1848</v>
      </c>
      <c r="CY71" s="608">
        <v>12560</v>
      </c>
      <c r="CZ71" s="608">
        <v>1847</v>
      </c>
      <c r="DA71" s="608">
        <v>791</v>
      </c>
      <c r="DB71" s="608">
        <v>117</v>
      </c>
      <c r="DC71" s="608">
        <v>1396</v>
      </c>
      <c r="DD71" s="608">
        <v>2902</v>
      </c>
      <c r="DE71" s="608">
        <v>135</v>
      </c>
      <c r="DF71" s="609">
        <v>280478</v>
      </c>
      <c r="DG71" s="608">
        <v>14483</v>
      </c>
      <c r="DH71" s="608">
        <v>383124</v>
      </c>
      <c r="DI71" s="608">
        <v>89</v>
      </c>
      <c r="DJ71" s="608">
        <v>0</v>
      </c>
      <c r="DK71" s="608">
        <v>3422</v>
      </c>
      <c r="DL71" s="608">
        <v>76398</v>
      </c>
      <c r="DM71" s="608">
        <v>1494</v>
      </c>
      <c r="DN71" s="610">
        <v>479010</v>
      </c>
      <c r="DO71" s="610">
        <v>759488</v>
      </c>
      <c r="DP71" s="608">
        <v>210227</v>
      </c>
      <c r="DQ71" s="610">
        <v>689237</v>
      </c>
      <c r="DR71" s="610">
        <v>969715</v>
      </c>
      <c r="DS71" s="611">
        <v>-380368</v>
      </c>
      <c r="DT71" s="609">
        <v>308869</v>
      </c>
      <c r="DU71" s="612">
        <v>589347</v>
      </c>
      <c r="DV71" s="614" t="s">
        <v>270</v>
      </c>
    </row>
    <row r="72" spans="1:126" ht="15.75" customHeight="1" x14ac:dyDescent="0.2">
      <c r="A72" s="564" t="s">
        <v>271</v>
      </c>
      <c r="B72" s="571" t="s">
        <v>191</v>
      </c>
      <c r="C72" s="459"/>
      <c r="D72" s="607">
        <v>430</v>
      </c>
      <c r="E72" s="608">
        <v>44</v>
      </c>
      <c r="F72" s="608">
        <v>81</v>
      </c>
      <c r="G72" s="608">
        <v>45</v>
      </c>
      <c r="H72" s="608">
        <v>115</v>
      </c>
      <c r="I72" s="608">
        <v>0</v>
      </c>
      <c r="J72" s="608">
        <v>227</v>
      </c>
      <c r="K72" s="608">
        <v>785</v>
      </c>
      <c r="L72" s="608">
        <v>266</v>
      </c>
      <c r="M72" s="608">
        <v>17</v>
      </c>
      <c r="N72" s="608">
        <v>0</v>
      </c>
      <c r="O72" s="608">
        <v>387</v>
      </c>
      <c r="P72" s="608">
        <v>388</v>
      </c>
      <c r="Q72" s="608">
        <v>258</v>
      </c>
      <c r="R72" s="608">
        <v>651</v>
      </c>
      <c r="S72" s="608">
        <v>619</v>
      </c>
      <c r="T72" s="608">
        <v>601</v>
      </c>
      <c r="U72" s="608">
        <v>358</v>
      </c>
      <c r="V72" s="608">
        <v>189</v>
      </c>
      <c r="W72" s="608">
        <v>127</v>
      </c>
      <c r="X72" s="608">
        <v>0</v>
      </c>
      <c r="Y72" s="608">
        <v>274</v>
      </c>
      <c r="Z72" s="608">
        <v>250</v>
      </c>
      <c r="AA72" s="608">
        <v>5826</v>
      </c>
      <c r="AB72" s="608">
        <v>715</v>
      </c>
      <c r="AC72" s="608">
        <v>9</v>
      </c>
      <c r="AD72" s="608">
        <v>731</v>
      </c>
      <c r="AE72" s="608">
        <v>62</v>
      </c>
      <c r="AF72" s="608">
        <v>19</v>
      </c>
      <c r="AG72" s="608">
        <v>106</v>
      </c>
      <c r="AH72" s="608">
        <v>191</v>
      </c>
      <c r="AI72" s="608">
        <v>75</v>
      </c>
      <c r="AJ72" s="608">
        <v>621</v>
      </c>
      <c r="AK72" s="608">
        <v>161</v>
      </c>
      <c r="AL72" s="608">
        <v>207</v>
      </c>
      <c r="AM72" s="608">
        <v>349</v>
      </c>
      <c r="AN72" s="608">
        <v>125</v>
      </c>
      <c r="AO72" s="608">
        <v>1676</v>
      </c>
      <c r="AP72" s="608">
        <v>1469</v>
      </c>
      <c r="AQ72" s="608">
        <v>3417</v>
      </c>
      <c r="AR72" s="608">
        <v>481</v>
      </c>
      <c r="AS72" s="608">
        <v>1012</v>
      </c>
      <c r="AT72" s="608">
        <v>2883</v>
      </c>
      <c r="AU72" s="608">
        <v>293</v>
      </c>
      <c r="AV72" s="608">
        <v>392</v>
      </c>
      <c r="AW72" s="608">
        <v>1584</v>
      </c>
      <c r="AX72" s="608">
        <v>188</v>
      </c>
      <c r="AY72" s="608">
        <v>18</v>
      </c>
      <c r="AZ72" s="608">
        <v>56</v>
      </c>
      <c r="BA72" s="608">
        <v>45</v>
      </c>
      <c r="BB72" s="608">
        <v>62</v>
      </c>
      <c r="BC72" s="608">
        <v>5</v>
      </c>
      <c r="BD72" s="608">
        <v>0</v>
      </c>
      <c r="BE72" s="608">
        <v>7</v>
      </c>
      <c r="BF72" s="608">
        <v>459</v>
      </c>
      <c r="BG72" s="608">
        <v>132</v>
      </c>
      <c r="BH72" s="608">
        <v>40</v>
      </c>
      <c r="BI72" s="608">
        <v>2294</v>
      </c>
      <c r="BJ72" s="608">
        <v>80</v>
      </c>
      <c r="BK72" s="608">
        <v>3080</v>
      </c>
      <c r="BL72" s="608">
        <v>756</v>
      </c>
      <c r="BM72" s="608">
        <v>2065</v>
      </c>
      <c r="BN72" s="608">
        <v>868</v>
      </c>
      <c r="BO72" s="608">
        <v>9024</v>
      </c>
      <c r="BP72" s="608">
        <v>119</v>
      </c>
      <c r="BQ72" s="608">
        <v>777</v>
      </c>
      <c r="BR72" s="608">
        <v>1652</v>
      </c>
      <c r="BS72" s="608">
        <v>11060</v>
      </c>
      <c r="BT72" s="608">
        <v>22092</v>
      </c>
      <c r="BU72" s="608">
        <v>10818</v>
      </c>
      <c r="BV72" s="608">
        <v>3677</v>
      </c>
      <c r="BW72" s="608">
        <v>37457</v>
      </c>
      <c r="BX72" s="608">
        <v>620</v>
      </c>
      <c r="BY72" s="608">
        <v>2407</v>
      </c>
      <c r="BZ72" s="608">
        <v>5131</v>
      </c>
      <c r="CA72" s="608">
        <v>350</v>
      </c>
      <c r="CB72" s="608">
        <v>29</v>
      </c>
      <c r="CC72" s="608">
        <v>113</v>
      </c>
      <c r="CD72" s="608">
        <v>159</v>
      </c>
      <c r="CE72" s="608">
        <v>303</v>
      </c>
      <c r="CF72" s="608">
        <v>4</v>
      </c>
      <c r="CG72" s="608">
        <v>1168</v>
      </c>
      <c r="CH72" s="608">
        <v>193</v>
      </c>
      <c r="CI72" s="608">
        <v>367</v>
      </c>
      <c r="CJ72" s="608">
        <v>41</v>
      </c>
      <c r="CK72" s="608">
        <v>127</v>
      </c>
      <c r="CL72" s="608">
        <v>4266</v>
      </c>
      <c r="CM72" s="608">
        <v>3045</v>
      </c>
      <c r="CN72" s="608">
        <v>435</v>
      </c>
      <c r="CO72" s="608">
        <v>1827</v>
      </c>
      <c r="CP72" s="608">
        <v>436</v>
      </c>
      <c r="CQ72" s="608">
        <v>2044</v>
      </c>
      <c r="CR72" s="608">
        <v>1116</v>
      </c>
      <c r="CS72" s="608">
        <v>1467</v>
      </c>
      <c r="CT72" s="608">
        <v>3035</v>
      </c>
      <c r="CU72" s="608">
        <v>43</v>
      </c>
      <c r="CV72" s="608">
        <v>655</v>
      </c>
      <c r="CW72" s="608">
        <v>1063</v>
      </c>
      <c r="CX72" s="608">
        <v>920</v>
      </c>
      <c r="CY72" s="608">
        <v>1263</v>
      </c>
      <c r="CZ72" s="608">
        <v>214</v>
      </c>
      <c r="DA72" s="608">
        <v>706</v>
      </c>
      <c r="DB72" s="608">
        <v>63</v>
      </c>
      <c r="DC72" s="608">
        <v>461</v>
      </c>
      <c r="DD72" s="608">
        <v>0</v>
      </c>
      <c r="DE72" s="608">
        <v>1456</v>
      </c>
      <c r="DF72" s="609">
        <v>170874</v>
      </c>
      <c r="DG72" s="608">
        <v>2</v>
      </c>
      <c r="DH72" s="608">
        <v>143731</v>
      </c>
      <c r="DI72" s="608">
        <v>0</v>
      </c>
      <c r="DJ72" s="608">
        <v>0</v>
      </c>
      <c r="DK72" s="608">
        <v>0</v>
      </c>
      <c r="DL72" s="608">
        <v>0</v>
      </c>
      <c r="DM72" s="608">
        <v>0</v>
      </c>
      <c r="DN72" s="610">
        <v>143733</v>
      </c>
      <c r="DO72" s="610">
        <v>314607</v>
      </c>
      <c r="DP72" s="608">
        <v>4887</v>
      </c>
      <c r="DQ72" s="610">
        <v>148620</v>
      </c>
      <c r="DR72" s="610">
        <v>319494</v>
      </c>
      <c r="DS72" s="611">
        <v>-42994</v>
      </c>
      <c r="DT72" s="609">
        <v>105626</v>
      </c>
      <c r="DU72" s="612">
        <v>276500</v>
      </c>
      <c r="DV72" s="614" t="s">
        <v>271</v>
      </c>
    </row>
    <row r="73" spans="1:126" ht="15.75" customHeight="1" x14ac:dyDescent="0.2">
      <c r="A73" s="564" t="s">
        <v>272</v>
      </c>
      <c r="B73" s="571" t="s">
        <v>361</v>
      </c>
      <c r="C73" s="459"/>
      <c r="D73" s="607">
        <v>10</v>
      </c>
      <c r="E73" s="608">
        <v>0</v>
      </c>
      <c r="F73" s="608">
        <v>19</v>
      </c>
      <c r="G73" s="608">
        <v>7</v>
      </c>
      <c r="H73" s="608">
        <v>5</v>
      </c>
      <c r="I73" s="608">
        <v>0</v>
      </c>
      <c r="J73" s="608">
        <v>9</v>
      </c>
      <c r="K73" s="608">
        <v>603</v>
      </c>
      <c r="L73" s="608">
        <v>93</v>
      </c>
      <c r="M73" s="608">
        <v>4</v>
      </c>
      <c r="N73" s="608">
        <v>0</v>
      </c>
      <c r="O73" s="608">
        <v>48</v>
      </c>
      <c r="P73" s="608">
        <v>115</v>
      </c>
      <c r="Q73" s="608">
        <v>72</v>
      </c>
      <c r="R73" s="608">
        <v>314</v>
      </c>
      <c r="S73" s="608">
        <v>191</v>
      </c>
      <c r="T73" s="608">
        <v>152</v>
      </c>
      <c r="U73" s="608">
        <v>176</v>
      </c>
      <c r="V73" s="608">
        <v>27</v>
      </c>
      <c r="W73" s="608">
        <v>41</v>
      </c>
      <c r="X73" s="608">
        <v>0</v>
      </c>
      <c r="Y73" s="608">
        <v>77</v>
      </c>
      <c r="Z73" s="608">
        <v>52</v>
      </c>
      <c r="AA73" s="608">
        <v>4052</v>
      </c>
      <c r="AB73" s="608">
        <v>94</v>
      </c>
      <c r="AC73" s="608">
        <v>10</v>
      </c>
      <c r="AD73" s="608">
        <v>730</v>
      </c>
      <c r="AE73" s="608">
        <v>43</v>
      </c>
      <c r="AF73" s="608">
        <v>8</v>
      </c>
      <c r="AG73" s="608">
        <v>26</v>
      </c>
      <c r="AH73" s="608">
        <v>116</v>
      </c>
      <c r="AI73" s="608">
        <v>16</v>
      </c>
      <c r="AJ73" s="608">
        <v>156</v>
      </c>
      <c r="AK73" s="608">
        <v>38</v>
      </c>
      <c r="AL73" s="608">
        <v>94</v>
      </c>
      <c r="AM73" s="608">
        <v>118</v>
      </c>
      <c r="AN73" s="608">
        <v>22</v>
      </c>
      <c r="AO73" s="608">
        <v>123</v>
      </c>
      <c r="AP73" s="608">
        <v>438</v>
      </c>
      <c r="AQ73" s="608">
        <v>821</v>
      </c>
      <c r="AR73" s="608">
        <v>194</v>
      </c>
      <c r="AS73" s="608">
        <v>443</v>
      </c>
      <c r="AT73" s="608">
        <v>1198</v>
      </c>
      <c r="AU73" s="608">
        <v>55</v>
      </c>
      <c r="AV73" s="608">
        <v>98</v>
      </c>
      <c r="AW73" s="608">
        <v>427</v>
      </c>
      <c r="AX73" s="608">
        <v>67</v>
      </c>
      <c r="AY73" s="608">
        <v>7</v>
      </c>
      <c r="AZ73" s="608">
        <v>14</v>
      </c>
      <c r="BA73" s="608">
        <v>14</v>
      </c>
      <c r="BB73" s="608">
        <v>7</v>
      </c>
      <c r="BC73" s="608">
        <v>3</v>
      </c>
      <c r="BD73" s="608">
        <v>0</v>
      </c>
      <c r="BE73" s="608">
        <v>1</v>
      </c>
      <c r="BF73" s="608">
        <v>76</v>
      </c>
      <c r="BG73" s="608">
        <v>14</v>
      </c>
      <c r="BH73" s="608">
        <v>4</v>
      </c>
      <c r="BI73" s="608">
        <v>104</v>
      </c>
      <c r="BJ73" s="608">
        <v>5</v>
      </c>
      <c r="BK73" s="608">
        <v>2484</v>
      </c>
      <c r="BL73" s="608">
        <v>455</v>
      </c>
      <c r="BM73" s="608">
        <v>223</v>
      </c>
      <c r="BN73" s="608">
        <v>125</v>
      </c>
      <c r="BO73" s="608">
        <v>3264</v>
      </c>
      <c r="BP73" s="608">
        <v>257</v>
      </c>
      <c r="BQ73" s="608">
        <v>42</v>
      </c>
      <c r="BR73" s="608">
        <v>105</v>
      </c>
      <c r="BS73" s="608">
        <v>21217</v>
      </c>
      <c r="BT73" s="608">
        <v>4815</v>
      </c>
      <c r="BU73" s="608">
        <v>4131</v>
      </c>
      <c r="BV73" s="608">
        <v>8897</v>
      </c>
      <c r="BW73" s="608">
        <v>9664</v>
      </c>
      <c r="BX73" s="608">
        <v>27</v>
      </c>
      <c r="BY73" s="608">
        <v>2014</v>
      </c>
      <c r="BZ73" s="608">
        <v>2671</v>
      </c>
      <c r="CA73" s="608">
        <v>1041</v>
      </c>
      <c r="CB73" s="608">
        <v>4</v>
      </c>
      <c r="CC73" s="608">
        <v>755</v>
      </c>
      <c r="CD73" s="608">
        <v>2139</v>
      </c>
      <c r="CE73" s="608">
        <v>887</v>
      </c>
      <c r="CF73" s="608">
        <v>157</v>
      </c>
      <c r="CG73" s="608">
        <v>1621</v>
      </c>
      <c r="CH73" s="608">
        <v>422</v>
      </c>
      <c r="CI73" s="608">
        <v>3877</v>
      </c>
      <c r="CJ73" s="608">
        <v>685</v>
      </c>
      <c r="CK73" s="608">
        <v>708</v>
      </c>
      <c r="CL73" s="608">
        <v>945</v>
      </c>
      <c r="CM73" s="608">
        <v>266</v>
      </c>
      <c r="CN73" s="608">
        <v>3231</v>
      </c>
      <c r="CO73" s="608">
        <v>9588</v>
      </c>
      <c r="CP73" s="608">
        <v>211</v>
      </c>
      <c r="CQ73" s="608">
        <v>599</v>
      </c>
      <c r="CR73" s="608">
        <v>847</v>
      </c>
      <c r="CS73" s="608">
        <v>974</v>
      </c>
      <c r="CT73" s="608">
        <v>2408</v>
      </c>
      <c r="CU73" s="608">
        <v>33</v>
      </c>
      <c r="CV73" s="608">
        <v>268</v>
      </c>
      <c r="CW73" s="608">
        <v>2528</v>
      </c>
      <c r="CX73" s="608">
        <v>322</v>
      </c>
      <c r="CY73" s="608">
        <v>5452</v>
      </c>
      <c r="CZ73" s="608">
        <v>1158</v>
      </c>
      <c r="DA73" s="608">
        <v>240</v>
      </c>
      <c r="DB73" s="608">
        <v>79</v>
      </c>
      <c r="DC73" s="608">
        <v>567</v>
      </c>
      <c r="DD73" s="608">
        <v>0</v>
      </c>
      <c r="DE73" s="608">
        <v>804</v>
      </c>
      <c r="DF73" s="609">
        <v>114858</v>
      </c>
      <c r="DG73" s="608">
        <v>0</v>
      </c>
      <c r="DH73" s="608">
        <v>2800</v>
      </c>
      <c r="DI73" s="608">
        <v>0</v>
      </c>
      <c r="DJ73" s="608">
        <v>0</v>
      </c>
      <c r="DK73" s="608">
        <v>0</v>
      </c>
      <c r="DL73" s="608">
        <v>25784</v>
      </c>
      <c r="DM73" s="608">
        <v>0</v>
      </c>
      <c r="DN73" s="610">
        <v>28584</v>
      </c>
      <c r="DO73" s="610">
        <v>143442</v>
      </c>
      <c r="DP73" s="608">
        <v>7</v>
      </c>
      <c r="DQ73" s="610">
        <v>28591</v>
      </c>
      <c r="DR73" s="610">
        <v>143449</v>
      </c>
      <c r="DS73" s="611">
        <v>-30917</v>
      </c>
      <c r="DT73" s="609">
        <v>-2326</v>
      </c>
      <c r="DU73" s="612">
        <v>112532</v>
      </c>
      <c r="DV73" s="614" t="s">
        <v>272</v>
      </c>
    </row>
    <row r="74" spans="1:126" ht="15.75" customHeight="1" x14ac:dyDescent="0.2">
      <c r="A74" s="564" t="s">
        <v>273</v>
      </c>
      <c r="B74" s="571" t="s">
        <v>362</v>
      </c>
      <c r="C74" s="459"/>
      <c r="D74" s="607">
        <v>0</v>
      </c>
      <c r="E74" s="608">
        <v>0</v>
      </c>
      <c r="F74" s="608">
        <v>0</v>
      </c>
      <c r="G74" s="608">
        <v>0</v>
      </c>
      <c r="H74" s="608">
        <v>0</v>
      </c>
      <c r="I74" s="608">
        <v>0</v>
      </c>
      <c r="J74" s="608">
        <v>0</v>
      </c>
      <c r="K74" s="608">
        <v>0</v>
      </c>
      <c r="L74" s="608">
        <v>0</v>
      </c>
      <c r="M74" s="608">
        <v>0</v>
      </c>
      <c r="N74" s="608">
        <v>0</v>
      </c>
      <c r="O74" s="608">
        <v>0</v>
      </c>
      <c r="P74" s="608">
        <v>0</v>
      </c>
      <c r="Q74" s="608">
        <v>0</v>
      </c>
      <c r="R74" s="608">
        <v>0</v>
      </c>
      <c r="S74" s="608">
        <v>0</v>
      </c>
      <c r="T74" s="608">
        <v>0</v>
      </c>
      <c r="U74" s="608">
        <v>0</v>
      </c>
      <c r="V74" s="608">
        <v>0</v>
      </c>
      <c r="W74" s="608">
        <v>0</v>
      </c>
      <c r="X74" s="608">
        <v>0</v>
      </c>
      <c r="Y74" s="608">
        <v>0</v>
      </c>
      <c r="Z74" s="608">
        <v>0</v>
      </c>
      <c r="AA74" s="608">
        <v>0</v>
      </c>
      <c r="AB74" s="608">
        <v>0</v>
      </c>
      <c r="AC74" s="608">
        <v>0</v>
      </c>
      <c r="AD74" s="608">
        <v>0</v>
      </c>
      <c r="AE74" s="608">
        <v>0</v>
      </c>
      <c r="AF74" s="608">
        <v>0</v>
      </c>
      <c r="AG74" s="608">
        <v>0</v>
      </c>
      <c r="AH74" s="608">
        <v>0</v>
      </c>
      <c r="AI74" s="608">
        <v>0</v>
      </c>
      <c r="AJ74" s="608">
        <v>0</v>
      </c>
      <c r="AK74" s="608">
        <v>0</v>
      </c>
      <c r="AL74" s="608">
        <v>0</v>
      </c>
      <c r="AM74" s="608">
        <v>0</v>
      </c>
      <c r="AN74" s="608">
        <v>0</v>
      </c>
      <c r="AO74" s="608">
        <v>0</v>
      </c>
      <c r="AP74" s="608">
        <v>0</v>
      </c>
      <c r="AQ74" s="608">
        <v>0</v>
      </c>
      <c r="AR74" s="608">
        <v>0</v>
      </c>
      <c r="AS74" s="608">
        <v>0</v>
      </c>
      <c r="AT74" s="608">
        <v>0</v>
      </c>
      <c r="AU74" s="608">
        <v>0</v>
      </c>
      <c r="AV74" s="608">
        <v>0</v>
      </c>
      <c r="AW74" s="608">
        <v>0</v>
      </c>
      <c r="AX74" s="608">
        <v>0</v>
      </c>
      <c r="AY74" s="608">
        <v>0</v>
      </c>
      <c r="AZ74" s="608">
        <v>0</v>
      </c>
      <c r="BA74" s="608">
        <v>0</v>
      </c>
      <c r="BB74" s="608">
        <v>0</v>
      </c>
      <c r="BC74" s="608">
        <v>0</v>
      </c>
      <c r="BD74" s="608">
        <v>0</v>
      </c>
      <c r="BE74" s="608">
        <v>0</v>
      </c>
      <c r="BF74" s="608">
        <v>0</v>
      </c>
      <c r="BG74" s="608">
        <v>0</v>
      </c>
      <c r="BH74" s="608">
        <v>0</v>
      </c>
      <c r="BI74" s="608">
        <v>0</v>
      </c>
      <c r="BJ74" s="608">
        <v>0</v>
      </c>
      <c r="BK74" s="608">
        <v>0</v>
      </c>
      <c r="BL74" s="608">
        <v>0</v>
      </c>
      <c r="BM74" s="608">
        <v>0</v>
      </c>
      <c r="BN74" s="608">
        <v>0</v>
      </c>
      <c r="BO74" s="608">
        <v>0</v>
      </c>
      <c r="BP74" s="608">
        <v>0</v>
      </c>
      <c r="BQ74" s="608">
        <v>0</v>
      </c>
      <c r="BR74" s="608">
        <v>0</v>
      </c>
      <c r="BS74" s="608">
        <v>0</v>
      </c>
      <c r="BT74" s="608">
        <v>0</v>
      </c>
      <c r="BU74" s="608">
        <v>0</v>
      </c>
      <c r="BV74" s="608">
        <v>0</v>
      </c>
      <c r="BW74" s="608">
        <v>0</v>
      </c>
      <c r="BX74" s="608">
        <v>0</v>
      </c>
      <c r="BY74" s="608">
        <v>0</v>
      </c>
      <c r="BZ74" s="608">
        <v>0</v>
      </c>
      <c r="CA74" s="608">
        <v>0</v>
      </c>
      <c r="CB74" s="608">
        <v>0</v>
      </c>
      <c r="CC74" s="608">
        <v>0</v>
      </c>
      <c r="CD74" s="608">
        <v>0</v>
      </c>
      <c r="CE74" s="608">
        <v>0</v>
      </c>
      <c r="CF74" s="608">
        <v>0</v>
      </c>
      <c r="CG74" s="608">
        <v>0</v>
      </c>
      <c r="CH74" s="608">
        <v>0</v>
      </c>
      <c r="CI74" s="608">
        <v>0</v>
      </c>
      <c r="CJ74" s="608">
        <v>0</v>
      </c>
      <c r="CK74" s="608">
        <v>0</v>
      </c>
      <c r="CL74" s="608">
        <v>0</v>
      </c>
      <c r="CM74" s="608">
        <v>0</v>
      </c>
      <c r="CN74" s="608">
        <v>0</v>
      </c>
      <c r="CO74" s="608">
        <v>0</v>
      </c>
      <c r="CP74" s="608">
        <v>0</v>
      </c>
      <c r="CQ74" s="608">
        <v>0</v>
      </c>
      <c r="CR74" s="608">
        <v>0</v>
      </c>
      <c r="CS74" s="608">
        <v>0</v>
      </c>
      <c r="CT74" s="608">
        <v>0</v>
      </c>
      <c r="CU74" s="608">
        <v>0</v>
      </c>
      <c r="CV74" s="608">
        <v>0</v>
      </c>
      <c r="CW74" s="608">
        <v>0</v>
      </c>
      <c r="CX74" s="608">
        <v>0</v>
      </c>
      <c r="CY74" s="608">
        <v>0</v>
      </c>
      <c r="CZ74" s="608">
        <v>0</v>
      </c>
      <c r="DA74" s="608">
        <v>0</v>
      </c>
      <c r="DB74" s="608">
        <v>0</v>
      </c>
      <c r="DC74" s="608">
        <v>0</v>
      </c>
      <c r="DD74" s="608">
        <v>0</v>
      </c>
      <c r="DE74" s="608">
        <v>0</v>
      </c>
      <c r="DF74" s="609">
        <v>0</v>
      </c>
      <c r="DG74" s="608">
        <v>0</v>
      </c>
      <c r="DH74" s="608">
        <v>50515</v>
      </c>
      <c r="DI74" s="608">
        <v>21</v>
      </c>
      <c r="DJ74" s="608">
        <v>0</v>
      </c>
      <c r="DK74" s="608">
        <v>0</v>
      </c>
      <c r="DL74" s="608">
        <v>0</v>
      </c>
      <c r="DM74" s="608">
        <v>0</v>
      </c>
      <c r="DN74" s="610">
        <v>50536</v>
      </c>
      <c r="DO74" s="610">
        <v>50536</v>
      </c>
      <c r="DP74" s="608">
        <v>85</v>
      </c>
      <c r="DQ74" s="610">
        <v>50621</v>
      </c>
      <c r="DR74" s="610">
        <v>50621</v>
      </c>
      <c r="DS74" s="611">
        <v>-5</v>
      </c>
      <c r="DT74" s="609">
        <v>50616</v>
      </c>
      <c r="DU74" s="612">
        <v>50616</v>
      </c>
      <c r="DV74" s="614" t="s">
        <v>273</v>
      </c>
    </row>
    <row r="75" spans="1:126" ht="15.75" customHeight="1" x14ac:dyDescent="0.2">
      <c r="A75" s="564" t="s">
        <v>274</v>
      </c>
      <c r="B75" s="571" t="s">
        <v>363</v>
      </c>
      <c r="C75" s="459"/>
      <c r="D75" s="607">
        <v>0</v>
      </c>
      <c r="E75" s="608">
        <v>0</v>
      </c>
      <c r="F75" s="608">
        <v>0</v>
      </c>
      <c r="G75" s="608">
        <v>0</v>
      </c>
      <c r="H75" s="608">
        <v>0</v>
      </c>
      <c r="I75" s="608">
        <v>0</v>
      </c>
      <c r="J75" s="608">
        <v>0</v>
      </c>
      <c r="K75" s="608">
        <v>0</v>
      </c>
      <c r="L75" s="608">
        <v>0</v>
      </c>
      <c r="M75" s="608">
        <v>0</v>
      </c>
      <c r="N75" s="608">
        <v>0</v>
      </c>
      <c r="O75" s="608">
        <v>0</v>
      </c>
      <c r="P75" s="608">
        <v>0</v>
      </c>
      <c r="Q75" s="608">
        <v>0</v>
      </c>
      <c r="R75" s="608">
        <v>0</v>
      </c>
      <c r="S75" s="608">
        <v>0</v>
      </c>
      <c r="T75" s="608">
        <v>0</v>
      </c>
      <c r="U75" s="608">
        <v>0</v>
      </c>
      <c r="V75" s="608">
        <v>0</v>
      </c>
      <c r="W75" s="608">
        <v>0</v>
      </c>
      <c r="X75" s="608">
        <v>0</v>
      </c>
      <c r="Y75" s="608">
        <v>0</v>
      </c>
      <c r="Z75" s="608">
        <v>0</v>
      </c>
      <c r="AA75" s="608">
        <v>0</v>
      </c>
      <c r="AB75" s="608">
        <v>0</v>
      </c>
      <c r="AC75" s="608">
        <v>0</v>
      </c>
      <c r="AD75" s="608">
        <v>0</v>
      </c>
      <c r="AE75" s="608">
        <v>0</v>
      </c>
      <c r="AF75" s="608">
        <v>0</v>
      </c>
      <c r="AG75" s="608">
        <v>0</v>
      </c>
      <c r="AH75" s="608">
        <v>0</v>
      </c>
      <c r="AI75" s="608">
        <v>0</v>
      </c>
      <c r="AJ75" s="608">
        <v>0</v>
      </c>
      <c r="AK75" s="608">
        <v>0</v>
      </c>
      <c r="AL75" s="608">
        <v>0</v>
      </c>
      <c r="AM75" s="608">
        <v>0</v>
      </c>
      <c r="AN75" s="608">
        <v>0</v>
      </c>
      <c r="AO75" s="608">
        <v>0</v>
      </c>
      <c r="AP75" s="608">
        <v>0</v>
      </c>
      <c r="AQ75" s="608">
        <v>0</v>
      </c>
      <c r="AR75" s="608">
        <v>0</v>
      </c>
      <c r="AS75" s="608">
        <v>0</v>
      </c>
      <c r="AT75" s="608">
        <v>0</v>
      </c>
      <c r="AU75" s="608">
        <v>0</v>
      </c>
      <c r="AV75" s="608">
        <v>0</v>
      </c>
      <c r="AW75" s="608">
        <v>0</v>
      </c>
      <c r="AX75" s="608">
        <v>0</v>
      </c>
      <c r="AY75" s="608">
        <v>0</v>
      </c>
      <c r="AZ75" s="608">
        <v>0</v>
      </c>
      <c r="BA75" s="608">
        <v>0</v>
      </c>
      <c r="BB75" s="608">
        <v>0</v>
      </c>
      <c r="BC75" s="608">
        <v>0</v>
      </c>
      <c r="BD75" s="608">
        <v>0</v>
      </c>
      <c r="BE75" s="608">
        <v>0</v>
      </c>
      <c r="BF75" s="608">
        <v>0</v>
      </c>
      <c r="BG75" s="608">
        <v>0</v>
      </c>
      <c r="BH75" s="608">
        <v>0</v>
      </c>
      <c r="BI75" s="608">
        <v>0</v>
      </c>
      <c r="BJ75" s="608">
        <v>0</v>
      </c>
      <c r="BK75" s="608">
        <v>0</v>
      </c>
      <c r="BL75" s="608">
        <v>0</v>
      </c>
      <c r="BM75" s="608">
        <v>0</v>
      </c>
      <c r="BN75" s="608">
        <v>0</v>
      </c>
      <c r="BO75" s="608">
        <v>0</v>
      </c>
      <c r="BP75" s="608">
        <v>0</v>
      </c>
      <c r="BQ75" s="608">
        <v>0</v>
      </c>
      <c r="BR75" s="608">
        <v>0</v>
      </c>
      <c r="BS75" s="608">
        <v>0</v>
      </c>
      <c r="BT75" s="608">
        <v>0</v>
      </c>
      <c r="BU75" s="608">
        <v>0</v>
      </c>
      <c r="BV75" s="608">
        <v>0</v>
      </c>
      <c r="BW75" s="608">
        <v>0</v>
      </c>
      <c r="BX75" s="608">
        <v>0</v>
      </c>
      <c r="BY75" s="608">
        <v>0</v>
      </c>
      <c r="BZ75" s="608">
        <v>0</v>
      </c>
      <c r="CA75" s="608">
        <v>0</v>
      </c>
      <c r="CB75" s="608">
        <v>0</v>
      </c>
      <c r="CC75" s="608">
        <v>0</v>
      </c>
      <c r="CD75" s="608">
        <v>0</v>
      </c>
      <c r="CE75" s="608">
        <v>0</v>
      </c>
      <c r="CF75" s="608">
        <v>0</v>
      </c>
      <c r="CG75" s="608">
        <v>0</v>
      </c>
      <c r="CH75" s="608">
        <v>0</v>
      </c>
      <c r="CI75" s="608">
        <v>0</v>
      </c>
      <c r="CJ75" s="608">
        <v>0</v>
      </c>
      <c r="CK75" s="608">
        <v>0</v>
      </c>
      <c r="CL75" s="608">
        <v>0</v>
      </c>
      <c r="CM75" s="608">
        <v>0</v>
      </c>
      <c r="CN75" s="608">
        <v>0</v>
      </c>
      <c r="CO75" s="608">
        <v>0</v>
      </c>
      <c r="CP75" s="608">
        <v>0</v>
      </c>
      <c r="CQ75" s="608">
        <v>0</v>
      </c>
      <c r="CR75" s="608">
        <v>0</v>
      </c>
      <c r="CS75" s="608">
        <v>0</v>
      </c>
      <c r="CT75" s="608">
        <v>0</v>
      </c>
      <c r="CU75" s="608">
        <v>0</v>
      </c>
      <c r="CV75" s="608">
        <v>0</v>
      </c>
      <c r="CW75" s="608">
        <v>0</v>
      </c>
      <c r="CX75" s="608">
        <v>0</v>
      </c>
      <c r="CY75" s="608">
        <v>0</v>
      </c>
      <c r="CZ75" s="608">
        <v>0</v>
      </c>
      <c r="DA75" s="608">
        <v>0</v>
      </c>
      <c r="DB75" s="608">
        <v>0</v>
      </c>
      <c r="DC75" s="608">
        <v>0</v>
      </c>
      <c r="DD75" s="608">
        <v>0</v>
      </c>
      <c r="DE75" s="608">
        <v>0</v>
      </c>
      <c r="DF75" s="609">
        <v>0</v>
      </c>
      <c r="DG75" s="608">
        <v>0</v>
      </c>
      <c r="DH75" s="608">
        <v>530872</v>
      </c>
      <c r="DI75" s="608">
        <v>0</v>
      </c>
      <c r="DJ75" s="608">
        <v>0</v>
      </c>
      <c r="DK75" s="608">
        <v>0</v>
      </c>
      <c r="DL75" s="608">
        <v>0</v>
      </c>
      <c r="DM75" s="608">
        <v>0</v>
      </c>
      <c r="DN75" s="610">
        <v>530872</v>
      </c>
      <c r="DO75" s="610">
        <v>530872</v>
      </c>
      <c r="DP75" s="608">
        <v>0</v>
      </c>
      <c r="DQ75" s="610">
        <v>530872</v>
      </c>
      <c r="DR75" s="610">
        <v>530872</v>
      </c>
      <c r="DS75" s="611">
        <v>0</v>
      </c>
      <c r="DT75" s="609">
        <v>530872</v>
      </c>
      <c r="DU75" s="612">
        <v>530872</v>
      </c>
      <c r="DV75" s="614" t="s">
        <v>274</v>
      </c>
    </row>
    <row r="76" spans="1:126" ht="15.75" customHeight="1" x14ac:dyDescent="0.2">
      <c r="A76" s="564" t="s">
        <v>275</v>
      </c>
      <c r="B76" s="571" t="s">
        <v>364</v>
      </c>
      <c r="C76" s="459"/>
      <c r="D76" s="607">
        <v>11</v>
      </c>
      <c r="E76" s="608">
        <v>1</v>
      </c>
      <c r="F76" s="608">
        <v>1</v>
      </c>
      <c r="G76" s="608">
        <v>8</v>
      </c>
      <c r="H76" s="608">
        <v>5</v>
      </c>
      <c r="I76" s="608">
        <v>0</v>
      </c>
      <c r="J76" s="608">
        <v>8</v>
      </c>
      <c r="K76" s="608">
        <v>89</v>
      </c>
      <c r="L76" s="608">
        <v>21</v>
      </c>
      <c r="M76" s="608">
        <v>1</v>
      </c>
      <c r="N76" s="608">
        <v>0</v>
      </c>
      <c r="O76" s="608">
        <v>15</v>
      </c>
      <c r="P76" s="608">
        <v>30</v>
      </c>
      <c r="Q76" s="608">
        <v>17</v>
      </c>
      <c r="R76" s="608">
        <v>37</v>
      </c>
      <c r="S76" s="608">
        <v>59</v>
      </c>
      <c r="T76" s="608">
        <v>94</v>
      </c>
      <c r="U76" s="608">
        <v>49</v>
      </c>
      <c r="V76" s="608">
        <v>12</v>
      </c>
      <c r="W76" s="608">
        <v>29</v>
      </c>
      <c r="X76" s="608">
        <v>0</v>
      </c>
      <c r="Y76" s="608">
        <v>32</v>
      </c>
      <c r="Z76" s="608">
        <v>31</v>
      </c>
      <c r="AA76" s="608">
        <v>705</v>
      </c>
      <c r="AB76" s="608">
        <v>57</v>
      </c>
      <c r="AC76" s="608">
        <v>3</v>
      </c>
      <c r="AD76" s="608">
        <v>295</v>
      </c>
      <c r="AE76" s="608">
        <v>8</v>
      </c>
      <c r="AF76" s="608">
        <v>3</v>
      </c>
      <c r="AG76" s="608">
        <v>10</v>
      </c>
      <c r="AH76" s="608">
        <v>20</v>
      </c>
      <c r="AI76" s="608">
        <v>5</v>
      </c>
      <c r="AJ76" s="608">
        <v>92</v>
      </c>
      <c r="AK76" s="608">
        <v>43</v>
      </c>
      <c r="AL76" s="608">
        <v>16</v>
      </c>
      <c r="AM76" s="608">
        <v>62</v>
      </c>
      <c r="AN76" s="608">
        <v>3</v>
      </c>
      <c r="AO76" s="608">
        <v>107</v>
      </c>
      <c r="AP76" s="608">
        <v>125</v>
      </c>
      <c r="AQ76" s="608">
        <v>247</v>
      </c>
      <c r="AR76" s="608">
        <v>34</v>
      </c>
      <c r="AS76" s="608">
        <v>114</v>
      </c>
      <c r="AT76" s="608">
        <v>352</v>
      </c>
      <c r="AU76" s="608">
        <v>18</v>
      </c>
      <c r="AV76" s="608">
        <v>62</v>
      </c>
      <c r="AW76" s="608">
        <v>326</v>
      </c>
      <c r="AX76" s="608">
        <v>40</v>
      </c>
      <c r="AY76" s="608">
        <v>2</v>
      </c>
      <c r="AZ76" s="608">
        <v>13</v>
      </c>
      <c r="BA76" s="608">
        <v>2</v>
      </c>
      <c r="BB76" s="608">
        <v>21</v>
      </c>
      <c r="BC76" s="608">
        <v>0</v>
      </c>
      <c r="BD76" s="608">
        <v>0</v>
      </c>
      <c r="BE76" s="608">
        <v>0</v>
      </c>
      <c r="BF76" s="608">
        <v>40</v>
      </c>
      <c r="BG76" s="608">
        <v>4</v>
      </c>
      <c r="BH76" s="608">
        <v>3</v>
      </c>
      <c r="BI76" s="608">
        <v>166</v>
      </c>
      <c r="BJ76" s="608">
        <v>56</v>
      </c>
      <c r="BK76" s="608">
        <v>662</v>
      </c>
      <c r="BL76" s="608">
        <v>228</v>
      </c>
      <c r="BM76" s="608">
        <v>113</v>
      </c>
      <c r="BN76" s="608">
        <v>52</v>
      </c>
      <c r="BO76" s="608">
        <v>185</v>
      </c>
      <c r="BP76" s="608">
        <v>13</v>
      </c>
      <c r="BQ76" s="608">
        <v>101</v>
      </c>
      <c r="BR76" s="608">
        <v>1148</v>
      </c>
      <c r="BS76" s="608">
        <v>2631</v>
      </c>
      <c r="BT76" s="608">
        <v>2386</v>
      </c>
      <c r="BU76" s="608">
        <v>52</v>
      </c>
      <c r="BV76" s="608">
        <v>7</v>
      </c>
      <c r="BW76" s="608">
        <v>1</v>
      </c>
      <c r="BX76" s="608">
        <v>4</v>
      </c>
      <c r="BY76" s="608">
        <v>228</v>
      </c>
      <c r="BZ76" s="608">
        <v>25</v>
      </c>
      <c r="CA76" s="608">
        <v>18</v>
      </c>
      <c r="CB76" s="608">
        <v>0</v>
      </c>
      <c r="CC76" s="608">
        <v>48</v>
      </c>
      <c r="CD76" s="608">
        <v>21</v>
      </c>
      <c r="CE76" s="608">
        <v>33</v>
      </c>
      <c r="CF76" s="608">
        <v>10</v>
      </c>
      <c r="CG76" s="608">
        <v>162</v>
      </c>
      <c r="CH76" s="608">
        <v>85</v>
      </c>
      <c r="CI76" s="608">
        <v>86</v>
      </c>
      <c r="CJ76" s="608">
        <v>19</v>
      </c>
      <c r="CK76" s="608">
        <v>48</v>
      </c>
      <c r="CL76" s="608">
        <v>1698</v>
      </c>
      <c r="CM76" s="608">
        <v>680</v>
      </c>
      <c r="CN76" s="608">
        <v>913</v>
      </c>
      <c r="CO76" s="608">
        <v>603</v>
      </c>
      <c r="CP76" s="608">
        <v>104</v>
      </c>
      <c r="CQ76" s="608">
        <v>121</v>
      </c>
      <c r="CR76" s="608">
        <v>45</v>
      </c>
      <c r="CS76" s="608">
        <v>252</v>
      </c>
      <c r="CT76" s="608">
        <v>50</v>
      </c>
      <c r="CU76" s="608">
        <v>9</v>
      </c>
      <c r="CV76" s="608">
        <v>38</v>
      </c>
      <c r="CW76" s="608">
        <v>242</v>
      </c>
      <c r="CX76" s="608">
        <v>7</v>
      </c>
      <c r="CY76" s="608">
        <v>105</v>
      </c>
      <c r="CZ76" s="608">
        <v>38</v>
      </c>
      <c r="DA76" s="608">
        <v>47</v>
      </c>
      <c r="DB76" s="608">
        <v>1</v>
      </c>
      <c r="DC76" s="608">
        <v>88</v>
      </c>
      <c r="DD76" s="608">
        <v>8</v>
      </c>
      <c r="DE76" s="608">
        <v>11</v>
      </c>
      <c r="DF76" s="609">
        <v>17030</v>
      </c>
      <c r="DG76" s="608">
        <v>124</v>
      </c>
      <c r="DH76" s="608">
        <v>17260</v>
      </c>
      <c r="DI76" s="608">
        <v>0</v>
      </c>
      <c r="DJ76" s="608">
        <v>0</v>
      </c>
      <c r="DK76" s="608">
        <v>0</v>
      </c>
      <c r="DL76" s="608">
        <v>7</v>
      </c>
      <c r="DM76" s="608">
        <v>6</v>
      </c>
      <c r="DN76" s="610">
        <v>17397</v>
      </c>
      <c r="DO76" s="610">
        <v>34427</v>
      </c>
      <c r="DP76" s="608">
        <v>6633</v>
      </c>
      <c r="DQ76" s="610">
        <v>24030</v>
      </c>
      <c r="DR76" s="610">
        <v>41060</v>
      </c>
      <c r="DS76" s="611">
        <v>-31692</v>
      </c>
      <c r="DT76" s="609">
        <v>-7662</v>
      </c>
      <c r="DU76" s="612">
        <v>9368</v>
      </c>
      <c r="DV76" s="614" t="s">
        <v>275</v>
      </c>
    </row>
    <row r="77" spans="1:126" ht="15.75" customHeight="1" x14ac:dyDescent="0.2">
      <c r="A77" s="564" t="s">
        <v>276</v>
      </c>
      <c r="B77" s="571" t="s">
        <v>365</v>
      </c>
      <c r="C77" s="459"/>
      <c r="D77" s="607">
        <v>516</v>
      </c>
      <c r="E77" s="608">
        <v>358</v>
      </c>
      <c r="F77" s="608">
        <v>52</v>
      </c>
      <c r="G77" s="608">
        <v>115</v>
      </c>
      <c r="H77" s="608">
        <v>63</v>
      </c>
      <c r="I77" s="608">
        <v>0</v>
      </c>
      <c r="J77" s="608">
        <v>40</v>
      </c>
      <c r="K77" s="608">
        <v>3331</v>
      </c>
      <c r="L77" s="608">
        <v>1178</v>
      </c>
      <c r="M77" s="608">
        <v>86</v>
      </c>
      <c r="N77" s="608">
        <v>0</v>
      </c>
      <c r="O77" s="608">
        <v>169</v>
      </c>
      <c r="P77" s="608">
        <v>223</v>
      </c>
      <c r="Q77" s="608">
        <v>620</v>
      </c>
      <c r="R77" s="608">
        <v>769</v>
      </c>
      <c r="S77" s="608">
        <v>1158</v>
      </c>
      <c r="T77" s="608">
        <v>1242</v>
      </c>
      <c r="U77" s="608">
        <v>434</v>
      </c>
      <c r="V77" s="608">
        <v>133</v>
      </c>
      <c r="W77" s="608">
        <v>207</v>
      </c>
      <c r="X77" s="608">
        <v>0</v>
      </c>
      <c r="Y77" s="608">
        <v>450</v>
      </c>
      <c r="Z77" s="608">
        <v>296</v>
      </c>
      <c r="AA77" s="608">
        <v>9120</v>
      </c>
      <c r="AB77" s="608">
        <v>673</v>
      </c>
      <c r="AC77" s="608">
        <v>256</v>
      </c>
      <c r="AD77" s="608">
        <v>1437</v>
      </c>
      <c r="AE77" s="608">
        <v>76</v>
      </c>
      <c r="AF77" s="608">
        <v>42</v>
      </c>
      <c r="AG77" s="608">
        <v>237</v>
      </c>
      <c r="AH77" s="608">
        <v>867</v>
      </c>
      <c r="AI77" s="608">
        <v>171</v>
      </c>
      <c r="AJ77" s="608">
        <v>889</v>
      </c>
      <c r="AK77" s="608">
        <v>297</v>
      </c>
      <c r="AL77" s="608">
        <v>63</v>
      </c>
      <c r="AM77" s="608">
        <v>1183</v>
      </c>
      <c r="AN77" s="608">
        <v>262</v>
      </c>
      <c r="AO77" s="608">
        <v>897</v>
      </c>
      <c r="AP77" s="608">
        <v>3072</v>
      </c>
      <c r="AQ77" s="608">
        <v>2485</v>
      </c>
      <c r="AR77" s="608">
        <v>534</v>
      </c>
      <c r="AS77" s="608">
        <v>1195</v>
      </c>
      <c r="AT77" s="608">
        <v>2980</v>
      </c>
      <c r="AU77" s="608">
        <v>238</v>
      </c>
      <c r="AV77" s="608">
        <v>697</v>
      </c>
      <c r="AW77" s="608">
        <v>1405</v>
      </c>
      <c r="AX77" s="608">
        <v>241</v>
      </c>
      <c r="AY77" s="608">
        <v>26</v>
      </c>
      <c r="AZ77" s="608">
        <v>42</v>
      </c>
      <c r="BA77" s="608">
        <v>15</v>
      </c>
      <c r="BB77" s="608">
        <v>49</v>
      </c>
      <c r="BC77" s="608">
        <v>4</v>
      </c>
      <c r="BD77" s="608">
        <v>0</v>
      </c>
      <c r="BE77" s="608">
        <v>12</v>
      </c>
      <c r="BF77" s="608">
        <v>721</v>
      </c>
      <c r="BG77" s="608">
        <v>66</v>
      </c>
      <c r="BH77" s="608">
        <v>33</v>
      </c>
      <c r="BI77" s="608">
        <v>1300</v>
      </c>
      <c r="BJ77" s="608">
        <v>13504</v>
      </c>
      <c r="BK77" s="608">
        <v>5691</v>
      </c>
      <c r="BL77" s="608">
        <v>2737</v>
      </c>
      <c r="BM77" s="608">
        <v>2306</v>
      </c>
      <c r="BN77" s="608">
        <v>1149</v>
      </c>
      <c r="BO77" s="608">
        <v>1426</v>
      </c>
      <c r="BP77" s="608">
        <v>360</v>
      </c>
      <c r="BQ77" s="608">
        <v>444</v>
      </c>
      <c r="BR77" s="608">
        <v>2969</v>
      </c>
      <c r="BS77" s="608">
        <v>2789</v>
      </c>
      <c r="BT77" s="608">
        <v>2326</v>
      </c>
      <c r="BU77" s="608">
        <v>75</v>
      </c>
      <c r="BV77" s="608">
        <v>42</v>
      </c>
      <c r="BW77" s="608">
        <v>27</v>
      </c>
      <c r="BX77" s="608">
        <v>9</v>
      </c>
      <c r="BY77" s="608">
        <v>483</v>
      </c>
      <c r="BZ77" s="608">
        <v>325</v>
      </c>
      <c r="CA77" s="608">
        <v>22</v>
      </c>
      <c r="CB77" s="608">
        <v>4</v>
      </c>
      <c r="CC77" s="608">
        <v>45</v>
      </c>
      <c r="CD77" s="608">
        <v>48</v>
      </c>
      <c r="CE77" s="608">
        <v>159</v>
      </c>
      <c r="CF77" s="608">
        <v>750</v>
      </c>
      <c r="CG77" s="608">
        <v>603</v>
      </c>
      <c r="CH77" s="608">
        <v>122</v>
      </c>
      <c r="CI77" s="608">
        <v>808</v>
      </c>
      <c r="CJ77" s="608">
        <v>75</v>
      </c>
      <c r="CK77" s="608">
        <v>479</v>
      </c>
      <c r="CL77" s="608">
        <v>1778</v>
      </c>
      <c r="CM77" s="608">
        <v>647</v>
      </c>
      <c r="CN77" s="608">
        <v>1464</v>
      </c>
      <c r="CO77" s="608">
        <v>3536</v>
      </c>
      <c r="CP77" s="608">
        <v>140</v>
      </c>
      <c r="CQ77" s="608">
        <v>500</v>
      </c>
      <c r="CR77" s="608">
        <v>386</v>
      </c>
      <c r="CS77" s="608">
        <v>678</v>
      </c>
      <c r="CT77" s="608">
        <v>151</v>
      </c>
      <c r="CU77" s="608">
        <v>45</v>
      </c>
      <c r="CV77" s="608">
        <v>716</v>
      </c>
      <c r="CW77" s="608">
        <v>737</v>
      </c>
      <c r="CX77" s="608">
        <v>222</v>
      </c>
      <c r="CY77" s="608">
        <v>1555</v>
      </c>
      <c r="CZ77" s="608">
        <v>155</v>
      </c>
      <c r="DA77" s="608">
        <v>133</v>
      </c>
      <c r="DB77" s="608">
        <v>19</v>
      </c>
      <c r="DC77" s="608">
        <v>873</v>
      </c>
      <c r="DD77" s="608">
        <v>573</v>
      </c>
      <c r="DE77" s="608">
        <v>1086</v>
      </c>
      <c r="DF77" s="609">
        <v>98196</v>
      </c>
      <c r="DG77" s="608">
        <v>2759</v>
      </c>
      <c r="DH77" s="608">
        <v>30235</v>
      </c>
      <c r="DI77" s="608">
        <v>21</v>
      </c>
      <c r="DJ77" s="608">
        <v>0</v>
      </c>
      <c r="DK77" s="608">
        <v>324</v>
      </c>
      <c r="DL77" s="608">
        <v>6764</v>
      </c>
      <c r="DM77" s="608">
        <v>357</v>
      </c>
      <c r="DN77" s="610">
        <v>40460</v>
      </c>
      <c r="DO77" s="610">
        <v>138656</v>
      </c>
      <c r="DP77" s="608">
        <v>76061</v>
      </c>
      <c r="DQ77" s="610">
        <v>116521</v>
      </c>
      <c r="DR77" s="610">
        <v>214717</v>
      </c>
      <c r="DS77" s="611">
        <v>-62367</v>
      </c>
      <c r="DT77" s="609">
        <v>54154</v>
      </c>
      <c r="DU77" s="612">
        <v>152350</v>
      </c>
      <c r="DV77" s="614" t="s">
        <v>276</v>
      </c>
    </row>
    <row r="78" spans="1:126" ht="15.75" customHeight="1" x14ac:dyDescent="0.2">
      <c r="A78" s="564" t="s">
        <v>277</v>
      </c>
      <c r="B78" s="571" t="s">
        <v>366</v>
      </c>
      <c r="C78" s="459"/>
      <c r="D78" s="607">
        <v>3133</v>
      </c>
      <c r="E78" s="608">
        <v>181</v>
      </c>
      <c r="F78" s="608">
        <v>129</v>
      </c>
      <c r="G78" s="608">
        <v>133</v>
      </c>
      <c r="H78" s="608">
        <v>367</v>
      </c>
      <c r="I78" s="608">
        <v>0</v>
      </c>
      <c r="J78" s="608">
        <v>1091</v>
      </c>
      <c r="K78" s="608">
        <v>1166</v>
      </c>
      <c r="L78" s="608">
        <v>505</v>
      </c>
      <c r="M78" s="608">
        <v>13</v>
      </c>
      <c r="N78" s="608">
        <v>0</v>
      </c>
      <c r="O78" s="608">
        <v>279</v>
      </c>
      <c r="P78" s="608">
        <v>256</v>
      </c>
      <c r="Q78" s="608">
        <v>700</v>
      </c>
      <c r="R78" s="608">
        <v>505</v>
      </c>
      <c r="S78" s="608">
        <v>546</v>
      </c>
      <c r="T78" s="608">
        <v>316</v>
      </c>
      <c r="U78" s="608">
        <v>447</v>
      </c>
      <c r="V78" s="608">
        <v>74</v>
      </c>
      <c r="W78" s="608">
        <v>120</v>
      </c>
      <c r="X78" s="608">
        <v>0</v>
      </c>
      <c r="Y78" s="608">
        <v>201</v>
      </c>
      <c r="Z78" s="608">
        <v>54</v>
      </c>
      <c r="AA78" s="608">
        <v>1601</v>
      </c>
      <c r="AB78" s="608">
        <v>74</v>
      </c>
      <c r="AC78" s="608">
        <v>2</v>
      </c>
      <c r="AD78" s="608">
        <v>303</v>
      </c>
      <c r="AE78" s="608">
        <v>22</v>
      </c>
      <c r="AF78" s="608">
        <v>46</v>
      </c>
      <c r="AG78" s="608">
        <v>107</v>
      </c>
      <c r="AH78" s="608">
        <v>854</v>
      </c>
      <c r="AI78" s="608">
        <v>22</v>
      </c>
      <c r="AJ78" s="608">
        <v>2049</v>
      </c>
      <c r="AK78" s="608">
        <v>152</v>
      </c>
      <c r="AL78" s="608">
        <v>358</v>
      </c>
      <c r="AM78" s="608">
        <v>248</v>
      </c>
      <c r="AN78" s="608">
        <v>82</v>
      </c>
      <c r="AO78" s="608">
        <v>589</v>
      </c>
      <c r="AP78" s="608">
        <v>1211</v>
      </c>
      <c r="AQ78" s="608">
        <v>2411</v>
      </c>
      <c r="AR78" s="608">
        <v>612</v>
      </c>
      <c r="AS78" s="608">
        <v>989</v>
      </c>
      <c r="AT78" s="608">
        <v>2634</v>
      </c>
      <c r="AU78" s="608">
        <v>222</v>
      </c>
      <c r="AV78" s="608">
        <v>402</v>
      </c>
      <c r="AW78" s="608">
        <v>177</v>
      </c>
      <c r="AX78" s="608">
        <v>89</v>
      </c>
      <c r="AY78" s="608">
        <v>6</v>
      </c>
      <c r="AZ78" s="608">
        <v>23</v>
      </c>
      <c r="BA78" s="608">
        <v>17</v>
      </c>
      <c r="BB78" s="608">
        <v>0</v>
      </c>
      <c r="BC78" s="608">
        <v>4</v>
      </c>
      <c r="BD78" s="608">
        <v>0</v>
      </c>
      <c r="BE78" s="608">
        <v>3</v>
      </c>
      <c r="BF78" s="608">
        <v>176</v>
      </c>
      <c r="BG78" s="608">
        <v>22</v>
      </c>
      <c r="BH78" s="608">
        <v>2</v>
      </c>
      <c r="BI78" s="608">
        <v>2207</v>
      </c>
      <c r="BJ78" s="608">
        <v>422</v>
      </c>
      <c r="BK78" s="608">
        <v>5994</v>
      </c>
      <c r="BL78" s="608">
        <v>3193</v>
      </c>
      <c r="BM78" s="608">
        <v>3256</v>
      </c>
      <c r="BN78" s="608">
        <v>789</v>
      </c>
      <c r="BO78" s="608">
        <v>1794</v>
      </c>
      <c r="BP78" s="608">
        <v>121</v>
      </c>
      <c r="BQ78" s="608">
        <v>427</v>
      </c>
      <c r="BR78" s="608">
        <v>1747</v>
      </c>
      <c r="BS78" s="608">
        <v>25426</v>
      </c>
      <c r="BT78" s="608">
        <v>3232</v>
      </c>
      <c r="BU78" s="608">
        <v>567</v>
      </c>
      <c r="BV78" s="608">
        <v>198</v>
      </c>
      <c r="BW78" s="608">
        <v>484</v>
      </c>
      <c r="BX78" s="608">
        <v>36</v>
      </c>
      <c r="BY78" s="608">
        <v>380</v>
      </c>
      <c r="BZ78" s="608">
        <v>0</v>
      </c>
      <c r="CA78" s="608">
        <v>53</v>
      </c>
      <c r="CB78" s="608">
        <v>4</v>
      </c>
      <c r="CC78" s="608">
        <v>34</v>
      </c>
      <c r="CD78" s="608">
        <v>224</v>
      </c>
      <c r="CE78" s="608">
        <v>161</v>
      </c>
      <c r="CF78" s="608">
        <v>92</v>
      </c>
      <c r="CG78" s="608">
        <v>1077</v>
      </c>
      <c r="CH78" s="608">
        <v>372</v>
      </c>
      <c r="CI78" s="608">
        <v>1787</v>
      </c>
      <c r="CJ78" s="608">
        <v>12</v>
      </c>
      <c r="CK78" s="608">
        <v>546</v>
      </c>
      <c r="CL78" s="608">
        <v>4628</v>
      </c>
      <c r="CM78" s="608">
        <v>3767</v>
      </c>
      <c r="CN78" s="608">
        <v>1228</v>
      </c>
      <c r="CO78" s="608">
        <v>2268</v>
      </c>
      <c r="CP78" s="608">
        <v>253</v>
      </c>
      <c r="CQ78" s="608">
        <v>789</v>
      </c>
      <c r="CR78" s="608">
        <v>867</v>
      </c>
      <c r="CS78" s="608">
        <v>898</v>
      </c>
      <c r="CT78" s="608">
        <v>612</v>
      </c>
      <c r="CU78" s="608">
        <v>186</v>
      </c>
      <c r="CV78" s="608">
        <v>539</v>
      </c>
      <c r="CW78" s="608">
        <v>1948</v>
      </c>
      <c r="CX78" s="608">
        <v>2084</v>
      </c>
      <c r="CY78" s="608">
        <v>891</v>
      </c>
      <c r="CZ78" s="608">
        <v>1028</v>
      </c>
      <c r="DA78" s="608">
        <v>1739</v>
      </c>
      <c r="DB78" s="608">
        <v>51</v>
      </c>
      <c r="DC78" s="608">
        <v>2003</v>
      </c>
      <c r="DD78" s="608">
        <v>0</v>
      </c>
      <c r="DE78" s="608">
        <v>368</v>
      </c>
      <c r="DF78" s="609">
        <v>106507</v>
      </c>
      <c r="DG78" s="608">
        <v>0</v>
      </c>
      <c r="DH78" s="608">
        <v>0</v>
      </c>
      <c r="DI78" s="608">
        <v>0</v>
      </c>
      <c r="DJ78" s="608">
        <v>0</v>
      </c>
      <c r="DK78" s="608">
        <v>0</v>
      </c>
      <c r="DL78" s="608">
        <v>0</v>
      </c>
      <c r="DM78" s="608">
        <v>0</v>
      </c>
      <c r="DN78" s="610">
        <v>0</v>
      </c>
      <c r="DO78" s="610">
        <v>106507</v>
      </c>
      <c r="DP78" s="608">
        <v>0</v>
      </c>
      <c r="DQ78" s="610">
        <v>0</v>
      </c>
      <c r="DR78" s="610">
        <v>106507</v>
      </c>
      <c r="DS78" s="611">
        <v>0</v>
      </c>
      <c r="DT78" s="609">
        <v>0</v>
      </c>
      <c r="DU78" s="612">
        <v>106507</v>
      </c>
      <c r="DV78" s="614" t="s">
        <v>277</v>
      </c>
    </row>
    <row r="79" spans="1:126" ht="15.75" customHeight="1" x14ac:dyDescent="0.2">
      <c r="A79" s="564" t="s">
        <v>278</v>
      </c>
      <c r="B79" s="571" t="s">
        <v>367</v>
      </c>
      <c r="C79" s="459"/>
      <c r="D79" s="607">
        <v>111</v>
      </c>
      <c r="E79" s="608">
        <v>40</v>
      </c>
      <c r="F79" s="608">
        <v>4</v>
      </c>
      <c r="G79" s="608">
        <v>6</v>
      </c>
      <c r="H79" s="608">
        <v>17</v>
      </c>
      <c r="I79" s="608">
        <v>0</v>
      </c>
      <c r="J79" s="608">
        <v>1</v>
      </c>
      <c r="K79" s="608">
        <v>157</v>
      </c>
      <c r="L79" s="608">
        <v>51</v>
      </c>
      <c r="M79" s="608">
        <v>13</v>
      </c>
      <c r="N79" s="608">
        <v>0</v>
      </c>
      <c r="O79" s="608">
        <v>7</v>
      </c>
      <c r="P79" s="608">
        <v>4</v>
      </c>
      <c r="Q79" s="608">
        <v>91</v>
      </c>
      <c r="R79" s="608">
        <v>38</v>
      </c>
      <c r="S79" s="608">
        <v>167</v>
      </c>
      <c r="T79" s="608">
        <v>74</v>
      </c>
      <c r="U79" s="608">
        <v>22</v>
      </c>
      <c r="V79" s="608">
        <v>28</v>
      </c>
      <c r="W79" s="608">
        <v>99</v>
      </c>
      <c r="X79" s="608">
        <v>0</v>
      </c>
      <c r="Y79" s="608">
        <v>71</v>
      </c>
      <c r="Z79" s="608">
        <v>53</v>
      </c>
      <c r="AA79" s="608">
        <v>684</v>
      </c>
      <c r="AB79" s="608">
        <v>72</v>
      </c>
      <c r="AC79" s="608">
        <v>16</v>
      </c>
      <c r="AD79" s="608">
        <v>66</v>
      </c>
      <c r="AE79" s="608">
        <v>5</v>
      </c>
      <c r="AF79" s="608">
        <v>3</v>
      </c>
      <c r="AG79" s="608">
        <v>21</v>
      </c>
      <c r="AH79" s="608">
        <v>178</v>
      </c>
      <c r="AI79" s="608">
        <v>12</v>
      </c>
      <c r="AJ79" s="608">
        <v>192</v>
      </c>
      <c r="AK79" s="608">
        <v>101</v>
      </c>
      <c r="AL79" s="608">
        <v>7</v>
      </c>
      <c r="AM79" s="608">
        <v>281</v>
      </c>
      <c r="AN79" s="608">
        <v>67</v>
      </c>
      <c r="AO79" s="608">
        <v>610</v>
      </c>
      <c r="AP79" s="608">
        <v>135</v>
      </c>
      <c r="AQ79" s="608">
        <v>430</v>
      </c>
      <c r="AR79" s="608">
        <v>82</v>
      </c>
      <c r="AS79" s="608">
        <v>172</v>
      </c>
      <c r="AT79" s="608">
        <v>349</v>
      </c>
      <c r="AU79" s="608">
        <v>15</v>
      </c>
      <c r="AV79" s="608">
        <v>35</v>
      </c>
      <c r="AW79" s="608">
        <v>82</v>
      </c>
      <c r="AX79" s="608">
        <v>20</v>
      </c>
      <c r="AY79" s="608">
        <v>2</v>
      </c>
      <c r="AZ79" s="608">
        <v>2</v>
      </c>
      <c r="BA79" s="608">
        <v>1</v>
      </c>
      <c r="BB79" s="608">
        <v>3</v>
      </c>
      <c r="BC79" s="608">
        <v>0</v>
      </c>
      <c r="BD79" s="608">
        <v>0</v>
      </c>
      <c r="BE79" s="608">
        <v>3</v>
      </c>
      <c r="BF79" s="608">
        <v>117</v>
      </c>
      <c r="BG79" s="608">
        <v>9</v>
      </c>
      <c r="BH79" s="608">
        <v>4</v>
      </c>
      <c r="BI79" s="608">
        <v>42</v>
      </c>
      <c r="BJ79" s="608">
        <v>3185</v>
      </c>
      <c r="BK79" s="608">
        <v>254</v>
      </c>
      <c r="BL79" s="608">
        <v>107</v>
      </c>
      <c r="BM79" s="608">
        <v>216</v>
      </c>
      <c r="BN79" s="608">
        <v>122</v>
      </c>
      <c r="BO79" s="608">
        <v>770</v>
      </c>
      <c r="BP79" s="608">
        <v>68</v>
      </c>
      <c r="BQ79" s="608">
        <v>20</v>
      </c>
      <c r="BR79" s="608">
        <v>46</v>
      </c>
      <c r="BS79" s="608">
        <v>106</v>
      </c>
      <c r="BT79" s="608">
        <v>73</v>
      </c>
      <c r="BU79" s="608">
        <v>15</v>
      </c>
      <c r="BV79" s="608">
        <v>4</v>
      </c>
      <c r="BW79" s="608">
        <v>7</v>
      </c>
      <c r="BX79" s="608">
        <v>0</v>
      </c>
      <c r="BY79" s="608">
        <v>951</v>
      </c>
      <c r="BZ79" s="608">
        <v>703</v>
      </c>
      <c r="CA79" s="608">
        <v>3847</v>
      </c>
      <c r="CB79" s="608">
        <v>2</v>
      </c>
      <c r="CC79" s="608">
        <v>1</v>
      </c>
      <c r="CD79" s="608">
        <v>2</v>
      </c>
      <c r="CE79" s="608">
        <v>7</v>
      </c>
      <c r="CF79" s="608">
        <v>13</v>
      </c>
      <c r="CG79" s="608">
        <v>11</v>
      </c>
      <c r="CH79" s="608">
        <v>3</v>
      </c>
      <c r="CI79" s="608">
        <v>46</v>
      </c>
      <c r="CJ79" s="608">
        <v>2</v>
      </c>
      <c r="CK79" s="608">
        <v>16</v>
      </c>
      <c r="CL79" s="608">
        <v>50</v>
      </c>
      <c r="CM79" s="608">
        <v>48</v>
      </c>
      <c r="CN79" s="608">
        <v>53</v>
      </c>
      <c r="CO79" s="608">
        <v>87</v>
      </c>
      <c r="CP79" s="608">
        <v>11</v>
      </c>
      <c r="CQ79" s="608">
        <v>19</v>
      </c>
      <c r="CR79" s="608">
        <v>20</v>
      </c>
      <c r="CS79" s="608">
        <v>23</v>
      </c>
      <c r="CT79" s="608">
        <v>5</v>
      </c>
      <c r="CU79" s="608">
        <v>1</v>
      </c>
      <c r="CV79" s="608">
        <v>71</v>
      </c>
      <c r="CW79" s="608">
        <v>32</v>
      </c>
      <c r="CX79" s="608">
        <v>13</v>
      </c>
      <c r="CY79" s="608">
        <v>44</v>
      </c>
      <c r="CZ79" s="608">
        <v>11</v>
      </c>
      <c r="DA79" s="608">
        <v>9</v>
      </c>
      <c r="DB79" s="608">
        <v>0</v>
      </c>
      <c r="DC79" s="608">
        <v>16</v>
      </c>
      <c r="DD79" s="608">
        <v>37</v>
      </c>
      <c r="DE79" s="608">
        <v>8</v>
      </c>
      <c r="DF79" s="609">
        <v>16027</v>
      </c>
      <c r="DG79" s="608">
        <v>19</v>
      </c>
      <c r="DH79" s="608">
        <v>1042</v>
      </c>
      <c r="DI79" s="608">
        <v>0</v>
      </c>
      <c r="DJ79" s="608">
        <v>0</v>
      </c>
      <c r="DK79" s="608">
        <v>12</v>
      </c>
      <c r="DL79" s="608">
        <v>272</v>
      </c>
      <c r="DM79" s="608">
        <v>52</v>
      </c>
      <c r="DN79" s="610">
        <v>1397</v>
      </c>
      <c r="DO79" s="610">
        <v>17424</v>
      </c>
      <c r="DP79" s="608">
        <v>9137</v>
      </c>
      <c r="DQ79" s="610">
        <v>10534</v>
      </c>
      <c r="DR79" s="610">
        <v>26561</v>
      </c>
      <c r="DS79" s="611">
        <v>-14820</v>
      </c>
      <c r="DT79" s="609">
        <v>-4286</v>
      </c>
      <c r="DU79" s="612">
        <v>11741</v>
      </c>
      <c r="DV79" s="614" t="s">
        <v>278</v>
      </c>
    </row>
    <row r="80" spans="1:126" ht="15.75" customHeight="1" x14ac:dyDescent="0.2">
      <c r="A80" s="564" t="s">
        <v>279</v>
      </c>
      <c r="B80" s="571" t="s">
        <v>368</v>
      </c>
      <c r="C80" s="459"/>
      <c r="D80" s="607">
        <v>0</v>
      </c>
      <c r="E80" s="608">
        <v>0</v>
      </c>
      <c r="F80" s="608">
        <v>2</v>
      </c>
      <c r="G80" s="608">
        <v>1</v>
      </c>
      <c r="H80" s="608">
        <v>1</v>
      </c>
      <c r="I80" s="608">
        <v>0</v>
      </c>
      <c r="J80" s="608">
        <v>3</v>
      </c>
      <c r="K80" s="608">
        <v>14</v>
      </c>
      <c r="L80" s="608">
        <v>2</v>
      </c>
      <c r="M80" s="608">
        <v>0</v>
      </c>
      <c r="N80" s="608">
        <v>0</v>
      </c>
      <c r="O80" s="608">
        <v>6</v>
      </c>
      <c r="P80" s="608">
        <v>16</v>
      </c>
      <c r="Q80" s="608">
        <v>8</v>
      </c>
      <c r="R80" s="608">
        <v>19</v>
      </c>
      <c r="S80" s="608">
        <v>10</v>
      </c>
      <c r="T80" s="608">
        <v>17</v>
      </c>
      <c r="U80" s="608">
        <v>19</v>
      </c>
      <c r="V80" s="608">
        <v>4</v>
      </c>
      <c r="W80" s="608">
        <v>9</v>
      </c>
      <c r="X80" s="608">
        <v>0</v>
      </c>
      <c r="Y80" s="608">
        <v>6</v>
      </c>
      <c r="Z80" s="608">
        <v>24</v>
      </c>
      <c r="AA80" s="608">
        <v>1823</v>
      </c>
      <c r="AB80" s="608">
        <v>19</v>
      </c>
      <c r="AC80" s="608">
        <v>1</v>
      </c>
      <c r="AD80" s="608">
        <v>53</v>
      </c>
      <c r="AE80" s="608">
        <v>5</v>
      </c>
      <c r="AF80" s="608">
        <v>1</v>
      </c>
      <c r="AG80" s="608">
        <v>4</v>
      </c>
      <c r="AH80" s="608">
        <v>6</v>
      </c>
      <c r="AI80" s="608">
        <v>2</v>
      </c>
      <c r="AJ80" s="608">
        <v>19</v>
      </c>
      <c r="AK80" s="608">
        <v>5</v>
      </c>
      <c r="AL80" s="608">
        <v>32</v>
      </c>
      <c r="AM80" s="608">
        <v>15</v>
      </c>
      <c r="AN80" s="608">
        <v>3</v>
      </c>
      <c r="AO80" s="608">
        <v>30</v>
      </c>
      <c r="AP80" s="608">
        <v>34</v>
      </c>
      <c r="AQ80" s="608">
        <v>121</v>
      </c>
      <c r="AR80" s="608">
        <v>36</v>
      </c>
      <c r="AS80" s="608">
        <v>60</v>
      </c>
      <c r="AT80" s="608">
        <v>314</v>
      </c>
      <c r="AU80" s="608">
        <v>22</v>
      </c>
      <c r="AV80" s="608">
        <v>14</v>
      </c>
      <c r="AW80" s="608">
        <v>106</v>
      </c>
      <c r="AX80" s="608">
        <v>13</v>
      </c>
      <c r="AY80" s="608">
        <v>1</v>
      </c>
      <c r="AZ80" s="608">
        <v>3</v>
      </c>
      <c r="BA80" s="608">
        <v>1</v>
      </c>
      <c r="BB80" s="608">
        <v>4</v>
      </c>
      <c r="BC80" s="608">
        <v>0</v>
      </c>
      <c r="BD80" s="608">
        <v>0</v>
      </c>
      <c r="BE80" s="608">
        <v>0</v>
      </c>
      <c r="BF80" s="608">
        <v>35</v>
      </c>
      <c r="BG80" s="608">
        <v>1</v>
      </c>
      <c r="BH80" s="608">
        <v>1</v>
      </c>
      <c r="BI80" s="608">
        <v>33</v>
      </c>
      <c r="BJ80" s="608">
        <v>0</v>
      </c>
      <c r="BK80" s="608">
        <v>30</v>
      </c>
      <c r="BL80" s="608">
        <v>30</v>
      </c>
      <c r="BM80" s="608">
        <v>11</v>
      </c>
      <c r="BN80" s="608">
        <v>17</v>
      </c>
      <c r="BO80" s="608">
        <v>224</v>
      </c>
      <c r="BP80" s="608">
        <v>2</v>
      </c>
      <c r="BQ80" s="608">
        <v>44</v>
      </c>
      <c r="BR80" s="608">
        <v>333</v>
      </c>
      <c r="BS80" s="608">
        <v>953</v>
      </c>
      <c r="BT80" s="608">
        <v>229</v>
      </c>
      <c r="BU80" s="608">
        <v>9</v>
      </c>
      <c r="BV80" s="608">
        <v>6</v>
      </c>
      <c r="BW80" s="608">
        <v>0</v>
      </c>
      <c r="BX80" s="608">
        <v>0</v>
      </c>
      <c r="BY80" s="608">
        <v>22</v>
      </c>
      <c r="BZ80" s="608">
        <v>0</v>
      </c>
      <c r="CA80" s="608">
        <v>2</v>
      </c>
      <c r="CB80" s="608">
        <v>3</v>
      </c>
      <c r="CC80" s="608">
        <v>8</v>
      </c>
      <c r="CD80" s="608">
        <v>4</v>
      </c>
      <c r="CE80" s="608">
        <v>5</v>
      </c>
      <c r="CF80" s="608">
        <v>219</v>
      </c>
      <c r="CG80" s="608">
        <v>97</v>
      </c>
      <c r="CH80" s="608">
        <v>77</v>
      </c>
      <c r="CI80" s="608">
        <v>270</v>
      </c>
      <c r="CJ80" s="608">
        <v>10</v>
      </c>
      <c r="CK80" s="608">
        <v>248</v>
      </c>
      <c r="CL80" s="608">
        <v>183</v>
      </c>
      <c r="CM80" s="608">
        <v>338</v>
      </c>
      <c r="CN80" s="608">
        <v>271</v>
      </c>
      <c r="CO80" s="608">
        <v>167</v>
      </c>
      <c r="CP80" s="608">
        <v>2</v>
      </c>
      <c r="CQ80" s="608">
        <v>7</v>
      </c>
      <c r="CR80" s="608">
        <v>17</v>
      </c>
      <c r="CS80" s="608">
        <v>215</v>
      </c>
      <c r="CT80" s="608">
        <v>67</v>
      </c>
      <c r="CU80" s="608">
        <v>33</v>
      </c>
      <c r="CV80" s="608">
        <v>14</v>
      </c>
      <c r="CW80" s="608">
        <v>412</v>
      </c>
      <c r="CX80" s="608">
        <v>10</v>
      </c>
      <c r="CY80" s="608">
        <v>20</v>
      </c>
      <c r="CZ80" s="608">
        <v>24</v>
      </c>
      <c r="DA80" s="608">
        <v>28</v>
      </c>
      <c r="DB80" s="608">
        <v>2</v>
      </c>
      <c r="DC80" s="608">
        <v>35</v>
      </c>
      <c r="DD80" s="608">
        <v>0</v>
      </c>
      <c r="DE80" s="608">
        <v>107</v>
      </c>
      <c r="DF80" s="609">
        <v>7783</v>
      </c>
      <c r="DG80" s="608">
        <v>41</v>
      </c>
      <c r="DH80" s="608">
        <v>1826</v>
      </c>
      <c r="DI80" s="608">
        <v>0</v>
      </c>
      <c r="DJ80" s="608">
        <v>0</v>
      </c>
      <c r="DK80" s="608">
        <v>0</v>
      </c>
      <c r="DL80" s="608">
        <v>3</v>
      </c>
      <c r="DM80" s="608">
        <v>0</v>
      </c>
      <c r="DN80" s="610">
        <v>1870</v>
      </c>
      <c r="DO80" s="610">
        <v>9653</v>
      </c>
      <c r="DP80" s="608">
        <v>848</v>
      </c>
      <c r="DQ80" s="610">
        <v>2718</v>
      </c>
      <c r="DR80" s="610">
        <v>10501</v>
      </c>
      <c r="DS80" s="611">
        <v>-9368</v>
      </c>
      <c r="DT80" s="609">
        <v>-6650</v>
      </c>
      <c r="DU80" s="612">
        <v>1133</v>
      </c>
      <c r="DV80" s="614" t="s">
        <v>279</v>
      </c>
    </row>
    <row r="81" spans="1:126" ht="15.75" customHeight="1" x14ac:dyDescent="0.2">
      <c r="A81" s="564" t="s">
        <v>280</v>
      </c>
      <c r="B81" s="571" t="s">
        <v>369</v>
      </c>
      <c r="C81" s="459"/>
      <c r="D81" s="607">
        <v>38</v>
      </c>
      <c r="E81" s="608">
        <v>21</v>
      </c>
      <c r="F81" s="608">
        <v>3</v>
      </c>
      <c r="G81" s="608">
        <v>2</v>
      </c>
      <c r="H81" s="608">
        <v>6</v>
      </c>
      <c r="I81" s="608">
        <v>0</v>
      </c>
      <c r="J81" s="608">
        <v>1</v>
      </c>
      <c r="K81" s="608">
        <v>236</v>
      </c>
      <c r="L81" s="608">
        <v>77</v>
      </c>
      <c r="M81" s="608">
        <v>5</v>
      </c>
      <c r="N81" s="608">
        <v>0</v>
      </c>
      <c r="O81" s="608">
        <v>9</v>
      </c>
      <c r="P81" s="608">
        <v>13</v>
      </c>
      <c r="Q81" s="608">
        <v>34</v>
      </c>
      <c r="R81" s="608">
        <v>43</v>
      </c>
      <c r="S81" s="608">
        <v>80</v>
      </c>
      <c r="T81" s="608">
        <v>102</v>
      </c>
      <c r="U81" s="608">
        <v>40</v>
      </c>
      <c r="V81" s="608">
        <v>10</v>
      </c>
      <c r="W81" s="608">
        <v>16</v>
      </c>
      <c r="X81" s="608">
        <v>0</v>
      </c>
      <c r="Y81" s="608">
        <v>34</v>
      </c>
      <c r="Z81" s="608">
        <v>24</v>
      </c>
      <c r="AA81" s="608">
        <v>523</v>
      </c>
      <c r="AB81" s="608">
        <v>47</v>
      </c>
      <c r="AC81" s="608">
        <v>14</v>
      </c>
      <c r="AD81" s="608">
        <v>78</v>
      </c>
      <c r="AE81" s="608">
        <v>4</v>
      </c>
      <c r="AF81" s="608">
        <v>2</v>
      </c>
      <c r="AG81" s="608">
        <v>15</v>
      </c>
      <c r="AH81" s="608">
        <v>65</v>
      </c>
      <c r="AI81" s="608">
        <v>10</v>
      </c>
      <c r="AJ81" s="608">
        <v>66</v>
      </c>
      <c r="AK81" s="608">
        <v>20</v>
      </c>
      <c r="AL81" s="608">
        <v>3</v>
      </c>
      <c r="AM81" s="608">
        <v>77</v>
      </c>
      <c r="AN81" s="608">
        <v>15</v>
      </c>
      <c r="AO81" s="608">
        <v>56</v>
      </c>
      <c r="AP81" s="608">
        <v>166</v>
      </c>
      <c r="AQ81" s="608">
        <v>141</v>
      </c>
      <c r="AR81" s="608">
        <v>30</v>
      </c>
      <c r="AS81" s="608">
        <v>69</v>
      </c>
      <c r="AT81" s="608">
        <v>160</v>
      </c>
      <c r="AU81" s="608">
        <v>13</v>
      </c>
      <c r="AV81" s="608">
        <v>36</v>
      </c>
      <c r="AW81" s="608">
        <v>68</v>
      </c>
      <c r="AX81" s="608">
        <v>12</v>
      </c>
      <c r="AY81" s="608">
        <v>2</v>
      </c>
      <c r="AZ81" s="608">
        <v>2</v>
      </c>
      <c r="BA81" s="608">
        <v>1</v>
      </c>
      <c r="BB81" s="608">
        <v>3</v>
      </c>
      <c r="BC81" s="608">
        <v>0</v>
      </c>
      <c r="BD81" s="608">
        <v>0</v>
      </c>
      <c r="BE81" s="608">
        <v>1</v>
      </c>
      <c r="BF81" s="608">
        <v>46</v>
      </c>
      <c r="BG81" s="608">
        <v>4</v>
      </c>
      <c r="BH81" s="608">
        <v>2</v>
      </c>
      <c r="BI81" s="608">
        <v>60</v>
      </c>
      <c r="BJ81" s="608">
        <v>47</v>
      </c>
      <c r="BK81" s="608">
        <v>269</v>
      </c>
      <c r="BL81" s="608">
        <v>134</v>
      </c>
      <c r="BM81" s="608">
        <v>116</v>
      </c>
      <c r="BN81" s="608">
        <v>60</v>
      </c>
      <c r="BO81" s="608">
        <v>94</v>
      </c>
      <c r="BP81" s="608">
        <v>23</v>
      </c>
      <c r="BQ81" s="608">
        <v>11</v>
      </c>
      <c r="BR81" s="608">
        <v>16</v>
      </c>
      <c r="BS81" s="608">
        <v>79</v>
      </c>
      <c r="BT81" s="608">
        <v>35</v>
      </c>
      <c r="BU81" s="608">
        <v>8</v>
      </c>
      <c r="BV81" s="608">
        <v>3</v>
      </c>
      <c r="BW81" s="608">
        <v>3</v>
      </c>
      <c r="BX81" s="608">
        <v>63</v>
      </c>
      <c r="BY81" s="608">
        <v>163</v>
      </c>
      <c r="BZ81" s="608">
        <v>56</v>
      </c>
      <c r="CA81" s="608">
        <v>3</v>
      </c>
      <c r="CB81" s="608">
        <v>1</v>
      </c>
      <c r="CC81" s="608">
        <v>33</v>
      </c>
      <c r="CD81" s="608">
        <v>2</v>
      </c>
      <c r="CE81" s="608">
        <v>7</v>
      </c>
      <c r="CF81" s="608">
        <v>76</v>
      </c>
      <c r="CG81" s="608">
        <v>10</v>
      </c>
      <c r="CH81" s="608">
        <v>3</v>
      </c>
      <c r="CI81" s="608">
        <v>46</v>
      </c>
      <c r="CJ81" s="608">
        <v>1</v>
      </c>
      <c r="CK81" s="608">
        <v>28</v>
      </c>
      <c r="CL81" s="608">
        <v>28</v>
      </c>
      <c r="CM81" s="608">
        <v>34</v>
      </c>
      <c r="CN81" s="608">
        <v>53</v>
      </c>
      <c r="CO81" s="608">
        <v>233</v>
      </c>
      <c r="CP81" s="608">
        <v>9</v>
      </c>
      <c r="CQ81" s="608">
        <v>27</v>
      </c>
      <c r="CR81" s="608">
        <v>25</v>
      </c>
      <c r="CS81" s="608">
        <v>24</v>
      </c>
      <c r="CT81" s="608">
        <v>6</v>
      </c>
      <c r="CU81" s="608">
        <v>11</v>
      </c>
      <c r="CV81" s="608">
        <v>45</v>
      </c>
      <c r="CW81" s="608">
        <v>28</v>
      </c>
      <c r="CX81" s="608">
        <v>18</v>
      </c>
      <c r="CY81" s="608">
        <v>98</v>
      </c>
      <c r="CZ81" s="608">
        <v>11</v>
      </c>
      <c r="DA81" s="608">
        <v>6</v>
      </c>
      <c r="DB81" s="608">
        <v>1</v>
      </c>
      <c r="DC81" s="608">
        <v>11</v>
      </c>
      <c r="DD81" s="608">
        <v>38</v>
      </c>
      <c r="DE81" s="608">
        <v>3</v>
      </c>
      <c r="DF81" s="609">
        <v>4704</v>
      </c>
      <c r="DG81" s="608">
        <v>47</v>
      </c>
      <c r="DH81" s="608">
        <v>1382</v>
      </c>
      <c r="DI81" s="608">
        <v>1</v>
      </c>
      <c r="DJ81" s="608">
        <v>0</v>
      </c>
      <c r="DK81" s="608">
        <v>18</v>
      </c>
      <c r="DL81" s="608">
        <v>360</v>
      </c>
      <c r="DM81" s="608">
        <v>26</v>
      </c>
      <c r="DN81" s="610">
        <v>1834</v>
      </c>
      <c r="DO81" s="610">
        <v>6538</v>
      </c>
      <c r="DP81" s="608">
        <v>5631</v>
      </c>
      <c r="DQ81" s="610">
        <v>7465</v>
      </c>
      <c r="DR81" s="610">
        <v>12169</v>
      </c>
      <c r="DS81" s="611">
        <v>-3174</v>
      </c>
      <c r="DT81" s="609">
        <v>4291</v>
      </c>
      <c r="DU81" s="612">
        <v>8995</v>
      </c>
      <c r="DV81" s="614" t="s">
        <v>280</v>
      </c>
    </row>
    <row r="82" spans="1:126" ht="15.75" customHeight="1" x14ac:dyDescent="0.2">
      <c r="A82" s="564" t="s">
        <v>281</v>
      </c>
      <c r="B82" s="571" t="s">
        <v>370</v>
      </c>
      <c r="C82" s="459"/>
      <c r="D82" s="607">
        <v>136</v>
      </c>
      <c r="E82" s="608">
        <v>69</v>
      </c>
      <c r="F82" s="608">
        <v>11</v>
      </c>
      <c r="G82" s="608">
        <v>5</v>
      </c>
      <c r="H82" s="608">
        <v>29</v>
      </c>
      <c r="I82" s="608">
        <v>0</v>
      </c>
      <c r="J82" s="608">
        <v>1</v>
      </c>
      <c r="K82" s="608">
        <v>1201</v>
      </c>
      <c r="L82" s="608">
        <v>268</v>
      </c>
      <c r="M82" s="608">
        <v>106</v>
      </c>
      <c r="N82" s="608">
        <v>0</v>
      </c>
      <c r="O82" s="608">
        <v>50</v>
      </c>
      <c r="P82" s="608">
        <v>52</v>
      </c>
      <c r="Q82" s="608">
        <v>113</v>
      </c>
      <c r="R82" s="608">
        <v>114</v>
      </c>
      <c r="S82" s="608">
        <v>474</v>
      </c>
      <c r="T82" s="608">
        <v>276</v>
      </c>
      <c r="U82" s="608">
        <v>108</v>
      </c>
      <c r="V82" s="608">
        <v>98</v>
      </c>
      <c r="W82" s="608">
        <v>89</v>
      </c>
      <c r="X82" s="608">
        <v>0</v>
      </c>
      <c r="Y82" s="608">
        <v>85</v>
      </c>
      <c r="Z82" s="608">
        <v>59</v>
      </c>
      <c r="AA82" s="608">
        <v>1830</v>
      </c>
      <c r="AB82" s="608">
        <v>142</v>
      </c>
      <c r="AC82" s="608">
        <v>47</v>
      </c>
      <c r="AD82" s="608">
        <v>463</v>
      </c>
      <c r="AE82" s="608">
        <v>15</v>
      </c>
      <c r="AF82" s="608">
        <v>19</v>
      </c>
      <c r="AG82" s="608">
        <v>113</v>
      </c>
      <c r="AH82" s="608">
        <v>131</v>
      </c>
      <c r="AI82" s="608">
        <v>68</v>
      </c>
      <c r="AJ82" s="608">
        <v>295</v>
      </c>
      <c r="AK82" s="608">
        <v>95</v>
      </c>
      <c r="AL82" s="608">
        <v>16</v>
      </c>
      <c r="AM82" s="608">
        <v>283</v>
      </c>
      <c r="AN82" s="608">
        <v>59</v>
      </c>
      <c r="AO82" s="608">
        <v>515</v>
      </c>
      <c r="AP82" s="608">
        <v>1839</v>
      </c>
      <c r="AQ82" s="608">
        <v>603</v>
      </c>
      <c r="AR82" s="608">
        <v>158</v>
      </c>
      <c r="AS82" s="608">
        <v>285</v>
      </c>
      <c r="AT82" s="608">
        <v>750</v>
      </c>
      <c r="AU82" s="608">
        <v>68</v>
      </c>
      <c r="AV82" s="608">
        <v>173</v>
      </c>
      <c r="AW82" s="608">
        <v>289</v>
      </c>
      <c r="AX82" s="608">
        <v>65</v>
      </c>
      <c r="AY82" s="608">
        <v>7</v>
      </c>
      <c r="AZ82" s="608">
        <v>13</v>
      </c>
      <c r="BA82" s="608">
        <v>6</v>
      </c>
      <c r="BB82" s="608">
        <v>11</v>
      </c>
      <c r="BC82" s="608">
        <v>1</v>
      </c>
      <c r="BD82" s="608">
        <v>0</v>
      </c>
      <c r="BE82" s="608">
        <v>2</v>
      </c>
      <c r="BF82" s="608">
        <v>155</v>
      </c>
      <c r="BG82" s="608">
        <v>14</v>
      </c>
      <c r="BH82" s="608">
        <v>10</v>
      </c>
      <c r="BI82" s="608">
        <v>271</v>
      </c>
      <c r="BJ82" s="608">
        <v>737</v>
      </c>
      <c r="BK82" s="608">
        <v>650</v>
      </c>
      <c r="BL82" s="608">
        <v>351</v>
      </c>
      <c r="BM82" s="608">
        <v>308</v>
      </c>
      <c r="BN82" s="608">
        <v>158</v>
      </c>
      <c r="BO82" s="608">
        <v>1371</v>
      </c>
      <c r="BP82" s="608">
        <v>411</v>
      </c>
      <c r="BQ82" s="608">
        <v>41</v>
      </c>
      <c r="BR82" s="608">
        <v>55</v>
      </c>
      <c r="BS82" s="608">
        <v>338</v>
      </c>
      <c r="BT82" s="608">
        <v>185</v>
      </c>
      <c r="BU82" s="608">
        <v>59</v>
      </c>
      <c r="BV82" s="608">
        <v>20</v>
      </c>
      <c r="BW82" s="608">
        <v>6</v>
      </c>
      <c r="BX82" s="608">
        <v>3</v>
      </c>
      <c r="BY82" s="608">
        <v>33</v>
      </c>
      <c r="BZ82" s="608">
        <v>132</v>
      </c>
      <c r="CA82" s="608">
        <v>9</v>
      </c>
      <c r="CB82" s="608">
        <v>1</v>
      </c>
      <c r="CC82" s="608">
        <v>4</v>
      </c>
      <c r="CD82" s="608">
        <v>7</v>
      </c>
      <c r="CE82" s="608">
        <v>27</v>
      </c>
      <c r="CF82" s="608">
        <v>2</v>
      </c>
      <c r="CG82" s="608">
        <v>64</v>
      </c>
      <c r="CH82" s="608">
        <v>29</v>
      </c>
      <c r="CI82" s="608">
        <v>147</v>
      </c>
      <c r="CJ82" s="608">
        <v>9</v>
      </c>
      <c r="CK82" s="608">
        <v>92</v>
      </c>
      <c r="CL82" s="608">
        <v>689</v>
      </c>
      <c r="CM82" s="608">
        <v>176</v>
      </c>
      <c r="CN82" s="608">
        <v>200</v>
      </c>
      <c r="CO82" s="608">
        <v>446</v>
      </c>
      <c r="CP82" s="608">
        <v>38</v>
      </c>
      <c r="CQ82" s="608">
        <v>104</v>
      </c>
      <c r="CR82" s="608">
        <v>84</v>
      </c>
      <c r="CS82" s="608">
        <v>99</v>
      </c>
      <c r="CT82" s="608">
        <v>17</v>
      </c>
      <c r="CU82" s="608">
        <v>8</v>
      </c>
      <c r="CV82" s="608">
        <v>136</v>
      </c>
      <c r="CW82" s="608">
        <v>103</v>
      </c>
      <c r="CX82" s="608">
        <v>78</v>
      </c>
      <c r="CY82" s="608">
        <v>347</v>
      </c>
      <c r="CZ82" s="608">
        <v>40</v>
      </c>
      <c r="DA82" s="608">
        <v>19</v>
      </c>
      <c r="DB82" s="608">
        <v>3</v>
      </c>
      <c r="DC82" s="608">
        <v>39</v>
      </c>
      <c r="DD82" s="608">
        <v>92</v>
      </c>
      <c r="DE82" s="608">
        <v>8</v>
      </c>
      <c r="DF82" s="609">
        <v>20130</v>
      </c>
      <c r="DG82" s="608">
        <v>131</v>
      </c>
      <c r="DH82" s="608">
        <v>3479</v>
      </c>
      <c r="DI82" s="608">
        <v>6</v>
      </c>
      <c r="DJ82" s="608">
        <v>0</v>
      </c>
      <c r="DK82" s="608">
        <v>42</v>
      </c>
      <c r="DL82" s="608">
        <v>812</v>
      </c>
      <c r="DM82" s="608">
        <v>127</v>
      </c>
      <c r="DN82" s="610">
        <v>4597</v>
      </c>
      <c r="DO82" s="610">
        <v>24727</v>
      </c>
      <c r="DP82" s="608">
        <v>9645</v>
      </c>
      <c r="DQ82" s="610">
        <v>14242</v>
      </c>
      <c r="DR82" s="610">
        <v>34372</v>
      </c>
      <c r="DS82" s="611">
        <v>-12366</v>
      </c>
      <c r="DT82" s="609">
        <v>1876</v>
      </c>
      <c r="DU82" s="612">
        <v>22006</v>
      </c>
      <c r="DV82" s="614" t="s">
        <v>281</v>
      </c>
    </row>
    <row r="83" spans="1:126" ht="15.75" customHeight="1" x14ac:dyDescent="0.2">
      <c r="A83" s="564" t="s">
        <v>282</v>
      </c>
      <c r="B83" s="571" t="s">
        <v>371</v>
      </c>
      <c r="C83" s="459"/>
      <c r="D83" s="607">
        <v>0</v>
      </c>
      <c r="E83" s="608">
        <v>0</v>
      </c>
      <c r="F83" s="608">
        <v>0</v>
      </c>
      <c r="G83" s="608">
        <v>0</v>
      </c>
      <c r="H83" s="608">
        <v>46</v>
      </c>
      <c r="I83" s="608">
        <v>0</v>
      </c>
      <c r="J83" s="608">
        <v>0</v>
      </c>
      <c r="K83" s="608">
        <v>45</v>
      </c>
      <c r="L83" s="608">
        <v>27</v>
      </c>
      <c r="M83" s="608">
        <v>1</v>
      </c>
      <c r="N83" s="608">
        <v>0</v>
      </c>
      <c r="O83" s="608">
        <v>3</v>
      </c>
      <c r="P83" s="608">
        <v>4</v>
      </c>
      <c r="Q83" s="608">
        <v>12</v>
      </c>
      <c r="R83" s="608">
        <v>16</v>
      </c>
      <c r="S83" s="608">
        <v>184</v>
      </c>
      <c r="T83" s="608">
        <v>6</v>
      </c>
      <c r="U83" s="608">
        <v>39</v>
      </c>
      <c r="V83" s="608">
        <v>41</v>
      </c>
      <c r="W83" s="608">
        <v>30</v>
      </c>
      <c r="X83" s="608">
        <v>0</v>
      </c>
      <c r="Y83" s="608">
        <v>10</v>
      </c>
      <c r="Z83" s="608">
        <v>9</v>
      </c>
      <c r="AA83" s="608">
        <v>276</v>
      </c>
      <c r="AB83" s="608">
        <v>63</v>
      </c>
      <c r="AC83" s="608">
        <v>0</v>
      </c>
      <c r="AD83" s="608">
        <v>203</v>
      </c>
      <c r="AE83" s="608">
        <v>12</v>
      </c>
      <c r="AF83" s="608">
        <v>1</v>
      </c>
      <c r="AG83" s="608">
        <v>86</v>
      </c>
      <c r="AH83" s="608">
        <v>1</v>
      </c>
      <c r="AI83" s="608">
        <v>13</v>
      </c>
      <c r="AJ83" s="608">
        <v>13</v>
      </c>
      <c r="AK83" s="608">
        <v>0</v>
      </c>
      <c r="AL83" s="608">
        <v>44</v>
      </c>
      <c r="AM83" s="608">
        <v>13</v>
      </c>
      <c r="AN83" s="608">
        <v>4</v>
      </c>
      <c r="AO83" s="608">
        <v>145</v>
      </c>
      <c r="AP83" s="608">
        <v>383</v>
      </c>
      <c r="AQ83" s="608">
        <v>9</v>
      </c>
      <c r="AR83" s="608">
        <v>27</v>
      </c>
      <c r="AS83" s="608">
        <v>29</v>
      </c>
      <c r="AT83" s="608">
        <v>95</v>
      </c>
      <c r="AU83" s="608">
        <v>22</v>
      </c>
      <c r="AV83" s="608">
        <v>12</v>
      </c>
      <c r="AW83" s="608">
        <v>42</v>
      </c>
      <c r="AX83" s="608">
        <v>31</v>
      </c>
      <c r="AY83" s="608">
        <v>0</v>
      </c>
      <c r="AZ83" s="608">
        <v>5</v>
      </c>
      <c r="BA83" s="608">
        <v>3</v>
      </c>
      <c r="BB83" s="608">
        <v>1</v>
      </c>
      <c r="BC83" s="608">
        <v>1</v>
      </c>
      <c r="BD83" s="608">
        <v>0</v>
      </c>
      <c r="BE83" s="608">
        <v>1</v>
      </c>
      <c r="BF83" s="608">
        <v>74</v>
      </c>
      <c r="BG83" s="608">
        <v>1</v>
      </c>
      <c r="BH83" s="608">
        <v>0</v>
      </c>
      <c r="BI83" s="608">
        <v>53</v>
      </c>
      <c r="BJ83" s="608">
        <v>7</v>
      </c>
      <c r="BK83" s="608">
        <v>0</v>
      </c>
      <c r="BL83" s="608">
        <v>0</v>
      </c>
      <c r="BM83" s="608">
        <v>1</v>
      </c>
      <c r="BN83" s="608">
        <v>0</v>
      </c>
      <c r="BO83" s="608">
        <v>0</v>
      </c>
      <c r="BP83" s="608">
        <v>0</v>
      </c>
      <c r="BQ83" s="608">
        <v>0</v>
      </c>
      <c r="BR83" s="608">
        <v>0</v>
      </c>
      <c r="BS83" s="608">
        <v>1491</v>
      </c>
      <c r="BT83" s="608">
        <v>2</v>
      </c>
      <c r="BU83" s="608">
        <v>0</v>
      </c>
      <c r="BV83" s="608">
        <v>0</v>
      </c>
      <c r="BW83" s="608">
        <v>0</v>
      </c>
      <c r="BX83" s="608">
        <v>24</v>
      </c>
      <c r="BY83" s="608">
        <v>3676</v>
      </c>
      <c r="BZ83" s="608">
        <v>13750</v>
      </c>
      <c r="CA83" s="608">
        <v>547</v>
      </c>
      <c r="CB83" s="608">
        <v>328</v>
      </c>
      <c r="CC83" s="608">
        <v>313</v>
      </c>
      <c r="CD83" s="608">
        <v>188</v>
      </c>
      <c r="CE83" s="608">
        <v>405</v>
      </c>
      <c r="CF83" s="608">
        <v>0</v>
      </c>
      <c r="CG83" s="608">
        <v>0</v>
      </c>
      <c r="CH83" s="608">
        <v>0</v>
      </c>
      <c r="CI83" s="608">
        <v>0</v>
      </c>
      <c r="CJ83" s="608">
        <v>0</v>
      </c>
      <c r="CK83" s="608">
        <v>34</v>
      </c>
      <c r="CL83" s="608">
        <v>27</v>
      </c>
      <c r="CM83" s="608">
        <v>0</v>
      </c>
      <c r="CN83" s="608">
        <v>3</v>
      </c>
      <c r="CO83" s="608">
        <v>0</v>
      </c>
      <c r="CP83" s="608">
        <v>0</v>
      </c>
      <c r="CQ83" s="608">
        <v>0</v>
      </c>
      <c r="CR83" s="608">
        <v>0</v>
      </c>
      <c r="CS83" s="608">
        <v>0</v>
      </c>
      <c r="CT83" s="608">
        <v>108</v>
      </c>
      <c r="CU83" s="608">
        <v>0</v>
      </c>
      <c r="CV83" s="608">
        <v>0</v>
      </c>
      <c r="CW83" s="608">
        <v>0</v>
      </c>
      <c r="CX83" s="608">
        <v>704</v>
      </c>
      <c r="CY83" s="608">
        <v>391</v>
      </c>
      <c r="CZ83" s="608">
        <v>0</v>
      </c>
      <c r="DA83" s="608">
        <v>63</v>
      </c>
      <c r="DB83" s="608">
        <v>0</v>
      </c>
      <c r="DC83" s="608">
        <v>0</v>
      </c>
      <c r="DD83" s="608">
        <v>0</v>
      </c>
      <c r="DE83" s="608">
        <v>553</v>
      </c>
      <c r="DF83" s="609">
        <v>24751</v>
      </c>
      <c r="DG83" s="608">
        <v>21</v>
      </c>
      <c r="DH83" s="608">
        <v>12271</v>
      </c>
      <c r="DI83" s="608">
        <v>726</v>
      </c>
      <c r="DJ83" s="608">
        <v>108</v>
      </c>
      <c r="DK83" s="608">
        <v>0</v>
      </c>
      <c r="DL83" s="608">
        <v>0</v>
      </c>
      <c r="DM83" s="608">
        <v>0</v>
      </c>
      <c r="DN83" s="610">
        <v>13126</v>
      </c>
      <c r="DO83" s="610">
        <v>37877</v>
      </c>
      <c r="DP83" s="608">
        <v>2802</v>
      </c>
      <c r="DQ83" s="610">
        <v>15928</v>
      </c>
      <c r="DR83" s="610">
        <v>40679</v>
      </c>
      <c r="DS83" s="611">
        <v>-12713</v>
      </c>
      <c r="DT83" s="609">
        <v>3215</v>
      </c>
      <c r="DU83" s="612">
        <v>27966</v>
      </c>
      <c r="DV83" s="614" t="s">
        <v>282</v>
      </c>
    </row>
    <row r="84" spans="1:126" ht="15.75" customHeight="1" x14ac:dyDescent="0.2">
      <c r="A84" s="564" t="s">
        <v>283</v>
      </c>
      <c r="B84" s="571" t="s">
        <v>372</v>
      </c>
      <c r="C84" s="459"/>
      <c r="D84" s="607">
        <v>4</v>
      </c>
      <c r="E84" s="608">
        <v>1</v>
      </c>
      <c r="F84" s="608">
        <v>1</v>
      </c>
      <c r="G84" s="608">
        <v>0</v>
      </c>
      <c r="H84" s="608">
        <v>4</v>
      </c>
      <c r="I84" s="608">
        <v>0</v>
      </c>
      <c r="J84" s="608">
        <v>2</v>
      </c>
      <c r="K84" s="608">
        <v>11</v>
      </c>
      <c r="L84" s="608">
        <v>12</v>
      </c>
      <c r="M84" s="608">
        <v>0</v>
      </c>
      <c r="N84" s="608">
        <v>0</v>
      </c>
      <c r="O84" s="608">
        <v>3</v>
      </c>
      <c r="P84" s="608">
        <v>5</v>
      </c>
      <c r="Q84" s="608">
        <v>5</v>
      </c>
      <c r="R84" s="608">
        <v>16</v>
      </c>
      <c r="S84" s="608">
        <v>6</v>
      </c>
      <c r="T84" s="608">
        <v>13</v>
      </c>
      <c r="U84" s="608">
        <v>8</v>
      </c>
      <c r="V84" s="608">
        <v>2</v>
      </c>
      <c r="W84" s="608">
        <v>2</v>
      </c>
      <c r="X84" s="608">
        <v>0</v>
      </c>
      <c r="Y84" s="608">
        <v>3</v>
      </c>
      <c r="Z84" s="608">
        <v>4</v>
      </c>
      <c r="AA84" s="608">
        <v>145</v>
      </c>
      <c r="AB84" s="608">
        <v>18</v>
      </c>
      <c r="AC84" s="608">
        <v>2</v>
      </c>
      <c r="AD84" s="608">
        <v>31</v>
      </c>
      <c r="AE84" s="608">
        <v>2</v>
      </c>
      <c r="AF84" s="608">
        <v>0</v>
      </c>
      <c r="AG84" s="608">
        <v>2</v>
      </c>
      <c r="AH84" s="608">
        <v>4</v>
      </c>
      <c r="AI84" s="608">
        <v>1</v>
      </c>
      <c r="AJ84" s="608">
        <v>7</v>
      </c>
      <c r="AK84" s="608">
        <v>2</v>
      </c>
      <c r="AL84" s="608">
        <v>4</v>
      </c>
      <c r="AM84" s="608">
        <v>6</v>
      </c>
      <c r="AN84" s="608">
        <v>2</v>
      </c>
      <c r="AO84" s="608">
        <v>2</v>
      </c>
      <c r="AP84" s="608">
        <v>9</v>
      </c>
      <c r="AQ84" s="608">
        <v>30</v>
      </c>
      <c r="AR84" s="608">
        <v>9</v>
      </c>
      <c r="AS84" s="608">
        <v>38</v>
      </c>
      <c r="AT84" s="608">
        <v>82</v>
      </c>
      <c r="AU84" s="608">
        <v>5</v>
      </c>
      <c r="AV84" s="608">
        <v>3</v>
      </c>
      <c r="AW84" s="608">
        <v>24</v>
      </c>
      <c r="AX84" s="608">
        <v>5</v>
      </c>
      <c r="AY84" s="608">
        <v>1</v>
      </c>
      <c r="AZ84" s="608">
        <v>0</v>
      </c>
      <c r="BA84" s="608">
        <v>0</v>
      </c>
      <c r="BB84" s="608">
        <v>1</v>
      </c>
      <c r="BC84" s="608">
        <v>0</v>
      </c>
      <c r="BD84" s="608">
        <v>0</v>
      </c>
      <c r="BE84" s="608">
        <v>0</v>
      </c>
      <c r="BF84" s="608">
        <v>11</v>
      </c>
      <c r="BG84" s="608">
        <v>1</v>
      </c>
      <c r="BH84" s="608">
        <v>2</v>
      </c>
      <c r="BI84" s="608">
        <v>15</v>
      </c>
      <c r="BJ84" s="608">
        <v>26</v>
      </c>
      <c r="BK84" s="608">
        <v>76</v>
      </c>
      <c r="BL84" s="608">
        <v>129</v>
      </c>
      <c r="BM84" s="608">
        <v>56</v>
      </c>
      <c r="BN84" s="608">
        <v>30</v>
      </c>
      <c r="BO84" s="608">
        <v>329</v>
      </c>
      <c r="BP84" s="608">
        <v>61</v>
      </c>
      <c r="BQ84" s="608">
        <v>22</v>
      </c>
      <c r="BR84" s="608">
        <v>139</v>
      </c>
      <c r="BS84" s="608">
        <v>833</v>
      </c>
      <c r="BT84" s="608">
        <v>2004</v>
      </c>
      <c r="BU84" s="608">
        <v>29</v>
      </c>
      <c r="BV84" s="608">
        <v>22</v>
      </c>
      <c r="BW84" s="608">
        <v>0</v>
      </c>
      <c r="BX84" s="608">
        <v>12</v>
      </c>
      <c r="BY84" s="608">
        <v>52</v>
      </c>
      <c r="BZ84" s="608">
        <v>0</v>
      </c>
      <c r="CA84" s="608">
        <v>8</v>
      </c>
      <c r="CB84" s="608">
        <v>1</v>
      </c>
      <c r="CC84" s="608">
        <v>28</v>
      </c>
      <c r="CD84" s="608">
        <v>18</v>
      </c>
      <c r="CE84" s="608">
        <v>30</v>
      </c>
      <c r="CF84" s="608">
        <v>152</v>
      </c>
      <c r="CG84" s="608">
        <v>349</v>
      </c>
      <c r="CH84" s="608">
        <v>84</v>
      </c>
      <c r="CI84" s="608">
        <v>109</v>
      </c>
      <c r="CJ84" s="608">
        <v>21</v>
      </c>
      <c r="CK84" s="608">
        <v>120</v>
      </c>
      <c r="CL84" s="608">
        <v>1115</v>
      </c>
      <c r="CM84" s="608">
        <v>270</v>
      </c>
      <c r="CN84" s="608">
        <v>1152</v>
      </c>
      <c r="CO84" s="608">
        <v>141</v>
      </c>
      <c r="CP84" s="608">
        <v>99</v>
      </c>
      <c r="CQ84" s="608">
        <v>585</v>
      </c>
      <c r="CR84" s="608">
        <v>175</v>
      </c>
      <c r="CS84" s="608">
        <v>329</v>
      </c>
      <c r="CT84" s="608">
        <v>80</v>
      </c>
      <c r="CU84" s="608">
        <v>3</v>
      </c>
      <c r="CV84" s="608">
        <v>80</v>
      </c>
      <c r="CW84" s="608">
        <v>349</v>
      </c>
      <c r="CX84" s="608">
        <v>43</v>
      </c>
      <c r="CY84" s="608">
        <v>80</v>
      </c>
      <c r="CZ84" s="608">
        <v>85</v>
      </c>
      <c r="DA84" s="608">
        <v>26</v>
      </c>
      <c r="DB84" s="608">
        <v>6</v>
      </c>
      <c r="DC84" s="608">
        <v>106</v>
      </c>
      <c r="DD84" s="608">
        <v>0</v>
      </c>
      <c r="DE84" s="608">
        <v>9</v>
      </c>
      <c r="DF84" s="609">
        <v>10039</v>
      </c>
      <c r="DG84" s="608">
        <v>110</v>
      </c>
      <c r="DH84" s="608">
        <v>1226</v>
      </c>
      <c r="DI84" s="608">
        <v>0</v>
      </c>
      <c r="DJ84" s="608">
        <v>0</v>
      </c>
      <c r="DK84" s="608">
        <v>0</v>
      </c>
      <c r="DL84" s="608">
        <v>0</v>
      </c>
      <c r="DM84" s="608">
        <v>0</v>
      </c>
      <c r="DN84" s="610">
        <v>1336</v>
      </c>
      <c r="DO84" s="610">
        <v>11375</v>
      </c>
      <c r="DP84" s="608">
        <v>11</v>
      </c>
      <c r="DQ84" s="610">
        <v>1347</v>
      </c>
      <c r="DR84" s="610">
        <v>11386</v>
      </c>
      <c r="DS84" s="611">
        <v>-2167</v>
      </c>
      <c r="DT84" s="609">
        <v>-820</v>
      </c>
      <c r="DU84" s="612">
        <v>9219</v>
      </c>
      <c r="DV84" s="614" t="s">
        <v>283</v>
      </c>
    </row>
    <row r="85" spans="1:126" ht="15.75" customHeight="1" x14ac:dyDescent="0.2">
      <c r="A85" s="564" t="s">
        <v>284</v>
      </c>
      <c r="B85" s="571" t="s">
        <v>373</v>
      </c>
      <c r="C85" s="459"/>
      <c r="D85" s="607">
        <v>6</v>
      </c>
      <c r="E85" s="608">
        <v>2</v>
      </c>
      <c r="F85" s="608">
        <v>8</v>
      </c>
      <c r="G85" s="608">
        <v>7</v>
      </c>
      <c r="H85" s="608">
        <v>41</v>
      </c>
      <c r="I85" s="608">
        <v>0</v>
      </c>
      <c r="J85" s="608">
        <v>5</v>
      </c>
      <c r="K85" s="608">
        <v>162</v>
      </c>
      <c r="L85" s="608">
        <v>25</v>
      </c>
      <c r="M85" s="608">
        <v>1</v>
      </c>
      <c r="N85" s="608">
        <v>0</v>
      </c>
      <c r="O85" s="608">
        <v>14</v>
      </c>
      <c r="P85" s="608">
        <v>27</v>
      </c>
      <c r="Q85" s="608">
        <v>24</v>
      </c>
      <c r="R85" s="608">
        <v>81</v>
      </c>
      <c r="S85" s="608">
        <v>37</v>
      </c>
      <c r="T85" s="608">
        <v>67</v>
      </c>
      <c r="U85" s="608">
        <v>51</v>
      </c>
      <c r="V85" s="608">
        <v>9</v>
      </c>
      <c r="W85" s="608">
        <v>14</v>
      </c>
      <c r="X85" s="608">
        <v>0</v>
      </c>
      <c r="Y85" s="608">
        <v>18</v>
      </c>
      <c r="Z85" s="608">
        <v>16</v>
      </c>
      <c r="AA85" s="608">
        <v>4551</v>
      </c>
      <c r="AB85" s="608">
        <v>91</v>
      </c>
      <c r="AC85" s="608">
        <v>9</v>
      </c>
      <c r="AD85" s="608">
        <v>154</v>
      </c>
      <c r="AE85" s="608">
        <v>12</v>
      </c>
      <c r="AF85" s="608">
        <v>2</v>
      </c>
      <c r="AG85" s="608">
        <v>18</v>
      </c>
      <c r="AH85" s="608">
        <v>26</v>
      </c>
      <c r="AI85" s="608">
        <v>3</v>
      </c>
      <c r="AJ85" s="608">
        <v>42</v>
      </c>
      <c r="AK85" s="608">
        <v>9</v>
      </c>
      <c r="AL85" s="608">
        <v>23</v>
      </c>
      <c r="AM85" s="608">
        <v>28</v>
      </c>
      <c r="AN85" s="608">
        <v>11</v>
      </c>
      <c r="AO85" s="608">
        <v>17</v>
      </c>
      <c r="AP85" s="608">
        <v>106</v>
      </c>
      <c r="AQ85" s="608">
        <v>160</v>
      </c>
      <c r="AR85" s="608">
        <v>50</v>
      </c>
      <c r="AS85" s="608">
        <v>213</v>
      </c>
      <c r="AT85" s="608">
        <v>435</v>
      </c>
      <c r="AU85" s="608">
        <v>24</v>
      </c>
      <c r="AV85" s="608">
        <v>20</v>
      </c>
      <c r="AW85" s="608">
        <v>142</v>
      </c>
      <c r="AX85" s="608">
        <v>30</v>
      </c>
      <c r="AY85" s="608">
        <v>3</v>
      </c>
      <c r="AZ85" s="608">
        <v>4</v>
      </c>
      <c r="BA85" s="608">
        <v>1</v>
      </c>
      <c r="BB85" s="608">
        <v>7</v>
      </c>
      <c r="BC85" s="608">
        <v>0</v>
      </c>
      <c r="BD85" s="608">
        <v>0</v>
      </c>
      <c r="BE85" s="608">
        <v>1</v>
      </c>
      <c r="BF85" s="608">
        <v>63</v>
      </c>
      <c r="BG85" s="608">
        <v>4</v>
      </c>
      <c r="BH85" s="608">
        <v>3</v>
      </c>
      <c r="BI85" s="608">
        <v>102</v>
      </c>
      <c r="BJ85" s="608">
        <v>7</v>
      </c>
      <c r="BK85" s="608">
        <v>1373</v>
      </c>
      <c r="BL85" s="608">
        <v>690</v>
      </c>
      <c r="BM85" s="608">
        <v>515</v>
      </c>
      <c r="BN85" s="608">
        <v>299</v>
      </c>
      <c r="BO85" s="608">
        <v>117</v>
      </c>
      <c r="BP85" s="608">
        <v>17</v>
      </c>
      <c r="BQ85" s="608">
        <v>43</v>
      </c>
      <c r="BR85" s="608">
        <v>432</v>
      </c>
      <c r="BS85" s="608">
        <v>6676</v>
      </c>
      <c r="BT85" s="608">
        <v>3061</v>
      </c>
      <c r="BU85" s="608">
        <v>315</v>
      </c>
      <c r="BV85" s="608">
        <v>128</v>
      </c>
      <c r="BW85" s="608">
        <v>0</v>
      </c>
      <c r="BX85" s="608">
        <v>41</v>
      </c>
      <c r="BY85" s="608">
        <v>374</v>
      </c>
      <c r="BZ85" s="608">
        <v>0</v>
      </c>
      <c r="CA85" s="608">
        <v>62</v>
      </c>
      <c r="CB85" s="608">
        <v>3</v>
      </c>
      <c r="CC85" s="608">
        <v>49</v>
      </c>
      <c r="CD85" s="608">
        <v>34</v>
      </c>
      <c r="CE85" s="608">
        <v>51</v>
      </c>
      <c r="CF85" s="608">
        <v>25</v>
      </c>
      <c r="CG85" s="608">
        <v>28796</v>
      </c>
      <c r="CH85" s="608">
        <v>1636</v>
      </c>
      <c r="CI85" s="608">
        <v>1608</v>
      </c>
      <c r="CJ85" s="608">
        <v>332</v>
      </c>
      <c r="CK85" s="608">
        <v>283</v>
      </c>
      <c r="CL85" s="608">
        <v>1733</v>
      </c>
      <c r="CM85" s="608">
        <v>144</v>
      </c>
      <c r="CN85" s="608">
        <v>2448</v>
      </c>
      <c r="CO85" s="608">
        <v>769</v>
      </c>
      <c r="CP85" s="608">
        <v>125</v>
      </c>
      <c r="CQ85" s="608">
        <v>1146</v>
      </c>
      <c r="CR85" s="608">
        <v>270</v>
      </c>
      <c r="CS85" s="608">
        <v>666</v>
      </c>
      <c r="CT85" s="608">
        <v>172</v>
      </c>
      <c r="CU85" s="608">
        <v>76</v>
      </c>
      <c r="CV85" s="608">
        <v>201</v>
      </c>
      <c r="CW85" s="608">
        <v>904</v>
      </c>
      <c r="CX85" s="608">
        <v>177</v>
      </c>
      <c r="CY85" s="608">
        <v>688</v>
      </c>
      <c r="CZ85" s="608">
        <v>374</v>
      </c>
      <c r="DA85" s="608">
        <v>77</v>
      </c>
      <c r="DB85" s="608">
        <v>20</v>
      </c>
      <c r="DC85" s="608">
        <v>217</v>
      </c>
      <c r="DD85" s="608">
        <v>0</v>
      </c>
      <c r="DE85" s="608">
        <v>558</v>
      </c>
      <c r="DF85" s="609">
        <v>64711</v>
      </c>
      <c r="DG85" s="608">
        <v>882</v>
      </c>
      <c r="DH85" s="608">
        <v>77009</v>
      </c>
      <c r="DI85" s="608">
        <v>0</v>
      </c>
      <c r="DJ85" s="608">
        <v>0</v>
      </c>
      <c r="DK85" s="608">
        <v>0</v>
      </c>
      <c r="DL85" s="608">
        <v>0</v>
      </c>
      <c r="DM85" s="608">
        <v>0</v>
      </c>
      <c r="DN85" s="610">
        <v>77891</v>
      </c>
      <c r="DO85" s="610">
        <v>142602</v>
      </c>
      <c r="DP85" s="608">
        <v>262</v>
      </c>
      <c r="DQ85" s="610">
        <v>78153</v>
      </c>
      <c r="DR85" s="610">
        <v>142864</v>
      </c>
      <c r="DS85" s="611">
        <v>-21407</v>
      </c>
      <c r="DT85" s="609">
        <v>56746</v>
      </c>
      <c r="DU85" s="612">
        <v>121457</v>
      </c>
      <c r="DV85" s="614" t="s">
        <v>284</v>
      </c>
    </row>
    <row r="86" spans="1:126" ht="15.75" customHeight="1" x14ac:dyDescent="0.2">
      <c r="A86" s="564" t="s">
        <v>285</v>
      </c>
      <c r="B86" s="571" t="s">
        <v>374</v>
      </c>
      <c r="C86" s="459"/>
      <c r="D86" s="607">
        <v>0</v>
      </c>
      <c r="E86" s="608">
        <v>0</v>
      </c>
      <c r="F86" s="608">
        <v>0</v>
      </c>
      <c r="G86" s="608">
        <v>0</v>
      </c>
      <c r="H86" s="608">
        <v>0</v>
      </c>
      <c r="I86" s="608">
        <v>0</v>
      </c>
      <c r="J86" s="608">
        <v>0</v>
      </c>
      <c r="K86" s="608">
        <v>1</v>
      </c>
      <c r="L86" s="608">
        <v>0</v>
      </c>
      <c r="M86" s="608">
        <v>0</v>
      </c>
      <c r="N86" s="608">
        <v>0</v>
      </c>
      <c r="O86" s="608">
        <v>0</v>
      </c>
      <c r="P86" s="608">
        <v>0</v>
      </c>
      <c r="Q86" s="608">
        <v>0</v>
      </c>
      <c r="R86" s="608">
        <v>1</v>
      </c>
      <c r="S86" s="608">
        <v>1</v>
      </c>
      <c r="T86" s="608">
        <v>1</v>
      </c>
      <c r="U86" s="608">
        <v>1</v>
      </c>
      <c r="V86" s="608">
        <v>0</v>
      </c>
      <c r="W86" s="608">
        <v>0</v>
      </c>
      <c r="X86" s="608">
        <v>0</v>
      </c>
      <c r="Y86" s="608">
        <v>0</v>
      </c>
      <c r="Z86" s="608">
        <v>0</v>
      </c>
      <c r="AA86" s="608">
        <v>4</v>
      </c>
      <c r="AB86" s="608">
        <v>0</v>
      </c>
      <c r="AC86" s="608">
        <v>0</v>
      </c>
      <c r="AD86" s="608">
        <v>3</v>
      </c>
      <c r="AE86" s="608">
        <v>0</v>
      </c>
      <c r="AF86" s="608">
        <v>0</v>
      </c>
      <c r="AG86" s="608">
        <v>0</v>
      </c>
      <c r="AH86" s="608">
        <v>0</v>
      </c>
      <c r="AI86" s="608">
        <v>0</v>
      </c>
      <c r="AJ86" s="608">
        <v>0</v>
      </c>
      <c r="AK86" s="608">
        <v>0</v>
      </c>
      <c r="AL86" s="608">
        <v>0</v>
      </c>
      <c r="AM86" s="608">
        <v>0</v>
      </c>
      <c r="AN86" s="608">
        <v>0</v>
      </c>
      <c r="AO86" s="608">
        <v>1</v>
      </c>
      <c r="AP86" s="608">
        <v>1</v>
      </c>
      <c r="AQ86" s="608">
        <v>4</v>
      </c>
      <c r="AR86" s="608">
        <v>1</v>
      </c>
      <c r="AS86" s="608">
        <v>1</v>
      </c>
      <c r="AT86" s="608">
        <v>5</v>
      </c>
      <c r="AU86" s="608">
        <v>0</v>
      </c>
      <c r="AV86" s="608">
        <v>0</v>
      </c>
      <c r="AW86" s="608">
        <v>0</v>
      </c>
      <c r="AX86" s="608">
        <v>0</v>
      </c>
      <c r="AY86" s="608">
        <v>0</v>
      </c>
      <c r="AZ86" s="608">
        <v>0</v>
      </c>
      <c r="BA86" s="608">
        <v>0</v>
      </c>
      <c r="BB86" s="608">
        <v>0</v>
      </c>
      <c r="BC86" s="608">
        <v>0</v>
      </c>
      <c r="BD86" s="608">
        <v>0</v>
      </c>
      <c r="BE86" s="608">
        <v>0</v>
      </c>
      <c r="BF86" s="608">
        <v>0</v>
      </c>
      <c r="BG86" s="608">
        <v>0</v>
      </c>
      <c r="BH86" s="608">
        <v>0</v>
      </c>
      <c r="BI86" s="608">
        <v>1</v>
      </c>
      <c r="BJ86" s="608">
        <v>1</v>
      </c>
      <c r="BK86" s="608">
        <v>2</v>
      </c>
      <c r="BL86" s="608">
        <v>1</v>
      </c>
      <c r="BM86" s="608">
        <v>1</v>
      </c>
      <c r="BN86" s="608">
        <v>3</v>
      </c>
      <c r="BO86" s="608">
        <v>1</v>
      </c>
      <c r="BP86" s="608">
        <v>0</v>
      </c>
      <c r="BQ86" s="608">
        <v>0</v>
      </c>
      <c r="BR86" s="608">
        <v>16</v>
      </c>
      <c r="BS86" s="608">
        <v>54</v>
      </c>
      <c r="BT86" s="608">
        <v>80</v>
      </c>
      <c r="BU86" s="608">
        <v>4</v>
      </c>
      <c r="BV86" s="608">
        <v>0</v>
      </c>
      <c r="BW86" s="608">
        <v>0</v>
      </c>
      <c r="BX86" s="608">
        <v>3</v>
      </c>
      <c r="BY86" s="608">
        <v>2</v>
      </c>
      <c r="BZ86" s="608">
        <v>0</v>
      </c>
      <c r="CA86" s="608">
        <v>0</v>
      </c>
      <c r="CB86" s="608">
        <v>0</v>
      </c>
      <c r="CC86" s="608">
        <v>0</v>
      </c>
      <c r="CD86" s="608">
        <v>0</v>
      </c>
      <c r="CE86" s="608">
        <v>6</v>
      </c>
      <c r="CF86" s="608">
        <v>1</v>
      </c>
      <c r="CG86" s="608">
        <v>0</v>
      </c>
      <c r="CH86" s="608">
        <v>1539</v>
      </c>
      <c r="CI86" s="608">
        <v>2</v>
      </c>
      <c r="CJ86" s="608">
        <v>0</v>
      </c>
      <c r="CK86" s="608">
        <v>0</v>
      </c>
      <c r="CL86" s="608">
        <v>2</v>
      </c>
      <c r="CM86" s="608">
        <v>23</v>
      </c>
      <c r="CN86" s="608">
        <v>3</v>
      </c>
      <c r="CO86" s="608">
        <v>11</v>
      </c>
      <c r="CP86" s="608">
        <v>1</v>
      </c>
      <c r="CQ86" s="608">
        <v>5</v>
      </c>
      <c r="CR86" s="608">
        <v>8</v>
      </c>
      <c r="CS86" s="608">
        <v>18</v>
      </c>
      <c r="CT86" s="608">
        <v>49</v>
      </c>
      <c r="CU86" s="608">
        <v>4798</v>
      </c>
      <c r="CV86" s="608">
        <v>2</v>
      </c>
      <c r="CW86" s="608">
        <v>6</v>
      </c>
      <c r="CX86" s="608">
        <v>113</v>
      </c>
      <c r="CY86" s="608">
        <v>357</v>
      </c>
      <c r="CZ86" s="608">
        <v>209</v>
      </c>
      <c r="DA86" s="608">
        <v>51</v>
      </c>
      <c r="DB86" s="608">
        <v>1</v>
      </c>
      <c r="DC86" s="608">
        <v>7</v>
      </c>
      <c r="DD86" s="608">
        <v>0</v>
      </c>
      <c r="DE86" s="608">
        <v>225</v>
      </c>
      <c r="DF86" s="609">
        <v>7631</v>
      </c>
      <c r="DG86" s="608">
        <v>64</v>
      </c>
      <c r="DH86" s="608">
        <v>16171</v>
      </c>
      <c r="DI86" s="608">
        <v>0</v>
      </c>
      <c r="DJ86" s="608">
        <v>0</v>
      </c>
      <c r="DK86" s="608">
        <v>794</v>
      </c>
      <c r="DL86" s="608">
        <v>695</v>
      </c>
      <c r="DM86" s="608">
        <v>0</v>
      </c>
      <c r="DN86" s="610">
        <v>17724</v>
      </c>
      <c r="DO86" s="610">
        <v>25355</v>
      </c>
      <c r="DP86" s="608">
        <v>18569</v>
      </c>
      <c r="DQ86" s="610">
        <v>36293</v>
      </c>
      <c r="DR86" s="610">
        <v>43924</v>
      </c>
      <c r="DS86" s="611">
        <v>-3317</v>
      </c>
      <c r="DT86" s="609">
        <v>32976</v>
      </c>
      <c r="DU86" s="612">
        <v>40607</v>
      </c>
      <c r="DV86" s="614" t="s">
        <v>285</v>
      </c>
    </row>
    <row r="87" spans="1:126" ht="15.75" customHeight="1" x14ac:dyDescent="0.2">
      <c r="A87" s="564" t="s">
        <v>286</v>
      </c>
      <c r="B87" s="571" t="s">
        <v>375</v>
      </c>
      <c r="C87" s="459"/>
      <c r="D87" s="607">
        <v>66</v>
      </c>
      <c r="E87" s="608">
        <v>23</v>
      </c>
      <c r="F87" s="608">
        <v>51</v>
      </c>
      <c r="G87" s="608">
        <v>0</v>
      </c>
      <c r="H87" s="608">
        <v>9</v>
      </c>
      <c r="I87" s="608">
        <v>0</v>
      </c>
      <c r="J87" s="608">
        <v>2</v>
      </c>
      <c r="K87" s="608">
        <v>378</v>
      </c>
      <c r="L87" s="608">
        <v>155</v>
      </c>
      <c r="M87" s="608">
        <v>3</v>
      </c>
      <c r="N87" s="608">
        <v>0</v>
      </c>
      <c r="O87" s="608">
        <v>24</v>
      </c>
      <c r="P87" s="608">
        <v>22</v>
      </c>
      <c r="Q87" s="608">
        <v>36</v>
      </c>
      <c r="R87" s="608">
        <v>60</v>
      </c>
      <c r="S87" s="608">
        <v>418</v>
      </c>
      <c r="T87" s="608">
        <v>62</v>
      </c>
      <c r="U87" s="608">
        <v>49</v>
      </c>
      <c r="V87" s="608">
        <v>66</v>
      </c>
      <c r="W87" s="608">
        <v>75</v>
      </c>
      <c r="X87" s="608">
        <v>0</v>
      </c>
      <c r="Y87" s="608">
        <v>205</v>
      </c>
      <c r="Z87" s="608">
        <v>33</v>
      </c>
      <c r="AA87" s="608">
        <v>5419</v>
      </c>
      <c r="AB87" s="608">
        <v>279</v>
      </c>
      <c r="AC87" s="608">
        <v>4</v>
      </c>
      <c r="AD87" s="608">
        <v>327</v>
      </c>
      <c r="AE87" s="608">
        <v>18</v>
      </c>
      <c r="AF87" s="608">
        <v>20</v>
      </c>
      <c r="AG87" s="608">
        <v>45</v>
      </c>
      <c r="AH87" s="608">
        <v>41</v>
      </c>
      <c r="AI87" s="608">
        <v>25</v>
      </c>
      <c r="AJ87" s="608">
        <v>158</v>
      </c>
      <c r="AK87" s="608">
        <v>65</v>
      </c>
      <c r="AL87" s="608">
        <v>33</v>
      </c>
      <c r="AM87" s="608">
        <v>157</v>
      </c>
      <c r="AN87" s="608">
        <v>57</v>
      </c>
      <c r="AO87" s="608">
        <v>151</v>
      </c>
      <c r="AP87" s="608">
        <v>427</v>
      </c>
      <c r="AQ87" s="608">
        <v>1060</v>
      </c>
      <c r="AR87" s="608">
        <v>175</v>
      </c>
      <c r="AS87" s="608">
        <v>470</v>
      </c>
      <c r="AT87" s="608">
        <v>2433</v>
      </c>
      <c r="AU87" s="608">
        <v>43</v>
      </c>
      <c r="AV87" s="608">
        <v>316</v>
      </c>
      <c r="AW87" s="608">
        <v>858</v>
      </c>
      <c r="AX87" s="608">
        <v>228</v>
      </c>
      <c r="AY87" s="608">
        <v>5</v>
      </c>
      <c r="AZ87" s="608">
        <v>70</v>
      </c>
      <c r="BA87" s="608">
        <v>18</v>
      </c>
      <c r="BB87" s="608">
        <v>31</v>
      </c>
      <c r="BC87" s="608">
        <v>13</v>
      </c>
      <c r="BD87" s="608">
        <v>0</v>
      </c>
      <c r="BE87" s="608">
        <v>2</v>
      </c>
      <c r="BF87" s="608">
        <v>150</v>
      </c>
      <c r="BG87" s="608">
        <v>15</v>
      </c>
      <c r="BH87" s="608">
        <v>11</v>
      </c>
      <c r="BI87" s="608">
        <v>147</v>
      </c>
      <c r="BJ87" s="608">
        <v>2</v>
      </c>
      <c r="BK87" s="608">
        <v>495</v>
      </c>
      <c r="BL87" s="608">
        <v>288</v>
      </c>
      <c r="BM87" s="608">
        <v>230</v>
      </c>
      <c r="BN87" s="608">
        <v>181</v>
      </c>
      <c r="BO87" s="608">
        <v>4353</v>
      </c>
      <c r="BP87" s="608">
        <v>199</v>
      </c>
      <c r="BQ87" s="608">
        <v>1425</v>
      </c>
      <c r="BR87" s="608">
        <v>209</v>
      </c>
      <c r="BS87" s="608">
        <v>8624</v>
      </c>
      <c r="BT87" s="608">
        <v>10473</v>
      </c>
      <c r="BU87" s="608">
        <v>360</v>
      </c>
      <c r="BV87" s="608">
        <v>154</v>
      </c>
      <c r="BW87" s="608">
        <v>0</v>
      </c>
      <c r="BX87" s="608">
        <v>5</v>
      </c>
      <c r="BY87" s="608">
        <v>449</v>
      </c>
      <c r="BZ87" s="608">
        <v>0</v>
      </c>
      <c r="CA87" s="608">
        <v>42</v>
      </c>
      <c r="CB87" s="608">
        <v>5</v>
      </c>
      <c r="CC87" s="608">
        <v>34</v>
      </c>
      <c r="CD87" s="608">
        <v>208</v>
      </c>
      <c r="CE87" s="608">
        <v>608</v>
      </c>
      <c r="CF87" s="608">
        <v>20</v>
      </c>
      <c r="CG87" s="608">
        <v>2538</v>
      </c>
      <c r="CH87" s="608">
        <v>195</v>
      </c>
      <c r="CI87" s="608">
        <v>3154</v>
      </c>
      <c r="CJ87" s="608">
        <v>577</v>
      </c>
      <c r="CK87" s="608">
        <v>684</v>
      </c>
      <c r="CL87" s="608">
        <v>3659</v>
      </c>
      <c r="CM87" s="608">
        <v>903</v>
      </c>
      <c r="CN87" s="608">
        <v>4818</v>
      </c>
      <c r="CO87" s="608">
        <v>2497</v>
      </c>
      <c r="CP87" s="608">
        <v>241</v>
      </c>
      <c r="CQ87" s="608">
        <v>1070</v>
      </c>
      <c r="CR87" s="608">
        <v>128</v>
      </c>
      <c r="CS87" s="608">
        <v>1699</v>
      </c>
      <c r="CT87" s="608">
        <v>697</v>
      </c>
      <c r="CU87" s="608">
        <v>60</v>
      </c>
      <c r="CV87" s="608">
        <v>143</v>
      </c>
      <c r="CW87" s="608">
        <v>3349</v>
      </c>
      <c r="CX87" s="608">
        <v>438</v>
      </c>
      <c r="CY87" s="608">
        <v>92</v>
      </c>
      <c r="CZ87" s="608">
        <v>18</v>
      </c>
      <c r="DA87" s="608">
        <v>308</v>
      </c>
      <c r="DB87" s="608">
        <v>2</v>
      </c>
      <c r="DC87" s="608">
        <v>293</v>
      </c>
      <c r="DD87" s="608">
        <v>0</v>
      </c>
      <c r="DE87" s="608">
        <v>122</v>
      </c>
      <c r="DF87" s="609">
        <v>71057</v>
      </c>
      <c r="DG87" s="608">
        <v>23</v>
      </c>
      <c r="DH87" s="608">
        <v>28161</v>
      </c>
      <c r="DI87" s="608">
        <v>0</v>
      </c>
      <c r="DJ87" s="608">
        <v>0</v>
      </c>
      <c r="DK87" s="608">
        <v>8096</v>
      </c>
      <c r="DL87" s="608">
        <v>96278</v>
      </c>
      <c r="DM87" s="608">
        <v>-109</v>
      </c>
      <c r="DN87" s="610">
        <v>132449</v>
      </c>
      <c r="DO87" s="610">
        <v>203506</v>
      </c>
      <c r="DP87" s="608">
        <v>2662</v>
      </c>
      <c r="DQ87" s="610">
        <v>135111</v>
      </c>
      <c r="DR87" s="610">
        <v>206168</v>
      </c>
      <c r="DS87" s="611">
        <v>-93759</v>
      </c>
      <c r="DT87" s="609">
        <v>41352</v>
      </c>
      <c r="DU87" s="612">
        <v>112409</v>
      </c>
      <c r="DV87" s="614" t="s">
        <v>286</v>
      </c>
    </row>
    <row r="88" spans="1:126" ht="15.75" customHeight="1" x14ac:dyDescent="0.2">
      <c r="A88" s="564" t="s">
        <v>287</v>
      </c>
      <c r="B88" s="571" t="s">
        <v>376</v>
      </c>
      <c r="C88" s="459"/>
      <c r="D88" s="607">
        <v>1</v>
      </c>
      <c r="E88" s="608">
        <v>1</v>
      </c>
      <c r="F88" s="608">
        <v>1</v>
      </c>
      <c r="G88" s="608">
        <v>0</v>
      </c>
      <c r="H88" s="608">
        <v>2</v>
      </c>
      <c r="I88" s="608">
        <v>0</v>
      </c>
      <c r="J88" s="608">
        <v>0</v>
      </c>
      <c r="K88" s="608">
        <v>129</v>
      </c>
      <c r="L88" s="608">
        <v>19</v>
      </c>
      <c r="M88" s="608">
        <v>0</v>
      </c>
      <c r="N88" s="608">
        <v>0</v>
      </c>
      <c r="O88" s="608">
        <v>0</v>
      </c>
      <c r="P88" s="608">
        <v>3</v>
      </c>
      <c r="Q88" s="608">
        <v>5</v>
      </c>
      <c r="R88" s="608">
        <v>9</v>
      </c>
      <c r="S88" s="608">
        <v>122</v>
      </c>
      <c r="T88" s="608">
        <v>15</v>
      </c>
      <c r="U88" s="608">
        <v>9</v>
      </c>
      <c r="V88" s="608">
        <v>6</v>
      </c>
      <c r="W88" s="608">
        <v>10</v>
      </c>
      <c r="X88" s="608">
        <v>0</v>
      </c>
      <c r="Y88" s="608">
        <v>28</v>
      </c>
      <c r="Z88" s="608">
        <v>19</v>
      </c>
      <c r="AA88" s="608">
        <v>1632</v>
      </c>
      <c r="AB88" s="608">
        <v>61</v>
      </c>
      <c r="AC88" s="608">
        <v>1</v>
      </c>
      <c r="AD88" s="608">
        <v>66</v>
      </c>
      <c r="AE88" s="608">
        <v>3</v>
      </c>
      <c r="AF88" s="608">
        <v>0</v>
      </c>
      <c r="AG88" s="608">
        <v>5</v>
      </c>
      <c r="AH88" s="608">
        <v>4</v>
      </c>
      <c r="AI88" s="608">
        <v>9</v>
      </c>
      <c r="AJ88" s="608">
        <v>25</v>
      </c>
      <c r="AK88" s="608">
        <v>3</v>
      </c>
      <c r="AL88" s="608">
        <v>9</v>
      </c>
      <c r="AM88" s="608">
        <v>8</v>
      </c>
      <c r="AN88" s="608">
        <v>1</v>
      </c>
      <c r="AO88" s="608">
        <v>1</v>
      </c>
      <c r="AP88" s="608">
        <v>4</v>
      </c>
      <c r="AQ88" s="608">
        <v>39</v>
      </c>
      <c r="AR88" s="608">
        <v>11</v>
      </c>
      <c r="AS88" s="608">
        <v>118</v>
      </c>
      <c r="AT88" s="608">
        <v>217</v>
      </c>
      <c r="AU88" s="608">
        <v>1</v>
      </c>
      <c r="AV88" s="608">
        <v>11</v>
      </c>
      <c r="AW88" s="608">
        <v>58</v>
      </c>
      <c r="AX88" s="608">
        <v>6</v>
      </c>
      <c r="AY88" s="608">
        <v>1</v>
      </c>
      <c r="AZ88" s="608">
        <v>1</v>
      </c>
      <c r="BA88" s="608">
        <v>1</v>
      </c>
      <c r="BB88" s="608">
        <v>1</v>
      </c>
      <c r="BC88" s="608">
        <v>0</v>
      </c>
      <c r="BD88" s="608">
        <v>0</v>
      </c>
      <c r="BE88" s="608">
        <v>1</v>
      </c>
      <c r="BF88" s="608">
        <v>10</v>
      </c>
      <c r="BG88" s="608">
        <v>2</v>
      </c>
      <c r="BH88" s="608">
        <v>3</v>
      </c>
      <c r="BI88" s="608">
        <v>72</v>
      </c>
      <c r="BJ88" s="608">
        <v>1</v>
      </c>
      <c r="BK88" s="608">
        <v>35</v>
      </c>
      <c r="BL88" s="608">
        <v>18</v>
      </c>
      <c r="BM88" s="608">
        <v>13</v>
      </c>
      <c r="BN88" s="608">
        <v>8</v>
      </c>
      <c r="BO88" s="608">
        <v>5</v>
      </c>
      <c r="BP88" s="608">
        <v>1</v>
      </c>
      <c r="BQ88" s="608">
        <v>13</v>
      </c>
      <c r="BR88" s="608">
        <v>38</v>
      </c>
      <c r="BS88" s="608">
        <v>7660</v>
      </c>
      <c r="BT88" s="608">
        <v>908</v>
      </c>
      <c r="BU88" s="608">
        <v>12</v>
      </c>
      <c r="BV88" s="608">
        <v>33</v>
      </c>
      <c r="BW88" s="608">
        <v>0</v>
      </c>
      <c r="BX88" s="608">
        <v>12</v>
      </c>
      <c r="BY88" s="608">
        <v>147</v>
      </c>
      <c r="BZ88" s="608">
        <v>0</v>
      </c>
      <c r="CA88" s="608">
        <v>5</v>
      </c>
      <c r="CB88" s="608">
        <v>0</v>
      </c>
      <c r="CC88" s="608">
        <v>23</v>
      </c>
      <c r="CD88" s="608">
        <v>16</v>
      </c>
      <c r="CE88" s="608">
        <v>25</v>
      </c>
      <c r="CF88" s="608">
        <v>18</v>
      </c>
      <c r="CG88" s="608">
        <v>2859</v>
      </c>
      <c r="CH88" s="608">
        <v>536</v>
      </c>
      <c r="CI88" s="608">
        <v>2213</v>
      </c>
      <c r="CJ88" s="608">
        <v>1275</v>
      </c>
      <c r="CK88" s="608">
        <v>294</v>
      </c>
      <c r="CL88" s="608">
        <v>716</v>
      </c>
      <c r="CM88" s="608">
        <v>34</v>
      </c>
      <c r="CN88" s="608">
        <v>223</v>
      </c>
      <c r="CO88" s="608">
        <v>26</v>
      </c>
      <c r="CP88" s="608">
        <v>20</v>
      </c>
      <c r="CQ88" s="608">
        <v>111</v>
      </c>
      <c r="CR88" s="608">
        <v>4</v>
      </c>
      <c r="CS88" s="608">
        <v>31</v>
      </c>
      <c r="CT88" s="608">
        <v>305</v>
      </c>
      <c r="CU88" s="608">
        <v>3948</v>
      </c>
      <c r="CV88" s="608">
        <v>181</v>
      </c>
      <c r="CW88" s="608">
        <v>2376</v>
      </c>
      <c r="CX88" s="608">
        <v>195</v>
      </c>
      <c r="CY88" s="608">
        <v>1056</v>
      </c>
      <c r="CZ88" s="608">
        <v>200</v>
      </c>
      <c r="DA88" s="608">
        <v>51</v>
      </c>
      <c r="DB88" s="608">
        <v>13</v>
      </c>
      <c r="DC88" s="608">
        <v>50</v>
      </c>
      <c r="DD88" s="608">
        <v>0</v>
      </c>
      <c r="DE88" s="608">
        <v>916</v>
      </c>
      <c r="DF88" s="609">
        <v>29388</v>
      </c>
      <c r="DG88" s="608">
        <v>264</v>
      </c>
      <c r="DH88" s="608">
        <v>15871</v>
      </c>
      <c r="DI88" s="608">
        <v>0</v>
      </c>
      <c r="DJ88" s="608">
        <v>0</v>
      </c>
      <c r="DK88" s="608">
        <v>0</v>
      </c>
      <c r="DL88" s="608">
        <v>0</v>
      </c>
      <c r="DM88" s="608">
        <v>0</v>
      </c>
      <c r="DN88" s="610">
        <v>16135</v>
      </c>
      <c r="DO88" s="610">
        <v>45523</v>
      </c>
      <c r="DP88" s="608">
        <v>113</v>
      </c>
      <c r="DQ88" s="610">
        <v>16248</v>
      </c>
      <c r="DR88" s="610">
        <v>45636</v>
      </c>
      <c r="DS88" s="611">
        <v>-35031</v>
      </c>
      <c r="DT88" s="609">
        <v>-18783</v>
      </c>
      <c r="DU88" s="612">
        <v>10605</v>
      </c>
      <c r="DV88" s="614" t="s">
        <v>287</v>
      </c>
    </row>
    <row r="89" spans="1:126" ht="15.75" customHeight="1" x14ac:dyDescent="0.2">
      <c r="A89" s="564" t="s">
        <v>288</v>
      </c>
      <c r="B89" s="571" t="s">
        <v>377</v>
      </c>
      <c r="C89" s="459"/>
      <c r="D89" s="607">
        <v>36</v>
      </c>
      <c r="E89" s="608">
        <v>5</v>
      </c>
      <c r="F89" s="608">
        <v>15</v>
      </c>
      <c r="G89" s="608">
        <v>2</v>
      </c>
      <c r="H89" s="608">
        <v>10</v>
      </c>
      <c r="I89" s="608">
        <v>0</v>
      </c>
      <c r="J89" s="608">
        <v>6</v>
      </c>
      <c r="K89" s="608">
        <v>123</v>
      </c>
      <c r="L89" s="608">
        <v>45</v>
      </c>
      <c r="M89" s="608">
        <v>1</v>
      </c>
      <c r="N89" s="608">
        <v>0</v>
      </c>
      <c r="O89" s="608">
        <v>18</v>
      </c>
      <c r="P89" s="608">
        <v>48</v>
      </c>
      <c r="Q89" s="608">
        <v>26</v>
      </c>
      <c r="R89" s="608">
        <v>53</v>
      </c>
      <c r="S89" s="608">
        <v>33</v>
      </c>
      <c r="T89" s="608">
        <v>66</v>
      </c>
      <c r="U89" s="608">
        <v>45</v>
      </c>
      <c r="V89" s="608">
        <v>73</v>
      </c>
      <c r="W89" s="608">
        <v>22</v>
      </c>
      <c r="X89" s="608">
        <v>0</v>
      </c>
      <c r="Y89" s="608">
        <v>10</v>
      </c>
      <c r="Z89" s="608">
        <v>5</v>
      </c>
      <c r="AA89" s="608">
        <v>1074</v>
      </c>
      <c r="AB89" s="608">
        <v>61</v>
      </c>
      <c r="AC89" s="608">
        <v>5</v>
      </c>
      <c r="AD89" s="608">
        <v>55</v>
      </c>
      <c r="AE89" s="608">
        <v>12</v>
      </c>
      <c r="AF89" s="608">
        <v>3</v>
      </c>
      <c r="AG89" s="608">
        <v>4</v>
      </c>
      <c r="AH89" s="608">
        <v>8</v>
      </c>
      <c r="AI89" s="608">
        <v>6</v>
      </c>
      <c r="AJ89" s="608">
        <v>36</v>
      </c>
      <c r="AK89" s="608">
        <v>8</v>
      </c>
      <c r="AL89" s="608">
        <v>5</v>
      </c>
      <c r="AM89" s="608">
        <v>9</v>
      </c>
      <c r="AN89" s="608">
        <v>5</v>
      </c>
      <c r="AO89" s="608">
        <v>29</v>
      </c>
      <c r="AP89" s="608">
        <v>75</v>
      </c>
      <c r="AQ89" s="608">
        <v>130</v>
      </c>
      <c r="AR89" s="608">
        <v>31</v>
      </c>
      <c r="AS89" s="608">
        <v>89</v>
      </c>
      <c r="AT89" s="608">
        <v>245</v>
      </c>
      <c r="AU89" s="608">
        <v>16</v>
      </c>
      <c r="AV89" s="608">
        <v>40</v>
      </c>
      <c r="AW89" s="608">
        <v>227</v>
      </c>
      <c r="AX89" s="608">
        <v>31</v>
      </c>
      <c r="AY89" s="608">
        <v>2</v>
      </c>
      <c r="AZ89" s="608">
        <v>7</v>
      </c>
      <c r="BA89" s="608">
        <v>2</v>
      </c>
      <c r="BB89" s="608">
        <v>6</v>
      </c>
      <c r="BC89" s="608">
        <v>2</v>
      </c>
      <c r="BD89" s="608">
        <v>0</v>
      </c>
      <c r="BE89" s="608">
        <v>0</v>
      </c>
      <c r="BF89" s="608">
        <v>22</v>
      </c>
      <c r="BG89" s="608">
        <v>3</v>
      </c>
      <c r="BH89" s="608">
        <v>5</v>
      </c>
      <c r="BI89" s="608">
        <v>139</v>
      </c>
      <c r="BJ89" s="608">
        <v>39</v>
      </c>
      <c r="BK89" s="608">
        <v>443</v>
      </c>
      <c r="BL89" s="608">
        <v>191</v>
      </c>
      <c r="BM89" s="608">
        <v>191</v>
      </c>
      <c r="BN89" s="608">
        <v>72</v>
      </c>
      <c r="BO89" s="608">
        <v>125</v>
      </c>
      <c r="BP89" s="608">
        <v>4</v>
      </c>
      <c r="BQ89" s="608">
        <v>57</v>
      </c>
      <c r="BR89" s="608">
        <v>87</v>
      </c>
      <c r="BS89" s="608">
        <v>1284</v>
      </c>
      <c r="BT89" s="608">
        <v>813</v>
      </c>
      <c r="BU89" s="608">
        <v>84</v>
      </c>
      <c r="BV89" s="608">
        <v>30</v>
      </c>
      <c r="BW89" s="608">
        <v>0</v>
      </c>
      <c r="BX89" s="608">
        <v>18</v>
      </c>
      <c r="BY89" s="608">
        <v>175</v>
      </c>
      <c r="BZ89" s="608">
        <v>0</v>
      </c>
      <c r="CA89" s="608">
        <v>7</v>
      </c>
      <c r="CB89" s="608">
        <v>2</v>
      </c>
      <c r="CC89" s="608">
        <v>28</v>
      </c>
      <c r="CD89" s="608">
        <v>52</v>
      </c>
      <c r="CE89" s="608">
        <v>30</v>
      </c>
      <c r="CF89" s="608">
        <v>28</v>
      </c>
      <c r="CG89" s="608">
        <v>452</v>
      </c>
      <c r="CH89" s="608">
        <v>7862</v>
      </c>
      <c r="CI89" s="608">
        <v>572</v>
      </c>
      <c r="CJ89" s="608">
        <v>66</v>
      </c>
      <c r="CK89" s="608">
        <v>1885</v>
      </c>
      <c r="CL89" s="608">
        <v>1648</v>
      </c>
      <c r="CM89" s="608">
        <v>879</v>
      </c>
      <c r="CN89" s="608">
        <v>2260</v>
      </c>
      <c r="CO89" s="608">
        <v>1089</v>
      </c>
      <c r="CP89" s="608">
        <v>94</v>
      </c>
      <c r="CQ89" s="608">
        <v>979</v>
      </c>
      <c r="CR89" s="608">
        <v>182</v>
      </c>
      <c r="CS89" s="608">
        <v>1210</v>
      </c>
      <c r="CT89" s="608">
        <v>72</v>
      </c>
      <c r="CU89" s="608">
        <v>3301</v>
      </c>
      <c r="CV89" s="608">
        <v>34</v>
      </c>
      <c r="CW89" s="608">
        <v>914</v>
      </c>
      <c r="CX89" s="608">
        <v>126</v>
      </c>
      <c r="CY89" s="608">
        <v>268</v>
      </c>
      <c r="CZ89" s="608">
        <v>245</v>
      </c>
      <c r="DA89" s="608">
        <v>733</v>
      </c>
      <c r="DB89" s="608">
        <v>11</v>
      </c>
      <c r="DC89" s="608">
        <v>130</v>
      </c>
      <c r="DD89" s="608">
        <v>0</v>
      </c>
      <c r="DE89" s="608">
        <v>7</v>
      </c>
      <c r="DF89" s="609">
        <v>31813</v>
      </c>
      <c r="DG89" s="608">
        <v>370</v>
      </c>
      <c r="DH89" s="608">
        <v>9936</v>
      </c>
      <c r="DI89" s="608">
        <v>326</v>
      </c>
      <c r="DJ89" s="608">
        <v>0</v>
      </c>
      <c r="DK89" s="608">
        <v>0</v>
      </c>
      <c r="DL89" s="608">
        <v>1960</v>
      </c>
      <c r="DM89" s="608">
        <v>-149</v>
      </c>
      <c r="DN89" s="610">
        <v>12443</v>
      </c>
      <c r="DO89" s="610">
        <v>44256</v>
      </c>
      <c r="DP89" s="608">
        <v>1359</v>
      </c>
      <c r="DQ89" s="610">
        <v>13802</v>
      </c>
      <c r="DR89" s="610">
        <v>45615</v>
      </c>
      <c r="DS89" s="611">
        <v>-15815</v>
      </c>
      <c r="DT89" s="609">
        <v>-2013</v>
      </c>
      <c r="DU89" s="612">
        <v>29800</v>
      </c>
      <c r="DV89" s="614" t="s">
        <v>288</v>
      </c>
    </row>
    <row r="90" spans="1:126" ht="15.75" customHeight="1" x14ac:dyDescent="0.2">
      <c r="A90" s="564" t="s">
        <v>289</v>
      </c>
      <c r="B90" s="571" t="s">
        <v>192</v>
      </c>
      <c r="C90" s="459"/>
      <c r="D90" s="607">
        <v>0</v>
      </c>
      <c r="E90" s="608">
        <v>0</v>
      </c>
      <c r="F90" s="608">
        <v>0</v>
      </c>
      <c r="G90" s="608">
        <v>0</v>
      </c>
      <c r="H90" s="608">
        <v>0</v>
      </c>
      <c r="I90" s="608">
        <v>0</v>
      </c>
      <c r="J90" s="608">
        <v>0</v>
      </c>
      <c r="K90" s="608">
        <v>0</v>
      </c>
      <c r="L90" s="608">
        <v>0</v>
      </c>
      <c r="M90" s="608">
        <v>0</v>
      </c>
      <c r="N90" s="608">
        <v>0</v>
      </c>
      <c r="O90" s="608">
        <v>0</v>
      </c>
      <c r="P90" s="608">
        <v>0</v>
      </c>
      <c r="Q90" s="608">
        <v>0</v>
      </c>
      <c r="R90" s="608">
        <v>0</v>
      </c>
      <c r="S90" s="608">
        <v>0</v>
      </c>
      <c r="T90" s="608">
        <v>0</v>
      </c>
      <c r="U90" s="608">
        <v>0</v>
      </c>
      <c r="V90" s="608">
        <v>0</v>
      </c>
      <c r="W90" s="608">
        <v>0</v>
      </c>
      <c r="X90" s="608">
        <v>0</v>
      </c>
      <c r="Y90" s="608">
        <v>0</v>
      </c>
      <c r="Z90" s="608">
        <v>0</v>
      </c>
      <c r="AA90" s="608">
        <v>0</v>
      </c>
      <c r="AB90" s="608">
        <v>0</v>
      </c>
      <c r="AC90" s="608">
        <v>0</v>
      </c>
      <c r="AD90" s="608">
        <v>0</v>
      </c>
      <c r="AE90" s="608">
        <v>0</v>
      </c>
      <c r="AF90" s="608">
        <v>0</v>
      </c>
      <c r="AG90" s="608">
        <v>0</v>
      </c>
      <c r="AH90" s="608">
        <v>0</v>
      </c>
      <c r="AI90" s="608">
        <v>0</v>
      </c>
      <c r="AJ90" s="608">
        <v>0</v>
      </c>
      <c r="AK90" s="608">
        <v>0</v>
      </c>
      <c r="AL90" s="608">
        <v>0</v>
      </c>
      <c r="AM90" s="608">
        <v>0</v>
      </c>
      <c r="AN90" s="608">
        <v>0</v>
      </c>
      <c r="AO90" s="608">
        <v>0</v>
      </c>
      <c r="AP90" s="608">
        <v>0</v>
      </c>
      <c r="AQ90" s="608">
        <v>0</v>
      </c>
      <c r="AR90" s="608">
        <v>0</v>
      </c>
      <c r="AS90" s="608">
        <v>0</v>
      </c>
      <c r="AT90" s="608">
        <v>0</v>
      </c>
      <c r="AU90" s="608">
        <v>0</v>
      </c>
      <c r="AV90" s="608">
        <v>0</v>
      </c>
      <c r="AW90" s="608">
        <v>0</v>
      </c>
      <c r="AX90" s="608">
        <v>0</v>
      </c>
      <c r="AY90" s="608">
        <v>0</v>
      </c>
      <c r="AZ90" s="608">
        <v>0</v>
      </c>
      <c r="BA90" s="608">
        <v>0</v>
      </c>
      <c r="BB90" s="608">
        <v>0</v>
      </c>
      <c r="BC90" s="608">
        <v>0</v>
      </c>
      <c r="BD90" s="608">
        <v>0</v>
      </c>
      <c r="BE90" s="608">
        <v>0</v>
      </c>
      <c r="BF90" s="608">
        <v>0</v>
      </c>
      <c r="BG90" s="608">
        <v>0</v>
      </c>
      <c r="BH90" s="608">
        <v>0</v>
      </c>
      <c r="BI90" s="608">
        <v>0</v>
      </c>
      <c r="BJ90" s="608">
        <v>0</v>
      </c>
      <c r="BK90" s="608">
        <v>0</v>
      </c>
      <c r="BL90" s="608">
        <v>0</v>
      </c>
      <c r="BM90" s="608">
        <v>0</v>
      </c>
      <c r="BN90" s="608">
        <v>0</v>
      </c>
      <c r="BO90" s="608">
        <v>0</v>
      </c>
      <c r="BP90" s="608">
        <v>0</v>
      </c>
      <c r="BQ90" s="608">
        <v>0</v>
      </c>
      <c r="BR90" s="608">
        <v>0</v>
      </c>
      <c r="BS90" s="608">
        <v>0</v>
      </c>
      <c r="BT90" s="608">
        <v>0</v>
      </c>
      <c r="BU90" s="608">
        <v>0</v>
      </c>
      <c r="BV90" s="608">
        <v>0</v>
      </c>
      <c r="BW90" s="608">
        <v>0</v>
      </c>
      <c r="BX90" s="608">
        <v>0</v>
      </c>
      <c r="BY90" s="608">
        <v>0</v>
      </c>
      <c r="BZ90" s="608">
        <v>0</v>
      </c>
      <c r="CA90" s="608">
        <v>0</v>
      </c>
      <c r="CB90" s="608">
        <v>0</v>
      </c>
      <c r="CC90" s="608">
        <v>0</v>
      </c>
      <c r="CD90" s="608">
        <v>0</v>
      </c>
      <c r="CE90" s="608">
        <v>0</v>
      </c>
      <c r="CF90" s="608">
        <v>0</v>
      </c>
      <c r="CG90" s="608">
        <v>0</v>
      </c>
      <c r="CH90" s="608">
        <v>0</v>
      </c>
      <c r="CI90" s="608">
        <v>0</v>
      </c>
      <c r="CJ90" s="608">
        <v>0</v>
      </c>
      <c r="CK90" s="608">
        <v>0</v>
      </c>
      <c r="CL90" s="608">
        <v>0</v>
      </c>
      <c r="CM90" s="608">
        <v>0</v>
      </c>
      <c r="CN90" s="608">
        <v>0</v>
      </c>
      <c r="CO90" s="608">
        <v>0</v>
      </c>
      <c r="CP90" s="608">
        <v>0</v>
      </c>
      <c r="CQ90" s="608">
        <v>0</v>
      </c>
      <c r="CR90" s="608">
        <v>0</v>
      </c>
      <c r="CS90" s="608">
        <v>0</v>
      </c>
      <c r="CT90" s="608">
        <v>0</v>
      </c>
      <c r="CU90" s="608">
        <v>0</v>
      </c>
      <c r="CV90" s="608">
        <v>0</v>
      </c>
      <c r="CW90" s="608">
        <v>0</v>
      </c>
      <c r="CX90" s="608">
        <v>0</v>
      </c>
      <c r="CY90" s="608">
        <v>0</v>
      </c>
      <c r="CZ90" s="608">
        <v>0</v>
      </c>
      <c r="DA90" s="608">
        <v>0</v>
      </c>
      <c r="DB90" s="608">
        <v>0</v>
      </c>
      <c r="DC90" s="608">
        <v>0</v>
      </c>
      <c r="DD90" s="608">
        <v>0</v>
      </c>
      <c r="DE90" s="608">
        <v>4271</v>
      </c>
      <c r="DF90" s="609">
        <v>4271</v>
      </c>
      <c r="DG90" s="608">
        <v>0</v>
      </c>
      <c r="DH90" s="608">
        <v>11857</v>
      </c>
      <c r="DI90" s="608">
        <v>179099</v>
      </c>
      <c r="DJ90" s="608">
        <v>86713</v>
      </c>
      <c r="DK90" s="608">
        <v>0</v>
      </c>
      <c r="DL90" s="608">
        <v>0</v>
      </c>
      <c r="DM90" s="608">
        <v>0</v>
      </c>
      <c r="DN90" s="610">
        <v>277669</v>
      </c>
      <c r="DO90" s="610">
        <v>281940</v>
      </c>
      <c r="DP90" s="608">
        <v>0</v>
      </c>
      <c r="DQ90" s="610">
        <v>277669</v>
      </c>
      <c r="DR90" s="610">
        <v>281940</v>
      </c>
      <c r="DS90" s="611">
        <v>0</v>
      </c>
      <c r="DT90" s="609">
        <v>277669</v>
      </c>
      <c r="DU90" s="612">
        <v>281940</v>
      </c>
      <c r="DV90" s="614" t="s">
        <v>289</v>
      </c>
    </row>
    <row r="91" spans="1:126" ht="15.75" customHeight="1" x14ac:dyDescent="0.2">
      <c r="A91" s="564" t="s">
        <v>290</v>
      </c>
      <c r="B91" s="571" t="s">
        <v>378</v>
      </c>
      <c r="C91" s="459"/>
      <c r="D91" s="607">
        <v>0</v>
      </c>
      <c r="E91" s="608">
        <v>0</v>
      </c>
      <c r="F91" s="608">
        <v>0</v>
      </c>
      <c r="G91" s="608">
        <v>2</v>
      </c>
      <c r="H91" s="608">
        <v>0</v>
      </c>
      <c r="I91" s="608">
        <v>0</v>
      </c>
      <c r="J91" s="608">
        <v>0</v>
      </c>
      <c r="K91" s="608">
        <v>32</v>
      </c>
      <c r="L91" s="608">
        <v>7</v>
      </c>
      <c r="M91" s="608">
        <v>1</v>
      </c>
      <c r="N91" s="608">
        <v>0</v>
      </c>
      <c r="O91" s="608">
        <v>0</v>
      </c>
      <c r="P91" s="608">
        <v>2</v>
      </c>
      <c r="Q91" s="608">
        <v>3</v>
      </c>
      <c r="R91" s="608">
        <v>8</v>
      </c>
      <c r="S91" s="608">
        <v>26</v>
      </c>
      <c r="T91" s="608">
        <v>1</v>
      </c>
      <c r="U91" s="608">
        <v>1</v>
      </c>
      <c r="V91" s="608">
        <v>2</v>
      </c>
      <c r="W91" s="608">
        <v>6</v>
      </c>
      <c r="X91" s="608">
        <v>0</v>
      </c>
      <c r="Y91" s="608">
        <v>5</v>
      </c>
      <c r="Z91" s="608">
        <v>8</v>
      </c>
      <c r="AA91" s="608">
        <v>160</v>
      </c>
      <c r="AB91" s="608">
        <v>50</v>
      </c>
      <c r="AC91" s="608">
        <v>0</v>
      </c>
      <c r="AD91" s="608">
        <v>31</v>
      </c>
      <c r="AE91" s="608">
        <v>1</v>
      </c>
      <c r="AF91" s="608">
        <v>0</v>
      </c>
      <c r="AG91" s="608">
        <v>1</v>
      </c>
      <c r="AH91" s="608">
        <v>5</v>
      </c>
      <c r="AI91" s="608">
        <v>7</v>
      </c>
      <c r="AJ91" s="608">
        <v>10</v>
      </c>
      <c r="AK91" s="608">
        <v>0</v>
      </c>
      <c r="AL91" s="608">
        <v>1</v>
      </c>
      <c r="AM91" s="608">
        <v>20</v>
      </c>
      <c r="AN91" s="608">
        <v>0</v>
      </c>
      <c r="AO91" s="608">
        <v>0</v>
      </c>
      <c r="AP91" s="608">
        <v>9</v>
      </c>
      <c r="AQ91" s="608">
        <v>67</v>
      </c>
      <c r="AR91" s="608">
        <v>16</v>
      </c>
      <c r="AS91" s="608">
        <v>114</v>
      </c>
      <c r="AT91" s="608">
        <v>122</v>
      </c>
      <c r="AU91" s="608">
        <v>9</v>
      </c>
      <c r="AV91" s="608">
        <v>69</v>
      </c>
      <c r="AW91" s="608">
        <v>371</v>
      </c>
      <c r="AX91" s="608">
        <v>36</v>
      </c>
      <c r="AY91" s="608">
        <v>5</v>
      </c>
      <c r="AZ91" s="608">
        <v>7</v>
      </c>
      <c r="BA91" s="608">
        <v>4</v>
      </c>
      <c r="BB91" s="608">
        <v>12</v>
      </c>
      <c r="BC91" s="608">
        <v>0</v>
      </c>
      <c r="BD91" s="608">
        <v>0</v>
      </c>
      <c r="BE91" s="608">
        <v>0</v>
      </c>
      <c r="BF91" s="608">
        <v>28</v>
      </c>
      <c r="BG91" s="608">
        <v>7</v>
      </c>
      <c r="BH91" s="608">
        <v>0</v>
      </c>
      <c r="BI91" s="608">
        <v>9</v>
      </c>
      <c r="BJ91" s="608">
        <v>1</v>
      </c>
      <c r="BK91" s="608">
        <v>71</v>
      </c>
      <c r="BL91" s="608">
        <v>4</v>
      </c>
      <c r="BM91" s="608">
        <v>15</v>
      </c>
      <c r="BN91" s="608">
        <v>11</v>
      </c>
      <c r="BO91" s="608">
        <v>306</v>
      </c>
      <c r="BP91" s="608">
        <v>11</v>
      </c>
      <c r="BQ91" s="608">
        <v>3</v>
      </c>
      <c r="BR91" s="608">
        <v>20</v>
      </c>
      <c r="BS91" s="608">
        <v>134</v>
      </c>
      <c r="BT91" s="608">
        <v>62</v>
      </c>
      <c r="BU91" s="608">
        <v>1</v>
      </c>
      <c r="BV91" s="608">
        <v>0</v>
      </c>
      <c r="BW91" s="608">
        <v>0</v>
      </c>
      <c r="BX91" s="608">
        <v>57</v>
      </c>
      <c r="BY91" s="608">
        <v>31</v>
      </c>
      <c r="BZ91" s="608">
        <v>49</v>
      </c>
      <c r="CA91" s="608">
        <v>2</v>
      </c>
      <c r="CB91" s="608">
        <v>0</v>
      </c>
      <c r="CC91" s="608">
        <v>5</v>
      </c>
      <c r="CD91" s="608">
        <v>8</v>
      </c>
      <c r="CE91" s="608">
        <v>10</v>
      </c>
      <c r="CF91" s="608">
        <v>2</v>
      </c>
      <c r="CG91" s="608">
        <v>808</v>
      </c>
      <c r="CH91" s="608">
        <v>36</v>
      </c>
      <c r="CI91" s="608">
        <v>517</v>
      </c>
      <c r="CJ91" s="608">
        <v>87</v>
      </c>
      <c r="CK91" s="608">
        <v>38</v>
      </c>
      <c r="CL91" s="608">
        <v>26</v>
      </c>
      <c r="CM91" s="608">
        <v>0</v>
      </c>
      <c r="CN91" s="608">
        <v>0</v>
      </c>
      <c r="CO91" s="608">
        <v>51</v>
      </c>
      <c r="CP91" s="608">
        <v>0</v>
      </c>
      <c r="CQ91" s="608">
        <v>11</v>
      </c>
      <c r="CR91" s="608">
        <v>2</v>
      </c>
      <c r="CS91" s="608">
        <v>0</v>
      </c>
      <c r="CT91" s="608">
        <v>40</v>
      </c>
      <c r="CU91" s="608">
        <v>2</v>
      </c>
      <c r="CV91" s="608">
        <v>0</v>
      </c>
      <c r="CW91" s="608">
        <v>157</v>
      </c>
      <c r="CX91" s="608">
        <v>8</v>
      </c>
      <c r="CY91" s="608">
        <v>79</v>
      </c>
      <c r="CZ91" s="608">
        <v>53</v>
      </c>
      <c r="DA91" s="608">
        <v>7</v>
      </c>
      <c r="DB91" s="608">
        <v>3</v>
      </c>
      <c r="DC91" s="608">
        <v>22</v>
      </c>
      <c r="DD91" s="608">
        <v>0</v>
      </c>
      <c r="DE91" s="608">
        <v>103</v>
      </c>
      <c r="DF91" s="609">
        <v>4128</v>
      </c>
      <c r="DG91" s="608">
        <v>0</v>
      </c>
      <c r="DH91" s="608">
        <v>52801</v>
      </c>
      <c r="DI91" s="608">
        <v>131867</v>
      </c>
      <c r="DJ91" s="608">
        <v>28490</v>
      </c>
      <c r="DK91" s="608">
        <v>0</v>
      </c>
      <c r="DL91" s="608">
        <v>0</v>
      </c>
      <c r="DM91" s="608">
        <v>0</v>
      </c>
      <c r="DN91" s="610">
        <v>213158</v>
      </c>
      <c r="DO91" s="610">
        <v>217286</v>
      </c>
      <c r="DP91" s="608">
        <v>2097</v>
      </c>
      <c r="DQ91" s="610">
        <v>215255</v>
      </c>
      <c r="DR91" s="610">
        <v>219383</v>
      </c>
      <c r="DS91" s="611">
        <v>-2984</v>
      </c>
      <c r="DT91" s="609">
        <v>212271</v>
      </c>
      <c r="DU91" s="612">
        <v>216399</v>
      </c>
      <c r="DV91" s="614" t="s">
        <v>290</v>
      </c>
    </row>
    <row r="92" spans="1:126" ht="15.75" customHeight="1" x14ac:dyDescent="0.2">
      <c r="A92" s="564" t="s">
        <v>291</v>
      </c>
      <c r="B92" s="571" t="s">
        <v>550</v>
      </c>
      <c r="C92" s="459"/>
      <c r="D92" s="607">
        <v>0</v>
      </c>
      <c r="E92" s="608">
        <v>0</v>
      </c>
      <c r="F92" s="608">
        <v>0</v>
      </c>
      <c r="G92" s="608">
        <v>0</v>
      </c>
      <c r="H92" s="608">
        <v>0</v>
      </c>
      <c r="I92" s="608">
        <v>0</v>
      </c>
      <c r="J92" s="608">
        <v>0</v>
      </c>
      <c r="K92" s="608">
        <v>0</v>
      </c>
      <c r="L92" s="608">
        <v>0</v>
      </c>
      <c r="M92" s="608">
        <v>0</v>
      </c>
      <c r="N92" s="608">
        <v>0</v>
      </c>
      <c r="O92" s="608">
        <v>0</v>
      </c>
      <c r="P92" s="608">
        <v>0</v>
      </c>
      <c r="Q92" s="608">
        <v>0</v>
      </c>
      <c r="R92" s="608">
        <v>0</v>
      </c>
      <c r="S92" s="608">
        <v>0</v>
      </c>
      <c r="T92" s="608">
        <v>0</v>
      </c>
      <c r="U92" s="608">
        <v>0</v>
      </c>
      <c r="V92" s="608">
        <v>0</v>
      </c>
      <c r="W92" s="608">
        <v>0</v>
      </c>
      <c r="X92" s="608">
        <v>0</v>
      </c>
      <c r="Y92" s="608">
        <v>0</v>
      </c>
      <c r="Z92" s="608">
        <v>0</v>
      </c>
      <c r="AA92" s="608">
        <v>0</v>
      </c>
      <c r="AB92" s="608">
        <v>0</v>
      </c>
      <c r="AC92" s="608">
        <v>0</v>
      </c>
      <c r="AD92" s="608">
        <v>0</v>
      </c>
      <c r="AE92" s="608">
        <v>0</v>
      </c>
      <c r="AF92" s="608">
        <v>0</v>
      </c>
      <c r="AG92" s="608">
        <v>0</v>
      </c>
      <c r="AH92" s="608">
        <v>0</v>
      </c>
      <c r="AI92" s="608">
        <v>0</v>
      </c>
      <c r="AJ92" s="608">
        <v>0</v>
      </c>
      <c r="AK92" s="608">
        <v>0</v>
      </c>
      <c r="AL92" s="608">
        <v>0</v>
      </c>
      <c r="AM92" s="608">
        <v>0</v>
      </c>
      <c r="AN92" s="608">
        <v>0</v>
      </c>
      <c r="AO92" s="608">
        <v>0</v>
      </c>
      <c r="AP92" s="608">
        <v>0</v>
      </c>
      <c r="AQ92" s="608">
        <v>0</v>
      </c>
      <c r="AR92" s="608">
        <v>0</v>
      </c>
      <c r="AS92" s="608">
        <v>0</v>
      </c>
      <c r="AT92" s="608">
        <v>0</v>
      </c>
      <c r="AU92" s="608">
        <v>0</v>
      </c>
      <c r="AV92" s="608">
        <v>0</v>
      </c>
      <c r="AW92" s="608">
        <v>0</v>
      </c>
      <c r="AX92" s="608">
        <v>0</v>
      </c>
      <c r="AY92" s="608">
        <v>0</v>
      </c>
      <c r="AZ92" s="608">
        <v>0</v>
      </c>
      <c r="BA92" s="608">
        <v>0</v>
      </c>
      <c r="BB92" s="608">
        <v>0</v>
      </c>
      <c r="BC92" s="608">
        <v>0</v>
      </c>
      <c r="BD92" s="608">
        <v>0</v>
      </c>
      <c r="BE92" s="608">
        <v>0</v>
      </c>
      <c r="BF92" s="608">
        <v>0</v>
      </c>
      <c r="BG92" s="608">
        <v>0</v>
      </c>
      <c r="BH92" s="608">
        <v>0</v>
      </c>
      <c r="BI92" s="608">
        <v>0</v>
      </c>
      <c r="BJ92" s="608">
        <v>0</v>
      </c>
      <c r="BK92" s="608">
        <v>0</v>
      </c>
      <c r="BL92" s="608">
        <v>0</v>
      </c>
      <c r="BM92" s="608">
        <v>0</v>
      </c>
      <c r="BN92" s="608">
        <v>0</v>
      </c>
      <c r="BO92" s="608">
        <v>0</v>
      </c>
      <c r="BP92" s="608">
        <v>0</v>
      </c>
      <c r="BQ92" s="608">
        <v>0</v>
      </c>
      <c r="BR92" s="608">
        <v>0</v>
      </c>
      <c r="BS92" s="608">
        <v>0</v>
      </c>
      <c r="BT92" s="608">
        <v>0</v>
      </c>
      <c r="BU92" s="608">
        <v>0</v>
      </c>
      <c r="BV92" s="608">
        <v>0</v>
      </c>
      <c r="BW92" s="608">
        <v>0</v>
      </c>
      <c r="BX92" s="608">
        <v>0</v>
      </c>
      <c r="BY92" s="608">
        <v>0</v>
      </c>
      <c r="BZ92" s="608">
        <v>0</v>
      </c>
      <c r="CA92" s="608">
        <v>0</v>
      </c>
      <c r="CB92" s="608">
        <v>0</v>
      </c>
      <c r="CC92" s="608">
        <v>0</v>
      </c>
      <c r="CD92" s="608">
        <v>0</v>
      </c>
      <c r="CE92" s="608">
        <v>0</v>
      </c>
      <c r="CF92" s="608">
        <v>0</v>
      </c>
      <c r="CG92" s="608">
        <v>0</v>
      </c>
      <c r="CH92" s="608">
        <v>0</v>
      </c>
      <c r="CI92" s="608">
        <v>0</v>
      </c>
      <c r="CJ92" s="608">
        <v>0</v>
      </c>
      <c r="CK92" s="608">
        <v>0</v>
      </c>
      <c r="CL92" s="608">
        <v>0</v>
      </c>
      <c r="CM92" s="608">
        <v>0</v>
      </c>
      <c r="CN92" s="608">
        <v>0</v>
      </c>
      <c r="CO92" s="608">
        <v>0</v>
      </c>
      <c r="CP92" s="608">
        <v>0</v>
      </c>
      <c r="CQ92" s="608">
        <v>0</v>
      </c>
      <c r="CR92" s="608">
        <v>0</v>
      </c>
      <c r="CS92" s="608">
        <v>0</v>
      </c>
      <c r="CT92" s="608">
        <v>0</v>
      </c>
      <c r="CU92" s="608">
        <v>0</v>
      </c>
      <c r="CV92" s="608">
        <v>0</v>
      </c>
      <c r="CW92" s="608">
        <v>0</v>
      </c>
      <c r="CX92" s="608">
        <v>0</v>
      </c>
      <c r="CY92" s="608">
        <v>0</v>
      </c>
      <c r="CZ92" s="608">
        <v>0</v>
      </c>
      <c r="DA92" s="608">
        <v>0</v>
      </c>
      <c r="DB92" s="608">
        <v>0</v>
      </c>
      <c r="DC92" s="608">
        <v>0</v>
      </c>
      <c r="DD92" s="608">
        <v>0</v>
      </c>
      <c r="DE92" s="608">
        <v>0</v>
      </c>
      <c r="DF92" s="609">
        <v>0</v>
      </c>
      <c r="DG92" s="608">
        <v>0</v>
      </c>
      <c r="DH92" s="608">
        <v>638</v>
      </c>
      <c r="DI92" s="608">
        <v>8430</v>
      </c>
      <c r="DJ92" s="608">
        <v>4161</v>
      </c>
      <c r="DK92" s="608">
        <v>26774</v>
      </c>
      <c r="DL92" s="608">
        <v>136950</v>
      </c>
      <c r="DM92" s="608">
        <v>0</v>
      </c>
      <c r="DN92" s="610">
        <v>176953</v>
      </c>
      <c r="DO92" s="610">
        <v>176953</v>
      </c>
      <c r="DP92" s="608">
        <v>6437</v>
      </c>
      <c r="DQ92" s="610">
        <v>183390</v>
      </c>
      <c r="DR92" s="610">
        <v>183390</v>
      </c>
      <c r="DS92" s="611">
        <v>-39827</v>
      </c>
      <c r="DT92" s="609">
        <v>143563</v>
      </c>
      <c r="DU92" s="612">
        <v>143563</v>
      </c>
      <c r="DV92" s="614" t="s">
        <v>291</v>
      </c>
    </row>
    <row r="93" spans="1:126" ht="15.75" customHeight="1" x14ac:dyDescent="0.2">
      <c r="A93" s="564" t="s">
        <v>292</v>
      </c>
      <c r="B93" s="571" t="s">
        <v>379</v>
      </c>
      <c r="C93" s="459"/>
      <c r="D93" s="607">
        <v>0</v>
      </c>
      <c r="E93" s="608">
        <v>0</v>
      </c>
      <c r="F93" s="608">
        <v>0</v>
      </c>
      <c r="G93" s="608">
        <v>0</v>
      </c>
      <c r="H93" s="608">
        <v>0</v>
      </c>
      <c r="I93" s="608">
        <v>0</v>
      </c>
      <c r="J93" s="608">
        <v>0</v>
      </c>
      <c r="K93" s="608">
        <v>0</v>
      </c>
      <c r="L93" s="608">
        <v>0</v>
      </c>
      <c r="M93" s="608">
        <v>0</v>
      </c>
      <c r="N93" s="608">
        <v>0</v>
      </c>
      <c r="O93" s="608">
        <v>0</v>
      </c>
      <c r="P93" s="608">
        <v>0</v>
      </c>
      <c r="Q93" s="608">
        <v>0</v>
      </c>
      <c r="R93" s="608">
        <v>0</v>
      </c>
      <c r="S93" s="608">
        <v>0</v>
      </c>
      <c r="T93" s="608">
        <v>0</v>
      </c>
      <c r="U93" s="608">
        <v>0</v>
      </c>
      <c r="V93" s="608">
        <v>0</v>
      </c>
      <c r="W93" s="608">
        <v>0</v>
      </c>
      <c r="X93" s="608">
        <v>0</v>
      </c>
      <c r="Y93" s="608">
        <v>0</v>
      </c>
      <c r="Z93" s="608">
        <v>0</v>
      </c>
      <c r="AA93" s="608">
        <v>0</v>
      </c>
      <c r="AB93" s="608">
        <v>0</v>
      </c>
      <c r="AC93" s="608">
        <v>0</v>
      </c>
      <c r="AD93" s="608">
        <v>0</v>
      </c>
      <c r="AE93" s="608">
        <v>0</v>
      </c>
      <c r="AF93" s="608">
        <v>0</v>
      </c>
      <c r="AG93" s="608">
        <v>0</v>
      </c>
      <c r="AH93" s="608">
        <v>0</v>
      </c>
      <c r="AI93" s="608">
        <v>0</v>
      </c>
      <c r="AJ93" s="608">
        <v>0</v>
      </c>
      <c r="AK93" s="608">
        <v>0</v>
      </c>
      <c r="AL93" s="608">
        <v>0</v>
      </c>
      <c r="AM93" s="608">
        <v>0</v>
      </c>
      <c r="AN93" s="608">
        <v>0</v>
      </c>
      <c r="AO93" s="608">
        <v>0</v>
      </c>
      <c r="AP93" s="608">
        <v>0</v>
      </c>
      <c r="AQ93" s="608">
        <v>0</v>
      </c>
      <c r="AR93" s="608">
        <v>0</v>
      </c>
      <c r="AS93" s="608">
        <v>0</v>
      </c>
      <c r="AT93" s="608">
        <v>0</v>
      </c>
      <c r="AU93" s="608">
        <v>0</v>
      </c>
      <c r="AV93" s="608">
        <v>0</v>
      </c>
      <c r="AW93" s="608">
        <v>0</v>
      </c>
      <c r="AX93" s="608">
        <v>0</v>
      </c>
      <c r="AY93" s="608">
        <v>0</v>
      </c>
      <c r="AZ93" s="608">
        <v>0</v>
      </c>
      <c r="BA93" s="608">
        <v>0</v>
      </c>
      <c r="BB93" s="608">
        <v>0</v>
      </c>
      <c r="BC93" s="608">
        <v>0</v>
      </c>
      <c r="BD93" s="608">
        <v>0</v>
      </c>
      <c r="BE93" s="608">
        <v>0</v>
      </c>
      <c r="BF93" s="608">
        <v>0</v>
      </c>
      <c r="BG93" s="608">
        <v>0</v>
      </c>
      <c r="BH93" s="608">
        <v>0</v>
      </c>
      <c r="BI93" s="608">
        <v>0</v>
      </c>
      <c r="BJ93" s="608">
        <v>0</v>
      </c>
      <c r="BK93" s="608">
        <v>0</v>
      </c>
      <c r="BL93" s="608">
        <v>0</v>
      </c>
      <c r="BM93" s="608">
        <v>0</v>
      </c>
      <c r="BN93" s="608">
        <v>0</v>
      </c>
      <c r="BO93" s="608">
        <v>0</v>
      </c>
      <c r="BP93" s="608">
        <v>0</v>
      </c>
      <c r="BQ93" s="608">
        <v>0</v>
      </c>
      <c r="BR93" s="608">
        <v>0</v>
      </c>
      <c r="BS93" s="608">
        <v>0</v>
      </c>
      <c r="BT93" s="608">
        <v>0</v>
      </c>
      <c r="BU93" s="608">
        <v>0</v>
      </c>
      <c r="BV93" s="608">
        <v>0</v>
      </c>
      <c r="BW93" s="608">
        <v>0</v>
      </c>
      <c r="BX93" s="608">
        <v>0</v>
      </c>
      <c r="BY93" s="608">
        <v>0</v>
      </c>
      <c r="BZ93" s="608">
        <v>0</v>
      </c>
      <c r="CA93" s="608">
        <v>0</v>
      </c>
      <c r="CB93" s="608">
        <v>0</v>
      </c>
      <c r="CC93" s="608">
        <v>0</v>
      </c>
      <c r="CD93" s="608">
        <v>0</v>
      </c>
      <c r="CE93" s="608">
        <v>0</v>
      </c>
      <c r="CF93" s="608">
        <v>0</v>
      </c>
      <c r="CG93" s="608">
        <v>0</v>
      </c>
      <c r="CH93" s="608">
        <v>0</v>
      </c>
      <c r="CI93" s="608">
        <v>0</v>
      </c>
      <c r="CJ93" s="608">
        <v>0</v>
      </c>
      <c r="CK93" s="608">
        <v>0</v>
      </c>
      <c r="CL93" s="608">
        <v>0</v>
      </c>
      <c r="CM93" s="608">
        <v>0</v>
      </c>
      <c r="CN93" s="608">
        <v>0</v>
      </c>
      <c r="CO93" s="608">
        <v>3978</v>
      </c>
      <c r="CP93" s="608">
        <v>0</v>
      </c>
      <c r="CQ93" s="608">
        <v>0</v>
      </c>
      <c r="CR93" s="608">
        <v>71</v>
      </c>
      <c r="CS93" s="608">
        <v>0</v>
      </c>
      <c r="CT93" s="608">
        <v>0</v>
      </c>
      <c r="CU93" s="608">
        <v>0</v>
      </c>
      <c r="CV93" s="608">
        <v>0</v>
      </c>
      <c r="CW93" s="608">
        <v>0</v>
      </c>
      <c r="CX93" s="608">
        <v>0</v>
      </c>
      <c r="CY93" s="608">
        <v>0</v>
      </c>
      <c r="CZ93" s="608">
        <v>0</v>
      </c>
      <c r="DA93" s="608">
        <v>0</v>
      </c>
      <c r="DB93" s="608">
        <v>0</v>
      </c>
      <c r="DC93" s="608">
        <v>0</v>
      </c>
      <c r="DD93" s="608">
        <v>0</v>
      </c>
      <c r="DE93" s="608">
        <v>0</v>
      </c>
      <c r="DF93" s="609">
        <v>4049</v>
      </c>
      <c r="DG93" s="608">
        <v>1845</v>
      </c>
      <c r="DH93" s="608">
        <v>69564</v>
      </c>
      <c r="DI93" s="608">
        <v>337439</v>
      </c>
      <c r="DJ93" s="608">
        <v>0</v>
      </c>
      <c r="DK93" s="608">
        <v>0</v>
      </c>
      <c r="DL93" s="608">
        <v>0</v>
      </c>
      <c r="DM93" s="608">
        <v>0</v>
      </c>
      <c r="DN93" s="610">
        <v>408848</v>
      </c>
      <c r="DO93" s="610">
        <v>412897</v>
      </c>
      <c r="DP93" s="608">
        <v>9807</v>
      </c>
      <c r="DQ93" s="610">
        <v>418655</v>
      </c>
      <c r="DR93" s="610">
        <v>422704</v>
      </c>
      <c r="DS93" s="611">
        <v>-4415</v>
      </c>
      <c r="DT93" s="609">
        <v>414240</v>
      </c>
      <c r="DU93" s="612">
        <v>418289</v>
      </c>
      <c r="DV93" s="614" t="s">
        <v>292</v>
      </c>
    </row>
    <row r="94" spans="1:126" ht="15.75" customHeight="1" x14ac:dyDescent="0.2">
      <c r="A94" s="564" t="s">
        <v>293</v>
      </c>
      <c r="B94" s="571" t="s">
        <v>380</v>
      </c>
      <c r="C94" s="459"/>
      <c r="D94" s="607">
        <v>0</v>
      </c>
      <c r="E94" s="608">
        <v>0</v>
      </c>
      <c r="F94" s="608">
        <v>0</v>
      </c>
      <c r="G94" s="608">
        <v>0</v>
      </c>
      <c r="H94" s="608">
        <v>0</v>
      </c>
      <c r="I94" s="608">
        <v>0</v>
      </c>
      <c r="J94" s="608">
        <v>0</v>
      </c>
      <c r="K94" s="608">
        <v>0</v>
      </c>
      <c r="L94" s="608">
        <v>0</v>
      </c>
      <c r="M94" s="608">
        <v>0</v>
      </c>
      <c r="N94" s="608">
        <v>0</v>
      </c>
      <c r="O94" s="608">
        <v>0</v>
      </c>
      <c r="P94" s="608">
        <v>0</v>
      </c>
      <c r="Q94" s="608">
        <v>0</v>
      </c>
      <c r="R94" s="608">
        <v>0</v>
      </c>
      <c r="S94" s="608">
        <v>0</v>
      </c>
      <c r="T94" s="608">
        <v>0</v>
      </c>
      <c r="U94" s="608">
        <v>0</v>
      </c>
      <c r="V94" s="608">
        <v>0</v>
      </c>
      <c r="W94" s="608">
        <v>0</v>
      </c>
      <c r="X94" s="608">
        <v>0</v>
      </c>
      <c r="Y94" s="608">
        <v>0</v>
      </c>
      <c r="Z94" s="608">
        <v>0</v>
      </c>
      <c r="AA94" s="608">
        <v>9</v>
      </c>
      <c r="AB94" s="608">
        <v>0</v>
      </c>
      <c r="AC94" s="608">
        <v>0</v>
      </c>
      <c r="AD94" s="608">
        <v>0</v>
      </c>
      <c r="AE94" s="608">
        <v>0</v>
      </c>
      <c r="AF94" s="608">
        <v>0</v>
      </c>
      <c r="AG94" s="608">
        <v>0</v>
      </c>
      <c r="AH94" s="608">
        <v>0</v>
      </c>
      <c r="AI94" s="608">
        <v>0</v>
      </c>
      <c r="AJ94" s="608">
        <v>0</v>
      </c>
      <c r="AK94" s="608">
        <v>0</v>
      </c>
      <c r="AL94" s="608">
        <v>0</v>
      </c>
      <c r="AM94" s="608">
        <v>0</v>
      </c>
      <c r="AN94" s="608">
        <v>0</v>
      </c>
      <c r="AO94" s="608">
        <v>0</v>
      </c>
      <c r="AP94" s="608">
        <v>0</v>
      </c>
      <c r="AQ94" s="608">
        <v>0</v>
      </c>
      <c r="AR94" s="608">
        <v>0</v>
      </c>
      <c r="AS94" s="608">
        <v>0</v>
      </c>
      <c r="AT94" s="608">
        <v>0</v>
      </c>
      <c r="AU94" s="608">
        <v>0</v>
      </c>
      <c r="AV94" s="608">
        <v>0</v>
      </c>
      <c r="AW94" s="608">
        <v>0</v>
      </c>
      <c r="AX94" s="608">
        <v>0</v>
      </c>
      <c r="AY94" s="608">
        <v>0</v>
      </c>
      <c r="AZ94" s="608">
        <v>0</v>
      </c>
      <c r="BA94" s="608">
        <v>0</v>
      </c>
      <c r="BB94" s="608">
        <v>0</v>
      </c>
      <c r="BC94" s="608">
        <v>0</v>
      </c>
      <c r="BD94" s="608">
        <v>0</v>
      </c>
      <c r="BE94" s="608">
        <v>0</v>
      </c>
      <c r="BF94" s="608">
        <v>0</v>
      </c>
      <c r="BG94" s="608">
        <v>0</v>
      </c>
      <c r="BH94" s="608">
        <v>0</v>
      </c>
      <c r="BI94" s="608">
        <v>0</v>
      </c>
      <c r="BJ94" s="608">
        <v>0</v>
      </c>
      <c r="BK94" s="608">
        <v>0</v>
      </c>
      <c r="BL94" s="608">
        <v>0</v>
      </c>
      <c r="BM94" s="608">
        <v>0</v>
      </c>
      <c r="BN94" s="608">
        <v>0</v>
      </c>
      <c r="BO94" s="608">
        <v>0</v>
      </c>
      <c r="BP94" s="608">
        <v>0</v>
      </c>
      <c r="BQ94" s="608">
        <v>4</v>
      </c>
      <c r="BR94" s="608">
        <v>0</v>
      </c>
      <c r="BS94" s="608">
        <v>12</v>
      </c>
      <c r="BT94" s="608">
        <v>32</v>
      </c>
      <c r="BU94" s="608">
        <v>3</v>
      </c>
      <c r="BV94" s="608">
        <v>1</v>
      </c>
      <c r="BW94" s="608">
        <v>0</v>
      </c>
      <c r="BX94" s="608">
        <v>0</v>
      </c>
      <c r="BY94" s="608">
        <v>0</v>
      </c>
      <c r="BZ94" s="608">
        <v>0</v>
      </c>
      <c r="CA94" s="608">
        <v>0</v>
      </c>
      <c r="CB94" s="608">
        <v>0</v>
      </c>
      <c r="CC94" s="608">
        <v>0</v>
      </c>
      <c r="CD94" s="608">
        <v>238</v>
      </c>
      <c r="CE94" s="608">
        <v>14</v>
      </c>
      <c r="CF94" s="608">
        <v>0</v>
      </c>
      <c r="CG94" s="608">
        <v>75</v>
      </c>
      <c r="CH94" s="608">
        <v>13</v>
      </c>
      <c r="CI94" s="608">
        <v>11</v>
      </c>
      <c r="CJ94" s="608">
        <v>2</v>
      </c>
      <c r="CK94" s="608">
        <v>3</v>
      </c>
      <c r="CL94" s="608">
        <v>4</v>
      </c>
      <c r="CM94" s="608">
        <v>2</v>
      </c>
      <c r="CN94" s="608">
        <v>3</v>
      </c>
      <c r="CO94" s="608">
        <v>3746</v>
      </c>
      <c r="CP94" s="608">
        <v>957</v>
      </c>
      <c r="CQ94" s="608">
        <v>195</v>
      </c>
      <c r="CR94" s="608">
        <v>110</v>
      </c>
      <c r="CS94" s="608">
        <v>0</v>
      </c>
      <c r="CT94" s="608">
        <v>0</v>
      </c>
      <c r="CU94" s="608">
        <v>0</v>
      </c>
      <c r="CV94" s="608">
        <v>0</v>
      </c>
      <c r="CW94" s="608">
        <v>9</v>
      </c>
      <c r="CX94" s="608">
        <v>0</v>
      </c>
      <c r="CY94" s="608">
        <v>54</v>
      </c>
      <c r="CZ94" s="608">
        <v>0</v>
      </c>
      <c r="DA94" s="608">
        <v>3</v>
      </c>
      <c r="DB94" s="608">
        <v>12</v>
      </c>
      <c r="DC94" s="608">
        <v>4</v>
      </c>
      <c r="DD94" s="608">
        <v>0</v>
      </c>
      <c r="DE94" s="608">
        <v>5</v>
      </c>
      <c r="DF94" s="609">
        <v>5521</v>
      </c>
      <c r="DG94" s="608">
        <v>1673</v>
      </c>
      <c r="DH94" s="608">
        <v>548</v>
      </c>
      <c r="DI94" s="608">
        <v>12475</v>
      </c>
      <c r="DJ94" s="608">
        <v>30</v>
      </c>
      <c r="DK94" s="608">
        <v>0</v>
      </c>
      <c r="DL94" s="608">
        <v>0</v>
      </c>
      <c r="DM94" s="608">
        <v>0</v>
      </c>
      <c r="DN94" s="610">
        <v>14726</v>
      </c>
      <c r="DO94" s="610">
        <v>20247</v>
      </c>
      <c r="DP94" s="608">
        <v>0</v>
      </c>
      <c r="DQ94" s="610">
        <v>14726</v>
      </c>
      <c r="DR94" s="610">
        <v>20247</v>
      </c>
      <c r="DS94" s="611">
        <v>0</v>
      </c>
      <c r="DT94" s="609">
        <v>14726</v>
      </c>
      <c r="DU94" s="612">
        <v>20247</v>
      </c>
      <c r="DV94" s="614" t="s">
        <v>293</v>
      </c>
    </row>
    <row r="95" spans="1:126" ht="15.75" customHeight="1" x14ac:dyDescent="0.2">
      <c r="A95" s="564" t="s">
        <v>294</v>
      </c>
      <c r="B95" s="571" t="s">
        <v>381</v>
      </c>
      <c r="C95" s="459"/>
      <c r="D95" s="607">
        <v>0</v>
      </c>
      <c r="E95" s="608">
        <v>0</v>
      </c>
      <c r="F95" s="608">
        <v>0</v>
      </c>
      <c r="G95" s="608">
        <v>0</v>
      </c>
      <c r="H95" s="608">
        <v>0</v>
      </c>
      <c r="I95" s="608">
        <v>0</v>
      </c>
      <c r="J95" s="608">
        <v>0</v>
      </c>
      <c r="K95" s="608">
        <v>0</v>
      </c>
      <c r="L95" s="608">
        <v>0</v>
      </c>
      <c r="M95" s="608">
        <v>0</v>
      </c>
      <c r="N95" s="608">
        <v>0</v>
      </c>
      <c r="O95" s="608">
        <v>0</v>
      </c>
      <c r="P95" s="608">
        <v>0</v>
      </c>
      <c r="Q95" s="608">
        <v>0</v>
      </c>
      <c r="R95" s="608">
        <v>0</v>
      </c>
      <c r="S95" s="608">
        <v>0</v>
      </c>
      <c r="T95" s="608">
        <v>0</v>
      </c>
      <c r="U95" s="608">
        <v>0</v>
      </c>
      <c r="V95" s="608">
        <v>0</v>
      </c>
      <c r="W95" s="608">
        <v>0</v>
      </c>
      <c r="X95" s="608">
        <v>0</v>
      </c>
      <c r="Y95" s="608">
        <v>0</v>
      </c>
      <c r="Z95" s="608">
        <v>0</v>
      </c>
      <c r="AA95" s="608">
        <v>0</v>
      </c>
      <c r="AB95" s="608">
        <v>0</v>
      </c>
      <c r="AC95" s="608">
        <v>0</v>
      </c>
      <c r="AD95" s="608">
        <v>0</v>
      </c>
      <c r="AE95" s="608">
        <v>0</v>
      </c>
      <c r="AF95" s="608">
        <v>0</v>
      </c>
      <c r="AG95" s="608">
        <v>0</v>
      </c>
      <c r="AH95" s="608">
        <v>0</v>
      </c>
      <c r="AI95" s="608">
        <v>0</v>
      </c>
      <c r="AJ95" s="608">
        <v>0</v>
      </c>
      <c r="AK95" s="608">
        <v>0</v>
      </c>
      <c r="AL95" s="608">
        <v>0</v>
      </c>
      <c r="AM95" s="608">
        <v>0</v>
      </c>
      <c r="AN95" s="608">
        <v>0</v>
      </c>
      <c r="AO95" s="608">
        <v>0</v>
      </c>
      <c r="AP95" s="608">
        <v>0</v>
      </c>
      <c r="AQ95" s="608">
        <v>0</v>
      </c>
      <c r="AR95" s="608">
        <v>0</v>
      </c>
      <c r="AS95" s="608">
        <v>0</v>
      </c>
      <c r="AT95" s="608">
        <v>0</v>
      </c>
      <c r="AU95" s="608">
        <v>0</v>
      </c>
      <c r="AV95" s="608">
        <v>0</v>
      </c>
      <c r="AW95" s="608">
        <v>0</v>
      </c>
      <c r="AX95" s="608">
        <v>0</v>
      </c>
      <c r="AY95" s="608">
        <v>0</v>
      </c>
      <c r="AZ95" s="608">
        <v>0</v>
      </c>
      <c r="BA95" s="608">
        <v>0</v>
      </c>
      <c r="BB95" s="608">
        <v>0</v>
      </c>
      <c r="BC95" s="608">
        <v>0</v>
      </c>
      <c r="BD95" s="608">
        <v>0</v>
      </c>
      <c r="BE95" s="608">
        <v>0</v>
      </c>
      <c r="BF95" s="608">
        <v>0</v>
      </c>
      <c r="BG95" s="608">
        <v>0</v>
      </c>
      <c r="BH95" s="608">
        <v>0</v>
      </c>
      <c r="BI95" s="608">
        <v>0</v>
      </c>
      <c r="BJ95" s="608">
        <v>0</v>
      </c>
      <c r="BK95" s="608">
        <v>0</v>
      </c>
      <c r="BL95" s="608">
        <v>0</v>
      </c>
      <c r="BM95" s="608">
        <v>0</v>
      </c>
      <c r="BN95" s="608">
        <v>0</v>
      </c>
      <c r="BO95" s="608">
        <v>0</v>
      </c>
      <c r="BP95" s="608">
        <v>0</v>
      </c>
      <c r="BQ95" s="608">
        <v>0</v>
      </c>
      <c r="BR95" s="608">
        <v>0</v>
      </c>
      <c r="BS95" s="608">
        <v>0</v>
      </c>
      <c r="BT95" s="608">
        <v>0</v>
      </c>
      <c r="BU95" s="608">
        <v>0</v>
      </c>
      <c r="BV95" s="608">
        <v>0</v>
      </c>
      <c r="BW95" s="608">
        <v>0</v>
      </c>
      <c r="BX95" s="608">
        <v>0</v>
      </c>
      <c r="BY95" s="608">
        <v>0</v>
      </c>
      <c r="BZ95" s="608">
        <v>0</v>
      </c>
      <c r="CA95" s="608">
        <v>0</v>
      </c>
      <c r="CB95" s="608">
        <v>0</v>
      </c>
      <c r="CC95" s="608">
        <v>0</v>
      </c>
      <c r="CD95" s="608">
        <v>0</v>
      </c>
      <c r="CE95" s="608">
        <v>0</v>
      </c>
      <c r="CF95" s="608">
        <v>0</v>
      </c>
      <c r="CG95" s="608">
        <v>0</v>
      </c>
      <c r="CH95" s="608">
        <v>0</v>
      </c>
      <c r="CI95" s="608">
        <v>0</v>
      </c>
      <c r="CJ95" s="608">
        <v>0</v>
      </c>
      <c r="CK95" s="608">
        <v>0</v>
      </c>
      <c r="CL95" s="608">
        <v>0</v>
      </c>
      <c r="CM95" s="608">
        <v>0</v>
      </c>
      <c r="CN95" s="608">
        <v>0</v>
      </c>
      <c r="CO95" s="608">
        <v>0</v>
      </c>
      <c r="CP95" s="608">
        <v>0</v>
      </c>
      <c r="CQ95" s="608">
        <v>0</v>
      </c>
      <c r="CR95" s="608">
        <v>0</v>
      </c>
      <c r="CS95" s="608">
        <v>0</v>
      </c>
      <c r="CT95" s="608">
        <v>0</v>
      </c>
      <c r="CU95" s="608">
        <v>0</v>
      </c>
      <c r="CV95" s="608">
        <v>0</v>
      </c>
      <c r="CW95" s="608">
        <v>0</v>
      </c>
      <c r="CX95" s="608">
        <v>0</v>
      </c>
      <c r="CY95" s="608">
        <v>0</v>
      </c>
      <c r="CZ95" s="608">
        <v>0</v>
      </c>
      <c r="DA95" s="608">
        <v>0</v>
      </c>
      <c r="DB95" s="608">
        <v>0</v>
      </c>
      <c r="DC95" s="608">
        <v>0</v>
      </c>
      <c r="DD95" s="608">
        <v>0</v>
      </c>
      <c r="DE95" s="608">
        <v>0</v>
      </c>
      <c r="DF95" s="609">
        <v>0</v>
      </c>
      <c r="DG95" s="608">
        <v>2049</v>
      </c>
      <c r="DH95" s="608">
        <v>57098</v>
      </c>
      <c r="DI95" s="608">
        <v>45226</v>
      </c>
      <c r="DJ95" s="608">
        <v>367</v>
      </c>
      <c r="DK95" s="608">
        <v>0</v>
      </c>
      <c r="DL95" s="608">
        <v>0</v>
      </c>
      <c r="DM95" s="608">
        <v>0</v>
      </c>
      <c r="DN95" s="610">
        <v>104740</v>
      </c>
      <c r="DO95" s="610">
        <v>104740</v>
      </c>
      <c r="DP95" s="608">
        <v>0</v>
      </c>
      <c r="DQ95" s="610">
        <v>104740</v>
      </c>
      <c r="DR95" s="610">
        <v>104740</v>
      </c>
      <c r="DS95" s="611">
        <v>-552</v>
      </c>
      <c r="DT95" s="609">
        <v>104188</v>
      </c>
      <c r="DU95" s="612">
        <v>104188</v>
      </c>
      <c r="DV95" s="614" t="s">
        <v>294</v>
      </c>
    </row>
    <row r="96" spans="1:126" ht="15.75" customHeight="1" x14ac:dyDescent="0.2">
      <c r="A96" s="564" t="s">
        <v>295</v>
      </c>
      <c r="B96" s="571" t="s">
        <v>382</v>
      </c>
      <c r="C96" s="459"/>
      <c r="D96" s="607">
        <v>0</v>
      </c>
      <c r="E96" s="608">
        <v>0</v>
      </c>
      <c r="F96" s="608">
        <v>0</v>
      </c>
      <c r="G96" s="608">
        <v>0</v>
      </c>
      <c r="H96" s="608">
        <v>0</v>
      </c>
      <c r="I96" s="608">
        <v>0</v>
      </c>
      <c r="J96" s="608">
        <v>0</v>
      </c>
      <c r="K96" s="608">
        <v>0</v>
      </c>
      <c r="L96" s="608">
        <v>0</v>
      </c>
      <c r="M96" s="608">
        <v>0</v>
      </c>
      <c r="N96" s="608">
        <v>0</v>
      </c>
      <c r="O96" s="608">
        <v>0</v>
      </c>
      <c r="P96" s="608">
        <v>0</v>
      </c>
      <c r="Q96" s="608">
        <v>0</v>
      </c>
      <c r="R96" s="608">
        <v>0</v>
      </c>
      <c r="S96" s="608">
        <v>0</v>
      </c>
      <c r="T96" s="608">
        <v>0</v>
      </c>
      <c r="U96" s="608">
        <v>0</v>
      </c>
      <c r="V96" s="608">
        <v>0</v>
      </c>
      <c r="W96" s="608">
        <v>0</v>
      </c>
      <c r="X96" s="608">
        <v>0</v>
      </c>
      <c r="Y96" s="608">
        <v>0</v>
      </c>
      <c r="Z96" s="608">
        <v>0</v>
      </c>
      <c r="AA96" s="608">
        <v>0</v>
      </c>
      <c r="AB96" s="608">
        <v>0</v>
      </c>
      <c r="AC96" s="608">
        <v>0</v>
      </c>
      <c r="AD96" s="608">
        <v>0</v>
      </c>
      <c r="AE96" s="608">
        <v>0</v>
      </c>
      <c r="AF96" s="608">
        <v>0</v>
      </c>
      <c r="AG96" s="608">
        <v>0</v>
      </c>
      <c r="AH96" s="608">
        <v>0</v>
      </c>
      <c r="AI96" s="608">
        <v>0</v>
      </c>
      <c r="AJ96" s="608">
        <v>0</v>
      </c>
      <c r="AK96" s="608">
        <v>0</v>
      </c>
      <c r="AL96" s="608">
        <v>0</v>
      </c>
      <c r="AM96" s="608">
        <v>0</v>
      </c>
      <c r="AN96" s="608">
        <v>0</v>
      </c>
      <c r="AO96" s="608">
        <v>0</v>
      </c>
      <c r="AP96" s="608">
        <v>0</v>
      </c>
      <c r="AQ96" s="608">
        <v>0</v>
      </c>
      <c r="AR96" s="608">
        <v>0</v>
      </c>
      <c r="AS96" s="608">
        <v>0</v>
      </c>
      <c r="AT96" s="608">
        <v>0</v>
      </c>
      <c r="AU96" s="608">
        <v>0</v>
      </c>
      <c r="AV96" s="608">
        <v>0</v>
      </c>
      <c r="AW96" s="608">
        <v>0</v>
      </c>
      <c r="AX96" s="608">
        <v>0</v>
      </c>
      <c r="AY96" s="608">
        <v>0</v>
      </c>
      <c r="AZ96" s="608">
        <v>0</v>
      </c>
      <c r="BA96" s="608">
        <v>0</v>
      </c>
      <c r="BB96" s="608">
        <v>0</v>
      </c>
      <c r="BC96" s="608">
        <v>0</v>
      </c>
      <c r="BD96" s="608">
        <v>0</v>
      </c>
      <c r="BE96" s="608">
        <v>0</v>
      </c>
      <c r="BF96" s="608">
        <v>0</v>
      </c>
      <c r="BG96" s="608">
        <v>0</v>
      </c>
      <c r="BH96" s="608">
        <v>0</v>
      </c>
      <c r="BI96" s="608">
        <v>0</v>
      </c>
      <c r="BJ96" s="608">
        <v>0</v>
      </c>
      <c r="BK96" s="608">
        <v>0</v>
      </c>
      <c r="BL96" s="608">
        <v>0</v>
      </c>
      <c r="BM96" s="608">
        <v>0</v>
      </c>
      <c r="BN96" s="608">
        <v>0</v>
      </c>
      <c r="BO96" s="608">
        <v>0</v>
      </c>
      <c r="BP96" s="608">
        <v>0</v>
      </c>
      <c r="BQ96" s="608">
        <v>0</v>
      </c>
      <c r="BR96" s="608">
        <v>0</v>
      </c>
      <c r="BS96" s="608">
        <v>0</v>
      </c>
      <c r="BT96" s="608">
        <v>0</v>
      </c>
      <c r="BU96" s="608">
        <v>0</v>
      </c>
      <c r="BV96" s="608">
        <v>0</v>
      </c>
      <c r="BW96" s="608">
        <v>0</v>
      </c>
      <c r="BX96" s="608">
        <v>0</v>
      </c>
      <c r="BY96" s="608">
        <v>0</v>
      </c>
      <c r="BZ96" s="608">
        <v>0</v>
      </c>
      <c r="CA96" s="608">
        <v>0</v>
      </c>
      <c r="CB96" s="608">
        <v>0</v>
      </c>
      <c r="CC96" s="608">
        <v>0</v>
      </c>
      <c r="CD96" s="608">
        <v>0</v>
      </c>
      <c r="CE96" s="608">
        <v>0</v>
      </c>
      <c r="CF96" s="608">
        <v>0</v>
      </c>
      <c r="CG96" s="608">
        <v>0</v>
      </c>
      <c r="CH96" s="608">
        <v>0</v>
      </c>
      <c r="CI96" s="608">
        <v>0</v>
      </c>
      <c r="CJ96" s="608">
        <v>0</v>
      </c>
      <c r="CK96" s="608">
        <v>0</v>
      </c>
      <c r="CL96" s="608">
        <v>0</v>
      </c>
      <c r="CM96" s="608">
        <v>0</v>
      </c>
      <c r="CN96" s="608">
        <v>0</v>
      </c>
      <c r="CO96" s="608">
        <v>0</v>
      </c>
      <c r="CP96" s="608">
        <v>0</v>
      </c>
      <c r="CQ96" s="608">
        <v>0</v>
      </c>
      <c r="CR96" s="608">
        <v>0</v>
      </c>
      <c r="CS96" s="608">
        <v>0</v>
      </c>
      <c r="CT96" s="608">
        <v>0</v>
      </c>
      <c r="CU96" s="608">
        <v>0</v>
      </c>
      <c r="CV96" s="608">
        <v>0</v>
      </c>
      <c r="CW96" s="608">
        <v>0</v>
      </c>
      <c r="CX96" s="608">
        <v>0</v>
      </c>
      <c r="CY96" s="608">
        <v>0</v>
      </c>
      <c r="CZ96" s="608">
        <v>0</v>
      </c>
      <c r="DA96" s="608">
        <v>0</v>
      </c>
      <c r="DB96" s="608">
        <v>0</v>
      </c>
      <c r="DC96" s="608">
        <v>0</v>
      </c>
      <c r="DD96" s="608">
        <v>0</v>
      </c>
      <c r="DE96" s="608">
        <v>0</v>
      </c>
      <c r="DF96" s="609">
        <v>0</v>
      </c>
      <c r="DG96" s="608">
        <v>0</v>
      </c>
      <c r="DH96" s="608">
        <v>13858</v>
      </c>
      <c r="DI96" s="608">
        <v>99305</v>
      </c>
      <c r="DJ96" s="608">
        <v>0</v>
      </c>
      <c r="DK96" s="608">
        <v>0</v>
      </c>
      <c r="DL96" s="608">
        <v>0</v>
      </c>
      <c r="DM96" s="608">
        <v>0</v>
      </c>
      <c r="DN96" s="610">
        <v>113163</v>
      </c>
      <c r="DO96" s="610">
        <v>113163</v>
      </c>
      <c r="DP96" s="608">
        <v>0</v>
      </c>
      <c r="DQ96" s="610">
        <v>113163</v>
      </c>
      <c r="DR96" s="610">
        <v>113163</v>
      </c>
      <c r="DS96" s="611">
        <v>0</v>
      </c>
      <c r="DT96" s="609">
        <v>113163</v>
      </c>
      <c r="DU96" s="612">
        <v>113163</v>
      </c>
      <c r="DV96" s="614" t="s">
        <v>295</v>
      </c>
    </row>
    <row r="97" spans="1:126" ht="15.75" customHeight="1" x14ac:dyDescent="0.2">
      <c r="A97" s="564" t="s">
        <v>296</v>
      </c>
      <c r="B97" s="571" t="s">
        <v>534</v>
      </c>
      <c r="C97" s="459"/>
      <c r="D97" s="607">
        <v>176</v>
      </c>
      <c r="E97" s="608">
        <v>20</v>
      </c>
      <c r="F97" s="608">
        <v>2</v>
      </c>
      <c r="G97" s="608">
        <v>6</v>
      </c>
      <c r="H97" s="608">
        <v>194</v>
      </c>
      <c r="I97" s="608">
        <v>0</v>
      </c>
      <c r="J97" s="608">
        <v>9</v>
      </c>
      <c r="K97" s="608">
        <v>217</v>
      </c>
      <c r="L97" s="608">
        <v>107</v>
      </c>
      <c r="M97" s="608">
        <v>5</v>
      </c>
      <c r="N97" s="608">
        <v>0</v>
      </c>
      <c r="O97" s="608">
        <v>6</v>
      </c>
      <c r="P97" s="608">
        <v>34</v>
      </c>
      <c r="Q97" s="608">
        <v>31</v>
      </c>
      <c r="R97" s="608">
        <v>45</v>
      </c>
      <c r="S97" s="608">
        <v>84</v>
      </c>
      <c r="T97" s="608">
        <v>22</v>
      </c>
      <c r="U97" s="608">
        <v>24</v>
      </c>
      <c r="V97" s="608">
        <v>23</v>
      </c>
      <c r="W97" s="608">
        <v>106</v>
      </c>
      <c r="X97" s="608">
        <v>0</v>
      </c>
      <c r="Y97" s="608">
        <v>33</v>
      </c>
      <c r="Z97" s="608">
        <v>16</v>
      </c>
      <c r="AA97" s="608">
        <v>1496</v>
      </c>
      <c r="AB97" s="608">
        <v>55</v>
      </c>
      <c r="AC97" s="608">
        <v>3</v>
      </c>
      <c r="AD97" s="608">
        <v>103</v>
      </c>
      <c r="AE97" s="608">
        <v>6</v>
      </c>
      <c r="AF97" s="608">
        <v>0</v>
      </c>
      <c r="AG97" s="608">
        <v>3</v>
      </c>
      <c r="AH97" s="608">
        <v>41</v>
      </c>
      <c r="AI97" s="608">
        <v>2</v>
      </c>
      <c r="AJ97" s="608">
        <v>34</v>
      </c>
      <c r="AK97" s="608">
        <v>5</v>
      </c>
      <c r="AL97" s="608">
        <v>57</v>
      </c>
      <c r="AM97" s="608">
        <v>17</v>
      </c>
      <c r="AN97" s="608">
        <v>15</v>
      </c>
      <c r="AO97" s="608">
        <v>68</v>
      </c>
      <c r="AP97" s="608">
        <v>337</v>
      </c>
      <c r="AQ97" s="608">
        <v>57</v>
      </c>
      <c r="AR97" s="608">
        <v>15</v>
      </c>
      <c r="AS97" s="608">
        <v>505</v>
      </c>
      <c r="AT97" s="608">
        <v>257</v>
      </c>
      <c r="AU97" s="608">
        <v>7</v>
      </c>
      <c r="AV97" s="608">
        <v>31</v>
      </c>
      <c r="AW97" s="608">
        <v>96</v>
      </c>
      <c r="AX97" s="608">
        <v>18</v>
      </c>
      <c r="AY97" s="608">
        <v>0</v>
      </c>
      <c r="AZ97" s="608">
        <v>4</v>
      </c>
      <c r="BA97" s="608">
        <v>0</v>
      </c>
      <c r="BB97" s="608">
        <v>3</v>
      </c>
      <c r="BC97" s="608">
        <v>0</v>
      </c>
      <c r="BD97" s="608">
        <v>0</v>
      </c>
      <c r="BE97" s="608">
        <v>0</v>
      </c>
      <c r="BF97" s="608">
        <v>9</v>
      </c>
      <c r="BG97" s="608">
        <v>3</v>
      </c>
      <c r="BH97" s="608">
        <v>1</v>
      </c>
      <c r="BI97" s="608">
        <v>69</v>
      </c>
      <c r="BJ97" s="608">
        <v>72</v>
      </c>
      <c r="BK97" s="608">
        <v>325</v>
      </c>
      <c r="BL97" s="608">
        <v>297</v>
      </c>
      <c r="BM97" s="608">
        <v>172</v>
      </c>
      <c r="BN97" s="608">
        <v>82</v>
      </c>
      <c r="BO97" s="608">
        <v>772</v>
      </c>
      <c r="BP97" s="608">
        <v>124</v>
      </c>
      <c r="BQ97" s="608">
        <v>352</v>
      </c>
      <c r="BR97" s="608">
        <v>204</v>
      </c>
      <c r="BS97" s="608">
        <v>506</v>
      </c>
      <c r="BT97" s="608">
        <v>1233</v>
      </c>
      <c r="BU97" s="608">
        <v>78</v>
      </c>
      <c r="BV97" s="608">
        <v>44</v>
      </c>
      <c r="BW97" s="608">
        <v>0</v>
      </c>
      <c r="BX97" s="608">
        <v>8</v>
      </c>
      <c r="BY97" s="608">
        <v>307</v>
      </c>
      <c r="BZ97" s="608">
        <v>0</v>
      </c>
      <c r="CA97" s="608">
        <v>18</v>
      </c>
      <c r="CB97" s="608">
        <v>0</v>
      </c>
      <c r="CC97" s="608">
        <v>10</v>
      </c>
      <c r="CD97" s="608">
        <v>108</v>
      </c>
      <c r="CE97" s="608">
        <v>104</v>
      </c>
      <c r="CF97" s="608">
        <v>1</v>
      </c>
      <c r="CG97" s="608">
        <v>188</v>
      </c>
      <c r="CH97" s="608">
        <v>170</v>
      </c>
      <c r="CI97" s="608">
        <v>35</v>
      </c>
      <c r="CJ97" s="608">
        <v>9</v>
      </c>
      <c r="CK97" s="608">
        <v>139</v>
      </c>
      <c r="CL97" s="608">
        <v>1</v>
      </c>
      <c r="CM97" s="608">
        <v>78</v>
      </c>
      <c r="CN97" s="608">
        <v>987</v>
      </c>
      <c r="CO97" s="608">
        <v>808</v>
      </c>
      <c r="CP97" s="608">
        <v>9</v>
      </c>
      <c r="CQ97" s="608">
        <v>3</v>
      </c>
      <c r="CR97" s="608">
        <v>58</v>
      </c>
      <c r="CS97" s="608">
        <v>0</v>
      </c>
      <c r="CT97" s="608">
        <v>88</v>
      </c>
      <c r="CU97" s="608">
        <v>6</v>
      </c>
      <c r="CV97" s="608">
        <v>179</v>
      </c>
      <c r="CW97" s="608">
        <v>779</v>
      </c>
      <c r="CX97" s="608">
        <v>55</v>
      </c>
      <c r="CY97" s="608">
        <v>181</v>
      </c>
      <c r="CZ97" s="608">
        <v>95</v>
      </c>
      <c r="DA97" s="608">
        <v>408</v>
      </c>
      <c r="DB97" s="608">
        <v>12</v>
      </c>
      <c r="DC97" s="608">
        <v>175</v>
      </c>
      <c r="DD97" s="608">
        <v>0</v>
      </c>
      <c r="DE97" s="608">
        <v>14</v>
      </c>
      <c r="DF97" s="609">
        <v>13771</v>
      </c>
      <c r="DG97" s="608">
        <v>0</v>
      </c>
      <c r="DH97" s="608">
        <v>49948</v>
      </c>
      <c r="DI97" s="608">
        <v>0</v>
      </c>
      <c r="DJ97" s="608">
        <v>0</v>
      </c>
      <c r="DK97" s="608">
        <v>0</v>
      </c>
      <c r="DL97" s="608">
        <v>0</v>
      </c>
      <c r="DM97" s="608">
        <v>0</v>
      </c>
      <c r="DN97" s="610">
        <v>49948</v>
      </c>
      <c r="DO97" s="610">
        <v>63719</v>
      </c>
      <c r="DP97" s="608">
        <v>370</v>
      </c>
      <c r="DQ97" s="610">
        <v>50318</v>
      </c>
      <c r="DR97" s="610">
        <v>64089</v>
      </c>
      <c r="DS97" s="611">
        <v>-6666</v>
      </c>
      <c r="DT97" s="609">
        <v>43652</v>
      </c>
      <c r="DU97" s="612">
        <v>57423</v>
      </c>
      <c r="DV97" s="614" t="s">
        <v>296</v>
      </c>
    </row>
    <row r="98" spans="1:126" ht="15.75" customHeight="1" x14ac:dyDescent="0.2">
      <c r="A98" s="564" t="s">
        <v>297</v>
      </c>
      <c r="B98" s="571" t="s">
        <v>383</v>
      </c>
      <c r="C98" s="459"/>
      <c r="D98" s="607">
        <v>145</v>
      </c>
      <c r="E98" s="608">
        <v>14</v>
      </c>
      <c r="F98" s="608">
        <v>10</v>
      </c>
      <c r="G98" s="608">
        <v>22</v>
      </c>
      <c r="H98" s="608">
        <v>0</v>
      </c>
      <c r="I98" s="608">
        <v>0</v>
      </c>
      <c r="J98" s="608">
        <v>7</v>
      </c>
      <c r="K98" s="608">
        <v>370</v>
      </c>
      <c r="L98" s="608">
        <v>167</v>
      </c>
      <c r="M98" s="608">
        <v>3</v>
      </c>
      <c r="N98" s="608">
        <v>0</v>
      </c>
      <c r="O98" s="608">
        <v>21</v>
      </c>
      <c r="P98" s="608">
        <v>35</v>
      </c>
      <c r="Q98" s="608">
        <v>170</v>
      </c>
      <c r="R98" s="608">
        <v>189</v>
      </c>
      <c r="S98" s="608">
        <v>60</v>
      </c>
      <c r="T98" s="608">
        <v>87</v>
      </c>
      <c r="U98" s="608">
        <v>184</v>
      </c>
      <c r="V98" s="608">
        <v>9</v>
      </c>
      <c r="W98" s="608">
        <v>40</v>
      </c>
      <c r="X98" s="608">
        <v>0</v>
      </c>
      <c r="Y98" s="608">
        <v>23</v>
      </c>
      <c r="Z98" s="608">
        <v>15</v>
      </c>
      <c r="AA98" s="608">
        <v>420</v>
      </c>
      <c r="AB98" s="608">
        <v>84</v>
      </c>
      <c r="AC98" s="608">
        <v>69</v>
      </c>
      <c r="AD98" s="608">
        <v>331</v>
      </c>
      <c r="AE98" s="608">
        <v>42</v>
      </c>
      <c r="AF98" s="608">
        <v>3</v>
      </c>
      <c r="AG98" s="608">
        <v>18</v>
      </c>
      <c r="AH98" s="608">
        <v>53</v>
      </c>
      <c r="AI98" s="608">
        <v>4</v>
      </c>
      <c r="AJ98" s="608">
        <v>187</v>
      </c>
      <c r="AK98" s="608">
        <v>57</v>
      </c>
      <c r="AL98" s="608">
        <v>15</v>
      </c>
      <c r="AM98" s="608">
        <v>165</v>
      </c>
      <c r="AN98" s="608">
        <v>37</v>
      </c>
      <c r="AO98" s="608">
        <v>100</v>
      </c>
      <c r="AP98" s="608">
        <v>346</v>
      </c>
      <c r="AQ98" s="608">
        <v>352</v>
      </c>
      <c r="AR98" s="608">
        <v>175</v>
      </c>
      <c r="AS98" s="608">
        <v>587</v>
      </c>
      <c r="AT98" s="608">
        <v>1916</v>
      </c>
      <c r="AU98" s="608">
        <v>48</v>
      </c>
      <c r="AV98" s="608">
        <v>466</v>
      </c>
      <c r="AW98" s="608">
        <v>603</v>
      </c>
      <c r="AX98" s="608">
        <v>175</v>
      </c>
      <c r="AY98" s="608">
        <v>8</v>
      </c>
      <c r="AZ98" s="608">
        <v>15</v>
      </c>
      <c r="BA98" s="608">
        <v>7</v>
      </c>
      <c r="BB98" s="608">
        <v>10</v>
      </c>
      <c r="BC98" s="608">
        <v>1</v>
      </c>
      <c r="BD98" s="608">
        <v>0</v>
      </c>
      <c r="BE98" s="608">
        <v>3</v>
      </c>
      <c r="BF98" s="608">
        <v>217</v>
      </c>
      <c r="BG98" s="608">
        <v>45</v>
      </c>
      <c r="BH98" s="608">
        <v>19</v>
      </c>
      <c r="BI98" s="608">
        <v>141</v>
      </c>
      <c r="BJ98" s="608">
        <v>1475</v>
      </c>
      <c r="BK98" s="608">
        <v>6472</v>
      </c>
      <c r="BL98" s="608">
        <v>1745</v>
      </c>
      <c r="BM98" s="608">
        <v>4528</v>
      </c>
      <c r="BN98" s="608">
        <v>3026</v>
      </c>
      <c r="BO98" s="608">
        <v>1299</v>
      </c>
      <c r="BP98" s="608">
        <v>55</v>
      </c>
      <c r="BQ98" s="608">
        <v>50</v>
      </c>
      <c r="BR98" s="608">
        <v>262</v>
      </c>
      <c r="BS98" s="608">
        <v>3007</v>
      </c>
      <c r="BT98" s="608">
        <v>822</v>
      </c>
      <c r="BU98" s="608">
        <v>104</v>
      </c>
      <c r="BV98" s="608">
        <v>28</v>
      </c>
      <c r="BW98" s="608">
        <v>0</v>
      </c>
      <c r="BX98" s="608">
        <v>11</v>
      </c>
      <c r="BY98" s="608">
        <v>783</v>
      </c>
      <c r="BZ98" s="608">
        <v>19324</v>
      </c>
      <c r="CA98" s="608">
        <v>22</v>
      </c>
      <c r="CB98" s="608">
        <v>70</v>
      </c>
      <c r="CC98" s="608">
        <v>53</v>
      </c>
      <c r="CD98" s="608">
        <v>90</v>
      </c>
      <c r="CE98" s="608">
        <v>87</v>
      </c>
      <c r="CF98" s="608">
        <v>2</v>
      </c>
      <c r="CG98" s="608">
        <v>725</v>
      </c>
      <c r="CH98" s="608">
        <v>389</v>
      </c>
      <c r="CI98" s="608">
        <v>370</v>
      </c>
      <c r="CJ98" s="608">
        <v>364</v>
      </c>
      <c r="CK98" s="608">
        <v>120</v>
      </c>
      <c r="CL98" s="608">
        <v>1378</v>
      </c>
      <c r="CM98" s="608">
        <v>152</v>
      </c>
      <c r="CN98" s="608">
        <v>214</v>
      </c>
      <c r="CO98" s="608">
        <v>2874</v>
      </c>
      <c r="CP98" s="608">
        <v>172</v>
      </c>
      <c r="CQ98" s="608">
        <v>484</v>
      </c>
      <c r="CR98" s="608">
        <v>1233</v>
      </c>
      <c r="CS98" s="608">
        <v>107</v>
      </c>
      <c r="CT98" s="608">
        <v>255</v>
      </c>
      <c r="CU98" s="608">
        <v>13</v>
      </c>
      <c r="CV98" s="608">
        <v>272</v>
      </c>
      <c r="CW98" s="608">
        <v>1023</v>
      </c>
      <c r="CX98" s="608">
        <v>184</v>
      </c>
      <c r="CY98" s="608">
        <v>111</v>
      </c>
      <c r="CZ98" s="608">
        <v>63</v>
      </c>
      <c r="DA98" s="608">
        <v>83</v>
      </c>
      <c r="DB98" s="608">
        <v>5</v>
      </c>
      <c r="DC98" s="608">
        <v>66</v>
      </c>
      <c r="DD98" s="608">
        <v>0</v>
      </c>
      <c r="DE98" s="608">
        <v>17</v>
      </c>
      <c r="DF98" s="609">
        <v>62279</v>
      </c>
      <c r="DG98" s="608">
        <v>253</v>
      </c>
      <c r="DH98" s="608">
        <v>4690</v>
      </c>
      <c r="DI98" s="608">
        <v>0</v>
      </c>
      <c r="DJ98" s="608">
        <v>0</v>
      </c>
      <c r="DK98" s="608">
        <v>0</v>
      </c>
      <c r="DL98" s="608">
        <v>0</v>
      </c>
      <c r="DM98" s="608">
        <v>0</v>
      </c>
      <c r="DN98" s="610">
        <v>4943</v>
      </c>
      <c r="DO98" s="610">
        <v>67222</v>
      </c>
      <c r="DP98" s="608">
        <v>20674</v>
      </c>
      <c r="DQ98" s="610">
        <v>25617</v>
      </c>
      <c r="DR98" s="610">
        <v>87896</v>
      </c>
      <c r="DS98" s="611">
        <v>-27837</v>
      </c>
      <c r="DT98" s="609">
        <v>-2220</v>
      </c>
      <c r="DU98" s="612">
        <v>60059</v>
      </c>
      <c r="DV98" s="614" t="s">
        <v>297</v>
      </c>
    </row>
    <row r="99" spans="1:126" ht="15.75" customHeight="1" x14ac:dyDescent="0.2">
      <c r="A99" s="564" t="s">
        <v>298</v>
      </c>
      <c r="B99" s="571" t="s">
        <v>384</v>
      </c>
      <c r="C99" s="459"/>
      <c r="D99" s="607">
        <v>19</v>
      </c>
      <c r="E99" s="608">
        <v>0</v>
      </c>
      <c r="F99" s="608">
        <v>2</v>
      </c>
      <c r="G99" s="608">
        <v>12</v>
      </c>
      <c r="H99" s="608">
        <v>18</v>
      </c>
      <c r="I99" s="608">
        <v>0</v>
      </c>
      <c r="J99" s="608">
        <v>1</v>
      </c>
      <c r="K99" s="608">
        <v>778</v>
      </c>
      <c r="L99" s="608">
        <v>3269</v>
      </c>
      <c r="M99" s="608">
        <v>1</v>
      </c>
      <c r="N99" s="608">
        <v>0</v>
      </c>
      <c r="O99" s="608">
        <v>11</v>
      </c>
      <c r="P99" s="608">
        <v>93</v>
      </c>
      <c r="Q99" s="608">
        <v>43</v>
      </c>
      <c r="R99" s="608">
        <v>334</v>
      </c>
      <c r="S99" s="608">
        <v>130</v>
      </c>
      <c r="T99" s="608">
        <v>156</v>
      </c>
      <c r="U99" s="608">
        <v>30</v>
      </c>
      <c r="V99" s="608">
        <v>54</v>
      </c>
      <c r="W99" s="608">
        <v>83</v>
      </c>
      <c r="X99" s="608">
        <v>0</v>
      </c>
      <c r="Y99" s="608">
        <v>43</v>
      </c>
      <c r="Z99" s="608">
        <v>24</v>
      </c>
      <c r="AA99" s="608">
        <v>40069</v>
      </c>
      <c r="AB99" s="608">
        <v>461</v>
      </c>
      <c r="AC99" s="608">
        <v>1</v>
      </c>
      <c r="AD99" s="608">
        <v>969</v>
      </c>
      <c r="AE99" s="608">
        <v>40</v>
      </c>
      <c r="AF99" s="608">
        <v>8</v>
      </c>
      <c r="AG99" s="608">
        <v>41</v>
      </c>
      <c r="AH99" s="608">
        <v>7</v>
      </c>
      <c r="AI99" s="608">
        <v>29</v>
      </c>
      <c r="AJ99" s="608">
        <v>103</v>
      </c>
      <c r="AK99" s="608">
        <v>4</v>
      </c>
      <c r="AL99" s="608">
        <v>25</v>
      </c>
      <c r="AM99" s="608">
        <v>27</v>
      </c>
      <c r="AN99" s="608">
        <v>7</v>
      </c>
      <c r="AO99" s="608">
        <v>161</v>
      </c>
      <c r="AP99" s="608">
        <v>162</v>
      </c>
      <c r="AQ99" s="608">
        <v>269</v>
      </c>
      <c r="AR99" s="608">
        <v>92</v>
      </c>
      <c r="AS99" s="608">
        <v>741</v>
      </c>
      <c r="AT99" s="608">
        <v>1241</v>
      </c>
      <c r="AU99" s="608">
        <v>53</v>
      </c>
      <c r="AV99" s="608">
        <v>294</v>
      </c>
      <c r="AW99" s="608">
        <v>491</v>
      </c>
      <c r="AX99" s="608">
        <v>87</v>
      </c>
      <c r="AY99" s="608">
        <v>25</v>
      </c>
      <c r="AZ99" s="608">
        <v>21</v>
      </c>
      <c r="BA99" s="608">
        <v>2</v>
      </c>
      <c r="BB99" s="608">
        <v>19</v>
      </c>
      <c r="BC99" s="608">
        <v>1</v>
      </c>
      <c r="BD99" s="608">
        <v>0</v>
      </c>
      <c r="BE99" s="608">
        <v>16</v>
      </c>
      <c r="BF99" s="608">
        <v>465</v>
      </c>
      <c r="BG99" s="608">
        <v>9</v>
      </c>
      <c r="BH99" s="608">
        <v>8</v>
      </c>
      <c r="BI99" s="608">
        <v>387</v>
      </c>
      <c r="BJ99" s="608">
        <v>4</v>
      </c>
      <c r="BK99" s="608">
        <v>544</v>
      </c>
      <c r="BL99" s="608">
        <v>69</v>
      </c>
      <c r="BM99" s="608">
        <v>97</v>
      </c>
      <c r="BN99" s="608">
        <v>62</v>
      </c>
      <c r="BO99" s="608">
        <v>1391</v>
      </c>
      <c r="BP99" s="608">
        <v>228</v>
      </c>
      <c r="BQ99" s="608">
        <v>425</v>
      </c>
      <c r="BR99" s="608">
        <v>98</v>
      </c>
      <c r="BS99" s="608">
        <v>7220</v>
      </c>
      <c r="BT99" s="608">
        <v>8817</v>
      </c>
      <c r="BU99" s="608">
        <v>2074</v>
      </c>
      <c r="BV99" s="608">
        <v>923</v>
      </c>
      <c r="BW99" s="608">
        <v>0</v>
      </c>
      <c r="BX99" s="608">
        <v>41</v>
      </c>
      <c r="BY99" s="608">
        <v>601</v>
      </c>
      <c r="BZ99" s="608">
        <v>0</v>
      </c>
      <c r="CA99" s="608">
        <v>14</v>
      </c>
      <c r="CB99" s="608">
        <v>13</v>
      </c>
      <c r="CC99" s="608">
        <v>32</v>
      </c>
      <c r="CD99" s="608">
        <v>11</v>
      </c>
      <c r="CE99" s="608">
        <v>332</v>
      </c>
      <c r="CF99" s="608">
        <v>8</v>
      </c>
      <c r="CG99" s="608">
        <v>3057</v>
      </c>
      <c r="CH99" s="608">
        <v>854</v>
      </c>
      <c r="CI99" s="608">
        <v>1728</v>
      </c>
      <c r="CJ99" s="608">
        <v>350</v>
      </c>
      <c r="CK99" s="608">
        <v>1012</v>
      </c>
      <c r="CL99" s="608">
        <v>477</v>
      </c>
      <c r="CM99" s="608">
        <v>689</v>
      </c>
      <c r="CN99" s="608">
        <v>331</v>
      </c>
      <c r="CO99" s="608">
        <v>574</v>
      </c>
      <c r="CP99" s="608">
        <v>81</v>
      </c>
      <c r="CQ99" s="608">
        <v>92</v>
      </c>
      <c r="CR99" s="608">
        <v>167</v>
      </c>
      <c r="CS99" s="608">
        <v>278</v>
      </c>
      <c r="CT99" s="608">
        <v>741</v>
      </c>
      <c r="CU99" s="608">
        <v>15</v>
      </c>
      <c r="CV99" s="608">
        <v>174</v>
      </c>
      <c r="CW99" s="608">
        <v>3976</v>
      </c>
      <c r="CX99" s="608">
        <v>111</v>
      </c>
      <c r="CY99" s="608">
        <v>1218</v>
      </c>
      <c r="CZ99" s="608">
        <v>789</v>
      </c>
      <c r="DA99" s="608">
        <v>436</v>
      </c>
      <c r="DB99" s="608">
        <v>14</v>
      </c>
      <c r="DC99" s="608">
        <v>508</v>
      </c>
      <c r="DD99" s="608">
        <v>0</v>
      </c>
      <c r="DE99" s="608">
        <v>142</v>
      </c>
      <c r="DF99" s="609">
        <v>92254</v>
      </c>
      <c r="DG99" s="608">
        <v>0</v>
      </c>
      <c r="DH99" s="608">
        <v>31</v>
      </c>
      <c r="DI99" s="608">
        <v>0</v>
      </c>
      <c r="DJ99" s="608">
        <v>0</v>
      </c>
      <c r="DK99" s="608">
        <v>0</v>
      </c>
      <c r="DL99" s="608">
        <v>0</v>
      </c>
      <c r="DM99" s="608">
        <v>0</v>
      </c>
      <c r="DN99" s="610">
        <v>31</v>
      </c>
      <c r="DO99" s="610">
        <v>92285</v>
      </c>
      <c r="DP99" s="608">
        <v>1968</v>
      </c>
      <c r="DQ99" s="610">
        <v>1999</v>
      </c>
      <c r="DR99" s="610">
        <v>94253</v>
      </c>
      <c r="DS99" s="611">
        <v>-76081</v>
      </c>
      <c r="DT99" s="609">
        <v>-74082</v>
      </c>
      <c r="DU99" s="612">
        <v>18172</v>
      </c>
      <c r="DV99" s="614" t="s">
        <v>298</v>
      </c>
    </row>
    <row r="100" spans="1:126" ht="15.75" customHeight="1" x14ac:dyDescent="0.2">
      <c r="A100" s="564" t="s">
        <v>299</v>
      </c>
      <c r="B100" s="571" t="s">
        <v>385</v>
      </c>
      <c r="C100" s="459"/>
      <c r="D100" s="607">
        <v>3302</v>
      </c>
      <c r="E100" s="608">
        <v>55</v>
      </c>
      <c r="F100" s="608">
        <v>457</v>
      </c>
      <c r="G100" s="608">
        <v>30</v>
      </c>
      <c r="H100" s="608">
        <v>1</v>
      </c>
      <c r="I100" s="608">
        <v>0</v>
      </c>
      <c r="J100" s="608">
        <v>52</v>
      </c>
      <c r="K100" s="608">
        <v>684</v>
      </c>
      <c r="L100" s="608">
        <v>615</v>
      </c>
      <c r="M100" s="608">
        <v>11</v>
      </c>
      <c r="N100" s="608">
        <v>0</v>
      </c>
      <c r="O100" s="608">
        <v>122</v>
      </c>
      <c r="P100" s="608">
        <v>76</v>
      </c>
      <c r="Q100" s="608">
        <v>344</v>
      </c>
      <c r="R100" s="608">
        <v>63</v>
      </c>
      <c r="S100" s="608">
        <v>409</v>
      </c>
      <c r="T100" s="608">
        <v>234</v>
      </c>
      <c r="U100" s="608">
        <v>89</v>
      </c>
      <c r="V100" s="608">
        <v>190</v>
      </c>
      <c r="W100" s="608">
        <v>414</v>
      </c>
      <c r="X100" s="608">
        <v>0</v>
      </c>
      <c r="Y100" s="608">
        <v>518</v>
      </c>
      <c r="Z100" s="608">
        <v>89</v>
      </c>
      <c r="AA100" s="608">
        <v>4940</v>
      </c>
      <c r="AB100" s="608">
        <v>194</v>
      </c>
      <c r="AC100" s="608">
        <v>55</v>
      </c>
      <c r="AD100" s="608">
        <v>1351</v>
      </c>
      <c r="AE100" s="608">
        <v>167</v>
      </c>
      <c r="AF100" s="608">
        <v>13</v>
      </c>
      <c r="AG100" s="608">
        <v>76</v>
      </c>
      <c r="AH100" s="608">
        <v>265</v>
      </c>
      <c r="AI100" s="608">
        <v>46</v>
      </c>
      <c r="AJ100" s="608">
        <v>626</v>
      </c>
      <c r="AK100" s="608">
        <v>966</v>
      </c>
      <c r="AL100" s="608">
        <v>304</v>
      </c>
      <c r="AM100" s="608">
        <v>476</v>
      </c>
      <c r="AN100" s="608">
        <v>31</v>
      </c>
      <c r="AO100" s="608">
        <v>819</v>
      </c>
      <c r="AP100" s="608">
        <v>1898</v>
      </c>
      <c r="AQ100" s="608">
        <v>1677</v>
      </c>
      <c r="AR100" s="608">
        <v>436</v>
      </c>
      <c r="AS100" s="608">
        <v>1022</v>
      </c>
      <c r="AT100" s="608">
        <v>2890</v>
      </c>
      <c r="AU100" s="608">
        <v>102</v>
      </c>
      <c r="AV100" s="608">
        <v>700</v>
      </c>
      <c r="AW100" s="608">
        <v>2181</v>
      </c>
      <c r="AX100" s="608">
        <v>179</v>
      </c>
      <c r="AY100" s="608">
        <v>16</v>
      </c>
      <c r="AZ100" s="608">
        <v>41</v>
      </c>
      <c r="BA100" s="608">
        <v>16</v>
      </c>
      <c r="BB100" s="608">
        <v>17</v>
      </c>
      <c r="BC100" s="608">
        <v>1</v>
      </c>
      <c r="BD100" s="608">
        <v>0</v>
      </c>
      <c r="BE100" s="608">
        <v>7</v>
      </c>
      <c r="BF100" s="608">
        <v>531</v>
      </c>
      <c r="BG100" s="608">
        <v>25</v>
      </c>
      <c r="BH100" s="608">
        <v>9</v>
      </c>
      <c r="BI100" s="608">
        <v>155</v>
      </c>
      <c r="BJ100" s="608">
        <v>93</v>
      </c>
      <c r="BK100" s="608">
        <v>974</v>
      </c>
      <c r="BL100" s="608">
        <v>1168</v>
      </c>
      <c r="BM100" s="608">
        <v>885</v>
      </c>
      <c r="BN100" s="608">
        <v>355</v>
      </c>
      <c r="BO100" s="608">
        <v>21727</v>
      </c>
      <c r="BP100" s="608">
        <v>53</v>
      </c>
      <c r="BQ100" s="608">
        <v>1165</v>
      </c>
      <c r="BR100" s="608">
        <v>1359</v>
      </c>
      <c r="BS100" s="608">
        <v>522</v>
      </c>
      <c r="BT100" s="608">
        <v>878</v>
      </c>
      <c r="BU100" s="608">
        <v>303</v>
      </c>
      <c r="BV100" s="608">
        <v>74</v>
      </c>
      <c r="BW100" s="608">
        <v>0</v>
      </c>
      <c r="BX100" s="608">
        <v>19</v>
      </c>
      <c r="BY100" s="608">
        <v>4754</v>
      </c>
      <c r="BZ100" s="608">
        <v>20659</v>
      </c>
      <c r="CA100" s="608">
        <v>12</v>
      </c>
      <c r="CB100" s="608">
        <v>8</v>
      </c>
      <c r="CC100" s="608">
        <v>87</v>
      </c>
      <c r="CD100" s="608">
        <v>158</v>
      </c>
      <c r="CE100" s="608">
        <v>289</v>
      </c>
      <c r="CF100" s="608">
        <v>25</v>
      </c>
      <c r="CG100" s="608">
        <v>1058</v>
      </c>
      <c r="CH100" s="608">
        <v>351</v>
      </c>
      <c r="CI100" s="608">
        <v>2013</v>
      </c>
      <c r="CJ100" s="608">
        <v>55</v>
      </c>
      <c r="CK100" s="608">
        <v>136</v>
      </c>
      <c r="CL100" s="608">
        <v>3830</v>
      </c>
      <c r="CM100" s="608">
        <v>684</v>
      </c>
      <c r="CN100" s="608">
        <v>2294</v>
      </c>
      <c r="CO100" s="608">
        <v>1061</v>
      </c>
      <c r="CP100" s="608">
        <v>267</v>
      </c>
      <c r="CQ100" s="608">
        <v>904</v>
      </c>
      <c r="CR100" s="608">
        <v>310</v>
      </c>
      <c r="CS100" s="608">
        <v>424</v>
      </c>
      <c r="CT100" s="608">
        <v>6937</v>
      </c>
      <c r="CU100" s="608">
        <v>34</v>
      </c>
      <c r="CV100" s="608">
        <v>3017</v>
      </c>
      <c r="CW100" s="608">
        <v>1034</v>
      </c>
      <c r="CX100" s="608">
        <v>114</v>
      </c>
      <c r="CY100" s="608">
        <v>259</v>
      </c>
      <c r="CZ100" s="608">
        <v>341</v>
      </c>
      <c r="DA100" s="608">
        <v>213</v>
      </c>
      <c r="DB100" s="608">
        <v>7</v>
      </c>
      <c r="DC100" s="608">
        <v>86</v>
      </c>
      <c r="DD100" s="608">
        <v>0</v>
      </c>
      <c r="DE100" s="608">
        <v>37</v>
      </c>
      <c r="DF100" s="609">
        <v>111020</v>
      </c>
      <c r="DG100" s="608">
        <v>50</v>
      </c>
      <c r="DH100" s="608">
        <v>30323</v>
      </c>
      <c r="DI100" s="608">
        <v>0</v>
      </c>
      <c r="DJ100" s="608">
        <v>0</v>
      </c>
      <c r="DK100" s="608">
        <v>0</v>
      </c>
      <c r="DL100" s="608">
        <v>0</v>
      </c>
      <c r="DM100" s="608">
        <v>0</v>
      </c>
      <c r="DN100" s="610">
        <v>30373</v>
      </c>
      <c r="DO100" s="610">
        <v>141393</v>
      </c>
      <c r="DP100" s="608">
        <v>7</v>
      </c>
      <c r="DQ100" s="610">
        <v>30380</v>
      </c>
      <c r="DR100" s="610">
        <v>141400</v>
      </c>
      <c r="DS100" s="611">
        <v>-57404</v>
      </c>
      <c r="DT100" s="609">
        <v>-27024</v>
      </c>
      <c r="DU100" s="612">
        <v>83996</v>
      </c>
      <c r="DV100" s="614" t="s">
        <v>299</v>
      </c>
    </row>
    <row r="101" spans="1:126" ht="15.75" customHeight="1" x14ac:dyDescent="0.2">
      <c r="A101" s="564" t="s">
        <v>300</v>
      </c>
      <c r="B101" s="571" t="s">
        <v>386</v>
      </c>
      <c r="C101" s="459"/>
      <c r="D101" s="607">
        <v>11</v>
      </c>
      <c r="E101" s="608">
        <v>7</v>
      </c>
      <c r="F101" s="608">
        <v>121</v>
      </c>
      <c r="G101" s="608">
        <v>18</v>
      </c>
      <c r="H101" s="608">
        <v>114</v>
      </c>
      <c r="I101" s="608">
        <v>0</v>
      </c>
      <c r="J101" s="608">
        <v>42</v>
      </c>
      <c r="K101" s="608">
        <v>3308</v>
      </c>
      <c r="L101" s="608">
        <v>939</v>
      </c>
      <c r="M101" s="608">
        <v>10</v>
      </c>
      <c r="N101" s="608">
        <v>0</v>
      </c>
      <c r="O101" s="608">
        <v>114</v>
      </c>
      <c r="P101" s="608">
        <v>500</v>
      </c>
      <c r="Q101" s="608">
        <v>316</v>
      </c>
      <c r="R101" s="608">
        <v>1127</v>
      </c>
      <c r="S101" s="608">
        <v>601</v>
      </c>
      <c r="T101" s="608">
        <v>643</v>
      </c>
      <c r="U101" s="608">
        <v>805</v>
      </c>
      <c r="V101" s="608">
        <v>183</v>
      </c>
      <c r="W101" s="608">
        <v>239</v>
      </c>
      <c r="X101" s="608">
        <v>0</v>
      </c>
      <c r="Y101" s="608">
        <v>486</v>
      </c>
      <c r="Z101" s="608">
        <v>164</v>
      </c>
      <c r="AA101" s="608">
        <v>12618</v>
      </c>
      <c r="AB101" s="608">
        <v>888</v>
      </c>
      <c r="AC101" s="608">
        <v>45</v>
      </c>
      <c r="AD101" s="608">
        <v>3753</v>
      </c>
      <c r="AE101" s="608">
        <v>469</v>
      </c>
      <c r="AF101" s="608">
        <v>21</v>
      </c>
      <c r="AG101" s="608">
        <v>611</v>
      </c>
      <c r="AH101" s="608">
        <v>1057</v>
      </c>
      <c r="AI101" s="608">
        <v>90</v>
      </c>
      <c r="AJ101" s="608">
        <v>1758</v>
      </c>
      <c r="AK101" s="608">
        <v>378</v>
      </c>
      <c r="AL101" s="608">
        <v>144</v>
      </c>
      <c r="AM101" s="608">
        <v>639</v>
      </c>
      <c r="AN101" s="608">
        <v>143</v>
      </c>
      <c r="AO101" s="608">
        <v>641</v>
      </c>
      <c r="AP101" s="608">
        <v>1534</v>
      </c>
      <c r="AQ101" s="608">
        <v>3518</v>
      </c>
      <c r="AR101" s="608">
        <v>1310</v>
      </c>
      <c r="AS101" s="608">
        <v>2232</v>
      </c>
      <c r="AT101" s="608">
        <v>9212</v>
      </c>
      <c r="AU101" s="608">
        <v>796</v>
      </c>
      <c r="AV101" s="608">
        <v>2685</v>
      </c>
      <c r="AW101" s="608">
        <v>11825</v>
      </c>
      <c r="AX101" s="608">
        <v>564</v>
      </c>
      <c r="AY101" s="608">
        <v>115</v>
      </c>
      <c r="AZ101" s="608">
        <v>230</v>
      </c>
      <c r="BA101" s="608">
        <v>88</v>
      </c>
      <c r="BB101" s="608">
        <v>182</v>
      </c>
      <c r="BC101" s="608">
        <v>23</v>
      </c>
      <c r="BD101" s="608">
        <v>0</v>
      </c>
      <c r="BE101" s="608">
        <v>31</v>
      </c>
      <c r="BF101" s="608">
        <v>3408</v>
      </c>
      <c r="BG101" s="608">
        <v>47</v>
      </c>
      <c r="BH101" s="608">
        <v>45</v>
      </c>
      <c r="BI101" s="608">
        <v>1077</v>
      </c>
      <c r="BJ101" s="608">
        <v>608</v>
      </c>
      <c r="BK101" s="608">
        <v>20060</v>
      </c>
      <c r="BL101" s="608">
        <v>4257</v>
      </c>
      <c r="BM101" s="608">
        <v>14755</v>
      </c>
      <c r="BN101" s="608">
        <v>3289</v>
      </c>
      <c r="BO101" s="608">
        <v>27907</v>
      </c>
      <c r="BP101" s="608">
        <v>521</v>
      </c>
      <c r="BQ101" s="608">
        <v>4960</v>
      </c>
      <c r="BR101" s="608">
        <v>3461</v>
      </c>
      <c r="BS101" s="608">
        <v>36457</v>
      </c>
      <c r="BT101" s="608">
        <v>22696</v>
      </c>
      <c r="BU101" s="608">
        <v>4880</v>
      </c>
      <c r="BV101" s="608">
        <v>1792</v>
      </c>
      <c r="BW101" s="608">
        <v>695</v>
      </c>
      <c r="BX101" s="608">
        <v>219</v>
      </c>
      <c r="BY101" s="608">
        <v>2963</v>
      </c>
      <c r="BZ101" s="608">
        <v>64</v>
      </c>
      <c r="CA101" s="608">
        <v>63</v>
      </c>
      <c r="CB101" s="608">
        <v>12</v>
      </c>
      <c r="CC101" s="608">
        <v>538</v>
      </c>
      <c r="CD101" s="608">
        <v>2791</v>
      </c>
      <c r="CE101" s="608">
        <v>4029</v>
      </c>
      <c r="CF101" s="608">
        <v>132</v>
      </c>
      <c r="CG101" s="608">
        <v>13615</v>
      </c>
      <c r="CH101" s="608">
        <v>3822</v>
      </c>
      <c r="CI101" s="608">
        <v>15190</v>
      </c>
      <c r="CJ101" s="608">
        <v>1729</v>
      </c>
      <c r="CK101" s="608">
        <v>1355</v>
      </c>
      <c r="CL101" s="608">
        <v>18323</v>
      </c>
      <c r="CM101" s="608">
        <v>10209</v>
      </c>
      <c r="CN101" s="608">
        <v>18302</v>
      </c>
      <c r="CO101" s="608">
        <v>13489</v>
      </c>
      <c r="CP101" s="608">
        <v>1474</v>
      </c>
      <c r="CQ101" s="608">
        <v>6375</v>
      </c>
      <c r="CR101" s="608">
        <v>2843</v>
      </c>
      <c r="CS101" s="608">
        <v>3528</v>
      </c>
      <c r="CT101" s="608">
        <v>4703</v>
      </c>
      <c r="CU101" s="608">
        <v>811</v>
      </c>
      <c r="CV101" s="608">
        <v>2909</v>
      </c>
      <c r="CW101" s="608">
        <v>33930</v>
      </c>
      <c r="CX101" s="608">
        <v>881</v>
      </c>
      <c r="CY101" s="608">
        <v>1701</v>
      </c>
      <c r="CZ101" s="608">
        <v>1677</v>
      </c>
      <c r="DA101" s="608">
        <v>1053</v>
      </c>
      <c r="DB101" s="608">
        <v>59</v>
      </c>
      <c r="DC101" s="608">
        <v>1156</v>
      </c>
      <c r="DD101" s="608">
        <v>0</v>
      </c>
      <c r="DE101" s="608">
        <v>1172</v>
      </c>
      <c r="DF101" s="609">
        <v>389380</v>
      </c>
      <c r="DG101" s="608">
        <v>393</v>
      </c>
      <c r="DH101" s="608">
        <v>8478</v>
      </c>
      <c r="DI101" s="608">
        <v>0</v>
      </c>
      <c r="DJ101" s="608">
        <v>0</v>
      </c>
      <c r="DK101" s="608">
        <v>1435</v>
      </c>
      <c r="DL101" s="608">
        <v>31233</v>
      </c>
      <c r="DM101" s="608">
        <v>0</v>
      </c>
      <c r="DN101" s="610">
        <v>41539</v>
      </c>
      <c r="DO101" s="610">
        <v>430919</v>
      </c>
      <c r="DP101" s="608">
        <v>4135</v>
      </c>
      <c r="DQ101" s="610">
        <v>45674</v>
      </c>
      <c r="DR101" s="610">
        <v>435054</v>
      </c>
      <c r="DS101" s="611">
        <v>-169065</v>
      </c>
      <c r="DT101" s="609">
        <v>-123391</v>
      </c>
      <c r="DU101" s="612">
        <v>265989</v>
      </c>
      <c r="DV101" s="614" t="s">
        <v>300</v>
      </c>
    </row>
    <row r="102" spans="1:126" ht="15.75" customHeight="1" x14ac:dyDescent="0.2">
      <c r="A102" s="564" t="s">
        <v>301</v>
      </c>
      <c r="B102" s="571" t="s">
        <v>387</v>
      </c>
      <c r="C102" s="459"/>
      <c r="D102" s="607">
        <v>0</v>
      </c>
      <c r="E102" s="608">
        <v>0</v>
      </c>
      <c r="F102" s="608">
        <v>0</v>
      </c>
      <c r="G102" s="608">
        <v>0</v>
      </c>
      <c r="H102" s="608">
        <v>0</v>
      </c>
      <c r="I102" s="608">
        <v>0</v>
      </c>
      <c r="J102" s="608">
        <v>0</v>
      </c>
      <c r="K102" s="608">
        <v>0</v>
      </c>
      <c r="L102" s="608">
        <v>0</v>
      </c>
      <c r="M102" s="608">
        <v>0</v>
      </c>
      <c r="N102" s="608">
        <v>0</v>
      </c>
      <c r="O102" s="608">
        <v>0</v>
      </c>
      <c r="P102" s="608">
        <v>0</v>
      </c>
      <c r="Q102" s="608">
        <v>0</v>
      </c>
      <c r="R102" s="608">
        <v>0</v>
      </c>
      <c r="S102" s="608">
        <v>0</v>
      </c>
      <c r="T102" s="608">
        <v>0</v>
      </c>
      <c r="U102" s="608">
        <v>0</v>
      </c>
      <c r="V102" s="608">
        <v>0</v>
      </c>
      <c r="W102" s="608">
        <v>0</v>
      </c>
      <c r="X102" s="608">
        <v>0</v>
      </c>
      <c r="Y102" s="608">
        <v>0</v>
      </c>
      <c r="Z102" s="608">
        <v>0</v>
      </c>
      <c r="AA102" s="608">
        <v>0</v>
      </c>
      <c r="AB102" s="608">
        <v>0</v>
      </c>
      <c r="AC102" s="608">
        <v>0</v>
      </c>
      <c r="AD102" s="608">
        <v>0</v>
      </c>
      <c r="AE102" s="608">
        <v>0</v>
      </c>
      <c r="AF102" s="608">
        <v>0</v>
      </c>
      <c r="AG102" s="608">
        <v>0</v>
      </c>
      <c r="AH102" s="608">
        <v>0</v>
      </c>
      <c r="AI102" s="608">
        <v>0</v>
      </c>
      <c r="AJ102" s="608">
        <v>0</v>
      </c>
      <c r="AK102" s="608">
        <v>0</v>
      </c>
      <c r="AL102" s="608">
        <v>0</v>
      </c>
      <c r="AM102" s="608">
        <v>0</v>
      </c>
      <c r="AN102" s="608">
        <v>0</v>
      </c>
      <c r="AO102" s="608">
        <v>0</v>
      </c>
      <c r="AP102" s="608">
        <v>0</v>
      </c>
      <c r="AQ102" s="608">
        <v>0</v>
      </c>
      <c r="AR102" s="608">
        <v>0</v>
      </c>
      <c r="AS102" s="608">
        <v>0</v>
      </c>
      <c r="AT102" s="608">
        <v>0</v>
      </c>
      <c r="AU102" s="608">
        <v>0</v>
      </c>
      <c r="AV102" s="608">
        <v>0</v>
      </c>
      <c r="AW102" s="608">
        <v>0</v>
      </c>
      <c r="AX102" s="608">
        <v>0</v>
      </c>
      <c r="AY102" s="608">
        <v>0</v>
      </c>
      <c r="AZ102" s="608">
        <v>0</v>
      </c>
      <c r="BA102" s="608">
        <v>0</v>
      </c>
      <c r="BB102" s="608">
        <v>0</v>
      </c>
      <c r="BC102" s="608">
        <v>0</v>
      </c>
      <c r="BD102" s="608">
        <v>0</v>
      </c>
      <c r="BE102" s="608">
        <v>0</v>
      </c>
      <c r="BF102" s="608">
        <v>0</v>
      </c>
      <c r="BG102" s="608">
        <v>0</v>
      </c>
      <c r="BH102" s="608">
        <v>0</v>
      </c>
      <c r="BI102" s="608">
        <v>0</v>
      </c>
      <c r="BJ102" s="608">
        <v>0</v>
      </c>
      <c r="BK102" s="608">
        <v>0</v>
      </c>
      <c r="BL102" s="608">
        <v>0</v>
      </c>
      <c r="BM102" s="608">
        <v>0</v>
      </c>
      <c r="BN102" s="608">
        <v>0</v>
      </c>
      <c r="BO102" s="608">
        <v>0</v>
      </c>
      <c r="BP102" s="608">
        <v>0</v>
      </c>
      <c r="BQ102" s="608">
        <v>0</v>
      </c>
      <c r="BR102" s="608">
        <v>0</v>
      </c>
      <c r="BS102" s="608">
        <v>0</v>
      </c>
      <c r="BT102" s="608">
        <v>0</v>
      </c>
      <c r="BU102" s="608">
        <v>0</v>
      </c>
      <c r="BV102" s="608">
        <v>0</v>
      </c>
      <c r="BW102" s="608">
        <v>0</v>
      </c>
      <c r="BX102" s="608">
        <v>0</v>
      </c>
      <c r="BY102" s="608">
        <v>0</v>
      </c>
      <c r="BZ102" s="608">
        <v>0</v>
      </c>
      <c r="CA102" s="608">
        <v>0</v>
      </c>
      <c r="CB102" s="608">
        <v>0</v>
      </c>
      <c r="CC102" s="608">
        <v>0</v>
      </c>
      <c r="CD102" s="608">
        <v>0</v>
      </c>
      <c r="CE102" s="608">
        <v>0</v>
      </c>
      <c r="CF102" s="608">
        <v>0</v>
      </c>
      <c r="CG102" s="608">
        <v>0</v>
      </c>
      <c r="CH102" s="608">
        <v>0</v>
      </c>
      <c r="CI102" s="608">
        <v>0</v>
      </c>
      <c r="CJ102" s="608">
        <v>0</v>
      </c>
      <c r="CK102" s="608">
        <v>0</v>
      </c>
      <c r="CL102" s="608">
        <v>0</v>
      </c>
      <c r="CM102" s="608">
        <v>0</v>
      </c>
      <c r="CN102" s="608">
        <v>0</v>
      </c>
      <c r="CO102" s="608">
        <v>0</v>
      </c>
      <c r="CP102" s="608">
        <v>0</v>
      </c>
      <c r="CQ102" s="608">
        <v>0</v>
      </c>
      <c r="CR102" s="608">
        <v>0</v>
      </c>
      <c r="CS102" s="608">
        <v>0</v>
      </c>
      <c r="CT102" s="608">
        <v>0</v>
      </c>
      <c r="CU102" s="608">
        <v>0</v>
      </c>
      <c r="CV102" s="608">
        <v>0</v>
      </c>
      <c r="CW102" s="608">
        <v>0</v>
      </c>
      <c r="CX102" s="608">
        <v>38</v>
      </c>
      <c r="CY102" s="608">
        <v>0</v>
      </c>
      <c r="CZ102" s="608">
        <v>0</v>
      </c>
      <c r="DA102" s="608">
        <v>0</v>
      </c>
      <c r="DB102" s="608">
        <v>0</v>
      </c>
      <c r="DC102" s="608">
        <v>0</v>
      </c>
      <c r="DD102" s="608">
        <v>0</v>
      </c>
      <c r="DE102" s="608">
        <v>0</v>
      </c>
      <c r="DF102" s="609">
        <v>38</v>
      </c>
      <c r="DG102" s="608">
        <v>9453</v>
      </c>
      <c r="DH102" s="608">
        <v>15300</v>
      </c>
      <c r="DI102" s="608">
        <v>0</v>
      </c>
      <c r="DJ102" s="608">
        <v>0</v>
      </c>
      <c r="DK102" s="608">
        <v>0</v>
      </c>
      <c r="DL102" s="608">
        <v>0</v>
      </c>
      <c r="DM102" s="608">
        <v>0</v>
      </c>
      <c r="DN102" s="610">
        <v>24753</v>
      </c>
      <c r="DO102" s="610">
        <v>24791</v>
      </c>
      <c r="DP102" s="608">
        <v>10749</v>
      </c>
      <c r="DQ102" s="610">
        <v>35502</v>
      </c>
      <c r="DR102" s="610">
        <v>35540</v>
      </c>
      <c r="DS102" s="611">
        <v>-5923</v>
      </c>
      <c r="DT102" s="609">
        <v>29579</v>
      </c>
      <c r="DU102" s="612">
        <v>29617</v>
      </c>
      <c r="DV102" s="614" t="s">
        <v>301</v>
      </c>
    </row>
    <row r="103" spans="1:126" ht="15.75" customHeight="1" x14ac:dyDescent="0.2">
      <c r="A103" s="564" t="s">
        <v>302</v>
      </c>
      <c r="B103" s="571" t="s">
        <v>388</v>
      </c>
      <c r="C103" s="459"/>
      <c r="D103" s="607">
        <v>0</v>
      </c>
      <c r="E103" s="608">
        <v>0</v>
      </c>
      <c r="F103" s="608">
        <v>0</v>
      </c>
      <c r="G103" s="608">
        <v>0</v>
      </c>
      <c r="H103" s="608">
        <v>0</v>
      </c>
      <c r="I103" s="608">
        <v>0</v>
      </c>
      <c r="J103" s="608">
        <v>0</v>
      </c>
      <c r="K103" s="608">
        <v>0</v>
      </c>
      <c r="L103" s="608">
        <v>0</v>
      </c>
      <c r="M103" s="608">
        <v>0</v>
      </c>
      <c r="N103" s="608">
        <v>0</v>
      </c>
      <c r="O103" s="608">
        <v>0</v>
      </c>
      <c r="P103" s="608">
        <v>0</v>
      </c>
      <c r="Q103" s="608">
        <v>0</v>
      </c>
      <c r="R103" s="608">
        <v>0</v>
      </c>
      <c r="S103" s="608">
        <v>0</v>
      </c>
      <c r="T103" s="608">
        <v>0</v>
      </c>
      <c r="U103" s="608">
        <v>0</v>
      </c>
      <c r="V103" s="608">
        <v>0</v>
      </c>
      <c r="W103" s="608">
        <v>0</v>
      </c>
      <c r="X103" s="608">
        <v>0</v>
      </c>
      <c r="Y103" s="608">
        <v>0</v>
      </c>
      <c r="Z103" s="608">
        <v>0</v>
      </c>
      <c r="AA103" s="608">
        <v>0</v>
      </c>
      <c r="AB103" s="608">
        <v>0</v>
      </c>
      <c r="AC103" s="608">
        <v>0</v>
      </c>
      <c r="AD103" s="608">
        <v>0</v>
      </c>
      <c r="AE103" s="608">
        <v>0</v>
      </c>
      <c r="AF103" s="608">
        <v>0</v>
      </c>
      <c r="AG103" s="608">
        <v>0</v>
      </c>
      <c r="AH103" s="608">
        <v>0</v>
      </c>
      <c r="AI103" s="608">
        <v>0</v>
      </c>
      <c r="AJ103" s="608">
        <v>0</v>
      </c>
      <c r="AK103" s="608">
        <v>0</v>
      </c>
      <c r="AL103" s="608">
        <v>0</v>
      </c>
      <c r="AM103" s="608">
        <v>0</v>
      </c>
      <c r="AN103" s="608">
        <v>0</v>
      </c>
      <c r="AO103" s="608">
        <v>0</v>
      </c>
      <c r="AP103" s="608">
        <v>0</v>
      </c>
      <c r="AQ103" s="608">
        <v>0</v>
      </c>
      <c r="AR103" s="608">
        <v>0</v>
      </c>
      <c r="AS103" s="608">
        <v>0</v>
      </c>
      <c r="AT103" s="608">
        <v>0</v>
      </c>
      <c r="AU103" s="608">
        <v>0</v>
      </c>
      <c r="AV103" s="608">
        <v>0</v>
      </c>
      <c r="AW103" s="608">
        <v>0</v>
      </c>
      <c r="AX103" s="608">
        <v>0</v>
      </c>
      <c r="AY103" s="608">
        <v>0</v>
      </c>
      <c r="AZ103" s="608">
        <v>0</v>
      </c>
      <c r="BA103" s="608">
        <v>0</v>
      </c>
      <c r="BB103" s="608">
        <v>0</v>
      </c>
      <c r="BC103" s="608">
        <v>0</v>
      </c>
      <c r="BD103" s="608">
        <v>0</v>
      </c>
      <c r="BE103" s="608">
        <v>0</v>
      </c>
      <c r="BF103" s="608">
        <v>0</v>
      </c>
      <c r="BG103" s="608">
        <v>0</v>
      </c>
      <c r="BH103" s="608">
        <v>0</v>
      </c>
      <c r="BI103" s="608">
        <v>0</v>
      </c>
      <c r="BJ103" s="608">
        <v>0</v>
      </c>
      <c r="BK103" s="608">
        <v>0</v>
      </c>
      <c r="BL103" s="608">
        <v>0</v>
      </c>
      <c r="BM103" s="608">
        <v>0</v>
      </c>
      <c r="BN103" s="608">
        <v>0</v>
      </c>
      <c r="BO103" s="608">
        <v>0</v>
      </c>
      <c r="BP103" s="608">
        <v>0</v>
      </c>
      <c r="BQ103" s="608">
        <v>0</v>
      </c>
      <c r="BR103" s="608">
        <v>0</v>
      </c>
      <c r="BS103" s="608">
        <v>0</v>
      </c>
      <c r="BT103" s="608">
        <v>0</v>
      </c>
      <c r="BU103" s="608">
        <v>0</v>
      </c>
      <c r="BV103" s="608">
        <v>0</v>
      </c>
      <c r="BW103" s="608">
        <v>0</v>
      </c>
      <c r="BX103" s="608">
        <v>0</v>
      </c>
      <c r="BY103" s="608">
        <v>0</v>
      </c>
      <c r="BZ103" s="608">
        <v>0</v>
      </c>
      <c r="CA103" s="608">
        <v>0</v>
      </c>
      <c r="CB103" s="608">
        <v>0</v>
      </c>
      <c r="CC103" s="608">
        <v>0</v>
      </c>
      <c r="CD103" s="608">
        <v>0</v>
      </c>
      <c r="CE103" s="608">
        <v>0</v>
      </c>
      <c r="CF103" s="608">
        <v>0</v>
      </c>
      <c r="CG103" s="608">
        <v>0</v>
      </c>
      <c r="CH103" s="608">
        <v>0</v>
      </c>
      <c r="CI103" s="608">
        <v>0</v>
      </c>
      <c r="CJ103" s="608">
        <v>0</v>
      </c>
      <c r="CK103" s="608">
        <v>0</v>
      </c>
      <c r="CL103" s="608">
        <v>0</v>
      </c>
      <c r="CM103" s="608">
        <v>2065</v>
      </c>
      <c r="CN103" s="608">
        <v>0</v>
      </c>
      <c r="CO103" s="608">
        <v>4076</v>
      </c>
      <c r="CP103" s="608">
        <v>0</v>
      </c>
      <c r="CQ103" s="608">
        <v>1398</v>
      </c>
      <c r="CR103" s="608">
        <v>3386</v>
      </c>
      <c r="CS103" s="608">
        <v>0</v>
      </c>
      <c r="CT103" s="608">
        <v>0</v>
      </c>
      <c r="CU103" s="608">
        <v>0</v>
      </c>
      <c r="CV103" s="608">
        <v>0</v>
      </c>
      <c r="CW103" s="608">
        <v>0</v>
      </c>
      <c r="CX103" s="608">
        <v>67</v>
      </c>
      <c r="CY103" s="608">
        <v>675</v>
      </c>
      <c r="CZ103" s="608">
        <v>0</v>
      </c>
      <c r="DA103" s="608">
        <v>0</v>
      </c>
      <c r="DB103" s="608">
        <v>0</v>
      </c>
      <c r="DC103" s="608">
        <v>0</v>
      </c>
      <c r="DD103" s="608">
        <v>0</v>
      </c>
      <c r="DE103" s="608">
        <v>0</v>
      </c>
      <c r="DF103" s="609">
        <v>11667</v>
      </c>
      <c r="DG103" s="608">
        <v>26179</v>
      </c>
      <c r="DH103" s="608">
        <v>85681</v>
      </c>
      <c r="DI103" s="608">
        <v>0</v>
      </c>
      <c r="DJ103" s="608">
        <v>0</v>
      </c>
      <c r="DK103" s="608">
        <v>0</v>
      </c>
      <c r="DL103" s="608">
        <v>0</v>
      </c>
      <c r="DM103" s="608">
        <v>0</v>
      </c>
      <c r="DN103" s="610">
        <v>111860</v>
      </c>
      <c r="DO103" s="610">
        <v>123527</v>
      </c>
      <c r="DP103" s="608">
        <v>8040</v>
      </c>
      <c r="DQ103" s="610">
        <v>119900</v>
      </c>
      <c r="DR103" s="610">
        <v>131567</v>
      </c>
      <c r="DS103" s="611">
        <v>-7704</v>
      </c>
      <c r="DT103" s="609">
        <v>112196</v>
      </c>
      <c r="DU103" s="612">
        <v>123863</v>
      </c>
      <c r="DV103" s="614" t="s">
        <v>302</v>
      </c>
    </row>
    <row r="104" spans="1:126" ht="15.75" customHeight="1" x14ac:dyDescent="0.2">
      <c r="A104" s="564" t="s">
        <v>303</v>
      </c>
      <c r="B104" s="571" t="s">
        <v>389</v>
      </c>
      <c r="C104" s="459"/>
      <c r="D104" s="607">
        <v>0</v>
      </c>
      <c r="E104" s="608">
        <v>0</v>
      </c>
      <c r="F104" s="608">
        <v>0</v>
      </c>
      <c r="G104" s="608">
        <v>0</v>
      </c>
      <c r="H104" s="608">
        <v>0</v>
      </c>
      <c r="I104" s="608">
        <v>0</v>
      </c>
      <c r="J104" s="608">
        <v>0</v>
      </c>
      <c r="K104" s="608">
        <v>16</v>
      </c>
      <c r="L104" s="608">
        <v>8</v>
      </c>
      <c r="M104" s="608">
        <v>0</v>
      </c>
      <c r="N104" s="608">
        <v>0</v>
      </c>
      <c r="O104" s="608">
        <v>0</v>
      </c>
      <c r="P104" s="608">
        <v>2</v>
      </c>
      <c r="Q104" s="608">
        <v>2</v>
      </c>
      <c r="R104" s="608">
        <v>2</v>
      </c>
      <c r="S104" s="608">
        <v>4</v>
      </c>
      <c r="T104" s="608">
        <v>3</v>
      </c>
      <c r="U104" s="608">
        <v>1</v>
      </c>
      <c r="V104" s="608">
        <v>1</v>
      </c>
      <c r="W104" s="608">
        <v>1</v>
      </c>
      <c r="X104" s="608">
        <v>0</v>
      </c>
      <c r="Y104" s="608">
        <v>1</v>
      </c>
      <c r="Z104" s="608">
        <v>0</v>
      </c>
      <c r="AA104" s="608">
        <v>59</v>
      </c>
      <c r="AB104" s="608">
        <v>0</v>
      </c>
      <c r="AC104" s="608">
        <v>0</v>
      </c>
      <c r="AD104" s="608">
        <v>8</v>
      </c>
      <c r="AE104" s="608">
        <v>1</v>
      </c>
      <c r="AF104" s="608">
        <v>0</v>
      </c>
      <c r="AG104" s="608">
        <v>0</v>
      </c>
      <c r="AH104" s="608">
        <v>0</v>
      </c>
      <c r="AI104" s="608">
        <v>0</v>
      </c>
      <c r="AJ104" s="608">
        <v>0</v>
      </c>
      <c r="AK104" s="608">
        <v>1</v>
      </c>
      <c r="AL104" s="608">
        <v>1</v>
      </c>
      <c r="AM104" s="608">
        <v>0</v>
      </c>
      <c r="AN104" s="608">
        <v>1</v>
      </c>
      <c r="AO104" s="608">
        <v>7</v>
      </c>
      <c r="AP104" s="608">
        <v>1</v>
      </c>
      <c r="AQ104" s="608">
        <v>5</v>
      </c>
      <c r="AR104" s="608">
        <v>2</v>
      </c>
      <c r="AS104" s="608">
        <v>6</v>
      </c>
      <c r="AT104" s="608">
        <v>2</v>
      </c>
      <c r="AU104" s="608">
        <v>1</v>
      </c>
      <c r="AV104" s="608">
        <v>11</v>
      </c>
      <c r="AW104" s="608">
        <v>19</v>
      </c>
      <c r="AX104" s="608">
        <v>1</v>
      </c>
      <c r="AY104" s="608">
        <v>0</v>
      </c>
      <c r="AZ104" s="608">
        <v>0</v>
      </c>
      <c r="BA104" s="608">
        <v>0</v>
      </c>
      <c r="BB104" s="608">
        <v>0</v>
      </c>
      <c r="BC104" s="608">
        <v>0</v>
      </c>
      <c r="BD104" s="608">
        <v>0</v>
      </c>
      <c r="BE104" s="608">
        <v>0</v>
      </c>
      <c r="BF104" s="608">
        <v>5</v>
      </c>
      <c r="BG104" s="608">
        <v>0</v>
      </c>
      <c r="BH104" s="608">
        <v>0</v>
      </c>
      <c r="BI104" s="608">
        <v>4</v>
      </c>
      <c r="BJ104" s="608">
        <v>0</v>
      </c>
      <c r="BK104" s="608">
        <v>4</v>
      </c>
      <c r="BL104" s="608">
        <v>3</v>
      </c>
      <c r="BM104" s="608">
        <v>9</v>
      </c>
      <c r="BN104" s="608">
        <v>2</v>
      </c>
      <c r="BO104" s="608">
        <v>19</v>
      </c>
      <c r="BP104" s="608">
        <v>0</v>
      </c>
      <c r="BQ104" s="608">
        <v>2</v>
      </c>
      <c r="BR104" s="608">
        <v>5</v>
      </c>
      <c r="BS104" s="608">
        <v>41</v>
      </c>
      <c r="BT104" s="608">
        <v>19</v>
      </c>
      <c r="BU104" s="608">
        <v>7</v>
      </c>
      <c r="BV104" s="608">
        <v>2</v>
      </c>
      <c r="BW104" s="608">
        <v>0</v>
      </c>
      <c r="BX104" s="608">
        <v>17</v>
      </c>
      <c r="BY104" s="608">
        <v>7</v>
      </c>
      <c r="BZ104" s="608">
        <v>1</v>
      </c>
      <c r="CA104" s="608">
        <v>0</v>
      </c>
      <c r="CB104" s="608">
        <v>0</v>
      </c>
      <c r="CC104" s="608">
        <v>1</v>
      </c>
      <c r="CD104" s="608">
        <v>1</v>
      </c>
      <c r="CE104" s="608">
        <v>1</v>
      </c>
      <c r="CF104" s="608">
        <v>3</v>
      </c>
      <c r="CG104" s="608">
        <v>63</v>
      </c>
      <c r="CH104" s="608">
        <v>32</v>
      </c>
      <c r="CI104" s="608">
        <v>5</v>
      </c>
      <c r="CJ104" s="608">
        <v>6</v>
      </c>
      <c r="CK104" s="608">
        <v>39</v>
      </c>
      <c r="CL104" s="608">
        <v>32</v>
      </c>
      <c r="CM104" s="608">
        <v>52</v>
      </c>
      <c r="CN104" s="608">
        <v>8</v>
      </c>
      <c r="CO104" s="608">
        <v>5152</v>
      </c>
      <c r="CP104" s="608">
        <v>187</v>
      </c>
      <c r="CQ104" s="608">
        <v>1350</v>
      </c>
      <c r="CR104" s="608">
        <v>1140</v>
      </c>
      <c r="CS104" s="608">
        <v>4</v>
      </c>
      <c r="CT104" s="608">
        <v>6</v>
      </c>
      <c r="CU104" s="608">
        <v>11</v>
      </c>
      <c r="CV104" s="608">
        <v>2</v>
      </c>
      <c r="CW104" s="608">
        <v>203</v>
      </c>
      <c r="CX104" s="608">
        <v>334</v>
      </c>
      <c r="CY104" s="608">
        <v>236</v>
      </c>
      <c r="CZ104" s="608">
        <v>755</v>
      </c>
      <c r="DA104" s="608">
        <v>3</v>
      </c>
      <c r="DB104" s="608">
        <v>1</v>
      </c>
      <c r="DC104" s="608">
        <v>195</v>
      </c>
      <c r="DD104" s="608">
        <v>0</v>
      </c>
      <c r="DE104" s="608">
        <v>67</v>
      </c>
      <c r="DF104" s="609">
        <v>10203</v>
      </c>
      <c r="DG104" s="608">
        <v>198</v>
      </c>
      <c r="DH104" s="608">
        <v>28054</v>
      </c>
      <c r="DI104" s="608">
        <v>0</v>
      </c>
      <c r="DJ104" s="608">
        <v>0</v>
      </c>
      <c r="DK104" s="608">
        <v>0</v>
      </c>
      <c r="DL104" s="608">
        <v>0</v>
      </c>
      <c r="DM104" s="608">
        <v>0</v>
      </c>
      <c r="DN104" s="610">
        <v>28252</v>
      </c>
      <c r="DO104" s="610">
        <v>38455</v>
      </c>
      <c r="DP104" s="608">
        <v>5305</v>
      </c>
      <c r="DQ104" s="610">
        <v>33557</v>
      </c>
      <c r="DR104" s="610">
        <v>43760</v>
      </c>
      <c r="DS104" s="611">
        <v>-307</v>
      </c>
      <c r="DT104" s="609">
        <v>33250</v>
      </c>
      <c r="DU104" s="612">
        <v>43453</v>
      </c>
      <c r="DV104" s="614" t="s">
        <v>303</v>
      </c>
    </row>
    <row r="105" spans="1:126" ht="15.75" customHeight="1" x14ac:dyDescent="0.2">
      <c r="A105" s="564" t="s">
        <v>304</v>
      </c>
      <c r="B105" s="571" t="s">
        <v>390</v>
      </c>
      <c r="C105" s="459"/>
      <c r="D105" s="607">
        <v>0</v>
      </c>
      <c r="E105" s="608">
        <v>0</v>
      </c>
      <c r="F105" s="608">
        <v>0</v>
      </c>
      <c r="G105" s="608">
        <v>0</v>
      </c>
      <c r="H105" s="608">
        <v>0</v>
      </c>
      <c r="I105" s="608">
        <v>0</v>
      </c>
      <c r="J105" s="608">
        <v>0</v>
      </c>
      <c r="K105" s="608">
        <v>0</v>
      </c>
      <c r="L105" s="608">
        <v>0</v>
      </c>
      <c r="M105" s="608">
        <v>0</v>
      </c>
      <c r="N105" s="608">
        <v>0</v>
      </c>
      <c r="O105" s="608">
        <v>0</v>
      </c>
      <c r="P105" s="608">
        <v>0</v>
      </c>
      <c r="Q105" s="608">
        <v>0</v>
      </c>
      <c r="R105" s="608">
        <v>0</v>
      </c>
      <c r="S105" s="608">
        <v>0</v>
      </c>
      <c r="T105" s="608">
        <v>0</v>
      </c>
      <c r="U105" s="608">
        <v>0</v>
      </c>
      <c r="V105" s="608">
        <v>0</v>
      </c>
      <c r="W105" s="608">
        <v>0</v>
      </c>
      <c r="X105" s="608">
        <v>0</v>
      </c>
      <c r="Y105" s="608">
        <v>0</v>
      </c>
      <c r="Z105" s="608">
        <v>0</v>
      </c>
      <c r="AA105" s="608">
        <v>0</v>
      </c>
      <c r="AB105" s="608">
        <v>0</v>
      </c>
      <c r="AC105" s="608">
        <v>0</v>
      </c>
      <c r="AD105" s="608">
        <v>0</v>
      </c>
      <c r="AE105" s="608">
        <v>0</v>
      </c>
      <c r="AF105" s="608">
        <v>0</v>
      </c>
      <c r="AG105" s="608">
        <v>0</v>
      </c>
      <c r="AH105" s="608">
        <v>0</v>
      </c>
      <c r="AI105" s="608">
        <v>0</v>
      </c>
      <c r="AJ105" s="608">
        <v>0</v>
      </c>
      <c r="AK105" s="608">
        <v>0</v>
      </c>
      <c r="AL105" s="608">
        <v>0</v>
      </c>
      <c r="AM105" s="608">
        <v>0</v>
      </c>
      <c r="AN105" s="608">
        <v>0</v>
      </c>
      <c r="AO105" s="608">
        <v>0</v>
      </c>
      <c r="AP105" s="608">
        <v>0</v>
      </c>
      <c r="AQ105" s="608">
        <v>0</v>
      </c>
      <c r="AR105" s="608">
        <v>0</v>
      </c>
      <c r="AS105" s="608">
        <v>0</v>
      </c>
      <c r="AT105" s="608">
        <v>0</v>
      </c>
      <c r="AU105" s="608">
        <v>0</v>
      </c>
      <c r="AV105" s="608">
        <v>0</v>
      </c>
      <c r="AW105" s="608">
        <v>0</v>
      </c>
      <c r="AX105" s="608">
        <v>0</v>
      </c>
      <c r="AY105" s="608">
        <v>0</v>
      </c>
      <c r="AZ105" s="608">
        <v>0</v>
      </c>
      <c r="BA105" s="608">
        <v>0</v>
      </c>
      <c r="BB105" s="608">
        <v>0</v>
      </c>
      <c r="BC105" s="608">
        <v>0</v>
      </c>
      <c r="BD105" s="608">
        <v>0</v>
      </c>
      <c r="BE105" s="608">
        <v>0</v>
      </c>
      <c r="BF105" s="608">
        <v>0</v>
      </c>
      <c r="BG105" s="608">
        <v>0</v>
      </c>
      <c r="BH105" s="608">
        <v>0</v>
      </c>
      <c r="BI105" s="608">
        <v>0</v>
      </c>
      <c r="BJ105" s="608">
        <v>0</v>
      </c>
      <c r="BK105" s="608">
        <v>0</v>
      </c>
      <c r="BL105" s="608">
        <v>0</v>
      </c>
      <c r="BM105" s="608">
        <v>0</v>
      </c>
      <c r="BN105" s="608">
        <v>0</v>
      </c>
      <c r="BO105" s="608">
        <v>0</v>
      </c>
      <c r="BP105" s="608">
        <v>0</v>
      </c>
      <c r="BQ105" s="608">
        <v>0</v>
      </c>
      <c r="BR105" s="608">
        <v>0</v>
      </c>
      <c r="BS105" s="608">
        <v>12</v>
      </c>
      <c r="BT105" s="608">
        <v>0</v>
      </c>
      <c r="BU105" s="608">
        <v>0</v>
      </c>
      <c r="BV105" s="608">
        <v>0</v>
      </c>
      <c r="BW105" s="608">
        <v>0</v>
      </c>
      <c r="BX105" s="608">
        <v>0</v>
      </c>
      <c r="BY105" s="608">
        <v>0</v>
      </c>
      <c r="BZ105" s="608">
        <v>0</v>
      </c>
      <c r="CA105" s="608">
        <v>0</v>
      </c>
      <c r="CB105" s="608">
        <v>0</v>
      </c>
      <c r="CC105" s="608">
        <v>0</v>
      </c>
      <c r="CD105" s="608">
        <v>0</v>
      </c>
      <c r="CE105" s="608">
        <v>0</v>
      </c>
      <c r="CF105" s="608">
        <v>0</v>
      </c>
      <c r="CG105" s="608">
        <v>3</v>
      </c>
      <c r="CH105" s="608">
        <v>1689</v>
      </c>
      <c r="CI105" s="608">
        <v>0</v>
      </c>
      <c r="CJ105" s="608">
        <v>3</v>
      </c>
      <c r="CK105" s="608">
        <v>997</v>
      </c>
      <c r="CL105" s="608">
        <v>0</v>
      </c>
      <c r="CM105" s="608">
        <v>32</v>
      </c>
      <c r="CN105" s="608">
        <v>0</v>
      </c>
      <c r="CO105" s="608">
        <v>0</v>
      </c>
      <c r="CP105" s="608">
        <v>0</v>
      </c>
      <c r="CQ105" s="608">
        <v>0</v>
      </c>
      <c r="CR105" s="608">
        <v>0</v>
      </c>
      <c r="CS105" s="608">
        <v>0</v>
      </c>
      <c r="CT105" s="608">
        <v>0</v>
      </c>
      <c r="CU105" s="608">
        <v>249</v>
      </c>
      <c r="CV105" s="608">
        <v>0</v>
      </c>
      <c r="CW105" s="608">
        <v>0</v>
      </c>
      <c r="CX105" s="608">
        <v>51</v>
      </c>
      <c r="CY105" s="608">
        <v>18</v>
      </c>
      <c r="CZ105" s="608">
        <v>0</v>
      </c>
      <c r="DA105" s="608">
        <v>223</v>
      </c>
      <c r="DB105" s="608">
        <v>0</v>
      </c>
      <c r="DC105" s="608">
        <v>50</v>
      </c>
      <c r="DD105" s="608">
        <v>0</v>
      </c>
      <c r="DE105" s="608">
        <v>15</v>
      </c>
      <c r="DF105" s="609">
        <v>3342</v>
      </c>
      <c r="DG105" s="608">
        <v>4207</v>
      </c>
      <c r="DH105" s="608">
        <v>56930</v>
      </c>
      <c r="DI105" s="608">
        <v>0</v>
      </c>
      <c r="DJ105" s="608">
        <v>0</v>
      </c>
      <c r="DK105" s="608">
        <v>0</v>
      </c>
      <c r="DL105" s="608">
        <v>2546</v>
      </c>
      <c r="DM105" s="608">
        <v>0</v>
      </c>
      <c r="DN105" s="610">
        <v>63683</v>
      </c>
      <c r="DO105" s="610">
        <v>67025</v>
      </c>
      <c r="DP105" s="608">
        <v>305</v>
      </c>
      <c r="DQ105" s="610">
        <v>63988</v>
      </c>
      <c r="DR105" s="610">
        <v>67330</v>
      </c>
      <c r="DS105" s="611">
        <v>-26890</v>
      </c>
      <c r="DT105" s="609">
        <v>37098</v>
      </c>
      <c r="DU105" s="612">
        <v>40440</v>
      </c>
      <c r="DV105" s="614" t="s">
        <v>304</v>
      </c>
    </row>
    <row r="106" spans="1:126" ht="15.75" customHeight="1" x14ac:dyDescent="0.2">
      <c r="A106" s="564" t="s">
        <v>305</v>
      </c>
      <c r="B106" s="571" t="s">
        <v>551</v>
      </c>
      <c r="C106" s="459"/>
      <c r="D106" s="607">
        <v>0</v>
      </c>
      <c r="E106" s="608">
        <v>39</v>
      </c>
      <c r="F106" s="608">
        <v>0</v>
      </c>
      <c r="G106" s="608">
        <v>0</v>
      </c>
      <c r="H106" s="608">
        <v>0</v>
      </c>
      <c r="I106" s="608">
        <v>0</v>
      </c>
      <c r="J106" s="608">
        <v>0</v>
      </c>
      <c r="K106" s="608">
        <v>0</v>
      </c>
      <c r="L106" s="608">
        <v>0</v>
      </c>
      <c r="M106" s="608">
        <v>0</v>
      </c>
      <c r="N106" s="608">
        <v>0</v>
      </c>
      <c r="O106" s="608">
        <v>0</v>
      </c>
      <c r="P106" s="608">
        <v>0</v>
      </c>
      <c r="Q106" s="608">
        <v>0</v>
      </c>
      <c r="R106" s="608">
        <v>0</v>
      </c>
      <c r="S106" s="608">
        <v>0</v>
      </c>
      <c r="T106" s="608">
        <v>0</v>
      </c>
      <c r="U106" s="608">
        <v>0</v>
      </c>
      <c r="V106" s="608">
        <v>0</v>
      </c>
      <c r="W106" s="608">
        <v>0</v>
      </c>
      <c r="X106" s="608">
        <v>0</v>
      </c>
      <c r="Y106" s="608">
        <v>0</v>
      </c>
      <c r="Z106" s="608">
        <v>0</v>
      </c>
      <c r="AA106" s="608">
        <v>0</v>
      </c>
      <c r="AB106" s="608">
        <v>0</v>
      </c>
      <c r="AC106" s="608">
        <v>0</v>
      </c>
      <c r="AD106" s="608">
        <v>0</v>
      </c>
      <c r="AE106" s="608">
        <v>0</v>
      </c>
      <c r="AF106" s="608">
        <v>0</v>
      </c>
      <c r="AG106" s="608">
        <v>0</v>
      </c>
      <c r="AH106" s="608">
        <v>0</v>
      </c>
      <c r="AI106" s="608">
        <v>0</v>
      </c>
      <c r="AJ106" s="608">
        <v>0</v>
      </c>
      <c r="AK106" s="608">
        <v>0</v>
      </c>
      <c r="AL106" s="608">
        <v>0</v>
      </c>
      <c r="AM106" s="608">
        <v>0</v>
      </c>
      <c r="AN106" s="608">
        <v>0</v>
      </c>
      <c r="AO106" s="608">
        <v>0</v>
      </c>
      <c r="AP106" s="608">
        <v>0</v>
      </c>
      <c r="AQ106" s="608">
        <v>0</v>
      </c>
      <c r="AR106" s="608">
        <v>0</v>
      </c>
      <c r="AS106" s="608">
        <v>0</v>
      </c>
      <c r="AT106" s="608">
        <v>0</v>
      </c>
      <c r="AU106" s="608">
        <v>0</v>
      </c>
      <c r="AV106" s="608">
        <v>0</v>
      </c>
      <c r="AW106" s="608">
        <v>0</v>
      </c>
      <c r="AX106" s="608">
        <v>0</v>
      </c>
      <c r="AY106" s="608">
        <v>0</v>
      </c>
      <c r="AZ106" s="608">
        <v>0</v>
      </c>
      <c r="BA106" s="608">
        <v>0</v>
      </c>
      <c r="BB106" s="608">
        <v>0</v>
      </c>
      <c r="BC106" s="608">
        <v>0</v>
      </c>
      <c r="BD106" s="608">
        <v>0</v>
      </c>
      <c r="BE106" s="608">
        <v>0</v>
      </c>
      <c r="BF106" s="608">
        <v>0</v>
      </c>
      <c r="BG106" s="608">
        <v>0</v>
      </c>
      <c r="BH106" s="608">
        <v>0</v>
      </c>
      <c r="BI106" s="608">
        <v>0</v>
      </c>
      <c r="BJ106" s="608">
        <v>0</v>
      </c>
      <c r="BK106" s="608">
        <v>0</v>
      </c>
      <c r="BL106" s="608">
        <v>0</v>
      </c>
      <c r="BM106" s="608">
        <v>0</v>
      </c>
      <c r="BN106" s="608">
        <v>0</v>
      </c>
      <c r="BO106" s="608">
        <v>0</v>
      </c>
      <c r="BP106" s="608">
        <v>0</v>
      </c>
      <c r="BQ106" s="608">
        <v>0</v>
      </c>
      <c r="BR106" s="608">
        <v>0</v>
      </c>
      <c r="BS106" s="608">
        <v>0</v>
      </c>
      <c r="BT106" s="608">
        <v>0</v>
      </c>
      <c r="BU106" s="608">
        <v>0</v>
      </c>
      <c r="BV106" s="608">
        <v>0</v>
      </c>
      <c r="BW106" s="608">
        <v>0</v>
      </c>
      <c r="BX106" s="608">
        <v>0</v>
      </c>
      <c r="BY106" s="608">
        <v>0</v>
      </c>
      <c r="BZ106" s="608">
        <v>0</v>
      </c>
      <c r="CA106" s="608">
        <v>0</v>
      </c>
      <c r="CB106" s="608">
        <v>0</v>
      </c>
      <c r="CC106" s="608">
        <v>0</v>
      </c>
      <c r="CD106" s="608">
        <v>0</v>
      </c>
      <c r="CE106" s="608">
        <v>0</v>
      </c>
      <c r="CF106" s="608">
        <v>0</v>
      </c>
      <c r="CG106" s="608">
        <v>0</v>
      </c>
      <c r="CH106" s="608">
        <v>0</v>
      </c>
      <c r="CI106" s="608">
        <v>0</v>
      </c>
      <c r="CJ106" s="608">
        <v>0</v>
      </c>
      <c r="CK106" s="608">
        <v>0</v>
      </c>
      <c r="CL106" s="608">
        <v>0</v>
      </c>
      <c r="CM106" s="608">
        <v>102</v>
      </c>
      <c r="CN106" s="608">
        <v>0</v>
      </c>
      <c r="CO106" s="608">
        <v>0</v>
      </c>
      <c r="CP106" s="608">
        <v>0</v>
      </c>
      <c r="CQ106" s="608">
        <v>0</v>
      </c>
      <c r="CR106" s="608">
        <v>0</v>
      </c>
      <c r="CS106" s="608">
        <v>0</v>
      </c>
      <c r="CT106" s="608">
        <v>0</v>
      </c>
      <c r="CU106" s="608">
        <v>0</v>
      </c>
      <c r="CV106" s="608">
        <v>0</v>
      </c>
      <c r="CW106" s="608">
        <v>0</v>
      </c>
      <c r="CX106" s="608">
        <v>0</v>
      </c>
      <c r="CY106" s="608">
        <v>0</v>
      </c>
      <c r="CZ106" s="608">
        <v>0</v>
      </c>
      <c r="DA106" s="608">
        <v>13</v>
      </c>
      <c r="DB106" s="608">
        <v>8</v>
      </c>
      <c r="DC106" s="608">
        <v>0</v>
      </c>
      <c r="DD106" s="608">
        <v>0</v>
      </c>
      <c r="DE106" s="608">
        <v>0</v>
      </c>
      <c r="DF106" s="609">
        <v>162</v>
      </c>
      <c r="DG106" s="608">
        <v>0</v>
      </c>
      <c r="DH106" s="608">
        <v>3407</v>
      </c>
      <c r="DI106" s="608">
        <v>0</v>
      </c>
      <c r="DJ106" s="608">
        <v>0</v>
      </c>
      <c r="DK106" s="608">
        <v>0</v>
      </c>
      <c r="DL106" s="608">
        <v>0</v>
      </c>
      <c r="DM106" s="608">
        <v>0</v>
      </c>
      <c r="DN106" s="610">
        <v>3407</v>
      </c>
      <c r="DO106" s="610">
        <v>3569</v>
      </c>
      <c r="DP106" s="608">
        <v>0</v>
      </c>
      <c r="DQ106" s="610">
        <v>3407</v>
      </c>
      <c r="DR106" s="610">
        <v>3569</v>
      </c>
      <c r="DS106" s="611">
        <v>0</v>
      </c>
      <c r="DT106" s="609">
        <v>3407</v>
      </c>
      <c r="DU106" s="612">
        <v>3569</v>
      </c>
      <c r="DV106" s="614" t="s">
        <v>305</v>
      </c>
    </row>
    <row r="107" spans="1:126" ht="15.75" customHeight="1" x14ac:dyDescent="0.2">
      <c r="A107" s="564" t="s">
        <v>306</v>
      </c>
      <c r="B107" s="571" t="s">
        <v>391</v>
      </c>
      <c r="C107" s="459"/>
      <c r="D107" s="607">
        <v>1</v>
      </c>
      <c r="E107" s="608">
        <v>0</v>
      </c>
      <c r="F107" s="608">
        <v>16</v>
      </c>
      <c r="G107" s="608">
        <v>0</v>
      </c>
      <c r="H107" s="608">
        <v>14</v>
      </c>
      <c r="I107" s="608">
        <v>0</v>
      </c>
      <c r="J107" s="608">
        <v>1</v>
      </c>
      <c r="K107" s="608">
        <v>27</v>
      </c>
      <c r="L107" s="608">
        <v>5</v>
      </c>
      <c r="M107" s="608">
        <v>0</v>
      </c>
      <c r="N107" s="608">
        <v>0</v>
      </c>
      <c r="O107" s="608">
        <v>0</v>
      </c>
      <c r="P107" s="608">
        <v>2</v>
      </c>
      <c r="Q107" s="608">
        <v>2</v>
      </c>
      <c r="R107" s="608">
        <v>3</v>
      </c>
      <c r="S107" s="608">
        <v>3</v>
      </c>
      <c r="T107" s="608">
        <v>2</v>
      </c>
      <c r="U107" s="608">
        <v>3</v>
      </c>
      <c r="V107" s="608">
        <v>5</v>
      </c>
      <c r="W107" s="608">
        <v>7</v>
      </c>
      <c r="X107" s="608">
        <v>0</v>
      </c>
      <c r="Y107" s="608">
        <v>2</v>
      </c>
      <c r="Z107" s="608">
        <v>2</v>
      </c>
      <c r="AA107" s="608">
        <v>46</v>
      </c>
      <c r="AB107" s="608">
        <v>29</v>
      </c>
      <c r="AC107" s="608">
        <v>0</v>
      </c>
      <c r="AD107" s="608">
        <v>7</v>
      </c>
      <c r="AE107" s="608">
        <v>0</v>
      </c>
      <c r="AF107" s="608">
        <v>0</v>
      </c>
      <c r="AG107" s="608">
        <v>3</v>
      </c>
      <c r="AH107" s="608">
        <v>2</v>
      </c>
      <c r="AI107" s="608">
        <v>8</v>
      </c>
      <c r="AJ107" s="608">
        <v>11</v>
      </c>
      <c r="AK107" s="608">
        <v>2</v>
      </c>
      <c r="AL107" s="608">
        <v>1</v>
      </c>
      <c r="AM107" s="608">
        <v>6</v>
      </c>
      <c r="AN107" s="608">
        <v>1</v>
      </c>
      <c r="AO107" s="608">
        <v>10</v>
      </c>
      <c r="AP107" s="608">
        <v>7</v>
      </c>
      <c r="AQ107" s="608">
        <v>11</v>
      </c>
      <c r="AR107" s="608">
        <v>3</v>
      </c>
      <c r="AS107" s="608">
        <v>15</v>
      </c>
      <c r="AT107" s="608">
        <v>34</v>
      </c>
      <c r="AU107" s="608">
        <v>1</v>
      </c>
      <c r="AV107" s="608">
        <v>7</v>
      </c>
      <c r="AW107" s="608">
        <v>53</v>
      </c>
      <c r="AX107" s="608">
        <v>3</v>
      </c>
      <c r="AY107" s="608">
        <v>0</v>
      </c>
      <c r="AZ107" s="608">
        <v>0</v>
      </c>
      <c r="BA107" s="608">
        <v>1</v>
      </c>
      <c r="BB107" s="608">
        <v>1</v>
      </c>
      <c r="BC107" s="608">
        <v>0</v>
      </c>
      <c r="BD107" s="608">
        <v>0</v>
      </c>
      <c r="BE107" s="608">
        <v>0</v>
      </c>
      <c r="BF107" s="608">
        <v>5</v>
      </c>
      <c r="BG107" s="608">
        <v>1</v>
      </c>
      <c r="BH107" s="608">
        <v>0</v>
      </c>
      <c r="BI107" s="608">
        <v>16</v>
      </c>
      <c r="BJ107" s="608">
        <v>2</v>
      </c>
      <c r="BK107" s="608">
        <v>70</v>
      </c>
      <c r="BL107" s="608">
        <v>18</v>
      </c>
      <c r="BM107" s="608">
        <v>49</v>
      </c>
      <c r="BN107" s="608">
        <v>28</v>
      </c>
      <c r="BO107" s="608">
        <v>27</v>
      </c>
      <c r="BP107" s="608">
        <v>1</v>
      </c>
      <c r="BQ107" s="608">
        <v>16</v>
      </c>
      <c r="BR107" s="608">
        <v>0</v>
      </c>
      <c r="BS107" s="608">
        <v>333</v>
      </c>
      <c r="BT107" s="608">
        <v>55</v>
      </c>
      <c r="BU107" s="608">
        <v>155</v>
      </c>
      <c r="BV107" s="608">
        <v>47</v>
      </c>
      <c r="BW107" s="608">
        <v>230</v>
      </c>
      <c r="BX107" s="608">
        <v>3</v>
      </c>
      <c r="BY107" s="608">
        <v>65</v>
      </c>
      <c r="BZ107" s="608">
        <v>0</v>
      </c>
      <c r="CA107" s="608">
        <v>2</v>
      </c>
      <c r="CB107" s="608">
        <v>0</v>
      </c>
      <c r="CC107" s="608">
        <v>2</v>
      </c>
      <c r="CD107" s="608">
        <v>5</v>
      </c>
      <c r="CE107" s="608">
        <v>13</v>
      </c>
      <c r="CF107" s="608">
        <v>3</v>
      </c>
      <c r="CG107" s="608">
        <v>48</v>
      </c>
      <c r="CH107" s="608">
        <v>50</v>
      </c>
      <c r="CI107" s="608">
        <v>105</v>
      </c>
      <c r="CJ107" s="608">
        <v>1</v>
      </c>
      <c r="CK107" s="608">
        <v>98</v>
      </c>
      <c r="CL107" s="608">
        <v>84</v>
      </c>
      <c r="CM107" s="608">
        <v>759</v>
      </c>
      <c r="CN107" s="608">
        <v>406</v>
      </c>
      <c r="CO107" s="608">
        <v>114</v>
      </c>
      <c r="CP107" s="608">
        <v>4</v>
      </c>
      <c r="CQ107" s="608">
        <v>20</v>
      </c>
      <c r="CR107" s="608">
        <v>28</v>
      </c>
      <c r="CS107" s="608">
        <v>132</v>
      </c>
      <c r="CT107" s="608">
        <v>41</v>
      </c>
      <c r="CU107" s="608">
        <v>26</v>
      </c>
      <c r="CV107" s="608">
        <v>38</v>
      </c>
      <c r="CW107" s="608">
        <v>196</v>
      </c>
      <c r="CX107" s="608">
        <v>53</v>
      </c>
      <c r="CY107" s="608">
        <v>58</v>
      </c>
      <c r="CZ107" s="608">
        <v>75</v>
      </c>
      <c r="DA107" s="608">
        <v>101</v>
      </c>
      <c r="DB107" s="608">
        <v>5</v>
      </c>
      <c r="DC107" s="608">
        <v>212</v>
      </c>
      <c r="DD107" s="608">
        <v>0</v>
      </c>
      <c r="DE107" s="608">
        <v>62</v>
      </c>
      <c r="DF107" s="609">
        <v>4219</v>
      </c>
      <c r="DG107" s="608">
        <v>1874</v>
      </c>
      <c r="DH107" s="608">
        <v>57373</v>
      </c>
      <c r="DI107" s="608">
        <v>0</v>
      </c>
      <c r="DJ107" s="608">
        <v>0</v>
      </c>
      <c r="DK107" s="608">
        <v>0</v>
      </c>
      <c r="DL107" s="608">
        <v>0</v>
      </c>
      <c r="DM107" s="608">
        <v>0</v>
      </c>
      <c r="DN107" s="610">
        <v>59247</v>
      </c>
      <c r="DO107" s="610">
        <v>63466</v>
      </c>
      <c r="DP107" s="608">
        <v>1172</v>
      </c>
      <c r="DQ107" s="610">
        <v>60419</v>
      </c>
      <c r="DR107" s="610">
        <v>64638</v>
      </c>
      <c r="DS107" s="611">
        <v>-10203</v>
      </c>
      <c r="DT107" s="609">
        <v>50216</v>
      </c>
      <c r="DU107" s="612">
        <v>54435</v>
      </c>
      <c r="DV107" s="614" t="s">
        <v>306</v>
      </c>
    </row>
    <row r="108" spans="1:126" ht="15.75" customHeight="1" x14ac:dyDescent="0.2">
      <c r="A108" s="564" t="s">
        <v>307</v>
      </c>
      <c r="B108" s="571" t="s">
        <v>555</v>
      </c>
      <c r="C108" s="459"/>
      <c r="D108" s="607">
        <v>9</v>
      </c>
      <c r="E108" s="608">
        <v>4</v>
      </c>
      <c r="F108" s="608">
        <v>5</v>
      </c>
      <c r="G108" s="608">
        <v>10</v>
      </c>
      <c r="H108" s="608">
        <v>12</v>
      </c>
      <c r="I108" s="608">
        <v>0</v>
      </c>
      <c r="J108" s="608">
        <v>3</v>
      </c>
      <c r="K108" s="608">
        <v>133</v>
      </c>
      <c r="L108" s="608">
        <v>11</v>
      </c>
      <c r="M108" s="608">
        <v>0</v>
      </c>
      <c r="N108" s="608">
        <v>0</v>
      </c>
      <c r="O108" s="608">
        <v>17</v>
      </c>
      <c r="P108" s="608">
        <v>26</v>
      </c>
      <c r="Q108" s="608">
        <v>28</v>
      </c>
      <c r="R108" s="608">
        <v>55</v>
      </c>
      <c r="S108" s="608">
        <v>58</v>
      </c>
      <c r="T108" s="608">
        <v>45</v>
      </c>
      <c r="U108" s="608">
        <v>26</v>
      </c>
      <c r="V108" s="608">
        <v>15</v>
      </c>
      <c r="W108" s="608">
        <v>18</v>
      </c>
      <c r="X108" s="608">
        <v>0</v>
      </c>
      <c r="Y108" s="608">
        <v>8</v>
      </c>
      <c r="Z108" s="608">
        <v>11</v>
      </c>
      <c r="AA108" s="608">
        <v>528</v>
      </c>
      <c r="AB108" s="608">
        <v>36</v>
      </c>
      <c r="AC108" s="608">
        <v>1</v>
      </c>
      <c r="AD108" s="608">
        <v>21</v>
      </c>
      <c r="AE108" s="608">
        <v>3</v>
      </c>
      <c r="AF108" s="608">
        <v>4</v>
      </c>
      <c r="AG108" s="608">
        <v>13</v>
      </c>
      <c r="AH108" s="608">
        <v>13</v>
      </c>
      <c r="AI108" s="608">
        <v>5</v>
      </c>
      <c r="AJ108" s="608">
        <v>41</v>
      </c>
      <c r="AK108" s="608">
        <v>3</v>
      </c>
      <c r="AL108" s="608">
        <v>3</v>
      </c>
      <c r="AM108" s="608">
        <v>11</v>
      </c>
      <c r="AN108" s="608">
        <v>10</v>
      </c>
      <c r="AO108" s="608">
        <v>33</v>
      </c>
      <c r="AP108" s="608">
        <v>59</v>
      </c>
      <c r="AQ108" s="608">
        <v>113</v>
      </c>
      <c r="AR108" s="608">
        <v>28</v>
      </c>
      <c r="AS108" s="608">
        <v>95</v>
      </c>
      <c r="AT108" s="608">
        <v>384</v>
      </c>
      <c r="AU108" s="608">
        <v>21</v>
      </c>
      <c r="AV108" s="608">
        <v>46</v>
      </c>
      <c r="AW108" s="608">
        <v>525</v>
      </c>
      <c r="AX108" s="608">
        <v>23</v>
      </c>
      <c r="AY108" s="608">
        <v>2</v>
      </c>
      <c r="AZ108" s="608">
        <v>3</v>
      </c>
      <c r="BA108" s="608">
        <v>3</v>
      </c>
      <c r="BB108" s="608">
        <v>7</v>
      </c>
      <c r="BC108" s="608">
        <v>1</v>
      </c>
      <c r="BD108" s="608">
        <v>0</v>
      </c>
      <c r="BE108" s="608">
        <v>0</v>
      </c>
      <c r="BF108" s="608">
        <v>36</v>
      </c>
      <c r="BG108" s="608">
        <v>5</v>
      </c>
      <c r="BH108" s="608">
        <v>5</v>
      </c>
      <c r="BI108" s="608">
        <v>161</v>
      </c>
      <c r="BJ108" s="608">
        <v>7</v>
      </c>
      <c r="BK108" s="608">
        <v>185</v>
      </c>
      <c r="BL108" s="608">
        <v>3</v>
      </c>
      <c r="BM108" s="608">
        <v>245</v>
      </c>
      <c r="BN108" s="608">
        <v>17</v>
      </c>
      <c r="BO108" s="608">
        <v>29</v>
      </c>
      <c r="BP108" s="608">
        <v>2</v>
      </c>
      <c r="BQ108" s="608">
        <v>42</v>
      </c>
      <c r="BR108" s="608">
        <v>230</v>
      </c>
      <c r="BS108" s="608">
        <v>1178</v>
      </c>
      <c r="BT108" s="608">
        <v>941</v>
      </c>
      <c r="BU108" s="608">
        <v>121</v>
      </c>
      <c r="BV108" s="608">
        <v>25</v>
      </c>
      <c r="BW108" s="608">
        <v>0</v>
      </c>
      <c r="BX108" s="608">
        <v>23</v>
      </c>
      <c r="BY108" s="608">
        <v>270</v>
      </c>
      <c r="BZ108" s="608">
        <v>99</v>
      </c>
      <c r="CA108" s="608">
        <v>12</v>
      </c>
      <c r="CB108" s="608">
        <v>2</v>
      </c>
      <c r="CC108" s="608">
        <v>43</v>
      </c>
      <c r="CD108" s="608">
        <v>70</v>
      </c>
      <c r="CE108" s="608">
        <v>76</v>
      </c>
      <c r="CF108" s="608">
        <v>30</v>
      </c>
      <c r="CG108" s="608">
        <v>333</v>
      </c>
      <c r="CH108" s="608">
        <v>81</v>
      </c>
      <c r="CI108" s="608">
        <v>70</v>
      </c>
      <c r="CJ108" s="608">
        <v>19</v>
      </c>
      <c r="CK108" s="608">
        <v>67</v>
      </c>
      <c r="CL108" s="608">
        <v>797</v>
      </c>
      <c r="CM108" s="608">
        <v>383</v>
      </c>
      <c r="CN108" s="608">
        <v>1014</v>
      </c>
      <c r="CO108" s="608">
        <v>582</v>
      </c>
      <c r="CP108" s="608">
        <v>100</v>
      </c>
      <c r="CQ108" s="608">
        <v>412</v>
      </c>
      <c r="CR108" s="608">
        <v>514</v>
      </c>
      <c r="CS108" s="608">
        <v>258</v>
      </c>
      <c r="CT108" s="608">
        <v>69</v>
      </c>
      <c r="CU108" s="608">
        <v>19</v>
      </c>
      <c r="CV108" s="608">
        <v>95</v>
      </c>
      <c r="CW108" s="608">
        <v>396</v>
      </c>
      <c r="CX108" s="608">
        <v>70</v>
      </c>
      <c r="CY108" s="608">
        <v>78</v>
      </c>
      <c r="CZ108" s="608">
        <v>183</v>
      </c>
      <c r="DA108" s="608">
        <v>86</v>
      </c>
      <c r="DB108" s="608">
        <v>10</v>
      </c>
      <c r="DC108" s="608">
        <v>123</v>
      </c>
      <c r="DD108" s="608">
        <v>0</v>
      </c>
      <c r="DE108" s="608">
        <v>5</v>
      </c>
      <c r="DF108" s="609">
        <v>12150</v>
      </c>
      <c r="DG108" s="608">
        <v>0</v>
      </c>
      <c r="DH108" s="608">
        <v>0</v>
      </c>
      <c r="DI108" s="608">
        <v>0</v>
      </c>
      <c r="DJ108" s="608">
        <v>0</v>
      </c>
      <c r="DK108" s="608">
        <v>0</v>
      </c>
      <c r="DL108" s="608">
        <v>0</v>
      </c>
      <c r="DM108" s="608">
        <v>0</v>
      </c>
      <c r="DN108" s="610">
        <v>0</v>
      </c>
      <c r="DO108" s="610">
        <v>12150</v>
      </c>
      <c r="DP108" s="608">
        <v>0</v>
      </c>
      <c r="DQ108" s="610">
        <v>0</v>
      </c>
      <c r="DR108" s="610">
        <v>12150</v>
      </c>
      <c r="DS108" s="611">
        <v>0</v>
      </c>
      <c r="DT108" s="609">
        <v>0</v>
      </c>
      <c r="DU108" s="612">
        <v>12150</v>
      </c>
      <c r="DV108" s="614" t="s">
        <v>307</v>
      </c>
    </row>
    <row r="109" spans="1:126" ht="15.75" customHeight="1" x14ac:dyDescent="0.2">
      <c r="A109" s="564" t="s">
        <v>308</v>
      </c>
      <c r="B109" s="571" t="s">
        <v>0</v>
      </c>
      <c r="C109" s="459"/>
      <c r="D109" s="607">
        <v>532</v>
      </c>
      <c r="E109" s="608">
        <v>1</v>
      </c>
      <c r="F109" s="608">
        <v>7</v>
      </c>
      <c r="G109" s="608">
        <v>2</v>
      </c>
      <c r="H109" s="608">
        <v>89</v>
      </c>
      <c r="I109" s="608">
        <v>0</v>
      </c>
      <c r="J109" s="608">
        <v>18</v>
      </c>
      <c r="K109" s="608">
        <v>486</v>
      </c>
      <c r="L109" s="608">
        <v>79</v>
      </c>
      <c r="M109" s="608">
        <v>9</v>
      </c>
      <c r="N109" s="608">
        <v>0</v>
      </c>
      <c r="O109" s="608">
        <v>32</v>
      </c>
      <c r="P109" s="608">
        <v>48</v>
      </c>
      <c r="Q109" s="608">
        <v>210</v>
      </c>
      <c r="R109" s="608">
        <v>93</v>
      </c>
      <c r="S109" s="608">
        <v>163</v>
      </c>
      <c r="T109" s="608">
        <v>190</v>
      </c>
      <c r="U109" s="608">
        <v>64</v>
      </c>
      <c r="V109" s="608">
        <v>5</v>
      </c>
      <c r="W109" s="608">
        <v>26</v>
      </c>
      <c r="X109" s="608">
        <v>0</v>
      </c>
      <c r="Y109" s="608">
        <v>9</v>
      </c>
      <c r="Z109" s="608">
        <v>47</v>
      </c>
      <c r="AA109" s="608">
        <v>299</v>
      </c>
      <c r="AB109" s="608">
        <v>115</v>
      </c>
      <c r="AC109" s="608">
        <v>98</v>
      </c>
      <c r="AD109" s="608">
        <v>237</v>
      </c>
      <c r="AE109" s="608">
        <v>55</v>
      </c>
      <c r="AF109" s="608">
        <v>12</v>
      </c>
      <c r="AG109" s="608">
        <v>236</v>
      </c>
      <c r="AH109" s="608">
        <v>201</v>
      </c>
      <c r="AI109" s="608">
        <v>5</v>
      </c>
      <c r="AJ109" s="608">
        <v>480</v>
      </c>
      <c r="AK109" s="608">
        <v>299</v>
      </c>
      <c r="AL109" s="608">
        <v>89</v>
      </c>
      <c r="AM109" s="608">
        <v>690</v>
      </c>
      <c r="AN109" s="608">
        <v>127</v>
      </c>
      <c r="AO109" s="608">
        <v>427</v>
      </c>
      <c r="AP109" s="608">
        <v>525</v>
      </c>
      <c r="AQ109" s="608">
        <v>881</v>
      </c>
      <c r="AR109" s="608">
        <v>319</v>
      </c>
      <c r="AS109" s="608">
        <v>930</v>
      </c>
      <c r="AT109" s="608">
        <v>1795</v>
      </c>
      <c r="AU109" s="608">
        <v>60</v>
      </c>
      <c r="AV109" s="608">
        <v>36</v>
      </c>
      <c r="AW109" s="608">
        <v>99</v>
      </c>
      <c r="AX109" s="608">
        <v>31</v>
      </c>
      <c r="AY109" s="608">
        <v>3</v>
      </c>
      <c r="AZ109" s="608">
        <v>7</v>
      </c>
      <c r="BA109" s="608">
        <v>6</v>
      </c>
      <c r="BB109" s="608">
        <v>14</v>
      </c>
      <c r="BC109" s="608">
        <v>1</v>
      </c>
      <c r="BD109" s="608">
        <v>0</v>
      </c>
      <c r="BE109" s="608">
        <v>1</v>
      </c>
      <c r="BF109" s="608">
        <v>48</v>
      </c>
      <c r="BG109" s="608">
        <v>24</v>
      </c>
      <c r="BH109" s="608">
        <v>42</v>
      </c>
      <c r="BI109" s="608">
        <v>95</v>
      </c>
      <c r="BJ109" s="608">
        <v>56</v>
      </c>
      <c r="BK109" s="608">
        <v>4163</v>
      </c>
      <c r="BL109" s="608">
        <v>2474</v>
      </c>
      <c r="BM109" s="608">
        <v>1370</v>
      </c>
      <c r="BN109" s="608">
        <v>867</v>
      </c>
      <c r="BO109" s="608">
        <v>1085</v>
      </c>
      <c r="BP109" s="608">
        <v>36</v>
      </c>
      <c r="BQ109" s="608">
        <v>304</v>
      </c>
      <c r="BR109" s="608">
        <v>625</v>
      </c>
      <c r="BS109" s="608">
        <v>2520</v>
      </c>
      <c r="BT109" s="608">
        <v>2725</v>
      </c>
      <c r="BU109" s="608">
        <v>1142</v>
      </c>
      <c r="BV109" s="608">
        <v>342</v>
      </c>
      <c r="BW109" s="608">
        <v>44</v>
      </c>
      <c r="BX109" s="608">
        <v>46</v>
      </c>
      <c r="BY109" s="608">
        <v>248</v>
      </c>
      <c r="BZ109" s="608">
        <v>0</v>
      </c>
      <c r="CA109" s="608">
        <v>159</v>
      </c>
      <c r="CB109" s="608">
        <v>4</v>
      </c>
      <c r="CC109" s="608">
        <v>55</v>
      </c>
      <c r="CD109" s="608">
        <v>53</v>
      </c>
      <c r="CE109" s="608">
        <v>80</v>
      </c>
      <c r="CF109" s="608">
        <v>9</v>
      </c>
      <c r="CG109" s="608">
        <v>762</v>
      </c>
      <c r="CH109" s="608">
        <v>194</v>
      </c>
      <c r="CI109" s="608">
        <v>100</v>
      </c>
      <c r="CJ109" s="608">
        <v>120</v>
      </c>
      <c r="CK109" s="608">
        <v>109</v>
      </c>
      <c r="CL109" s="608">
        <v>75</v>
      </c>
      <c r="CM109" s="608">
        <v>2350</v>
      </c>
      <c r="CN109" s="608">
        <v>67</v>
      </c>
      <c r="CO109" s="608">
        <v>566</v>
      </c>
      <c r="CP109" s="608">
        <v>368</v>
      </c>
      <c r="CQ109" s="608">
        <v>671</v>
      </c>
      <c r="CR109" s="608">
        <v>344</v>
      </c>
      <c r="CS109" s="608">
        <v>727</v>
      </c>
      <c r="CT109" s="608">
        <v>172</v>
      </c>
      <c r="CU109" s="608">
        <v>3</v>
      </c>
      <c r="CV109" s="608">
        <v>409</v>
      </c>
      <c r="CW109" s="608">
        <v>956</v>
      </c>
      <c r="CX109" s="608">
        <v>599</v>
      </c>
      <c r="CY109" s="608">
        <v>175</v>
      </c>
      <c r="CZ109" s="608">
        <v>434</v>
      </c>
      <c r="DA109" s="608">
        <v>58</v>
      </c>
      <c r="DB109" s="608">
        <v>5</v>
      </c>
      <c r="DC109" s="608">
        <v>343</v>
      </c>
      <c r="DD109" s="608">
        <v>6</v>
      </c>
      <c r="DE109" s="608">
        <v>0</v>
      </c>
      <c r="DF109" s="609">
        <v>38417</v>
      </c>
      <c r="DG109" s="608">
        <v>0</v>
      </c>
      <c r="DH109" s="608">
        <v>13</v>
      </c>
      <c r="DI109" s="608">
        <v>0</v>
      </c>
      <c r="DJ109" s="608">
        <v>0</v>
      </c>
      <c r="DK109" s="608">
        <v>0</v>
      </c>
      <c r="DL109" s="608">
        <v>0</v>
      </c>
      <c r="DM109" s="608">
        <v>0</v>
      </c>
      <c r="DN109" s="610">
        <v>13</v>
      </c>
      <c r="DO109" s="610">
        <v>38430</v>
      </c>
      <c r="DP109" s="608">
        <v>23563</v>
      </c>
      <c r="DQ109" s="610">
        <v>23576</v>
      </c>
      <c r="DR109" s="610">
        <v>61993</v>
      </c>
      <c r="DS109" s="611">
        <v>-19633</v>
      </c>
      <c r="DT109" s="609">
        <v>3943</v>
      </c>
      <c r="DU109" s="612">
        <v>42360</v>
      </c>
      <c r="DV109" s="614" t="s">
        <v>308</v>
      </c>
    </row>
    <row r="110" spans="1:126" ht="15.75" customHeight="1" thickBot="1" x14ac:dyDescent="0.25">
      <c r="A110" s="567">
        <v>700</v>
      </c>
      <c r="B110" s="577" t="s">
        <v>1</v>
      </c>
      <c r="C110" s="709"/>
      <c r="D110" s="615">
        <v>27945</v>
      </c>
      <c r="E110" s="616">
        <v>6116</v>
      </c>
      <c r="F110" s="616">
        <v>2630</v>
      </c>
      <c r="G110" s="616">
        <v>1792</v>
      </c>
      <c r="H110" s="616">
        <v>3975</v>
      </c>
      <c r="I110" s="616">
        <v>0</v>
      </c>
      <c r="J110" s="616">
        <v>1853</v>
      </c>
      <c r="K110" s="616">
        <v>110993</v>
      </c>
      <c r="L110" s="616">
        <v>39974</v>
      </c>
      <c r="M110" s="616">
        <v>2067</v>
      </c>
      <c r="N110" s="616">
        <v>0</v>
      </c>
      <c r="O110" s="616">
        <v>8345</v>
      </c>
      <c r="P110" s="616">
        <v>11138</v>
      </c>
      <c r="Q110" s="616">
        <v>15359</v>
      </c>
      <c r="R110" s="616">
        <v>20501</v>
      </c>
      <c r="S110" s="616">
        <v>54667</v>
      </c>
      <c r="T110" s="616">
        <v>27269</v>
      </c>
      <c r="U110" s="616">
        <v>12702</v>
      </c>
      <c r="V110" s="616">
        <v>8406</v>
      </c>
      <c r="W110" s="616">
        <v>11925</v>
      </c>
      <c r="X110" s="616">
        <v>0</v>
      </c>
      <c r="Y110" s="616">
        <v>20576</v>
      </c>
      <c r="Z110" s="616">
        <v>15966</v>
      </c>
      <c r="AA110" s="616">
        <v>380143</v>
      </c>
      <c r="AB110" s="616">
        <v>27376</v>
      </c>
      <c r="AC110" s="616">
        <v>2738</v>
      </c>
      <c r="AD110" s="616">
        <v>90457</v>
      </c>
      <c r="AE110" s="616">
        <v>4010</v>
      </c>
      <c r="AF110" s="616">
        <v>1895</v>
      </c>
      <c r="AG110" s="616">
        <v>6062</v>
      </c>
      <c r="AH110" s="616">
        <v>10232</v>
      </c>
      <c r="AI110" s="616">
        <v>3266</v>
      </c>
      <c r="AJ110" s="616">
        <v>19535</v>
      </c>
      <c r="AK110" s="616">
        <v>23569</v>
      </c>
      <c r="AL110" s="616">
        <v>32585</v>
      </c>
      <c r="AM110" s="616">
        <v>29311</v>
      </c>
      <c r="AN110" s="616">
        <v>9116</v>
      </c>
      <c r="AO110" s="616">
        <v>83954</v>
      </c>
      <c r="AP110" s="616">
        <v>162510</v>
      </c>
      <c r="AQ110" s="616">
        <v>114385</v>
      </c>
      <c r="AR110" s="616">
        <v>23805</v>
      </c>
      <c r="AS110" s="616">
        <v>62771</v>
      </c>
      <c r="AT110" s="616">
        <v>193018</v>
      </c>
      <c r="AU110" s="616">
        <v>18071</v>
      </c>
      <c r="AV110" s="616">
        <v>45215</v>
      </c>
      <c r="AW110" s="616">
        <v>113734</v>
      </c>
      <c r="AX110" s="616">
        <v>13226</v>
      </c>
      <c r="AY110" s="616">
        <v>1882</v>
      </c>
      <c r="AZ110" s="616">
        <v>3773</v>
      </c>
      <c r="BA110" s="616">
        <v>937</v>
      </c>
      <c r="BB110" s="616">
        <v>4006</v>
      </c>
      <c r="BC110" s="616">
        <v>200</v>
      </c>
      <c r="BD110" s="616">
        <v>0</v>
      </c>
      <c r="BE110" s="616">
        <v>844</v>
      </c>
      <c r="BF110" s="616">
        <v>62742</v>
      </c>
      <c r="BG110" s="616">
        <v>4410</v>
      </c>
      <c r="BH110" s="616">
        <v>2566</v>
      </c>
      <c r="BI110" s="616">
        <v>40765</v>
      </c>
      <c r="BJ110" s="616">
        <v>22061</v>
      </c>
      <c r="BK110" s="616">
        <v>152926</v>
      </c>
      <c r="BL110" s="616">
        <v>74040</v>
      </c>
      <c r="BM110" s="616">
        <v>64692</v>
      </c>
      <c r="BN110" s="616">
        <v>28705</v>
      </c>
      <c r="BO110" s="616">
        <v>174244</v>
      </c>
      <c r="BP110" s="616">
        <v>11577</v>
      </c>
      <c r="BQ110" s="616">
        <v>21699</v>
      </c>
      <c r="BR110" s="616">
        <v>27618</v>
      </c>
      <c r="BS110" s="616">
        <v>184937</v>
      </c>
      <c r="BT110" s="616">
        <v>103279</v>
      </c>
      <c r="BU110" s="616">
        <v>28576</v>
      </c>
      <c r="BV110" s="616">
        <v>18106</v>
      </c>
      <c r="BW110" s="616">
        <v>57984</v>
      </c>
      <c r="BX110" s="616">
        <v>3457</v>
      </c>
      <c r="BY110" s="616">
        <v>33504</v>
      </c>
      <c r="BZ110" s="616">
        <v>106507</v>
      </c>
      <c r="CA110" s="616">
        <v>7338</v>
      </c>
      <c r="CB110" s="616">
        <v>866</v>
      </c>
      <c r="CC110" s="616">
        <v>2771</v>
      </c>
      <c r="CD110" s="616">
        <v>8730</v>
      </c>
      <c r="CE110" s="616">
        <v>11639</v>
      </c>
      <c r="CF110" s="616">
        <v>2035</v>
      </c>
      <c r="CG110" s="616">
        <v>67397</v>
      </c>
      <c r="CH110" s="616">
        <v>22310</v>
      </c>
      <c r="CI110" s="616">
        <v>41357</v>
      </c>
      <c r="CJ110" s="616">
        <v>6287</v>
      </c>
      <c r="CK110" s="616">
        <v>15965</v>
      </c>
      <c r="CL110" s="616">
        <v>81424</v>
      </c>
      <c r="CM110" s="616">
        <v>45603</v>
      </c>
      <c r="CN110" s="616">
        <v>65277</v>
      </c>
      <c r="CO110" s="616">
        <v>194876</v>
      </c>
      <c r="CP110" s="616">
        <v>9301</v>
      </c>
      <c r="CQ110" s="616">
        <v>33411</v>
      </c>
      <c r="CR110" s="616">
        <v>26902</v>
      </c>
      <c r="CS110" s="616">
        <v>22114</v>
      </c>
      <c r="CT110" s="616">
        <v>23707</v>
      </c>
      <c r="CU110" s="616">
        <v>14563</v>
      </c>
      <c r="CV110" s="616">
        <v>51251</v>
      </c>
      <c r="CW110" s="616">
        <v>67216</v>
      </c>
      <c r="CX110" s="616">
        <v>18687</v>
      </c>
      <c r="CY110" s="616">
        <v>71328</v>
      </c>
      <c r="CZ110" s="616">
        <v>15985</v>
      </c>
      <c r="DA110" s="616">
        <v>12379</v>
      </c>
      <c r="DB110" s="616">
        <v>1061</v>
      </c>
      <c r="DC110" s="616">
        <v>14652</v>
      </c>
      <c r="DD110" s="616">
        <v>12150</v>
      </c>
      <c r="DE110" s="616">
        <v>14820</v>
      </c>
      <c r="DF110" s="617">
        <v>4094622</v>
      </c>
      <c r="DG110" s="618">
        <v>82501</v>
      </c>
      <c r="DH110" s="618">
        <v>2454301</v>
      </c>
      <c r="DI110" s="618">
        <v>815877</v>
      </c>
      <c r="DJ110" s="618">
        <v>121817</v>
      </c>
      <c r="DK110" s="618">
        <v>267947</v>
      </c>
      <c r="DL110" s="618">
        <v>1082604</v>
      </c>
      <c r="DM110" s="618">
        <v>-24151</v>
      </c>
      <c r="DN110" s="619">
        <v>4800896</v>
      </c>
      <c r="DO110" s="619">
        <v>8895518</v>
      </c>
      <c r="DP110" s="618">
        <v>3459420</v>
      </c>
      <c r="DQ110" s="619">
        <v>8260316</v>
      </c>
      <c r="DR110" s="619">
        <v>12354938</v>
      </c>
      <c r="DS110" s="620">
        <v>-3409333</v>
      </c>
      <c r="DT110" s="621">
        <v>4850983</v>
      </c>
      <c r="DU110" s="622">
        <v>8945605</v>
      </c>
      <c r="DV110" s="623">
        <v>700</v>
      </c>
    </row>
    <row r="111" spans="1:126" ht="15.75" customHeight="1" x14ac:dyDescent="0.2">
      <c r="A111" s="568" t="s">
        <v>396</v>
      </c>
      <c r="B111" s="578" t="s">
        <v>201</v>
      </c>
      <c r="C111" s="710"/>
      <c r="D111" s="624">
        <v>81</v>
      </c>
      <c r="E111" s="625">
        <v>15</v>
      </c>
      <c r="F111" s="625">
        <v>9</v>
      </c>
      <c r="G111" s="625">
        <v>40</v>
      </c>
      <c r="H111" s="625">
        <v>420</v>
      </c>
      <c r="I111" s="625">
        <v>0</v>
      </c>
      <c r="J111" s="625">
        <v>41</v>
      </c>
      <c r="K111" s="625">
        <v>947</v>
      </c>
      <c r="L111" s="625">
        <v>246</v>
      </c>
      <c r="M111" s="625">
        <v>8</v>
      </c>
      <c r="N111" s="625">
        <v>0</v>
      </c>
      <c r="O111" s="625">
        <v>132</v>
      </c>
      <c r="P111" s="625">
        <v>150</v>
      </c>
      <c r="Q111" s="625">
        <v>181</v>
      </c>
      <c r="R111" s="625">
        <v>413</v>
      </c>
      <c r="S111" s="625">
        <v>880</v>
      </c>
      <c r="T111" s="625">
        <v>742</v>
      </c>
      <c r="U111" s="625">
        <v>390</v>
      </c>
      <c r="V111" s="625">
        <v>393</v>
      </c>
      <c r="W111" s="625">
        <v>175</v>
      </c>
      <c r="X111" s="625">
        <v>0</v>
      </c>
      <c r="Y111" s="625">
        <v>304</v>
      </c>
      <c r="Z111" s="625">
        <v>101</v>
      </c>
      <c r="AA111" s="625">
        <v>5247</v>
      </c>
      <c r="AB111" s="625">
        <v>390</v>
      </c>
      <c r="AC111" s="625">
        <v>30</v>
      </c>
      <c r="AD111" s="625">
        <v>2324</v>
      </c>
      <c r="AE111" s="625">
        <v>137</v>
      </c>
      <c r="AF111" s="625">
        <v>25</v>
      </c>
      <c r="AG111" s="625">
        <v>106</v>
      </c>
      <c r="AH111" s="625">
        <v>188</v>
      </c>
      <c r="AI111" s="625">
        <v>47</v>
      </c>
      <c r="AJ111" s="625">
        <v>671</v>
      </c>
      <c r="AK111" s="625">
        <v>621</v>
      </c>
      <c r="AL111" s="625">
        <v>87</v>
      </c>
      <c r="AM111" s="625">
        <v>176</v>
      </c>
      <c r="AN111" s="625">
        <v>34</v>
      </c>
      <c r="AO111" s="625">
        <v>396</v>
      </c>
      <c r="AP111" s="625">
        <v>1559</v>
      </c>
      <c r="AQ111" s="625">
        <v>1594</v>
      </c>
      <c r="AR111" s="625">
        <v>551</v>
      </c>
      <c r="AS111" s="625">
        <v>1508</v>
      </c>
      <c r="AT111" s="625">
        <v>4722</v>
      </c>
      <c r="AU111" s="625">
        <v>252</v>
      </c>
      <c r="AV111" s="625">
        <v>972</v>
      </c>
      <c r="AW111" s="625">
        <v>2138</v>
      </c>
      <c r="AX111" s="625">
        <v>281</v>
      </c>
      <c r="AY111" s="625">
        <v>11</v>
      </c>
      <c r="AZ111" s="625">
        <v>107</v>
      </c>
      <c r="BA111" s="625">
        <v>46</v>
      </c>
      <c r="BB111" s="625">
        <v>67</v>
      </c>
      <c r="BC111" s="625">
        <v>8</v>
      </c>
      <c r="BD111" s="625">
        <v>0</v>
      </c>
      <c r="BE111" s="625">
        <v>10</v>
      </c>
      <c r="BF111" s="625">
        <v>575</v>
      </c>
      <c r="BG111" s="625">
        <v>43</v>
      </c>
      <c r="BH111" s="625">
        <v>18</v>
      </c>
      <c r="BI111" s="625">
        <v>796</v>
      </c>
      <c r="BJ111" s="625">
        <v>184</v>
      </c>
      <c r="BK111" s="625">
        <v>3931</v>
      </c>
      <c r="BL111" s="625">
        <v>1707</v>
      </c>
      <c r="BM111" s="625">
        <v>1318</v>
      </c>
      <c r="BN111" s="625">
        <v>582</v>
      </c>
      <c r="BO111" s="625">
        <v>3092</v>
      </c>
      <c r="BP111" s="625">
        <v>134</v>
      </c>
      <c r="BQ111" s="625">
        <v>296</v>
      </c>
      <c r="BR111" s="625">
        <v>1324</v>
      </c>
      <c r="BS111" s="625">
        <v>8132</v>
      </c>
      <c r="BT111" s="625">
        <v>6814</v>
      </c>
      <c r="BU111" s="625">
        <v>462</v>
      </c>
      <c r="BV111" s="625">
        <v>179</v>
      </c>
      <c r="BW111" s="625">
        <v>0</v>
      </c>
      <c r="BX111" s="625">
        <v>120</v>
      </c>
      <c r="BY111" s="625">
        <v>750</v>
      </c>
      <c r="BZ111" s="625">
        <v>0</v>
      </c>
      <c r="CA111" s="625">
        <v>105</v>
      </c>
      <c r="CB111" s="625">
        <v>11</v>
      </c>
      <c r="CC111" s="625">
        <v>83</v>
      </c>
      <c r="CD111" s="625">
        <v>250</v>
      </c>
      <c r="CE111" s="625">
        <v>598</v>
      </c>
      <c r="CF111" s="625">
        <v>29</v>
      </c>
      <c r="CG111" s="625">
        <v>250</v>
      </c>
      <c r="CH111" s="625">
        <v>310</v>
      </c>
      <c r="CI111" s="625">
        <v>1071</v>
      </c>
      <c r="CJ111" s="625">
        <v>39</v>
      </c>
      <c r="CK111" s="625">
        <v>577</v>
      </c>
      <c r="CL111" s="625">
        <v>2406</v>
      </c>
      <c r="CM111" s="625">
        <v>652</v>
      </c>
      <c r="CN111" s="625">
        <v>384</v>
      </c>
      <c r="CO111" s="625">
        <v>2455</v>
      </c>
      <c r="CP111" s="625">
        <v>317</v>
      </c>
      <c r="CQ111" s="625">
        <v>1454</v>
      </c>
      <c r="CR111" s="625">
        <v>1338</v>
      </c>
      <c r="CS111" s="625">
        <v>2013</v>
      </c>
      <c r="CT111" s="625">
        <v>208</v>
      </c>
      <c r="CU111" s="625">
        <v>158</v>
      </c>
      <c r="CV111" s="625">
        <v>451</v>
      </c>
      <c r="CW111" s="625">
        <v>2597</v>
      </c>
      <c r="CX111" s="625">
        <v>622</v>
      </c>
      <c r="CY111" s="625">
        <v>1521</v>
      </c>
      <c r="CZ111" s="625">
        <v>631</v>
      </c>
      <c r="DA111" s="625">
        <v>640</v>
      </c>
      <c r="DB111" s="625">
        <v>57</v>
      </c>
      <c r="DC111" s="625">
        <v>764</v>
      </c>
      <c r="DD111" s="625">
        <v>0</v>
      </c>
      <c r="DE111" s="625">
        <v>80</v>
      </c>
      <c r="DF111" s="626">
        <v>82501</v>
      </c>
      <c r="DG111" s="627"/>
      <c r="DH111" s="627"/>
      <c r="DI111" s="627"/>
      <c r="DJ111" s="627"/>
      <c r="DK111" s="627"/>
      <c r="DL111" s="627"/>
      <c r="DM111" s="627"/>
      <c r="DN111" s="627"/>
      <c r="DO111" s="627"/>
      <c r="DP111" s="627"/>
      <c r="DQ111" s="627"/>
      <c r="DR111" s="627"/>
      <c r="DS111" s="627"/>
      <c r="DT111" s="627"/>
      <c r="DU111" s="627"/>
      <c r="DV111" s="628"/>
    </row>
    <row r="112" spans="1:126" ht="15.75" customHeight="1" x14ac:dyDescent="0.2">
      <c r="A112" s="562" t="s">
        <v>397</v>
      </c>
      <c r="B112" s="576" t="s">
        <v>6</v>
      </c>
      <c r="C112" s="459"/>
      <c r="D112" s="607">
        <v>8294</v>
      </c>
      <c r="E112" s="608">
        <v>1026</v>
      </c>
      <c r="F112" s="608">
        <v>1119</v>
      </c>
      <c r="G112" s="608">
        <v>909</v>
      </c>
      <c r="H112" s="608">
        <v>2156</v>
      </c>
      <c r="I112" s="608">
        <v>0</v>
      </c>
      <c r="J112" s="608">
        <v>1075</v>
      </c>
      <c r="K112" s="608">
        <v>28529</v>
      </c>
      <c r="L112" s="608">
        <v>5250</v>
      </c>
      <c r="M112" s="608">
        <v>667</v>
      </c>
      <c r="N112" s="608">
        <v>0</v>
      </c>
      <c r="O112" s="608">
        <v>5550</v>
      </c>
      <c r="P112" s="608">
        <v>5835</v>
      </c>
      <c r="Q112" s="608">
        <v>5853</v>
      </c>
      <c r="R112" s="608">
        <v>10253</v>
      </c>
      <c r="S112" s="608">
        <v>6685</v>
      </c>
      <c r="T112" s="608">
        <v>15583</v>
      </c>
      <c r="U112" s="608">
        <v>8526</v>
      </c>
      <c r="V112" s="608">
        <v>1658</v>
      </c>
      <c r="W112" s="608">
        <v>4674</v>
      </c>
      <c r="X112" s="608">
        <v>0</v>
      </c>
      <c r="Y112" s="608">
        <v>5956</v>
      </c>
      <c r="Z112" s="608">
        <v>4145</v>
      </c>
      <c r="AA112" s="608">
        <v>102734</v>
      </c>
      <c r="AB112" s="608">
        <v>11081</v>
      </c>
      <c r="AC112" s="608">
        <v>541</v>
      </c>
      <c r="AD112" s="608">
        <v>41993</v>
      </c>
      <c r="AE112" s="608">
        <v>4688</v>
      </c>
      <c r="AF112" s="608">
        <v>841</v>
      </c>
      <c r="AG112" s="608">
        <v>3560</v>
      </c>
      <c r="AH112" s="608">
        <v>5061</v>
      </c>
      <c r="AI112" s="608">
        <v>738</v>
      </c>
      <c r="AJ112" s="608">
        <v>9159</v>
      </c>
      <c r="AK112" s="608">
        <v>2287</v>
      </c>
      <c r="AL112" s="608">
        <v>7089</v>
      </c>
      <c r="AM112" s="608">
        <v>11424</v>
      </c>
      <c r="AN112" s="608">
        <v>1892</v>
      </c>
      <c r="AO112" s="608">
        <v>9224</v>
      </c>
      <c r="AP112" s="608">
        <v>29907</v>
      </c>
      <c r="AQ112" s="608">
        <v>76063</v>
      </c>
      <c r="AR112" s="608">
        <v>26227</v>
      </c>
      <c r="AS112" s="608">
        <v>30734</v>
      </c>
      <c r="AT112" s="608">
        <v>105237</v>
      </c>
      <c r="AU112" s="608">
        <v>6014</v>
      </c>
      <c r="AV112" s="608">
        <v>12794</v>
      </c>
      <c r="AW112" s="608">
        <v>59310</v>
      </c>
      <c r="AX112" s="608">
        <v>9750</v>
      </c>
      <c r="AY112" s="608">
        <v>487</v>
      </c>
      <c r="AZ112" s="608">
        <v>2653</v>
      </c>
      <c r="BA112" s="608">
        <v>867</v>
      </c>
      <c r="BB112" s="608">
        <v>1091</v>
      </c>
      <c r="BC112" s="608">
        <v>228</v>
      </c>
      <c r="BD112" s="608">
        <v>0</v>
      </c>
      <c r="BE112" s="608">
        <v>1130</v>
      </c>
      <c r="BF112" s="608">
        <v>23404</v>
      </c>
      <c r="BG112" s="608">
        <v>761</v>
      </c>
      <c r="BH112" s="608">
        <v>678</v>
      </c>
      <c r="BI112" s="608">
        <v>21331</v>
      </c>
      <c r="BJ112" s="608">
        <v>6547</v>
      </c>
      <c r="BK112" s="608">
        <v>95674</v>
      </c>
      <c r="BL112" s="608">
        <v>48198</v>
      </c>
      <c r="BM112" s="608">
        <v>43446</v>
      </c>
      <c r="BN112" s="608">
        <v>24275</v>
      </c>
      <c r="BO112" s="608">
        <v>36707</v>
      </c>
      <c r="BP112" s="608">
        <v>1265</v>
      </c>
      <c r="BQ112" s="608">
        <v>4541</v>
      </c>
      <c r="BR112" s="608">
        <v>36393</v>
      </c>
      <c r="BS112" s="608">
        <v>257767</v>
      </c>
      <c r="BT112" s="608">
        <v>84566</v>
      </c>
      <c r="BU112" s="608">
        <v>16992</v>
      </c>
      <c r="BV112" s="608">
        <v>5183</v>
      </c>
      <c r="BW112" s="608">
        <v>0</v>
      </c>
      <c r="BX112" s="608">
        <v>2800</v>
      </c>
      <c r="BY112" s="608">
        <v>87077</v>
      </c>
      <c r="BZ112" s="608">
        <v>0</v>
      </c>
      <c r="CA112" s="608">
        <v>2407</v>
      </c>
      <c r="CB112" s="608">
        <v>223</v>
      </c>
      <c r="CC112" s="608">
        <v>4170</v>
      </c>
      <c r="CD112" s="608">
        <v>6929</v>
      </c>
      <c r="CE112" s="608">
        <v>7347</v>
      </c>
      <c r="CF112" s="608">
        <v>5492</v>
      </c>
      <c r="CG112" s="608">
        <v>8857</v>
      </c>
      <c r="CH112" s="608">
        <v>6448</v>
      </c>
      <c r="CI112" s="608">
        <v>39358</v>
      </c>
      <c r="CJ112" s="608">
        <v>2059</v>
      </c>
      <c r="CK112" s="608">
        <v>7679</v>
      </c>
      <c r="CL112" s="608">
        <v>110896</v>
      </c>
      <c r="CM112" s="608">
        <v>132307</v>
      </c>
      <c r="CN112" s="608">
        <v>56896</v>
      </c>
      <c r="CO112" s="608">
        <v>198533</v>
      </c>
      <c r="CP112" s="608">
        <v>9969</v>
      </c>
      <c r="CQ112" s="608">
        <v>64877</v>
      </c>
      <c r="CR112" s="608">
        <v>73419</v>
      </c>
      <c r="CS112" s="608">
        <v>30583</v>
      </c>
      <c r="CT112" s="608">
        <v>12019</v>
      </c>
      <c r="CU112" s="608">
        <v>2266</v>
      </c>
      <c r="CV112" s="608">
        <v>24913</v>
      </c>
      <c r="CW112" s="608">
        <v>127749</v>
      </c>
      <c r="CX112" s="608">
        <v>9476</v>
      </c>
      <c r="CY112" s="608">
        <v>39772</v>
      </c>
      <c r="CZ112" s="608">
        <v>12669</v>
      </c>
      <c r="DA112" s="608">
        <v>13485</v>
      </c>
      <c r="DB112" s="608">
        <v>1254</v>
      </c>
      <c r="DC112" s="608">
        <v>20538</v>
      </c>
      <c r="DD112" s="608">
        <v>0</v>
      </c>
      <c r="DE112" s="608">
        <v>713</v>
      </c>
      <c r="DF112" s="629">
        <v>2529455</v>
      </c>
      <c r="DG112" s="627"/>
      <c r="DH112" s="627"/>
      <c r="DI112" s="627"/>
      <c r="DJ112" s="627"/>
      <c r="DK112" s="627"/>
      <c r="DL112" s="627"/>
      <c r="DM112" s="627"/>
      <c r="DN112" s="627"/>
      <c r="DO112" s="627"/>
      <c r="DP112" s="627"/>
      <c r="DQ112" s="627"/>
      <c r="DR112" s="627"/>
      <c r="DS112" s="627"/>
      <c r="DT112" s="627"/>
      <c r="DU112" s="627"/>
      <c r="DV112" s="628"/>
    </row>
    <row r="113" spans="1:126" ht="15.75" customHeight="1" x14ac:dyDescent="0.2">
      <c r="A113" s="562" t="s">
        <v>398</v>
      </c>
      <c r="B113" s="576" t="s">
        <v>7</v>
      </c>
      <c r="C113" s="459"/>
      <c r="D113" s="607">
        <v>12055</v>
      </c>
      <c r="E113" s="608">
        <v>200</v>
      </c>
      <c r="F113" s="608">
        <v>1551</v>
      </c>
      <c r="G113" s="608">
        <v>859</v>
      </c>
      <c r="H113" s="608">
        <v>2518</v>
      </c>
      <c r="I113" s="608">
        <v>0</v>
      </c>
      <c r="J113" s="608">
        <v>175</v>
      </c>
      <c r="K113" s="608">
        <v>10813</v>
      </c>
      <c r="L113" s="608">
        <v>4924</v>
      </c>
      <c r="M113" s="608">
        <v>483</v>
      </c>
      <c r="N113" s="608">
        <v>0</v>
      </c>
      <c r="O113" s="608">
        <v>-883</v>
      </c>
      <c r="P113" s="608">
        <v>-479</v>
      </c>
      <c r="Q113" s="608">
        <v>4430</v>
      </c>
      <c r="R113" s="608">
        <v>4696</v>
      </c>
      <c r="S113" s="608">
        <v>3411</v>
      </c>
      <c r="T113" s="608">
        <v>5768</v>
      </c>
      <c r="U113" s="608">
        <v>3883</v>
      </c>
      <c r="V113" s="608">
        <v>1614</v>
      </c>
      <c r="W113" s="608">
        <v>5769</v>
      </c>
      <c r="X113" s="608">
        <v>0</v>
      </c>
      <c r="Y113" s="608">
        <v>1560</v>
      </c>
      <c r="Z113" s="608">
        <v>1568</v>
      </c>
      <c r="AA113" s="608">
        <v>7648</v>
      </c>
      <c r="AB113" s="608">
        <v>7728</v>
      </c>
      <c r="AC113" s="608">
        <v>1078</v>
      </c>
      <c r="AD113" s="608">
        <v>10040</v>
      </c>
      <c r="AE113" s="608">
        <v>597</v>
      </c>
      <c r="AF113" s="608">
        <v>-173</v>
      </c>
      <c r="AG113" s="608">
        <v>2111</v>
      </c>
      <c r="AH113" s="608">
        <v>2618</v>
      </c>
      <c r="AI113" s="608">
        <v>124</v>
      </c>
      <c r="AJ113" s="608">
        <v>3578</v>
      </c>
      <c r="AK113" s="608">
        <v>4748</v>
      </c>
      <c r="AL113" s="608">
        <v>5305</v>
      </c>
      <c r="AM113" s="608">
        <v>6618</v>
      </c>
      <c r="AN113" s="608">
        <v>3975</v>
      </c>
      <c r="AO113" s="608">
        <v>895</v>
      </c>
      <c r="AP113" s="608">
        <v>-5234</v>
      </c>
      <c r="AQ113" s="608">
        <v>23185</v>
      </c>
      <c r="AR113" s="608">
        <v>1354</v>
      </c>
      <c r="AS113" s="608">
        <v>12844</v>
      </c>
      <c r="AT113" s="608">
        <v>31434</v>
      </c>
      <c r="AU113" s="608">
        <v>-983</v>
      </c>
      <c r="AV113" s="608">
        <v>7340</v>
      </c>
      <c r="AW113" s="608">
        <v>-19633</v>
      </c>
      <c r="AX113" s="608">
        <v>-1566</v>
      </c>
      <c r="AY113" s="608">
        <v>116</v>
      </c>
      <c r="AZ113" s="608">
        <v>-242</v>
      </c>
      <c r="BA113" s="608">
        <v>203</v>
      </c>
      <c r="BB113" s="608">
        <v>440</v>
      </c>
      <c r="BC113" s="608">
        <v>-66</v>
      </c>
      <c r="BD113" s="608">
        <v>0</v>
      </c>
      <c r="BE113" s="608">
        <v>90</v>
      </c>
      <c r="BF113" s="608">
        <v>-2165</v>
      </c>
      <c r="BG113" s="608">
        <v>381</v>
      </c>
      <c r="BH113" s="608">
        <v>36</v>
      </c>
      <c r="BI113" s="608">
        <v>1355</v>
      </c>
      <c r="BJ113" s="608">
        <v>-3334</v>
      </c>
      <c r="BK113" s="608">
        <v>11907</v>
      </c>
      <c r="BL113" s="608">
        <v>5838</v>
      </c>
      <c r="BM113" s="608">
        <v>1516</v>
      </c>
      <c r="BN113" s="608">
        <v>966</v>
      </c>
      <c r="BO113" s="608">
        <v>30594</v>
      </c>
      <c r="BP113" s="608">
        <v>-171</v>
      </c>
      <c r="BQ113" s="608">
        <v>4146</v>
      </c>
      <c r="BR113" s="608">
        <v>4697</v>
      </c>
      <c r="BS113" s="608">
        <v>47779</v>
      </c>
      <c r="BT113" s="608">
        <v>59529</v>
      </c>
      <c r="BU113" s="608">
        <v>20525</v>
      </c>
      <c r="BV113" s="608">
        <v>9913</v>
      </c>
      <c r="BW113" s="608">
        <v>235394</v>
      </c>
      <c r="BX113" s="608">
        <v>-1750</v>
      </c>
      <c r="BY113" s="608">
        <v>2238</v>
      </c>
      <c r="BZ113" s="608">
        <v>0</v>
      </c>
      <c r="CA113" s="608">
        <v>634</v>
      </c>
      <c r="CB113" s="608">
        <v>-541</v>
      </c>
      <c r="CC113" s="608">
        <v>408</v>
      </c>
      <c r="CD113" s="608">
        <v>1191</v>
      </c>
      <c r="CE113" s="608">
        <v>5208</v>
      </c>
      <c r="CF113" s="608">
        <v>293</v>
      </c>
      <c r="CG113" s="608">
        <v>19297</v>
      </c>
      <c r="CH113" s="608">
        <v>2995</v>
      </c>
      <c r="CI113" s="608">
        <v>13648</v>
      </c>
      <c r="CJ113" s="608">
        <v>1338</v>
      </c>
      <c r="CK113" s="608">
        <v>1781</v>
      </c>
      <c r="CL113" s="608">
        <v>0</v>
      </c>
      <c r="CM113" s="608">
        <v>330</v>
      </c>
      <c r="CN113" s="608">
        <v>5290</v>
      </c>
      <c r="CO113" s="608">
        <v>-705</v>
      </c>
      <c r="CP113" s="608">
        <v>18</v>
      </c>
      <c r="CQ113" s="608">
        <v>815</v>
      </c>
      <c r="CR113" s="608">
        <v>1819</v>
      </c>
      <c r="CS113" s="608">
        <v>-724</v>
      </c>
      <c r="CT113" s="608">
        <v>3810</v>
      </c>
      <c r="CU113" s="608">
        <v>-281</v>
      </c>
      <c r="CV113" s="608">
        <v>1458</v>
      </c>
      <c r="CW113" s="608">
        <v>24523</v>
      </c>
      <c r="CX113" s="608">
        <v>-4926</v>
      </c>
      <c r="CY113" s="608">
        <v>-1798</v>
      </c>
      <c r="CZ113" s="608">
        <v>3613</v>
      </c>
      <c r="DA113" s="608">
        <v>4173</v>
      </c>
      <c r="DB113" s="608">
        <v>820</v>
      </c>
      <c r="DC113" s="608">
        <v>1398</v>
      </c>
      <c r="DD113" s="608">
        <v>0</v>
      </c>
      <c r="DE113" s="608">
        <v>24000</v>
      </c>
      <c r="DF113" s="629">
        <v>710366</v>
      </c>
      <c r="DG113" s="627"/>
      <c r="DH113" s="627"/>
      <c r="DI113" s="627"/>
      <c r="DJ113" s="627"/>
      <c r="DK113" s="627"/>
      <c r="DL113" s="627"/>
      <c r="DM113" s="627"/>
      <c r="DN113" s="627"/>
      <c r="DO113" s="627"/>
      <c r="DP113" s="627"/>
      <c r="DQ113" s="627"/>
      <c r="DR113" s="627"/>
      <c r="DS113" s="627"/>
      <c r="DT113" s="627"/>
      <c r="DU113" s="627"/>
      <c r="DV113" s="628"/>
    </row>
    <row r="114" spans="1:126" ht="15.75" customHeight="1" x14ac:dyDescent="0.2">
      <c r="A114" s="562" t="s">
        <v>399</v>
      </c>
      <c r="B114" s="576" t="s">
        <v>8</v>
      </c>
      <c r="C114" s="459"/>
      <c r="D114" s="607">
        <v>14354</v>
      </c>
      <c r="E114" s="608">
        <v>1040</v>
      </c>
      <c r="F114" s="608">
        <v>972</v>
      </c>
      <c r="G114" s="608">
        <v>319</v>
      </c>
      <c r="H114" s="608">
        <v>1745</v>
      </c>
      <c r="I114" s="608">
        <v>0</v>
      </c>
      <c r="J114" s="608">
        <v>377</v>
      </c>
      <c r="K114" s="608">
        <v>8258</v>
      </c>
      <c r="L114" s="608">
        <v>3616</v>
      </c>
      <c r="M114" s="608">
        <v>159</v>
      </c>
      <c r="N114" s="608">
        <v>0</v>
      </c>
      <c r="O114" s="608">
        <v>3014</v>
      </c>
      <c r="P114" s="608">
        <v>1209</v>
      </c>
      <c r="Q114" s="608">
        <v>2320</v>
      </c>
      <c r="R114" s="608">
        <v>2502</v>
      </c>
      <c r="S114" s="608">
        <v>9357</v>
      </c>
      <c r="T114" s="608">
        <v>3364</v>
      </c>
      <c r="U114" s="608">
        <v>3668</v>
      </c>
      <c r="V114" s="608">
        <v>1515</v>
      </c>
      <c r="W114" s="608">
        <v>2621</v>
      </c>
      <c r="X114" s="608">
        <v>0</v>
      </c>
      <c r="Y114" s="608">
        <v>5562</v>
      </c>
      <c r="Z114" s="608">
        <v>3295</v>
      </c>
      <c r="AA114" s="608">
        <v>173619</v>
      </c>
      <c r="AB114" s="608">
        <v>4598</v>
      </c>
      <c r="AC114" s="608">
        <v>609</v>
      </c>
      <c r="AD114" s="608">
        <v>14807</v>
      </c>
      <c r="AE114" s="608">
        <v>1409</v>
      </c>
      <c r="AF114" s="608">
        <v>120</v>
      </c>
      <c r="AG114" s="608">
        <v>1501</v>
      </c>
      <c r="AH114" s="608">
        <v>2160</v>
      </c>
      <c r="AI114" s="608">
        <v>531</v>
      </c>
      <c r="AJ114" s="608">
        <v>3966</v>
      </c>
      <c r="AK114" s="608">
        <v>3917</v>
      </c>
      <c r="AL114" s="608">
        <v>1378</v>
      </c>
      <c r="AM114" s="608">
        <v>2512</v>
      </c>
      <c r="AN114" s="608">
        <v>430</v>
      </c>
      <c r="AO114" s="608">
        <v>2964</v>
      </c>
      <c r="AP114" s="608">
        <v>5761</v>
      </c>
      <c r="AQ114" s="608">
        <v>19303</v>
      </c>
      <c r="AR114" s="608">
        <v>6245</v>
      </c>
      <c r="AS114" s="608">
        <v>15819</v>
      </c>
      <c r="AT114" s="608">
        <v>50000</v>
      </c>
      <c r="AU114" s="608">
        <v>3558</v>
      </c>
      <c r="AV114" s="608">
        <v>17384</v>
      </c>
      <c r="AW114" s="608">
        <v>32882</v>
      </c>
      <c r="AX114" s="608">
        <v>4537</v>
      </c>
      <c r="AY114" s="608">
        <v>398</v>
      </c>
      <c r="AZ114" s="608">
        <v>1242</v>
      </c>
      <c r="BA114" s="608">
        <v>402</v>
      </c>
      <c r="BB114" s="608">
        <v>992</v>
      </c>
      <c r="BC114" s="608">
        <v>96</v>
      </c>
      <c r="BD114" s="608">
        <v>0</v>
      </c>
      <c r="BE114" s="608">
        <v>211</v>
      </c>
      <c r="BF114" s="608">
        <v>10540</v>
      </c>
      <c r="BG114" s="608">
        <v>1021</v>
      </c>
      <c r="BH114" s="608">
        <v>294</v>
      </c>
      <c r="BI114" s="608">
        <v>6268</v>
      </c>
      <c r="BJ114" s="608">
        <v>854</v>
      </c>
      <c r="BK114" s="608">
        <v>11027</v>
      </c>
      <c r="BL114" s="608">
        <v>4056</v>
      </c>
      <c r="BM114" s="608">
        <v>10478</v>
      </c>
      <c r="BN114" s="608">
        <v>3781</v>
      </c>
      <c r="BO114" s="608">
        <v>93887</v>
      </c>
      <c r="BP114" s="608">
        <v>2576</v>
      </c>
      <c r="BQ114" s="608">
        <v>6426</v>
      </c>
      <c r="BR114" s="608">
        <v>4578</v>
      </c>
      <c r="BS114" s="608">
        <v>57104</v>
      </c>
      <c r="BT114" s="608">
        <v>20953</v>
      </c>
      <c r="BU114" s="608">
        <v>37207</v>
      </c>
      <c r="BV114" s="608">
        <v>14320</v>
      </c>
      <c r="BW114" s="608">
        <v>199365</v>
      </c>
      <c r="BX114" s="608">
        <v>4859</v>
      </c>
      <c r="BY114" s="608">
        <v>16363</v>
      </c>
      <c r="BZ114" s="608">
        <v>0</v>
      </c>
      <c r="CA114" s="608">
        <v>1105</v>
      </c>
      <c r="CB114" s="608">
        <v>631</v>
      </c>
      <c r="CC114" s="608">
        <v>981</v>
      </c>
      <c r="CD114" s="608">
        <v>3674</v>
      </c>
      <c r="CE114" s="608">
        <v>2428</v>
      </c>
      <c r="CF114" s="608">
        <v>648</v>
      </c>
      <c r="CG114" s="608">
        <v>23533</v>
      </c>
      <c r="CH114" s="608">
        <v>7309</v>
      </c>
      <c r="CI114" s="608">
        <v>11021</v>
      </c>
      <c r="CJ114" s="608">
        <v>567</v>
      </c>
      <c r="CK114" s="608">
        <v>3082</v>
      </c>
      <c r="CL114" s="608">
        <v>0</v>
      </c>
      <c r="CM114" s="608">
        <v>7956</v>
      </c>
      <c r="CN114" s="608">
        <v>9938</v>
      </c>
      <c r="CO114" s="608">
        <v>27039</v>
      </c>
      <c r="CP114" s="608">
        <v>298</v>
      </c>
      <c r="CQ114" s="608">
        <v>2481</v>
      </c>
      <c r="CR114" s="608">
        <v>8894</v>
      </c>
      <c r="CS114" s="608">
        <v>2537</v>
      </c>
      <c r="CT114" s="608">
        <v>19340</v>
      </c>
      <c r="CU114" s="608">
        <v>1415</v>
      </c>
      <c r="CV114" s="608">
        <v>3142</v>
      </c>
      <c r="CW114" s="608">
        <v>25393</v>
      </c>
      <c r="CX114" s="608">
        <v>5743</v>
      </c>
      <c r="CY114" s="608">
        <v>8717</v>
      </c>
      <c r="CZ114" s="608">
        <v>7303</v>
      </c>
      <c r="DA114" s="608">
        <v>7620</v>
      </c>
      <c r="DB114" s="608">
        <v>115</v>
      </c>
      <c r="DC114" s="608">
        <v>9747</v>
      </c>
      <c r="DD114" s="608">
        <v>0</v>
      </c>
      <c r="DE114" s="608">
        <v>1479</v>
      </c>
      <c r="DF114" s="629">
        <v>1152711</v>
      </c>
      <c r="DG114" s="627"/>
      <c r="DH114" s="627"/>
      <c r="DI114" s="627"/>
      <c r="DJ114" s="627"/>
      <c r="DK114" s="627"/>
      <c r="DL114" s="627"/>
      <c r="DM114" s="627"/>
      <c r="DN114" s="627"/>
      <c r="DO114" s="627"/>
      <c r="DP114" s="627"/>
      <c r="DQ114" s="627"/>
      <c r="DR114" s="627"/>
      <c r="DS114" s="627"/>
      <c r="DT114" s="627"/>
      <c r="DU114" s="627"/>
      <c r="DV114" s="628"/>
    </row>
    <row r="115" spans="1:126" ht="15.75" customHeight="1" x14ac:dyDescent="0.2">
      <c r="A115" s="562" t="s">
        <v>400</v>
      </c>
      <c r="B115" s="579" t="s">
        <v>401</v>
      </c>
      <c r="C115" s="459"/>
      <c r="D115" s="607">
        <v>0</v>
      </c>
      <c r="E115" s="608">
        <v>0</v>
      </c>
      <c r="F115" s="608">
        <v>0</v>
      </c>
      <c r="G115" s="608">
        <v>0</v>
      </c>
      <c r="H115" s="608">
        <v>0</v>
      </c>
      <c r="I115" s="608">
        <v>0</v>
      </c>
      <c r="J115" s="608">
        <v>0</v>
      </c>
      <c r="K115" s="608">
        <v>0</v>
      </c>
      <c r="L115" s="608">
        <v>0</v>
      </c>
      <c r="M115" s="608">
        <v>0</v>
      </c>
      <c r="N115" s="608">
        <v>0</v>
      </c>
      <c r="O115" s="608">
        <v>0</v>
      </c>
      <c r="P115" s="608">
        <v>0</v>
      </c>
      <c r="Q115" s="608">
        <v>0</v>
      </c>
      <c r="R115" s="608">
        <v>0</v>
      </c>
      <c r="S115" s="608">
        <v>0</v>
      </c>
      <c r="T115" s="608">
        <v>0</v>
      </c>
      <c r="U115" s="608">
        <v>0</v>
      </c>
      <c r="V115" s="608">
        <v>0</v>
      </c>
      <c r="W115" s="608">
        <v>0</v>
      </c>
      <c r="X115" s="608">
        <v>0</v>
      </c>
      <c r="Y115" s="608">
        <v>0</v>
      </c>
      <c r="Z115" s="608">
        <v>0</v>
      </c>
      <c r="AA115" s="608">
        <v>0</v>
      </c>
      <c r="AB115" s="608">
        <v>0</v>
      </c>
      <c r="AC115" s="608">
        <v>0</v>
      </c>
      <c r="AD115" s="608">
        <v>0</v>
      </c>
      <c r="AE115" s="608">
        <v>0</v>
      </c>
      <c r="AF115" s="608">
        <v>0</v>
      </c>
      <c r="AG115" s="608">
        <v>0</v>
      </c>
      <c r="AH115" s="608">
        <v>0</v>
      </c>
      <c r="AI115" s="608">
        <v>0</v>
      </c>
      <c r="AJ115" s="608">
        <v>0</v>
      </c>
      <c r="AK115" s="608">
        <v>0</v>
      </c>
      <c r="AL115" s="608">
        <v>0</v>
      </c>
      <c r="AM115" s="608">
        <v>0</v>
      </c>
      <c r="AN115" s="608">
        <v>0</v>
      </c>
      <c r="AO115" s="608">
        <v>0</v>
      </c>
      <c r="AP115" s="608">
        <v>0</v>
      </c>
      <c r="AQ115" s="608">
        <v>0</v>
      </c>
      <c r="AR115" s="608">
        <v>0</v>
      </c>
      <c r="AS115" s="608">
        <v>0</v>
      </c>
      <c r="AT115" s="608">
        <v>0</v>
      </c>
      <c r="AU115" s="608">
        <v>0</v>
      </c>
      <c r="AV115" s="608">
        <v>0</v>
      </c>
      <c r="AW115" s="608">
        <v>0</v>
      </c>
      <c r="AX115" s="608">
        <v>0</v>
      </c>
      <c r="AY115" s="608">
        <v>0</v>
      </c>
      <c r="AZ115" s="608">
        <v>0</v>
      </c>
      <c r="BA115" s="608">
        <v>0</v>
      </c>
      <c r="BB115" s="608">
        <v>0</v>
      </c>
      <c r="BC115" s="608">
        <v>0</v>
      </c>
      <c r="BD115" s="608">
        <v>0</v>
      </c>
      <c r="BE115" s="608">
        <v>0</v>
      </c>
      <c r="BF115" s="608">
        <v>0</v>
      </c>
      <c r="BG115" s="608">
        <v>0</v>
      </c>
      <c r="BH115" s="608">
        <v>0</v>
      </c>
      <c r="BI115" s="608">
        <v>0</v>
      </c>
      <c r="BJ115" s="608">
        <v>0</v>
      </c>
      <c r="BK115" s="608">
        <v>0</v>
      </c>
      <c r="BL115" s="608">
        <v>0</v>
      </c>
      <c r="BM115" s="608">
        <v>0</v>
      </c>
      <c r="BN115" s="608">
        <v>0</v>
      </c>
      <c r="BO115" s="608">
        <v>0</v>
      </c>
      <c r="BP115" s="608">
        <v>0</v>
      </c>
      <c r="BQ115" s="608">
        <v>877</v>
      </c>
      <c r="BR115" s="608">
        <v>1071</v>
      </c>
      <c r="BS115" s="608">
        <v>0</v>
      </c>
      <c r="BT115" s="608">
        <v>0</v>
      </c>
      <c r="BU115" s="608">
        <v>0</v>
      </c>
      <c r="BV115" s="608">
        <v>0</v>
      </c>
      <c r="BW115" s="608">
        <v>0</v>
      </c>
      <c r="BX115" s="608">
        <v>0</v>
      </c>
      <c r="BY115" s="608">
        <v>0</v>
      </c>
      <c r="BZ115" s="608">
        <v>0</v>
      </c>
      <c r="CA115" s="608">
        <v>0</v>
      </c>
      <c r="CB115" s="608">
        <v>0</v>
      </c>
      <c r="CC115" s="608">
        <v>0</v>
      </c>
      <c r="CD115" s="608">
        <v>0</v>
      </c>
      <c r="CE115" s="608">
        <v>108</v>
      </c>
      <c r="CF115" s="608">
        <v>0</v>
      </c>
      <c r="CG115" s="608">
        <v>0</v>
      </c>
      <c r="CH115" s="608">
        <v>0</v>
      </c>
      <c r="CI115" s="608">
        <v>0</v>
      </c>
      <c r="CJ115" s="608">
        <v>0</v>
      </c>
      <c r="CK115" s="608">
        <v>0</v>
      </c>
      <c r="CL115" s="608">
        <v>86713</v>
      </c>
      <c r="CM115" s="608">
        <v>28490</v>
      </c>
      <c r="CN115" s="608">
        <v>4161</v>
      </c>
      <c r="CO115" s="608">
        <v>0</v>
      </c>
      <c r="CP115" s="608">
        <v>30</v>
      </c>
      <c r="CQ115" s="608">
        <v>367</v>
      </c>
      <c r="CR115" s="608">
        <v>0</v>
      </c>
      <c r="CS115" s="608">
        <v>0</v>
      </c>
      <c r="CT115" s="608">
        <v>0</v>
      </c>
      <c r="CU115" s="608">
        <v>0</v>
      </c>
      <c r="CV115" s="608">
        <v>0</v>
      </c>
      <c r="CW115" s="608">
        <v>0</v>
      </c>
      <c r="CX115" s="608">
        <v>0</v>
      </c>
      <c r="CY115" s="608">
        <v>0</v>
      </c>
      <c r="CZ115" s="608">
        <v>0</v>
      </c>
      <c r="DA115" s="608">
        <v>0</v>
      </c>
      <c r="DB115" s="608">
        <v>0</v>
      </c>
      <c r="DC115" s="608">
        <v>0</v>
      </c>
      <c r="DD115" s="608">
        <v>0</v>
      </c>
      <c r="DE115" s="608">
        <v>0</v>
      </c>
      <c r="DF115" s="629">
        <v>121817</v>
      </c>
      <c r="DG115" s="627"/>
      <c r="DH115" s="627"/>
      <c r="DI115" s="627"/>
      <c r="DJ115" s="627"/>
      <c r="DK115" s="627"/>
      <c r="DL115" s="627"/>
      <c r="DM115" s="627"/>
      <c r="DN115" s="627"/>
      <c r="DO115" s="627"/>
      <c r="DP115" s="627"/>
      <c r="DQ115" s="627"/>
      <c r="DR115" s="627"/>
      <c r="DS115" s="627"/>
      <c r="DT115" s="627"/>
      <c r="DU115" s="627"/>
      <c r="DV115" s="628"/>
    </row>
    <row r="116" spans="1:126" ht="15.75" customHeight="1" x14ac:dyDescent="0.2">
      <c r="A116" s="562" t="s">
        <v>402</v>
      </c>
      <c r="B116" s="580" t="s">
        <v>202</v>
      </c>
      <c r="C116" s="459"/>
      <c r="D116" s="607">
        <v>1612</v>
      </c>
      <c r="E116" s="608">
        <v>149</v>
      </c>
      <c r="F116" s="608">
        <v>382</v>
      </c>
      <c r="G116" s="608">
        <v>130</v>
      </c>
      <c r="H116" s="608">
        <v>490</v>
      </c>
      <c r="I116" s="608">
        <v>0</v>
      </c>
      <c r="J116" s="608">
        <v>192</v>
      </c>
      <c r="K116" s="608">
        <v>3010</v>
      </c>
      <c r="L116" s="608">
        <v>1956</v>
      </c>
      <c r="M116" s="608">
        <v>120</v>
      </c>
      <c r="N116" s="608">
        <v>0</v>
      </c>
      <c r="O116" s="608">
        <v>196</v>
      </c>
      <c r="P116" s="608">
        <v>477</v>
      </c>
      <c r="Q116" s="608">
        <v>1253</v>
      </c>
      <c r="R116" s="608">
        <v>1784</v>
      </c>
      <c r="S116" s="608">
        <v>2750</v>
      </c>
      <c r="T116" s="608">
        <v>2836</v>
      </c>
      <c r="U116" s="608">
        <v>1383</v>
      </c>
      <c r="V116" s="608">
        <v>564</v>
      </c>
      <c r="W116" s="608">
        <v>609</v>
      </c>
      <c r="X116" s="608">
        <v>0</v>
      </c>
      <c r="Y116" s="608">
        <v>127</v>
      </c>
      <c r="Z116" s="608">
        <v>-1214</v>
      </c>
      <c r="AA116" s="608">
        <v>9694</v>
      </c>
      <c r="AB116" s="608">
        <v>490</v>
      </c>
      <c r="AC116" s="608">
        <v>354</v>
      </c>
      <c r="AD116" s="608">
        <v>3840</v>
      </c>
      <c r="AE116" s="608">
        <v>469</v>
      </c>
      <c r="AF116" s="608">
        <v>60</v>
      </c>
      <c r="AG116" s="608">
        <v>452</v>
      </c>
      <c r="AH116" s="608">
        <v>1156</v>
      </c>
      <c r="AI116" s="608">
        <v>110</v>
      </c>
      <c r="AJ116" s="608">
        <v>429</v>
      </c>
      <c r="AK116" s="608">
        <v>1969</v>
      </c>
      <c r="AL116" s="608">
        <v>-281</v>
      </c>
      <c r="AM116" s="608">
        <v>2054</v>
      </c>
      <c r="AN116" s="608">
        <v>564</v>
      </c>
      <c r="AO116" s="608">
        <v>2607</v>
      </c>
      <c r="AP116" s="608">
        <v>2575</v>
      </c>
      <c r="AQ116" s="608">
        <v>10957</v>
      </c>
      <c r="AR116" s="608">
        <v>2851</v>
      </c>
      <c r="AS116" s="608">
        <v>1376</v>
      </c>
      <c r="AT116" s="608">
        <v>1565</v>
      </c>
      <c r="AU116" s="608">
        <v>-453</v>
      </c>
      <c r="AV116" s="608">
        <v>-3711</v>
      </c>
      <c r="AW116" s="608">
        <v>613</v>
      </c>
      <c r="AX116" s="608">
        <v>259</v>
      </c>
      <c r="AY116" s="608">
        <v>35</v>
      </c>
      <c r="AZ116" s="608">
        <v>-120</v>
      </c>
      <c r="BA116" s="608">
        <v>-88</v>
      </c>
      <c r="BB116" s="608">
        <v>-199</v>
      </c>
      <c r="BC116" s="608">
        <v>-25</v>
      </c>
      <c r="BD116" s="608">
        <v>0</v>
      </c>
      <c r="BE116" s="608">
        <v>-14</v>
      </c>
      <c r="BF116" s="608">
        <v>-168</v>
      </c>
      <c r="BG116" s="608">
        <v>124</v>
      </c>
      <c r="BH116" s="608">
        <v>41</v>
      </c>
      <c r="BI116" s="608">
        <v>-164</v>
      </c>
      <c r="BJ116" s="608">
        <v>398</v>
      </c>
      <c r="BK116" s="608">
        <v>13627</v>
      </c>
      <c r="BL116" s="608">
        <v>6774</v>
      </c>
      <c r="BM116" s="608">
        <v>7089</v>
      </c>
      <c r="BN116" s="608">
        <v>2620</v>
      </c>
      <c r="BO116" s="608">
        <v>17325</v>
      </c>
      <c r="BP116" s="608">
        <v>46</v>
      </c>
      <c r="BQ116" s="608">
        <v>1591</v>
      </c>
      <c r="BR116" s="608">
        <v>3801</v>
      </c>
      <c r="BS116" s="608">
        <v>34050</v>
      </c>
      <c r="BT116" s="608">
        <v>4522</v>
      </c>
      <c r="BU116" s="608">
        <v>8770</v>
      </c>
      <c r="BV116" s="608">
        <v>2990</v>
      </c>
      <c r="BW116" s="608">
        <v>38129</v>
      </c>
      <c r="BX116" s="608">
        <v>-5</v>
      </c>
      <c r="BY116" s="608">
        <v>12696</v>
      </c>
      <c r="BZ116" s="608">
        <v>0</v>
      </c>
      <c r="CA116" s="608">
        <v>158</v>
      </c>
      <c r="CB116" s="608">
        <v>-57</v>
      </c>
      <c r="CC116" s="608">
        <v>582</v>
      </c>
      <c r="CD116" s="608">
        <v>1232</v>
      </c>
      <c r="CE116" s="608">
        <v>681</v>
      </c>
      <c r="CF116" s="608">
        <v>722</v>
      </c>
      <c r="CG116" s="608">
        <v>2123</v>
      </c>
      <c r="CH116" s="608">
        <v>1235</v>
      </c>
      <c r="CI116" s="608">
        <v>5955</v>
      </c>
      <c r="CJ116" s="608">
        <v>315</v>
      </c>
      <c r="CK116" s="608">
        <v>716</v>
      </c>
      <c r="CL116" s="608">
        <v>501</v>
      </c>
      <c r="CM116" s="608">
        <v>1089</v>
      </c>
      <c r="CN116" s="608">
        <v>1807</v>
      </c>
      <c r="CO116" s="608">
        <v>4645</v>
      </c>
      <c r="CP116" s="608">
        <v>314</v>
      </c>
      <c r="CQ116" s="608">
        <v>783</v>
      </c>
      <c r="CR116" s="608">
        <v>1163</v>
      </c>
      <c r="CS116" s="608">
        <v>1855</v>
      </c>
      <c r="CT116" s="608">
        <v>975</v>
      </c>
      <c r="CU116" s="608">
        <v>51</v>
      </c>
      <c r="CV116" s="608">
        <v>2781</v>
      </c>
      <c r="CW116" s="608">
        <v>18525</v>
      </c>
      <c r="CX116" s="608">
        <v>15</v>
      </c>
      <c r="CY116" s="608">
        <v>4323</v>
      </c>
      <c r="CZ116" s="608">
        <v>3252</v>
      </c>
      <c r="DA116" s="608">
        <v>2143</v>
      </c>
      <c r="DB116" s="608">
        <v>262</v>
      </c>
      <c r="DC116" s="608">
        <v>7337</v>
      </c>
      <c r="DD116" s="608">
        <v>0</v>
      </c>
      <c r="DE116" s="608">
        <v>1393</v>
      </c>
      <c r="DF116" s="629">
        <v>279526</v>
      </c>
      <c r="DG116" s="627"/>
      <c r="DH116" s="627"/>
      <c r="DI116" s="627"/>
      <c r="DJ116" s="627"/>
      <c r="DK116" s="627"/>
      <c r="DL116" s="627"/>
      <c r="DM116" s="627"/>
      <c r="DN116" s="627"/>
      <c r="DO116" s="627"/>
      <c r="DP116" s="627"/>
      <c r="DQ116" s="627"/>
      <c r="DR116" s="627"/>
      <c r="DS116" s="627"/>
      <c r="DT116" s="627"/>
      <c r="DU116" s="627"/>
      <c r="DV116" s="628"/>
    </row>
    <row r="117" spans="1:126" ht="15.75" customHeight="1" x14ac:dyDescent="0.2">
      <c r="A117" s="562" t="s">
        <v>403</v>
      </c>
      <c r="B117" s="576" t="s">
        <v>9</v>
      </c>
      <c r="C117" s="459"/>
      <c r="D117" s="607">
        <v>-7826</v>
      </c>
      <c r="E117" s="608">
        <v>-45</v>
      </c>
      <c r="F117" s="608">
        <v>0</v>
      </c>
      <c r="G117" s="608">
        <v>-32</v>
      </c>
      <c r="H117" s="608">
        <v>-36</v>
      </c>
      <c r="I117" s="608">
        <v>0</v>
      </c>
      <c r="J117" s="608">
        <v>0</v>
      </c>
      <c r="K117" s="608">
        <v>-180</v>
      </c>
      <c r="L117" s="608">
        <v>0</v>
      </c>
      <c r="M117" s="608">
        <v>-5</v>
      </c>
      <c r="N117" s="608">
        <v>0</v>
      </c>
      <c r="O117" s="608">
        <v>0</v>
      </c>
      <c r="P117" s="608">
        <v>0</v>
      </c>
      <c r="Q117" s="608">
        <v>0</v>
      </c>
      <c r="R117" s="608">
        <v>0</v>
      </c>
      <c r="S117" s="608">
        <v>0</v>
      </c>
      <c r="T117" s="608">
        <v>0</v>
      </c>
      <c r="U117" s="608">
        <v>0</v>
      </c>
      <c r="V117" s="608">
        <v>0</v>
      </c>
      <c r="W117" s="608">
        <v>0</v>
      </c>
      <c r="X117" s="608">
        <v>0</v>
      </c>
      <c r="Y117" s="608">
        <v>0</v>
      </c>
      <c r="Z117" s="608">
        <v>0</v>
      </c>
      <c r="AA117" s="608">
        <v>0</v>
      </c>
      <c r="AB117" s="608">
        <v>0</v>
      </c>
      <c r="AC117" s="608">
        <v>-3</v>
      </c>
      <c r="AD117" s="608">
        <v>0</v>
      </c>
      <c r="AE117" s="608">
        <v>0</v>
      </c>
      <c r="AF117" s="608">
        <v>0</v>
      </c>
      <c r="AG117" s="608">
        <v>0</v>
      </c>
      <c r="AH117" s="608">
        <v>0</v>
      </c>
      <c r="AI117" s="608">
        <v>0</v>
      </c>
      <c r="AJ117" s="608">
        <v>0</v>
      </c>
      <c r="AK117" s="608">
        <v>0</v>
      </c>
      <c r="AL117" s="608">
        <v>0</v>
      </c>
      <c r="AM117" s="608">
        <v>0</v>
      </c>
      <c r="AN117" s="608">
        <v>0</v>
      </c>
      <c r="AO117" s="608">
        <v>0</v>
      </c>
      <c r="AP117" s="608">
        <v>-1</v>
      </c>
      <c r="AQ117" s="608">
        <v>-1</v>
      </c>
      <c r="AR117" s="608">
        <v>-1</v>
      </c>
      <c r="AS117" s="608">
        <v>-1</v>
      </c>
      <c r="AT117" s="608">
        <v>-2</v>
      </c>
      <c r="AU117" s="608">
        <v>0</v>
      </c>
      <c r="AV117" s="608">
        <v>0</v>
      </c>
      <c r="AW117" s="608">
        <v>-1</v>
      </c>
      <c r="AX117" s="608">
        <v>0</v>
      </c>
      <c r="AY117" s="608">
        <v>0</v>
      </c>
      <c r="AZ117" s="608">
        <v>0</v>
      </c>
      <c r="BA117" s="608">
        <v>0</v>
      </c>
      <c r="BB117" s="608">
        <v>0</v>
      </c>
      <c r="BC117" s="608">
        <v>0</v>
      </c>
      <c r="BD117" s="608">
        <v>0</v>
      </c>
      <c r="BE117" s="608">
        <v>0</v>
      </c>
      <c r="BF117" s="608">
        <v>0</v>
      </c>
      <c r="BG117" s="608">
        <v>0</v>
      </c>
      <c r="BH117" s="608">
        <v>0</v>
      </c>
      <c r="BI117" s="608">
        <v>-1</v>
      </c>
      <c r="BJ117" s="608">
        <v>0</v>
      </c>
      <c r="BK117" s="608">
        <v>0</v>
      </c>
      <c r="BL117" s="608">
        <v>-1</v>
      </c>
      <c r="BM117" s="608">
        <v>-296</v>
      </c>
      <c r="BN117" s="608">
        <v>-1252</v>
      </c>
      <c r="BO117" s="608">
        <v>-27</v>
      </c>
      <c r="BP117" s="608">
        <v>-13</v>
      </c>
      <c r="BQ117" s="608">
        <v>-1329</v>
      </c>
      <c r="BR117" s="608">
        <v>0</v>
      </c>
      <c r="BS117" s="608">
        <v>-422</v>
      </c>
      <c r="BT117" s="608">
        <v>-3163</v>
      </c>
      <c r="BU117" s="608">
        <v>0</v>
      </c>
      <c r="BV117" s="608">
        <v>-75</v>
      </c>
      <c r="BW117" s="608">
        <v>0</v>
      </c>
      <c r="BX117" s="608">
        <v>-113</v>
      </c>
      <c r="BY117" s="608">
        <v>-278</v>
      </c>
      <c r="BZ117" s="608">
        <v>0</v>
      </c>
      <c r="CA117" s="608">
        <v>-6</v>
      </c>
      <c r="CB117" s="608">
        <v>0</v>
      </c>
      <c r="CC117" s="608">
        <v>0</v>
      </c>
      <c r="CD117" s="608">
        <v>0</v>
      </c>
      <c r="CE117" s="608">
        <v>-43</v>
      </c>
      <c r="CF117" s="608">
        <v>0</v>
      </c>
      <c r="CG117" s="608">
        <v>0</v>
      </c>
      <c r="CH117" s="608">
        <v>0</v>
      </c>
      <c r="CI117" s="608">
        <v>-1</v>
      </c>
      <c r="CJ117" s="608">
        <v>0</v>
      </c>
      <c r="CK117" s="608">
        <v>0</v>
      </c>
      <c r="CL117" s="608">
        <v>0</v>
      </c>
      <c r="CM117" s="608">
        <v>-28</v>
      </c>
      <c r="CN117" s="608">
        <v>-190</v>
      </c>
      <c r="CO117" s="608">
        <v>-8554</v>
      </c>
      <c r="CP117" s="608">
        <v>0</v>
      </c>
      <c r="CQ117" s="608">
        <v>0</v>
      </c>
      <c r="CR117" s="608">
        <v>-372</v>
      </c>
      <c r="CS117" s="608">
        <v>-955</v>
      </c>
      <c r="CT117" s="608">
        <v>0</v>
      </c>
      <c r="CU117" s="608">
        <v>0</v>
      </c>
      <c r="CV117" s="608">
        <v>0</v>
      </c>
      <c r="CW117" s="608">
        <v>-14</v>
      </c>
      <c r="CX117" s="608">
        <v>0</v>
      </c>
      <c r="CY117" s="608">
        <v>0</v>
      </c>
      <c r="CZ117" s="608">
        <v>0</v>
      </c>
      <c r="DA117" s="608">
        <v>0</v>
      </c>
      <c r="DB117" s="608">
        <v>0</v>
      </c>
      <c r="DC117" s="608">
        <v>-1</v>
      </c>
      <c r="DD117" s="608">
        <v>0</v>
      </c>
      <c r="DE117" s="608">
        <v>-125</v>
      </c>
      <c r="DF117" s="629">
        <v>-25393</v>
      </c>
      <c r="DG117" s="627"/>
      <c r="DH117" s="627"/>
      <c r="DI117" s="627"/>
      <c r="DJ117" s="627"/>
      <c r="DK117" s="627"/>
      <c r="DL117" s="627"/>
      <c r="DM117" s="627"/>
      <c r="DN117" s="627"/>
      <c r="DO117" s="627"/>
      <c r="DP117" s="627"/>
      <c r="DQ117" s="627"/>
      <c r="DR117" s="627"/>
      <c r="DS117" s="627"/>
      <c r="DT117" s="627"/>
      <c r="DU117" s="627"/>
      <c r="DV117" s="628"/>
    </row>
    <row r="118" spans="1:126" ht="15.75" customHeight="1" x14ac:dyDescent="0.2">
      <c r="A118" s="569">
        <v>960</v>
      </c>
      <c r="B118" s="581" t="s">
        <v>10</v>
      </c>
      <c r="C118" s="711"/>
      <c r="D118" s="630">
        <v>28570</v>
      </c>
      <c r="E118" s="631">
        <v>2385</v>
      </c>
      <c r="F118" s="631">
        <v>4033</v>
      </c>
      <c r="G118" s="631">
        <v>2225</v>
      </c>
      <c r="H118" s="631">
        <v>7293</v>
      </c>
      <c r="I118" s="631">
        <v>0</v>
      </c>
      <c r="J118" s="631">
        <v>1860</v>
      </c>
      <c r="K118" s="631">
        <v>51377</v>
      </c>
      <c r="L118" s="631">
        <v>15992</v>
      </c>
      <c r="M118" s="631">
        <v>1432</v>
      </c>
      <c r="N118" s="631">
        <v>0</v>
      </c>
      <c r="O118" s="616">
        <v>8009</v>
      </c>
      <c r="P118" s="616">
        <v>7192</v>
      </c>
      <c r="Q118" s="616">
        <v>14037</v>
      </c>
      <c r="R118" s="616">
        <v>19648</v>
      </c>
      <c r="S118" s="616">
        <v>23083</v>
      </c>
      <c r="T118" s="616">
        <v>28293</v>
      </c>
      <c r="U118" s="616">
        <v>17850</v>
      </c>
      <c r="V118" s="616">
        <v>5744</v>
      </c>
      <c r="W118" s="616">
        <v>13848</v>
      </c>
      <c r="X118" s="616">
        <v>0</v>
      </c>
      <c r="Y118" s="616">
        <v>13509</v>
      </c>
      <c r="Z118" s="616">
        <v>7895</v>
      </c>
      <c r="AA118" s="616">
        <v>298942</v>
      </c>
      <c r="AB118" s="631">
        <v>24287</v>
      </c>
      <c r="AC118" s="631">
        <v>2609</v>
      </c>
      <c r="AD118" s="631">
        <v>73004</v>
      </c>
      <c r="AE118" s="631">
        <v>7300</v>
      </c>
      <c r="AF118" s="631">
        <v>873</v>
      </c>
      <c r="AG118" s="631">
        <v>7730</v>
      </c>
      <c r="AH118" s="631">
        <v>11183</v>
      </c>
      <c r="AI118" s="631">
        <v>1550</v>
      </c>
      <c r="AJ118" s="631">
        <v>17803</v>
      </c>
      <c r="AK118" s="631">
        <v>13542</v>
      </c>
      <c r="AL118" s="631">
        <v>13578</v>
      </c>
      <c r="AM118" s="631">
        <v>22784</v>
      </c>
      <c r="AN118" s="631">
        <v>6895</v>
      </c>
      <c r="AO118" s="631">
        <v>16086</v>
      </c>
      <c r="AP118" s="631">
        <v>34567</v>
      </c>
      <c r="AQ118" s="631">
        <v>131101</v>
      </c>
      <c r="AR118" s="631">
        <v>37227</v>
      </c>
      <c r="AS118" s="631">
        <v>62280</v>
      </c>
      <c r="AT118" s="631">
        <v>192956</v>
      </c>
      <c r="AU118" s="631">
        <v>8388</v>
      </c>
      <c r="AV118" s="631">
        <v>34779</v>
      </c>
      <c r="AW118" s="631">
        <v>75309</v>
      </c>
      <c r="AX118" s="631">
        <v>13261</v>
      </c>
      <c r="AY118" s="631">
        <v>1047</v>
      </c>
      <c r="AZ118" s="631">
        <v>3640</v>
      </c>
      <c r="BA118" s="631">
        <v>1430</v>
      </c>
      <c r="BB118" s="631">
        <v>2391</v>
      </c>
      <c r="BC118" s="631">
        <v>241</v>
      </c>
      <c r="BD118" s="631">
        <v>0</v>
      </c>
      <c r="BE118" s="631">
        <v>1427</v>
      </c>
      <c r="BF118" s="631">
        <v>32186</v>
      </c>
      <c r="BG118" s="631">
        <v>2330</v>
      </c>
      <c r="BH118" s="631">
        <v>1067</v>
      </c>
      <c r="BI118" s="631">
        <v>29585</v>
      </c>
      <c r="BJ118" s="631">
        <v>4649</v>
      </c>
      <c r="BK118" s="631">
        <v>136166</v>
      </c>
      <c r="BL118" s="631">
        <v>66572</v>
      </c>
      <c r="BM118" s="631">
        <v>63551</v>
      </c>
      <c r="BN118" s="631">
        <v>30972</v>
      </c>
      <c r="BO118" s="631">
        <v>181578</v>
      </c>
      <c r="BP118" s="631">
        <v>3837</v>
      </c>
      <c r="BQ118" s="631">
        <v>16548</v>
      </c>
      <c r="BR118" s="631">
        <v>51864</v>
      </c>
      <c r="BS118" s="631">
        <v>404410</v>
      </c>
      <c r="BT118" s="631">
        <v>173221</v>
      </c>
      <c r="BU118" s="631">
        <v>83956</v>
      </c>
      <c r="BV118" s="631">
        <v>32510</v>
      </c>
      <c r="BW118" s="631">
        <v>472888</v>
      </c>
      <c r="BX118" s="631">
        <v>5911</v>
      </c>
      <c r="BY118" s="631">
        <v>118846</v>
      </c>
      <c r="BZ118" s="631">
        <v>0</v>
      </c>
      <c r="CA118" s="631">
        <v>4403</v>
      </c>
      <c r="CB118" s="631">
        <v>267</v>
      </c>
      <c r="CC118" s="631">
        <v>6224</v>
      </c>
      <c r="CD118" s="631">
        <v>13276</v>
      </c>
      <c r="CE118" s="631">
        <v>16327</v>
      </c>
      <c r="CF118" s="631">
        <v>7184</v>
      </c>
      <c r="CG118" s="631">
        <v>54060</v>
      </c>
      <c r="CH118" s="631">
        <v>18297</v>
      </c>
      <c r="CI118" s="631">
        <v>71052</v>
      </c>
      <c r="CJ118" s="631">
        <v>4318</v>
      </c>
      <c r="CK118" s="631">
        <v>13835</v>
      </c>
      <c r="CL118" s="631">
        <v>200516</v>
      </c>
      <c r="CM118" s="631">
        <v>170796</v>
      </c>
      <c r="CN118" s="631">
        <v>78286</v>
      </c>
      <c r="CO118" s="631">
        <v>223413</v>
      </c>
      <c r="CP118" s="631">
        <v>10946</v>
      </c>
      <c r="CQ118" s="631">
        <v>70777</v>
      </c>
      <c r="CR118" s="631">
        <v>86261</v>
      </c>
      <c r="CS118" s="631">
        <v>35309</v>
      </c>
      <c r="CT118" s="631">
        <v>36352</v>
      </c>
      <c r="CU118" s="631">
        <v>3609</v>
      </c>
      <c r="CV118" s="631">
        <v>32745</v>
      </c>
      <c r="CW118" s="631">
        <v>198773</v>
      </c>
      <c r="CX118" s="631">
        <v>10930</v>
      </c>
      <c r="CY118" s="631">
        <v>52535</v>
      </c>
      <c r="CZ118" s="631">
        <v>27468</v>
      </c>
      <c r="DA118" s="631">
        <v>28061</v>
      </c>
      <c r="DB118" s="631">
        <v>2508</v>
      </c>
      <c r="DC118" s="631">
        <v>39783</v>
      </c>
      <c r="DD118" s="631">
        <v>0</v>
      </c>
      <c r="DE118" s="631">
        <v>27540</v>
      </c>
      <c r="DF118" s="632">
        <v>4850983</v>
      </c>
      <c r="DG118" s="627"/>
      <c r="DH118" s="627"/>
      <c r="DI118" s="627"/>
      <c r="DJ118" s="627"/>
      <c r="DK118" s="627"/>
      <c r="DL118" s="627"/>
      <c r="DM118" s="627"/>
      <c r="DN118" s="627"/>
      <c r="DO118" s="627"/>
      <c r="DP118" s="627"/>
      <c r="DQ118" s="627"/>
      <c r="DR118" s="627"/>
      <c r="DS118" s="627"/>
      <c r="DT118" s="627"/>
      <c r="DU118" s="627"/>
      <c r="DV118" s="628"/>
    </row>
    <row r="119" spans="1:126" ht="15.75" customHeight="1" thickBot="1" x14ac:dyDescent="0.25">
      <c r="A119" s="570">
        <v>970</v>
      </c>
      <c r="B119" s="582" t="s">
        <v>404</v>
      </c>
      <c r="C119" s="712"/>
      <c r="D119" s="633">
        <v>56515</v>
      </c>
      <c r="E119" s="634">
        <v>8501</v>
      </c>
      <c r="F119" s="634">
        <v>6663</v>
      </c>
      <c r="G119" s="634">
        <v>4017</v>
      </c>
      <c r="H119" s="634">
        <v>11268</v>
      </c>
      <c r="I119" s="634">
        <v>0</v>
      </c>
      <c r="J119" s="634">
        <v>3713</v>
      </c>
      <c r="K119" s="634">
        <v>162370</v>
      </c>
      <c r="L119" s="634">
        <v>55966</v>
      </c>
      <c r="M119" s="634">
        <v>3499</v>
      </c>
      <c r="N119" s="634">
        <v>0</v>
      </c>
      <c r="O119" s="634">
        <v>16354</v>
      </c>
      <c r="P119" s="634">
        <v>18330</v>
      </c>
      <c r="Q119" s="634">
        <v>29396</v>
      </c>
      <c r="R119" s="634">
        <v>40149</v>
      </c>
      <c r="S119" s="634">
        <v>77750</v>
      </c>
      <c r="T119" s="634">
        <v>55562</v>
      </c>
      <c r="U119" s="634">
        <v>30552</v>
      </c>
      <c r="V119" s="634">
        <v>14150</v>
      </c>
      <c r="W119" s="634">
        <v>25773</v>
      </c>
      <c r="X119" s="634">
        <v>0</v>
      </c>
      <c r="Y119" s="634">
        <v>34085</v>
      </c>
      <c r="Z119" s="634">
        <v>23861</v>
      </c>
      <c r="AA119" s="634">
        <v>679085</v>
      </c>
      <c r="AB119" s="634">
        <v>51663</v>
      </c>
      <c r="AC119" s="634">
        <v>5347</v>
      </c>
      <c r="AD119" s="634">
        <v>163461</v>
      </c>
      <c r="AE119" s="634">
        <v>11310</v>
      </c>
      <c r="AF119" s="634">
        <v>2768</v>
      </c>
      <c r="AG119" s="634">
        <v>13792</v>
      </c>
      <c r="AH119" s="634">
        <v>21415</v>
      </c>
      <c r="AI119" s="634">
        <v>4816</v>
      </c>
      <c r="AJ119" s="634">
        <v>37338</v>
      </c>
      <c r="AK119" s="634">
        <v>37111</v>
      </c>
      <c r="AL119" s="634">
        <v>46163</v>
      </c>
      <c r="AM119" s="634">
        <v>52095</v>
      </c>
      <c r="AN119" s="634">
        <v>16011</v>
      </c>
      <c r="AO119" s="634">
        <v>100040</v>
      </c>
      <c r="AP119" s="634">
        <v>197077</v>
      </c>
      <c r="AQ119" s="634">
        <v>245486</v>
      </c>
      <c r="AR119" s="634">
        <v>61032</v>
      </c>
      <c r="AS119" s="634">
        <v>125051</v>
      </c>
      <c r="AT119" s="634">
        <v>385974</v>
      </c>
      <c r="AU119" s="634">
        <v>26459</v>
      </c>
      <c r="AV119" s="634">
        <v>79994</v>
      </c>
      <c r="AW119" s="634">
        <v>189043</v>
      </c>
      <c r="AX119" s="634">
        <v>26487</v>
      </c>
      <c r="AY119" s="634">
        <v>2929</v>
      </c>
      <c r="AZ119" s="634">
        <v>7413</v>
      </c>
      <c r="BA119" s="634">
        <v>2367</v>
      </c>
      <c r="BB119" s="634">
        <v>6397</v>
      </c>
      <c r="BC119" s="634">
        <v>441</v>
      </c>
      <c r="BD119" s="634">
        <v>0</v>
      </c>
      <c r="BE119" s="634">
        <v>2271</v>
      </c>
      <c r="BF119" s="634">
        <v>94928</v>
      </c>
      <c r="BG119" s="634">
        <v>6740</v>
      </c>
      <c r="BH119" s="634">
        <v>3633</v>
      </c>
      <c r="BI119" s="634">
        <v>70350</v>
      </c>
      <c r="BJ119" s="634">
        <v>26710</v>
      </c>
      <c r="BK119" s="634">
        <v>289092</v>
      </c>
      <c r="BL119" s="634">
        <v>140612</v>
      </c>
      <c r="BM119" s="634">
        <v>128243</v>
      </c>
      <c r="BN119" s="634">
        <v>59677</v>
      </c>
      <c r="BO119" s="634">
        <v>355822</v>
      </c>
      <c r="BP119" s="634">
        <v>15414</v>
      </c>
      <c r="BQ119" s="634">
        <v>38247</v>
      </c>
      <c r="BR119" s="634">
        <v>79482</v>
      </c>
      <c r="BS119" s="634">
        <v>589347</v>
      </c>
      <c r="BT119" s="634">
        <v>276500</v>
      </c>
      <c r="BU119" s="634">
        <v>112532</v>
      </c>
      <c r="BV119" s="634">
        <v>50616</v>
      </c>
      <c r="BW119" s="634">
        <v>530872</v>
      </c>
      <c r="BX119" s="634">
        <v>9368</v>
      </c>
      <c r="BY119" s="634">
        <v>152350</v>
      </c>
      <c r="BZ119" s="634">
        <v>106507</v>
      </c>
      <c r="CA119" s="634">
        <v>11741</v>
      </c>
      <c r="CB119" s="634">
        <v>1133</v>
      </c>
      <c r="CC119" s="634">
        <v>8995</v>
      </c>
      <c r="CD119" s="634">
        <v>22006</v>
      </c>
      <c r="CE119" s="634">
        <v>27966</v>
      </c>
      <c r="CF119" s="634">
        <v>9219</v>
      </c>
      <c r="CG119" s="634">
        <v>121457</v>
      </c>
      <c r="CH119" s="634">
        <v>40607</v>
      </c>
      <c r="CI119" s="634">
        <v>112409</v>
      </c>
      <c r="CJ119" s="634">
        <v>10605</v>
      </c>
      <c r="CK119" s="634">
        <v>29800</v>
      </c>
      <c r="CL119" s="634">
        <v>281940</v>
      </c>
      <c r="CM119" s="634">
        <v>216399</v>
      </c>
      <c r="CN119" s="634">
        <v>143563</v>
      </c>
      <c r="CO119" s="634">
        <v>418289</v>
      </c>
      <c r="CP119" s="634">
        <v>20247</v>
      </c>
      <c r="CQ119" s="634">
        <v>104188</v>
      </c>
      <c r="CR119" s="634">
        <v>113163</v>
      </c>
      <c r="CS119" s="634">
        <v>57423</v>
      </c>
      <c r="CT119" s="634">
        <v>60059</v>
      </c>
      <c r="CU119" s="634">
        <v>18172</v>
      </c>
      <c r="CV119" s="634">
        <v>83996</v>
      </c>
      <c r="CW119" s="634">
        <v>265989</v>
      </c>
      <c r="CX119" s="634">
        <v>29617</v>
      </c>
      <c r="CY119" s="634">
        <v>123863</v>
      </c>
      <c r="CZ119" s="634">
        <v>43453</v>
      </c>
      <c r="DA119" s="634">
        <v>40440</v>
      </c>
      <c r="DB119" s="634">
        <v>3569</v>
      </c>
      <c r="DC119" s="634">
        <v>54435</v>
      </c>
      <c r="DD119" s="634">
        <v>12150</v>
      </c>
      <c r="DE119" s="634">
        <v>42360</v>
      </c>
      <c r="DF119" s="635">
        <v>8945605</v>
      </c>
      <c r="DG119" s="627"/>
      <c r="DH119" s="627"/>
      <c r="DI119" s="627"/>
      <c r="DJ119" s="627"/>
      <c r="DK119" s="627"/>
      <c r="DL119" s="627"/>
      <c r="DM119" s="627"/>
      <c r="DN119" s="627"/>
      <c r="DO119" s="627"/>
      <c r="DP119" s="627"/>
      <c r="DQ119" s="627"/>
      <c r="DR119" s="627"/>
      <c r="DS119" s="627"/>
      <c r="DT119" s="627"/>
      <c r="DU119" s="627"/>
      <c r="DV119" s="628"/>
    </row>
  </sheetData>
  <phoneticPr fontId="3"/>
  <pageMargins left="0.78740157480314965" right="0.78740157480314965" top="0.78740157480314965" bottom="0.78740157480314965" header="0.51181102362204722" footer="0.51181102362204722"/>
  <pageSetup paperSize="8" scale="40" fitToWidth="3" orientation="landscape" r:id="rId1"/>
  <headerFooter alignWithMargins="0">
    <oddFooter>&amp;C&amp;P / &amp;N&amp;R&amp;F  &amp;A</oddFooter>
  </headerFooter>
  <ignoredErrors>
    <ignoredError sqref="A110:A119 DF2:DM2 DN2:DU2"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DH120"/>
  <sheetViews>
    <sheetView showGridLines="0" zoomScaleNormal="100" workbookViewId="0">
      <pane xSplit="3" ySplit="3" topLeftCell="D4" activePane="bottomRight" state="frozen"/>
      <selection pane="topRight"/>
      <selection pane="bottomLeft"/>
      <selection pane="bottomRight"/>
    </sheetView>
  </sheetViews>
  <sheetFormatPr defaultColWidth="10.88671875" defaultRowHeight="15.75" customHeight="1" x14ac:dyDescent="0.15"/>
  <cols>
    <col min="1" max="1" width="3.6640625" style="491" customWidth="1"/>
    <col min="2" max="2" width="25" style="461" customWidth="1"/>
    <col min="3" max="3" width="0.44140625" style="461" customWidth="1"/>
    <col min="4" max="110" width="9.6640625" style="114" customWidth="1"/>
    <col min="111" max="111" width="3.6640625" style="461" customWidth="1"/>
    <col min="112" max="112" width="7.77734375" style="114" customWidth="1"/>
    <col min="113" max="16384" width="10.88671875" style="114"/>
  </cols>
  <sheetData>
    <row r="1" spans="1:112" ht="15.75" customHeight="1" thickBot="1" x14ac:dyDescent="0.2">
      <c r="A1" s="464" t="s">
        <v>12</v>
      </c>
      <c r="B1" s="441"/>
      <c r="C1" s="441"/>
      <c r="D1" s="441"/>
      <c r="E1" s="441"/>
      <c r="DG1" s="465"/>
      <c r="DH1" s="465"/>
    </row>
    <row r="2" spans="1:112" s="471" customFormat="1" ht="12" x14ac:dyDescent="0.2">
      <c r="A2" s="466"/>
      <c r="B2" s="445"/>
      <c r="C2" s="713"/>
      <c r="D2" s="704" t="s">
        <v>203</v>
      </c>
      <c r="E2" s="445" t="s">
        <v>204</v>
      </c>
      <c r="F2" s="445" t="s">
        <v>205</v>
      </c>
      <c r="G2" s="445" t="s">
        <v>206</v>
      </c>
      <c r="H2" s="445" t="s">
        <v>207</v>
      </c>
      <c r="I2" s="445" t="s">
        <v>208</v>
      </c>
      <c r="J2" s="445" t="s">
        <v>209</v>
      </c>
      <c r="K2" s="445" t="s">
        <v>210</v>
      </c>
      <c r="L2" s="445" t="s">
        <v>211</v>
      </c>
      <c r="M2" s="445" t="s">
        <v>212</v>
      </c>
      <c r="N2" s="445" t="s">
        <v>213</v>
      </c>
      <c r="O2" s="445" t="s">
        <v>214</v>
      </c>
      <c r="P2" s="445" t="s">
        <v>215</v>
      </c>
      <c r="Q2" s="445" t="s">
        <v>216</v>
      </c>
      <c r="R2" s="445" t="s">
        <v>217</v>
      </c>
      <c r="S2" s="445" t="s">
        <v>218</v>
      </c>
      <c r="T2" s="445" t="s">
        <v>219</v>
      </c>
      <c r="U2" s="445" t="s">
        <v>220</v>
      </c>
      <c r="V2" s="445" t="s">
        <v>221</v>
      </c>
      <c r="W2" s="445" t="s">
        <v>222</v>
      </c>
      <c r="X2" s="445" t="s">
        <v>223</v>
      </c>
      <c r="Y2" s="445" t="s">
        <v>224</v>
      </c>
      <c r="Z2" s="467" t="s">
        <v>225</v>
      </c>
      <c r="AA2" s="467" t="s">
        <v>227</v>
      </c>
      <c r="AB2" s="467" t="s">
        <v>228</v>
      </c>
      <c r="AC2" s="467" t="s">
        <v>229</v>
      </c>
      <c r="AD2" s="467" t="s">
        <v>231</v>
      </c>
      <c r="AE2" s="467" t="s">
        <v>232</v>
      </c>
      <c r="AF2" s="467" t="s">
        <v>233</v>
      </c>
      <c r="AG2" s="467" t="s">
        <v>234</v>
      </c>
      <c r="AH2" s="467" t="s">
        <v>235</v>
      </c>
      <c r="AI2" s="467" t="s">
        <v>236</v>
      </c>
      <c r="AJ2" s="467" t="s">
        <v>237</v>
      </c>
      <c r="AK2" s="467" t="s">
        <v>238</v>
      </c>
      <c r="AL2" s="467" t="s">
        <v>239</v>
      </c>
      <c r="AM2" s="467" t="s">
        <v>240</v>
      </c>
      <c r="AN2" s="467" t="s">
        <v>241</v>
      </c>
      <c r="AO2" s="467" t="s">
        <v>242</v>
      </c>
      <c r="AP2" s="467" t="s">
        <v>243</v>
      </c>
      <c r="AQ2" s="467" t="s">
        <v>244</v>
      </c>
      <c r="AR2" s="467" t="s">
        <v>245</v>
      </c>
      <c r="AS2" s="467" t="s">
        <v>246</v>
      </c>
      <c r="AT2" s="467" t="s">
        <v>247</v>
      </c>
      <c r="AU2" s="467" t="s">
        <v>248</v>
      </c>
      <c r="AV2" s="467" t="s">
        <v>249</v>
      </c>
      <c r="AW2" s="467" t="s">
        <v>250</v>
      </c>
      <c r="AX2" s="467" t="s">
        <v>251</v>
      </c>
      <c r="AY2" s="467" t="s">
        <v>252</v>
      </c>
      <c r="AZ2" s="467" t="s">
        <v>253</v>
      </c>
      <c r="BA2" s="467" t="s">
        <v>254</v>
      </c>
      <c r="BB2" s="467" t="s">
        <v>255</v>
      </c>
      <c r="BC2" s="467" t="s">
        <v>256</v>
      </c>
      <c r="BD2" s="467" t="s">
        <v>257</v>
      </c>
      <c r="BE2" s="467" t="s">
        <v>258</v>
      </c>
      <c r="BF2" s="467" t="s">
        <v>259</v>
      </c>
      <c r="BG2" s="467" t="s">
        <v>260</v>
      </c>
      <c r="BH2" s="467" t="s">
        <v>261</v>
      </c>
      <c r="BI2" s="467" t="s">
        <v>262</v>
      </c>
      <c r="BJ2" s="467" t="s">
        <v>263</v>
      </c>
      <c r="BK2" s="467" t="s">
        <v>264</v>
      </c>
      <c r="BL2" s="467" t="s">
        <v>265</v>
      </c>
      <c r="BM2" s="467" t="s">
        <v>266</v>
      </c>
      <c r="BN2" s="467" t="s">
        <v>267</v>
      </c>
      <c r="BO2" s="467" t="s">
        <v>268</v>
      </c>
      <c r="BP2" s="467" t="s">
        <v>269</v>
      </c>
      <c r="BQ2" s="467" t="s">
        <v>270</v>
      </c>
      <c r="BR2" s="467" t="s">
        <v>271</v>
      </c>
      <c r="BS2" s="467" t="s">
        <v>272</v>
      </c>
      <c r="BT2" s="467" t="s">
        <v>273</v>
      </c>
      <c r="BU2" s="467" t="s">
        <v>274</v>
      </c>
      <c r="BV2" s="467" t="s">
        <v>275</v>
      </c>
      <c r="BW2" s="467" t="s">
        <v>276</v>
      </c>
      <c r="BX2" s="467" t="s">
        <v>277</v>
      </c>
      <c r="BY2" s="467" t="s">
        <v>278</v>
      </c>
      <c r="BZ2" s="467" t="s">
        <v>279</v>
      </c>
      <c r="CA2" s="467" t="s">
        <v>280</v>
      </c>
      <c r="CB2" s="467" t="s">
        <v>281</v>
      </c>
      <c r="CC2" s="467" t="s">
        <v>282</v>
      </c>
      <c r="CD2" s="467" t="s">
        <v>283</v>
      </c>
      <c r="CE2" s="467" t="s">
        <v>284</v>
      </c>
      <c r="CF2" s="467" t="s">
        <v>285</v>
      </c>
      <c r="CG2" s="467" t="s">
        <v>286</v>
      </c>
      <c r="CH2" s="467" t="s">
        <v>287</v>
      </c>
      <c r="CI2" s="467" t="s">
        <v>288</v>
      </c>
      <c r="CJ2" s="467" t="s">
        <v>289</v>
      </c>
      <c r="CK2" s="467" t="s">
        <v>290</v>
      </c>
      <c r="CL2" s="467" t="s">
        <v>291</v>
      </c>
      <c r="CM2" s="467" t="s">
        <v>292</v>
      </c>
      <c r="CN2" s="467" t="s">
        <v>293</v>
      </c>
      <c r="CO2" s="467" t="s">
        <v>294</v>
      </c>
      <c r="CP2" s="467" t="s">
        <v>295</v>
      </c>
      <c r="CQ2" s="467" t="s">
        <v>296</v>
      </c>
      <c r="CR2" s="467" t="s">
        <v>297</v>
      </c>
      <c r="CS2" s="467" t="s">
        <v>298</v>
      </c>
      <c r="CT2" s="467" t="s">
        <v>299</v>
      </c>
      <c r="CU2" s="467" t="s">
        <v>300</v>
      </c>
      <c r="CV2" s="467" t="s">
        <v>301</v>
      </c>
      <c r="CW2" s="467" t="s">
        <v>302</v>
      </c>
      <c r="CX2" s="467" t="s">
        <v>303</v>
      </c>
      <c r="CY2" s="467" t="s">
        <v>304</v>
      </c>
      <c r="CZ2" s="467" t="s">
        <v>305</v>
      </c>
      <c r="DA2" s="467" t="s">
        <v>306</v>
      </c>
      <c r="DB2" s="467" t="s">
        <v>552</v>
      </c>
      <c r="DC2" s="467" t="s">
        <v>307</v>
      </c>
      <c r="DD2" s="467" t="s">
        <v>308</v>
      </c>
      <c r="DE2" s="467" t="s">
        <v>309</v>
      </c>
      <c r="DF2" s="468">
        <v>700</v>
      </c>
      <c r="DG2" s="469"/>
      <c r="DH2" s="470"/>
    </row>
    <row r="3" spans="1:112" s="477" customFormat="1" ht="47.25" customHeight="1" x14ac:dyDescent="0.2">
      <c r="A3" s="472"/>
      <c r="B3" s="452"/>
      <c r="C3" s="473"/>
      <c r="D3" s="705" t="s">
        <v>310</v>
      </c>
      <c r="E3" s="452" t="s">
        <v>311</v>
      </c>
      <c r="F3" s="452" t="s">
        <v>312</v>
      </c>
      <c r="G3" s="452" t="s">
        <v>313</v>
      </c>
      <c r="H3" s="452" t="s">
        <v>314</v>
      </c>
      <c r="I3" s="452" t="s">
        <v>315</v>
      </c>
      <c r="J3" s="452" t="s">
        <v>527</v>
      </c>
      <c r="K3" s="452" t="s">
        <v>316</v>
      </c>
      <c r="L3" s="452" t="s">
        <v>317</v>
      </c>
      <c r="M3" s="452" t="s">
        <v>318</v>
      </c>
      <c r="N3" s="452" t="s">
        <v>319</v>
      </c>
      <c r="O3" s="452" t="s">
        <v>320</v>
      </c>
      <c r="P3" s="452" t="s">
        <v>321</v>
      </c>
      <c r="Q3" s="452" t="s">
        <v>322</v>
      </c>
      <c r="R3" s="452" t="s">
        <v>323</v>
      </c>
      <c r="S3" s="452" t="s">
        <v>324</v>
      </c>
      <c r="T3" s="452" t="s">
        <v>325</v>
      </c>
      <c r="U3" s="452" t="s">
        <v>326</v>
      </c>
      <c r="V3" s="452" t="s">
        <v>327</v>
      </c>
      <c r="W3" s="452" t="s">
        <v>328</v>
      </c>
      <c r="X3" s="452" t="s">
        <v>528</v>
      </c>
      <c r="Y3" s="452" t="s">
        <v>529</v>
      </c>
      <c r="Z3" s="452" t="s">
        <v>547</v>
      </c>
      <c r="AA3" s="452" t="s">
        <v>329</v>
      </c>
      <c r="AB3" s="452" t="s">
        <v>330</v>
      </c>
      <c r="AC3" s="452" t="s">
        <v>548</v>
      </c>
      <c r="AD3" s="452" t="s">
        <v>331</v>
      </c>
      <c r="AE3" s="452" t="s">
        <v>332</v>
      </c>
      <c r="AF3" s="452" t="s">
        <v>530</v>
      </c>
      <c r="AG3" s="452" t="s">
        <v>333</v>
      </c>
      <c r="AH3" s="452" t="s">
        <v>334</v>
      </c>
      <c r="AI3" s="452" t="s">
        <v>335</v>
      </c>
      <c r="AJ3" s="452" t="s">
        <v>336</v>
      </c>
      <c r="AK3" s="452" t="s">
        <v>337</v>
      </c>
      <c r="AL3" s="452" t="s">
        <v>338</v>
      </c>
      <c r="AM3" s="452" t="s">
        <v>531</v>
      </c>
      <c r="AN3" s="452" t="s">
        <v>339</v>
      </c>
      <c r="AO3" s="452" t="s">
        <v>340</v>
      </c>
      <c r="AP3" s="452" t="s">
        <v>341</v>
      </c>
      <c r="AQ3" s="452" t="s">
        <v>532</v>
      </c>
      <c r="AR3" s="452" t="s">
        <v>342</v>
      </c>
      <c r="AS3" s="452" t="s">
        <v>185</v>
      </c>
      <c r="AT3" s="452" t="s">
        <v>186</v>
      </c>
      <c r="AU3" s="452" t="s">
        <v>187</v>
      </c>
      <c r="AV3" s="452" t="s">
        <v>343</v>
      </c>
      <c r="AW3" s="452" t="s">
        <v>344</v>
      </c>
      <c r="AX3" s="452" t="s">
        <v>345</v>
      </c>
      <c r="AY3" s="452" t="s">
        <v>346</v>
      </c>
      <c r="AZ3" s="452" t="s">
        <v>347</v>
      </c>
      <c r="BA3" s="452" t="s">
        <v>348</v>
      </c>
      <c r="BB3" s="452" t="s">
        <v>533</v>
      </c>
      <c r="BC3" s="452" t="s">
        <v>349</v>
      </c>
      <c r="BD3" s="452" t="s">
        <v>350</v>
      </c>
      <c r="BE3" s="452" t="s">
        <v>351</v>
      </c>
      <c r="BF3" s="452" t="s">
        <v>352</v>
      </c>
      <c r="BG3" s="452" t="s">
        <v>353</v>
      </c>
      <c r="BH3" s="452" t="s">
        <v>354</v>
      </c>
      <c r="BI3" s="452" t="s">
        <v>78</v>
      </c>
      <c r="BJ3" s="452" t="s">
        <v>355</v>
      </c>
      <c r="BK3" s="452" t="s">
        <v>356</v>
      </c>
      <c r="BL3" s="452" t="s">
        <v>357</v>
      </c>
      <c r="BM3" s="452" t="s">
        <v>358</v>
      </c>
      <c r="BN3" s="452" t="s">
        <v>359</v>
      </c>
      <c r="BO3" s="452" t="s">
        <v>549</v>
      </c>
      <c r="BP3" s="452" t="s">
        <v>360</v>
      </c>
      <c r="BQ3" s="452" t="s">
        <v>188</v>
      </c>
      <c r="BR3" s="452" t="s">
        <v>189</v>
      </c>
      <c r="BS3" s="452" t="s">
        <v>190</v>
      </c>
      <c r="BT3" s="452" t="s">
        <v>191</v>
      </c>
      <c r="BU3" s="452" t="s">
        <v>361</v>
      </c>
      <c r="BV3" s="452" t="s">
        <v>362</v>
      </c>
      <c r="BW3" s="452" t="s">
        <v>363</v>
      </c>
      <c r="BX3" s="452" t="s">
        <v>364</v>
      </c>
      <c r="BY3" s="452" t="s">
        <v>365</v>
      </c>
      <c r="BZ3" s="452" t="s">
        <v>366</v>
      </c>
      <c r="CA3" s="452" t="s">
        <v>367</v>
      </c>
      <c r="CB3" s="452" t="s">
        <v>368</v>
      </c>
      <c r="CC3" s="452" t="s">
        <v>369</v>
      </c>
      <c r="CD3" s="452" t="s">
        <v>370</v>
      </c>
      <c r="CE3" s="452" t="s">
        <v>371</v>
      </c>
      <c r="CF3" s="452" t="s">
        <v>372</v>
      </c>
      <c r="CG3" s="452" t="s">
        <v>373</v>
      </c>
      <c r="CH3" s="452" t="s">
        <v>374</v>
      </c>
      <c r="CI3" s="452" t="s">
        <v>375</v>
      </c>
      <c r="CJ3" s="452" t="s">
        <v>376</v>
      </c>
      <c r="CK3" s="452" t="s">
        <v>377</v>
      </c>
      <c r="CL3" s="452" t="s">
        <v>192</v>
      </c>
      <c r="CM3" s="452" t="s">
        <v>378</v>
      </c>
      <c r="CN3" s="452" t="s">
        <v>550</v>
      </c>
      <c r="CO3" s="452" t="s">
        <v>379</v>
      </c>
      <c r="CP3" s="452" t="s">
        <v>380</v>
      </c>
      <c r="CQ3" s="452" t="s">
        <v>381</v>
      </c>
      <c r="CR3" s="452" t="s">
        <v>382</v>
      </c>
      <c r="CS3" s="452" t="s">
        <v>534</v>
      </c>
      <c r="CT3" s="452" t="s">
        <v>383</v>
      </c>
      <c r="CU3" s="452" t="s">
        <v>384</v>
      </c>
      <c r="CV3" s="452" t="s">
        <v>385</v>
      </c>
      <c r="CW3" s="452" t="s">
        <v>386</v>
      </c>
      <c r="CX3" s="452" t="s">
        <v>387</v>
      </c>
      <c r="CY3" s="452" t="s">
        <v>388</v>
      </c>
      <c r="CZ3" s="452" t="s">
        <v>389</v>
      </c>
      <c r="DA3" s="452" t="s">
        <v>390</v>
      </c>
      <c r="DB3" s="452" t="s">
        <v>551</v>
      </c>
      <c r="DC3" s="452" t="s">
        <v>391</v>
      </c>
      <c r="DD3" s="452" t="s">
        <v>555</v>
      </c>
      <c r="DE3" s="452" t="s">
        <v>0</v>
      </c>
      <c r="DF3" s="474" t="s">
        <v>1</v>
      </c>
      <c r="DG3" s="475"/>
      <c r="DH3" s="476"/>
    </row>
    <row r="4" spans="1:112" ht="17.25" customHeight="1" x14ac:dyDescent="0.2">
      <c r="A4" s="604" t="s">
        <v>203</v>
      </c>
      <c r="B4" s="603" t="s">
        <v>310</v>
      </c>
      <c r="C4" s="459"/>
      <c r="D4" s="504">
        <v>2.1003273467221091E-2</v>
      </c>
      <c r="E4" s="478">
        <v>5.4111281025761675E-2</v>
      </c>
      <c r="F4" s="478">
        <v>9.4552003601981096E-3</v>
      </c>
      <c r="G4" s="478">
        <v>1.7425939756036844E-3</v>
      </c>
      <c r="H4" s="478">
        <v>0</v>
      </c>
      <c r="I4" s="478">
        <v>0</v>
      </c>
      <c r="J4" s="478">
        <v>0</v>
      </c>
      <c r="K4" s="478">
        <v>0.10537660897949129</v>
      </c>
      <c r="L4" s="478">
        <v>1.7367687524568489E-2</v>
      </c>
      <c r="M4" s="478">
        <v>0.19034009717062017</v>
      </c>
      <c r="N4" s="478">
        <v>0</v>
      </c>
      <c r="O4" s="478">
        <v>1.0761893114834291E-2</v>
      </c>
      <c r="P4" s="478">
        <v>2.1822149481723951E-4</v>
      </c>
      <c r="Q4" s="478">
        <v>3.4018233773302493E-5</v>
      </c>
      <c r="R4" s="478">
        <v>0</v>
      </c>
      <c r="S4" s="478">
        <v>7.5369774919614146E-3</v>
      </c>
      <c r="T4" s="478">
        <v>0</v>
      </c>
      <c r="U4" s="478">
        <v>0</v>
      </c>
      <c r="V4" s="478">
        <v>0</v>
      </c>
      <c r="W4" s="478">
        <v>0</v>
      </c>
      <c r="X4" s="478">
        <v>0</v>
      </c>
      <c r="Y4" s="478">
        <v>8.8015255977702797E-5</v>
      </c>
      <c r="Z4" s="478">
        <v>8.3818783789447221E-5</v>
      </c>
      <c r="AA4" s="478">
        <v>2.8273338389155998E-3</v>
      </c>
      <c r="AB4" s="478">
        <v>7.742484950544877E-4</v>
      </c>
      <c r="AC4" s="478">
        <v>0</v>
      </c>
      <c r="AD4" s="478">
        <v>0</v>
      </c>
      <c r="AE4" s="478">
        <v>9.0185676392572946E-3</v>
      </c>
      <c r="AF4" s="478">
        <v>0</v>
      </c>
      <c r="AG4" s="478">
        <v>0</v>
      </c>
      <c r="AH4" s="478">
        <v>0</v>
      </c>
      <c r="AI4" s="478">
        <v>0</v>
      </c>
      <c r="AJ4" s="478">
        <v>4.5530023032835183E-4</v>
      </c>
      <c r="AK4" s="478">
        <v>0</v>
      </c>
      <c r="AL4" s="478">
        <v>0</v>
      </c>
      <c r="AM4" s="478">
        <v>0</v>
      </c>
      <c r="AN4" s="478">
        <v>0</v>
      </c>
      <c r="AO4" s="478">
        <v>0</v>
      </c>
      <c r="AP4" s="478">
        <v>0</v>
      </c>
      <c r="AQ4" s="478">
        <v>0</v>
      </c>
      <c r="AR4" s="478">
        <v>0</v>
      </c>
      <c r="AS4" s="478">
        <v>0</v>
      </c>
      <c r="AT4" s="478">
        <v>0</v>
      </c>
      <c r="AU4" s="478">
        <v>0</v>
      </c>
      <c r="AV4" s="478">
        <v>0</v>
      </c>
      <c r="AW4" s="478">
        <v>0</v>
      </c>
      <c r="AX4" s="478">
        <v>0</v>
      </c>
      <c r="AY4" s="478">
        <v>0</v>
      </c>
      <c r="AZ4" s="478">
        <v>0</v>
      </c>
      <c r="BA4" s="478">
        <v>0</v>
      </c>
      <c r="BB4" s="478">
        <v>0</v>
      </c>
      <c r="BC4" s="478">
        <v>0</v>
      </c>
      <c r="BD4" s="478">
        <v>0</v>
      </c>
      <c r="BE4" s="478">
        <v>0</v>
      </c>
      <c r="BF4" s="478">
        <v>0</v>
      </c>
      <c r="BG4" s="478">
        <v>0</v>
      </c>
      <c r="BH4" s="478">
        <v>0</v>
      </c>
      <c r="BI4" s="478">
        <v>5.1172707889125802E-4</v>
      </c>
      <c r="BJ4" s="478">
        <v>0</v>
      </c>
      <c r="BK4" s="478">
        <v>5.9150720185961563E-4</v>
      </c>
      <c r="BL4" s="478">
        <v>1.4223537109208319E-5</v>
      </c>
      <c r="BM4" s="478">
        <v>1.5907300983289535E-3</v>
      </c>
      <c r="BN4" s="478">
        <v>1.9605543174087171E-3</v>
      </c>
      <c r="BO4" s="478">
        <v>0</v>
      </c>
      <c r="BP4" s="478">
        <v>0</v>
      </c>
      <c r="BQ4" s="478">
        <v>0</v>
      </c>
      <c r="BR4" s="478">
        <v>0</v>
      </c>
      <c r="BS4" s="478">
        <v>1.5101459751216175E-4</v>
      </c>
      <c r="BT4" s="478">
        <v>0</v>
      </c>
      <c r="BU4" s="478">
        <v>0</v>
      </c>
      <c r="BV4" s="478">
        <v>0</v>
      </c>
      <c r="BW4" s="478">
        <v>7.5347729772901943E-6</v>
      </c>
      <c r="BX4" s="478">
        <v>0</v>
      </c>
      <c r="BY4" s="478">
        <v>0</v>
      </c>
      <c r="BZ4" s="478">
        <v>0</v>
      </c>
      <c r="CA4" s="478">
        <v>0</v>
      </c>
      <c r="CB4" s="478">
        <v>0</v>
      </c>
      <c r="CC4" s="478">
        <v>0</v>
      </c>
      <c r="CD4" s="478">
        <v>0</v>
      </c>
      <c r="CE4" s="478">
        <v>0</v>
      </c>
      <c r="CF4" s="478">
        <v>0</v>
      </c>
      <c r="CG4" s="478">
        <v>0</v>
      </c>
      <c r="CH4" s="478">
        <v>0</v>
      </c>
      <c r="CI4" s="478">
        <v>0</v>
      </c>
      <c r="CJ4" s="478">
        <v>0</v>
      </c>
      <c r="CK4" s="478">
        <v>0</v>
      </c>
      <c r="CL4" s="478">
        <v>1.0640561821664184E-5</v>
      </c>
      <c r="CM4" s="478">
        <v>1.0674725853631487E-3</v>
      </c>
      <c r="CN4" s="478">
        <v>3.9007265103125456E-4</v>
      </c>
      <c r="CO4" s="478">
        <v>7.6502131301564233E-4</v>
      </c>
      <c r="CP4" s="478">
        <v>0</v>
      </c>
      <c r="CQ4" s="478">
        <v>2.1691557569009866E-3</v>
      </c>
      <c r="CR4" s="478">
        <v>3.9235439145303679E-3</v>
      </c>
      <c r="CS4" s="478">
        <v>2.2464865994462151E-3</v>
      </c>
      <c r="CT4" s="478">
        <v>4.9950881633060822E-5</v>
      </c>
      <c r="CU4" s="478">
        <v>0</v>
      </c>
      <c r="CV4" s="478">
        <v>0</v>
      </c>
      <c r="CW4" s="478">
        <v>0</v>
      </c>
      <c r="CX4" s="478">
        <v>1.7017253604348855E-2</v>
      </c>
      <c r="CY4" s="478">
        <v>1.6526323437991975E-2</v>
      </c>
      <c r="CZ4" s="478">
        <v>1.6109359537891515E-4</v>
      </c>
      <c r="DA4" s="478">
        <v>8.6547972304648862E-4</v>
      </c>
      <c r="DB4" s="478">
        <v>2.8019052956010089E-3</v>
      </c>
      <c r="DC4" s="478">
        <v>4.2252227427206765E-3</v>
      </c>
      <c r="DD4" s="478">
        <v>0</v>
      </c>
      <c r="DE4" s="478">
        <v>0</v>
      </c>
      <c r="DF4" s="479">
        <v>3.1505974162731308E-3</v>
      </c>
      <c r="DG4" s="480" t="s">
        <v>203</v>
      </c>
      <c r="DH4" s="175"/>
    </row>
    <row r="5" spans="1:112" ht="17.25" customHeight="1" x14ac:dyDescent="0.2">
      <c r="A5" s="547" t="s">
        <v>204</v>
      </c>
      <c r="B5" s="571" t="s">
        <v>311</v>
      </c>
      <c r="C5" s="459"/>
      <c r="D5" s="504">
        <v>4.0166327523666282E-3</v>
      </c>
      <c r="E5" s="478">
        <v>6.3169038936595701E-2</v>
      </c>
      <c r="F5" s="478">
        <v>3.4368902896593126E-2</v>
      </c>
      <c r="G5" s="478">
        <v>2.4894199651481205E-4</v>
      </c>
      <c r="H5" s="478">
        <v>0</v>
      </c>
      <c r="I5" s="478">
        <v>0</v>
      </c>
      <c r="J5" s="478">
        <v>0</v>
      </c>
      <c r="K5" s="478">
        <v>5.5404323458767016E-2</v>
      </c>
      <c r="L5" s="478">
        <v>0</v>
      </c>
      <c r="M5" s="478">
        <v>3.4295513003715348E-3</v>
      </c>
      <c r="N5" s="478">
        <v>0</v>
      </c>
      <c r="O5" s="478">
        <v>4.8917695976519507E-4</v>
      </c>
      <c r="P5" s="478">
        <v>0</v>
      </c>
      <c r="Q5" s="478">
        <v>0</v>
      </c>
      <c r="R5" s="478">
        <v>0</v>
      </c>
      <c r="S5" s="478">
        <v>0</v>
      </c>
      <c r="T5" s="478">
        <v>0</v>
      </c>
      <c r="U5" s="478">
        <v>0</v>
      </c>
      <c r="V5" s="478">
        <v>4.9469964664310953E-4</v>
      </c>
      <c r="W5" s="478">
        <v>0</v>
      </c>
      <c r="X5" s="478">
        <v>0</v>
      </c>
      <c r="Y5" s="478">
        <v>0</v>
      </c>
      <c r="Z5" s="478">
        <v>0</v>
      </c>
      <c r="AA5" s="478">
        <v>1.9143406200991039E-5</v>
      </c>
      <c r="AB5" s="478">
        <v>0</v>
      </c>
      <c r="AC5" s="478">
        <v>0</v>
      </c>
      <c r="AD5" s="478">
        <v>0</v>
      </c>
      <c r="AE5" s="478">
        <v>0</v>
      </c>
      <c r="AF5" s="478">
        <v>2.7095375722543353E-2</v>
      </c>
      <c r="AG5" s="478">
        <v>0</v>
      </c>
      <c r="AH5" s="478">
        <v>0</v>
      </c>
      <c r="AI5" s="478">
        <v>0</v>
      </c>
      <c r="AJ5" s="478">
        <v>0</v>
      </c>
      <c r="AK5" s="478">
        <v>0</v>
      </c>
      <c r="AL5" s="478">
        <v>0</v>
      </c>
      <c r="AM5" s="478">
        <v>0</v>
      </c>
      <c r="AN5" s="478">
        <v>0</v>
      </c>
      <c r="AO5" s="478">
        <v>0</v>
      </c>
      <c r="AP5" s="478">
        <v>0</v>
      </c>
      <c r="AQ5" s="478">
        <v>0</v>
      </c>
      <c r="AR5" s="478">
        <v>0</v>
      </c>
      <c r="AS5" s="478">
        <v>0</v>
      </c>
      <c r="AT5" s="478">
        <v>0</v>
      </c>
      <c r="AU5" s="478">
        <v>0</v>
      </c>
      <c r="AV5" s="478">
        <v>0</v>
      </c>
      <c r="AW5" s="478">
        <v>0</v>
      </c>
      <c r="AX5" s="478">
        <v>0</v>
      </c>
      <c r="AY5" s="478">
        <v>0</v>
      </c>
      <c r="AZ5" s="478">
        <v>0</v>
      </c>
      <c r="BA5" s="478">
        <v>0</v>
      </c>
      <c r="BB5" s="478">
        <v>0</v>
      </c>
      <c r="BC5" s="478">
        <v>0</v>
      </c>
      <c r="BD5" s="478">
        <v>0</v>
      </c>
      <c r="BE5" s="478">
        <v>0</v>
      </c>
      <c r="BF5" s="478">
        <v>0</v>
      </c>
      <c r="BG5" s="478">
        <v>0</v>
      </c>
      <c r="BH5" s="478">
        <v>0</v>
      </c>
      <c r="BI5" s="478">
        <v>8.1023454157782518E-4</v>
      </c>
      <c r="BJ5" s="478">
        <v>0</v>
      </c>
      <c r="BK5" s="478">
        <v>0</v>
      </c>
      <c r="BL5" s="478">
        <v>0</v>
      </c>
      <c r="BM5" s="478">
        <v>0</v>
      </c>
      <c r="BN5" s="478">
        <v>0</v>
      </c>
      <c r="BO5" s="478">
        <v>0</v>
      </c>
      <c r="BP5" s="478">
        <v>0</v>
      </c>
      <c r="BQ5" s="478">
        <v>0</v>
      </c>
      <c r="BR5" s="478">
        <v>0</v>
      </c>
      <c r="BS5" s="478">
        <v>0</v>
      </c>
      <c r="BT5" s="478">
        <v>0</v>
      </c>
      <c r="BU5" s="478">
        <v>0</v>
      </c>
      <c r="BV5" s="478">
        <v>0</v>
      </c>
      <c r="BW5" s="478">
        <v>0</v>
      </c>
      <c r="BX5" s="478">
        <v>0</v>
      </c>
      <c r="BY5" s="478">
        <v>0</v>
      </c>
      <c r="BZ5" s="478">
        <v>0</v>
      </c>
      <c r="CA5" s="478">
        <v>0</v>
      </c>
      <c r="CB5" s="478">
        <v>0</v>
      </c>
      <c r="CC5" s="478">
        <v>0</v>
      </c>
      <c r="CD5" s="478">
        <v>0</v>
      </c>
      <c r="CE5" s="478">
        <v>0</v>
      </c>
      <c r="CF5" s="478">
        <v>0</v>
      </c>
      <c r="CG5" s="478">
        <v>0</v>
      </c>
      <c r="CH5" s="478">
        <v>0</v>
      </c>
      <c r="CI5" s="478">
        <v>0</v>
      </c>
      <c r="CJ5" s="478">
        <v>0</v>
      </c>
      <c r="CK5" s="478">
        <v>0</v>
      </c>
      <c r="CL5" s="478">
        <v>0</v>
      </c>
      <c r="CM5" s="478">
        <v>1.2476952296452387E-4</v>
      </c>
      <c r="CN5" s="478">
        <v>1.0169751259029138E-3</v>
      </c>
      <c r="CO5" s="478">
        <v>1.0040904733330306E-4</v>
      </c>
      <c r="CP5" s="478">
        <v>0</v>
      </c>
      <c r="CQ5" s="478">
        <v>3.6472530425768804E-4</v>
      </c>
      <c r="CR5" s="478">
        <v>7.2461847070155435E-4</v>
      </c>
      <c r="CS5" s="478">
        <v>0</v>
      </c>
      <c r="CT5" s="478">
        <v>0</v>
      </c>
      <c r="CU5" s="478">
        <v>0</v>
      </c>
      <c r="CV5" s="478">
        <v>0</v>
      </c>
      <c r="CW5" s="478">
        <v>0</v>
      </c>
      <c r="CX5" s="478">
        <v>2.0258635243272445E-3</v>
      </c>
      <c r="CY5" s="478">
        <v>3.9721304990190777E-3</v>
      </c>
      <c r="CZ5" s="478">
        <v>0</v>
      </c>
      <c r="DA5" s="478">
        <v>0</v>
      </c>
      <c r="DB5" s="478">
        <v>0</v>
      </c>
      <c r="DC5" s="478">
        <v>1.6533480297602646E-4</v>
      </c>
      <c r="DD5" s="478">
        <v>0</v>
      </c>
      <c r="DE5" s="478">
        <v>0</v>
      </c>
      <c r="DF5" s="479">
        <v>1.2361377458539697E-3</v>
      </c>
      <c r="DG5" s="481" t="s">
        <v>204</v>
      </c>
      <c r="DH5" s="175"/>
    </row>
    <row r="6" spans="1:112" ht="17.25" customHeight="1" x14ac:dyDescent="0.2">
      <c r="A6" s="547" t="s">
        <v>205</v>
      </c>
      <c r="B6" s="571" t="s">
        <v>312</v>
      </c>
      <c r="C6" s="459"/>
      <c r="D6" s="504">
        <v>0.11273113332743519</v>
      </c>
      <c r="E6" s="478">
        <v>3.4348900129396544E-2</v>
      </c>
      <c r="F6" s="478">
        <v>0</v>
      </c>
      <c r="G6" s="478">
        <v>0</v>
      </c>
      <c r="H6" s="478">
        <v>0</v>
      </c>
      <c r="I6" s="478">
        <v>0</v>
      </c>
      <c r="J6" s="478">
        <v>0</v>
      </c>
      <c r="K6" s="478">
        <v>0</v>
      </c>
      <c r="L6" s="478">
        <v>0</v>
      </c>
      <c r="M6" s="478">
        <v>0</v>
      </c>
      <c r="N6" s="478">
        <v>0</v>
      </c>
      <c r="O6" s="478">
        <v>0</v>
      </c>
      <c r="P6" s="478">
        <v>0</v>
      </c>
      <c r="Q6" s="478">
        <v>0</v>
      </c>
      <c r="R6" s="478">
        <v>0</v>
      </c>
      <c r="S6" s="478">
        <v>0</v>
      </c>
      <c r="T6" s="478">
        <v>0</v>
      </c>
      <c r="U6" s="478">
        <v>0</v>
      </c>
      <c r="V6" s="478">
        <v>0</v>
      </c>
      <c r="W6" s="478">
        <v>0</v>
      </c>
      <c r="X6" s="478">
        <v>0</v>
      </c>
      <c r="Y6" s="478">
        <v>0</v>
      </c>
      <c r="Z6" s="478">
        <v>0</v>
      </c>
      <c r="AA6" s="478">
        <v>0</v>
      </c>
      <c r="AB6" s="478">
        <v>0</v>
      </c>
      <c r="AC6" s="478">
        <v>0</v>
      </c>
      <c r="AD6" s="478">
        <v>0</v>
      </c>
      <c r="AE6" s="478">
        <v>0</v>
      </c>
      <c r="AF6" s="478">
        <v>0</v>
      </c>
      <c r="AG6" s="478">
        <v>0</v>
      </c>
      <c r="AH6" s="478">
        <v>0</v>
      </c>
      <c r="AI6" s="478">
        <v>0</v>
      </c>
      <c r="AJ6" s="478">
        <v>0</v>
      </c>
      <c r="AK6" s="478">
        <v>0</v>
      </c>
      <c r="AL6" s="478">
        <v>0</v>
      </c>
      <c r="AM6" s="478">
        <v>0</v>
      </c>
      <c r="AN6" s="478">
        <v>0</v>
      </c>
      <c r="AO6" s="478">
        <v>0</v>
      </c>
      <c r="AP6" s="478">
        <v>0</v>
      </c>
      <c r="AQ6" s="478">
        <v>0</v>
      </c>
      <c r="AR6" s="478">
        <v>0</v>
      </c>
      <c r="AS6" s="478">
        <v>0</v>
      </c>
      <c r="AT6" s="478">
        <v>0</v>
      </c>
      <c r="AU6" s="478">
        <v>0</v>
      </c>
      <c r="AV6" s="478">
        <v>0</v>
      </c>
      <c r="AW6" s="478">
        <v>0</v>
      </c>
      <c r="AX6" s="478">
        <v>0</v>
      </c>
      <c r="AY6" s="478">
        <v>0</v>
      </c>
      <c r="AZ6" s="478">
        <v>0</v>
      </c>
      <c r="BA6" s="478">
        <v>0</v>
      </c>
      <c r="BB6" s="478">
        <v>0</v>
      </c>
      <c r="BC6" s="478">
        <v>0</v>
      </c>
      <c r="BD6" s="478">
        <v>0</v>
      </c>
      <c r="BE6" s="478">
        <v>0</v>
      </c>
      <c r="BF6" s="478">
        <v>0</v>
      </c>
      <c r="BG6" s="478">
        <v>0</v>
      </c>
      <c r="BH6" s="478">
        <v>0</v>
      </c>
      <c r="BI6" s="478">
        <v>0</v>
      </c>
      <c r="BJ6" s="478">
        <v>0</v>
      </c>
      <c r="BK6" s="478">
        <v>0</v>
      </c>
      <c r="BL6" s="478">
        <v>0</v>
      </c>
      <c r="BM6" s="478">
        <v>0</v>
      </c>
      <c r="BN6" s="478">
        <v>0</v>
      </c>
      <c r="BO6" s="478">
        <v>0</v>
      </c>
      <c r="BP6" s="478">
        <v>0</v>
      </c>
      <c r="BQ6" s="478">
        <v>0</v>
      </c>
      <c r="BR6" s="478">
        <v>0</v>
      </c>
      <c r="BS6" s="478">
        <v>0</v>
      </c>
      <c r="BT6" s="478">
        <v>0</v>
      </c>
      <c r="BU6" s="478">
        <v>0</v>
      </c>
      <c r="BV6" s="478">
        <v>0</v>
      </c>
      <c r="BW6" s="478">
        <v>0</v>
      </c>
      <c r="BX6" s="478">
        <v>0</v>
      </c>
      <c r="BY6" s="478">
        <v>0</v>
      </c>
      <c r="BZ6" s="478">
        <v>0</v>
      </c>
      <c r="CA6" s="478">
        <v>0</v>
      </c>
      <c r="CB6" s="478">
        <v>0</v>
      </c>
      <c r="CC6" s="478">
        <v>0</v>
      </c>
      <c r="CD6" s="478">
        <v>0</v>
      </c>
      <c r="CE6" s="478">
        <v>0</v>
      </c>
      <c r="CF6" s="478">
        <v>0</v>
      </c>
      <c r="CG6" s="478">
        <v>0</v>
      </c>
      <c r="CH6" s="478">
        <v>0</v>
      </c>
      <c r="CI6" s="478">
        <v>0</v>
      </c>
      <c r="CJ6" s="478">
        <v>0</v>
      </c>
      <c r="CK6" s="478">
        <v>0</v>
      </c>
      <c r="CL6" s="478">
        <v>0</v>
      </c>
      <c r="CM6" s="478">
        <v>0</v>
      </c>
      <c r="CN6" s="478">
        <v>0</v>
      </c>
      <c r="CO6" s="478">
        <v>0</v>
      </c>
      <c r="CP6" s="478">
        <v>0</v>
      </c>
      <c r="CQ6" s="478">
        <v>0</v>
      </c>
      <c r="CR6" s="478">
        <v>0</v>
      </c>
      <c r="CS6" s="478">
        <v>0</v>
      </c>
      <c r="CT6" s="478">
        <v>0</v>
      </c>
      <c r="CU6" s="478">
        <v>0</v>
      </c>
      <c r="CV6" s="478">
        <v>0</v>
      </c>
      <c r="CW6" s="478">
        <v>0</v>
      </c>
      <c r="CX6" s="478">
        <v>0</v>
      </c>
      <c r="CY6" s="478">
        <v>0</v>
      </c>
      <c r="CZ6" s="478">
        <v>0</v>
      </c>
      <c r="DA6" s="478">
        <v>0</v>
      </c>
      <c r="DB6" s="478">
        <v>0</v>
      </c>
      <c r="DC6" s="478">
        <v>0</v>
      </c>
      <c r="DD6" s="478">
        <v>0</v>
      </c>
      <c r="DE6" s="478">
        <v>0</v>
      </c>
      <c r="DF6" s="479">
        <v>7.448350335164586E-4</v>
      </c>
      <c r="DG6" s="481" t="s">
        <v>205</v>
      </c>
      <c r="DH6" s="175"/>
    </row>
    <row r="7" spans="1:112" ht="17.25" customHeight="1" x14ac:dyDescent="0.2">
      <c r="A7" s="547" t="s">
        <v>206</v>
      </c>
      <c r="B7" s="571" t="s">
        <v>313</v>
      </c>
      <c r="C7" s="459"/>
      <c r="D7" s="504">
        <v>2.123330089356808E-4</v>
      </c>
      <c r="E7" s="478">
        <v>0</v>
      </c>
      <c r="F7" s="478">
        <v>0</v>
      </c>
      <c r="G7" s="478">
        <v>0.18297236743838685</v>
      </c>
      <c r="H7" s="478">
        <v>0</v>
      </c>
      <c r="I7" s="478">
        <v>0</v>
      </c>
      <c r="J7" s="478">
        <v>0</v>
      </c>
      <c r="K7" s="478">
        <v>8.4991069778900046E-4</v>
      </c>
      <c r="L7" s="478">
        <v>0</v>
      </c>
      <c r="M7" s="478">
        <v>2.857959416976279E-4</v>
      </c>
      <c r="N7" s="478">
        <v>0</v>
      </c>
      <c r="O7" s="478">
        <v>6.1147119970649384E-5</v>
      </c>
      <c r="P7" s="478">
        <v>0</v>
      </c>
      <c r="Q7" s="478">
        <v>0.13722955504150225</v>
      </c>
      <c r="R7" s="478">
        <v>2.4907220603252883E-5</v>
      </c>
      <c r="S7" s="478">
        <v>1.0289389067524115E-4</v>
      </c>
      <c r="T7" s="478">
        <v>0</v>
      </c>
      <c r="U7" s="478">
        <v>0</v>
      </c>
      <c r="V7" s="478">
        <v>0</v>
      </c>
      <c r="W7" s="478">
        <v>2.7160206417568773E-4</v>
      </c>
      <c r="X7" s="478">
        <v>0</v>
      </c>
      <c r="Y7" s="478">
        <v>0</v>
      </c>
      <c r="Z7" s="478">
        <v>0</v>
      </c>
      <c r="AA7" s="478">
        <v>0</v>
      </c>
      <c r="AB7" s="478">
        <v>2.2453206356580144E-3</v>
      </c>
      <c r="AC7" s="478">
        <v>0</v>
      </c>
      <c r="AD7" s="478">
        <v>0</v>
      </c>
      <c r="AE7" s="478">
        <v>0</v>
      </c>
      <c r="AF7" s="478">
        <v>1.4450867052023121E-3</v>
      </c>
      <c r="AG7" s="478">
        <v>0</v>
      </c>
      <c r="AH7" s="478">
        <v>0</v>
      </c>
      <c r="AI7" s="478">
        <v>0</v>
      </c>
      <c r="AJ7" s="478">
        <v>0</v>
      </c>
      <c r="AK7" s="478">
        <v>0</v>
      </c>
      <c r="AL7" s="478">
        <v>0</v>
      </c>
      <c r="AM7" s="478">
        <v>0</v>
      </c>
      <c r="AN7" s="478">
        <v>0</v>
      </c>
      <c r="AO7" s="478">
        <v>0</v>
      </c>
      <c r="AP7" s="478">
        <v>0</v>
      </c>
      <c r="AQ7" s="478">
        <v>0</v>
      </c>
      <c r="AR7" s="478">
        <v>0</v>
      </c>
      <c r="AS7" s="478">
        <v>0</v>
      </c>
      <c r="AT7" s="478">
        <v>0</v>
      </c>
      <c r="AU7" s="478">
        <v>0</v>
      </c>
      <c r="AV7" s="478">
        <v>0</v>
      </c>
      <c r="AW7" s="478">
        <v>0</v>
      </c>
      <c r="AX7" s="478">
        <v>0</v>
      </c>
      <c r="AY7" s="478">
        <v>0</v>
      </c>
      <c r="AZ7" s="478">
        <v>0</v>
      </c>
      <c r="BA7" s="478">
        <v>0</v>
      </c>
      <c r="BB7" s="478">
        <v>0</v>
      </c>
      <c r="BC7" s="478">
        <v>0</v>
      </c>
      <c r="BD7" s="478">
        <v>0</v>
      </c>
      <c r="BE7" s="478">
        <v>0</v>
      </c>
      <c r="BF7" s="478">
        <v>0</v>
      </c>
      <c r="BG7" s="478">
        <v>0</v>
      </c>
      <c r="BH7" s="478">
        <v>0</v>
      </c>
      <c r="BI7" s="478">
        <v>3.2693674484719261E-4</v>
      </c>
      <c r="BJ7" s="478">
        <v>0</v>
      </c>
      <c r="BK7" s="478">
        <v>1.0377319330870449E-5</v>
      </c>
      <c r="BL7" s="478">
        <v>4.2670611327624952E-5</v>
      </c>
      <c r="BM7" s="478">
        <v>2.0274011057133722E-4</v>
      </c>
      <c r="BN7" s="478">
        <v>3.351374901553362E-5</v>
      </c>
      <c r="BO7" s="478">
        <v>0</v>
      </c>
      <c r="BP7" s="478">
        <v>0</v>
      </c>
      <c r="BQ7" s="478">
        <v>0</v>
      </c>
      <c r="BR7" s="478">
        <v>0</v>
      </c>
      <c r="BS7" s="478">
        <v>0</v>
      </c>
      <c r="BT7" s="478">
        <v>0</v>
      </c>
      <c r="BU7" s="478">
        <v>0</v>
      </c>
      <c r="BV7" s="478">
        <v>0</v>
      </c>
      <c r="BW7" s="478">
        <v>0</v>
      </c>
      <c r="BX7" s="478">
        <v>0</v>
      </c>
      <c r="BY7" s="478">
        <v>0</v>
      </c>
      <c r="BZ7" s="478">
        <v>0</v>
      </c>
      <c r="CA7" s="478">
        <v>0</v>
      </c>
      <c r="CB7" s="478">
        <v>0</v>
      </c>
      <c r="CC7" s="478">
        <v>0</v>
      </c>
      <c r="CD7" s="478">
        <v>0</v>
      </c>
      <c r="CE7" s="478">
        <v>0</v>
      </c>
      <c r="CF7" s="478">
        <v>0</v>
      </c>
      <c r="CG7" s="478">
        <v>0</v>
      </c>
      <c r="CH7" s="478">
        <v>0</v>
      </c>
      <c r="CI7" s="478">
        <v>0</v>
      </c>
      <c r="CJ7" s="478">
        <v>0</v>
      </c>
      <c r="CK7" s="478">
        <v>0</v>
      </c>
      <c r="CL7" s="478">
        <v>3.5468539405547279E-6</v>
      </c>
      <c r="CM7" s="478">
        <v>4.1589840988174619E-5</v>
      </c>
      <c r="CN7" s="478">
        <v>6.2690247487165918E-5</v>
      </c>
      <c r="CO7" s="478">
        <v>7.1720748095216468E-6</v>
      </c>
      <c r="CP7" s="478">
        <v>0</v>
      </c>
      <c r="CQ7" s="478">
        <v>8.6382308903136632E-5</v>
      </c>
      <c r="CR7" s="478">
        <v>1.7673621236623279E-4</v>
      </c>
      <c r="CS7" s="478">
        <v>0</v>
      </c>
      <c r="CT7" s="478">
        <v>0</v>
      </c>
      <c r="CU7" s="478">
        <v>0</v>
      </c>
      <c r="CV7" s="478">
        <v>0</v>
      </c>
      <c r="CW7" s="478">
        <v>0</v>
      </c>
      <c r="CX7" s="478">
        <v>1.6544552115339162E-3</v>
      </c>
      <c r="CY7" s="478">
        <v>2.2282683287180192E-3</v>
      </c>
      <c r="CZ7" s="478">
        <v>0</v>
      </c>
      <c r="DA7" s="478">
        <v>0</v>
      </c>
      <c r="DB7" s="478">
        <v>0</v>
      </c>
      <c r="DC7" s="478">
        <v>1.4696426931202353E-4</v>
      </c>
      <c r="DD7" s="478">
        <v>0</v>
      </c>
      <c r="DE7" s="478">
        <v>0</v>
      </c>
      <c r="DF7" s="479">
        <v>6.1493884427045464E-4</v>
      </c>
      <c r="DG7" s="481" t="s">
        <v>206</v>
      </c>
      <c r="DH7" s="175"/>
    </row>
    <row r="8" spans="1:112" ht="17.25" customHeight="1" x14ac:dyDescent="0.2">
      <c r="A8" s="547" t="s">
        <v>207</v>
      </c>
      <c r="B8" s="571" t="s">
        <v>314</v>
      </c>
      <c r="C8" s="459"/>
      <c r="D8" s="504">
        <v>0</v>
      </c>
      <c r="E8" s="478">
        <v>0</v>
      </c>
      <c r="F8" s="478">
        <v>0</v>
      </c>
      <c r="G8" s="478">
        <v>0</v>
      </c>
      <c r="H8" s="478">
        <v>4.7923322683706068E-3</v>
      </c>
      <c r="I8" s="478">
        <v>0</v>
      </c>
      <c r="J8" s="478">
        <v>0</v>
      </c>
      <c r="K8" s="478">
        <v>1.8125269446326291E-2</v>
      </c>
      <c r="L8" s="478">
        <v>0</v>
      </c>
      <c r="M8" s="478">
        <v>1.1431837667905116E-3</v>
      </c>
      <c r="N8" s="478">
        <v>0</v>
      </c>
      <c r="O8" s="478">
        <v>0</v>
      </c>
      <c r="P8" s="478">
        <v>0</v>
      </c>
      <c r="Q8" s="478">
        <v>0</v>
      </c>
      <c r="R8" s="478">
        <v>0</v>
      </c>
      <c r="S8" s="478">
        <v>0</v>
      </c>
      <c r="T8" s="478">
        <v>0</v>
      </c>
      <c r="U8" s="478">
        <v>0</v>
      </c>
      <c r="V8" s="478">
        <v>7.0671378091872794E-5</v>
      </c>
      <c r="W8" s="478">
        <v>0</v>
      </c>
      <c r="X8" s="478">
        <v>0</v>
      </c>
      <c r="Y8" s="478">
        <v>0</v>
      </c>
      <c r="Z8" s="478">
        <v>0</v>
      </c>
      <c r="AA8" s="478">
        <v>1.6051009814677103E-4</v>
      </c>
      <c r="AB8" s="478">
        <v>0</v>
      </c>
      <c r="AC8" s="478">
        <v>0</v>
      </c>
      <c r="AD8" s="478">
        <v>0</v>
      </c>
      <c r="AE8" s="478">
        <v>0</v>
      </c>
      <c r="AF8" s="478">
        <v>0</v>
      </c>
      <c r="AG8" s="478">
        <v>0</v>
      </c>
      <c r="AH8" s="478">
        <v>0</v>
      </c>
      <c r="AI8" s="478">
        <v>0</v>
      </c>
      <c r="AJ8" s="478">
        <v>0</v>
      </c>
      <c r="AK8" s="478">
        <v>0</v>
      </c>
      <c r="AL8" s="478">
        <v>0</v>
      </c>
      <c r="AM8" s="478">
        <v>0</v>
      </c>
      <c r="AN8" s="478">
        <v>0</v>
      </c>
      <c r="AO8" s="478">
        <v>0</v>
      </c>
      <c r="AP8" s="478">
        <v>0</v>
      </c>
      <c r="AQ8" s="478">
        <v>0</v>
      </c>
      <c r="AR8" s="478">
        <v>0</v>
      </c>
      <c r="AS8" s="478">
        <v>0</v>
      </c>
      <c r="AT8" s="478">
        <v>0</v>
      </c>
      <c r="AU8" s="478">
        <v>0</v>
      </c>
      <c r="AV8" s="478">
        <v>0</v>
      </c>
      <c r="AW8" s="478">
        <v>0</v>
      </c>
      <c r="AX8" s="478">
        <v>0</v>
      </c>
      <c r="AY8" s="478">
        <v>0</v>
      </c>
      <c r="AZ8" s="478">
        <v>0</v>
      </c>
      <c r="BA8" s="478">
        <v>0</v>
      </c>
      <c r="BB8" s="478">
        <v>0</v>
      </c>
      <c r="BC8" s="478">
        <v>0</v>
      </c>
      <c r="BD8" s="478">
        <v>0</v>
      </c>
      <c r="BE8" s="478">
        <v>0</v>
      </c>
      <c r="BF8" s="478">
        <v>0</v>
      </c>
      <c r="BG8" s="478">
        <v>0</v>
      </c>
      <c r="BH8" s="478">
        <v>0</v>
      </c>
      <c r="BI8" s="478">
        <v>5.0561478322672354E-2</v>
      </c>
      <c r="BJ8" s="478">
        <v>0</v>
      </c>
      <c r="BK8" s="478">
        <v>0</v>
      </c>
      <c r="BL8" s="478">
        <v>0</v>
      </c>
      <c r="BM8" s="478">
        <v>0</v>
      </c>
      <c r="BN8" s="478">
        <v>0</v>
      </c>
      <c r="BO8" s="478">
        <v>0</v>
      </c>
      <c r="BP8" s="478">
        <v>0</v>
      </c>
      <c r="BQ8" s="478">
        <v>0</v>
      </c>
      <c r="BR8" s="478">
        <v>0</v>
      </c>
      <c r="BS8" s="478">
        <v>0</v>
      </c>
      <c r="BT8" s="478">
        <v>0</v>
      </c>
      <c r="BU8" s="478">
        <v>0</v>
      </c>
      <c r="BV8" s="478">
        <v>0</v>
      </c>
      <c r="BW8" s="478">
        <v>0</v>
      </c>
      <c r="BX8" s="478">
        <v>0</v>
      </c>
      <c r="BY8" s="478">
        <v>0</v>
      </c>
      <c r="BZ8" s="478">
        <v>0</v>
      </c>
      <c r="CA8" s="478">
        <v>0</v>
      </c>
      <c r="CB8" s="478">
        <v>0</v>
      </c>
      <c r="CC8" s="478">
        <v>0</v>
      </c>
      <c r="CD8" s="478">
        <v>0</v>
      </c>
      <c r="CE8" s="478">
        <v>0</v>
      </c>
      <c r="CF8" s="478">
        <v>0</v>
      </c>
      <c r="CG8" s="478">
        <v>0</v>
      </c>
      <c r="CH8" s="478">
        <v>0</v>
      </c>
      <c r="CI8" s="478">
        <v>0</v>
      </c>
      <c r="CJ8" s="478">
        <v>0</v>
      </c>
      <c r="CK8" s="478">
        <v>0</v>
      </c>
      <c r="CL8" s="478">
        <v>3.5468539405547279E-6</v>
      </c>
      <c r="CM8" s="478">
        <v>4.1589840988174619E-5</v>
      </c>
      <c r="CN8" s="478">
        <v>2.0200190856975683E-4</v>
      </c>
      <c r="CO8" s="478">
        <v>1.3626942138091129E-4</v>
      </c>
      <c r="CP8" s="478">
        <v>0</v>
      </c>
      <c r="CQ8" s="478">
        <v>4.7990171612853687E-4</v>
      </c>
      <c r="CR8" s="478">
        <v>9.8972278925090352E-4</v>
      </c>
      <c r="CS8" s="478">
        <v>0</v>
      </c>
      <c r="CT8" s="478">
        <v>0</v>
      </c>
      <c r="CU8" s="478">
        <v>0</v>
      </c>
      <c r="CV8" s="478">
        <v>0</v>
      </c>
      <c r="CW8" s="478">
        <v>0</v>
      </c>
      <c r="CX8" s="478">
        <v>5.8412398284768885E-3</v>
      </c>
      <c r="CY8" s="478">
        <v>7.0884767848348575E-3</v>
      </c>
      <c r="CZ8" s="478">
        <v>0</v>
      </c>
      <c r="DA8" s="478">
        <v>2.4727992087042531E-5</v>
      </c>
      <c r="DB8" s="478">
        <v>0</v>
      </c>
      <c r="DC8" s="478">
        <v>3.4904013961605586E-4</v>
      </c>
      <c r="DD8" s="478">
        <v>0</v>
      </c>
      <c r="DE8" s="478">
        <v>0</v>
      </c>
      <c r="DF8" s="479">
        <v>8.9395854165257688E-4</v>
      </c>
      <c r="DG8" s="481" t="s">
        <v>207</v>
      </c>
      <c r="DH8" s="175"/>
    </row>
    <row r="9" spans="1:112" ht="17.25" customHeight="1" x14ac:dyDescent="0.2">
      <c r="A9" s="547" t="s">
        <v>208</v>
      </c>
      <c r="B9" s="571" t="s">
        <v>315</v>
      </c>
      <c r="C9" s="459"/>
      <c r="D9" s="504">
        <v>0</v>
      </c>
      <c r="E9" s="478">
        <v>0</v>
      </c>
      <c r="F9" s="478">
        <v>0</v>
      </c>
      <c r="G9" s="478">
        <v>0</v>
      </c>
      <c r="H9" s="478">
        <v>0</v>
      </c>
      <c r="I9" s="478">
        <v>0</v>
      </c>
      <c r="J9" s="478">
        <v>0</v>
      </c>
      <c r="K9" s="478">
        <v>4.1879657572211617E-4</v>
      </c>
      <c r="L9" s="478">
        <v>1.7867991280420256E-4</v>
      </c>
      <c r="M9" s="478">
        <v>5.715918833952558E-4</v>
      </c>
      <c r="N9" s="478">
        <v>0</v>
      </c>
      <c r="O9" s="478">
        <v>5.5032407973584449E-4</v>
      </c>
      <c r="P9" s="478">
        <v>5.4555373704309877E-5</v>
      </c>
      <c r="Q9" s="478">
        <v>0</v>
      </c>
      <c r="R9" s="478">
        <v>0</v>
      </c>
      <c r="S9" s="478">
        <v>3.8971061093247589E-3</v>
      </c>
      <c r="T9" s="478">
        <v>1.7997912242179908E-5</v>
      </c>
      <c r="U9" s="478">
        <v>0</v>
      </c>
      <c r="V9" s="478">
        <v>8.4028268551236754E-2</v>
      </c>
      <c r="W9" s="478">
        <v>3.4920265394016993E-4</v>
      </c>
      <c r="X9" s="478">
        <v>0</v>
      </c>
      <c r="Y9" s="478">
        <v>6.3077600117353678E-3</v>
      </c>
      <c r="Z9" s="478">
        <v>2.9336574326306523E-3</v>
      </c>
      <c r="AA9" s="478">
        <v>2.1057746821090143E-4</v>
      </c>
      <c r="AB9" s="478">
        <v>4.4519288465633047E-4</v>
      </c>
      <c r="AC9" s="478">
        <v>3.4224798952683745E-2</v>
      </c>
      <c r="AD9" s="478">
        <v>1.2235334422278097E-5</v>
      </c>
      <c r="AE9" s="478">
        <v>8.8417329796640142E-5</v>
      </c>
      <c r="AF9" s="478">
        <v>0</v>
      </c>
      <c r="AG9" s="478">
        <v>2.1751740139211136E-4</v>
      </c>
      <c r="AH9" s="478">
        <v>3.2687368666822319E-4</v>
      </c>
      <c r="AI9" s="478">
        <v>8.3056478405315617E-4</v>
      </c>
      <c r="AJ9" s="478">
        <v>1.740853821843698E-3</v>
      </c>
      <c r="AK9" s="478">
        <v>4.2844439654010939E-3</v>
      </c>
      <c r="AL9" s="478">
        <v>2.3828607326213634E-3</v>
      </c>
      <c r="AM9" s="478">
        <v>1.4396775122372588E-3</v>
      </c>
      <c r="AN9" s="478">
        <v>0</v>
      </c>
      <c r="AO9" s="478">
        <v>5.5977608956417433E-4</v>
      </c>
      <c r="AP9" s="478">
        <v>2.537079415659869E-4</v>
      </c>
      <c r="AQ9" s="478">
        <v>8.1471041118434446E-6</v>
      </c>
      <c r="AR9" s="478">
        <v>9.8309083759339359E-5</v>
      </c>
      <c r="AS9" s="478">
        <v>2.3990211993506648E-5</v>
      </c>
      <c r="AT9" s="478">
        <v>5.1816961764263917E-6</v>
      </c>
      <c r="AU9" s="478">
        <v>0</v>
      </c>
      <c r="AV9" s="478">
        <v>1.2500937570317773E-5</v>
      </c>
      <c r="AW9" s="478">
        <v>8.9926630449157065E-5</v>
      </c>
      <c r="AX9" s="478">
        <v>7.550874013667082E-5</v>
      </c>
      <c r="AY9" s="478">
        <v>0</v>
      </c>
      <c r="AZ9" s="478">
        <v>0</v>
      </c>
      <c r="BA9" s="478">
        <v>0</v>
      </c>
      <c r="BB9" s="478">
        <v>0</v>
      </c>
      <c r="BC9" s="478">
        <v>0</v>
      </c>
      <c r="BD9" s="478">
        <v>0</v>
      </c>
      <c r="BE9" s="478">
        <v>0</v>
      </c>
      <c r="BF9" s="478">
        <v>5.2671498398786445E-4</v>
      </c>
      <c r="BG9" s="478">
        <v>0</v>
      </c>
      <c r="BH9" s="478">
        <v>0</v>
      </c>
      <c r="BI9" s="478">
        <v>1.4214641080312721E-5</v>
      </c>
      <c r="BJ9" s="478">
        <v>1.8719580681392738E-4</v>
      </c>
      <c r="BK9" s="478">
        <v>0</v>
      </c>
      <c r="BL9" s="478">
        <v>0</v>
      </c>
      <c r="BM9" s="478">
        <v>7.7976965604360468E-6</v>
      </c>
      <c r="BN9" s="478">
        <v>0</v>
      </c>
      <c r="BO9" s="478">
        <v>8.7791086554513217E-2</v>
      </c>
      <c r="BP9" s="478">
        <v>0.42960944595821982</v>
      </c>
      <c r="BQ9" s="478">
        <v>0</v>
      </c>
      <c r="BR9" s="478">
        <v>0</v>
      </c>
      <c r="BS9" s="478">
        <v>1.6967932304737277E-6</v>
      </c>
      <c r="BT9" s="478">
        <v>0</v>
      </c>
      <c r="BU9" s="478">
        <v>0</v>
      </c>
      <c r="BV9" s="478">
        <v>0</v>
      </c>
      <c r="BW9" s="478">
        <v>0</v>
      </c>
      <c r="BX9" s="478">
        <v>0</v>
      </c>
      <c r="BY9" s="478">
        <v>0</v>
      </c>
      <c r="BZ9" s="478">
        <v>0</v>
      </c>
      <c r="CA9" s="478">
        <v>0</v>
      </c>
      <c r="CB9" s="478">
        <v>0</v>
      </c>
      <c r="CC9" s="478">
        <v>0</v>
      </c>
      <c r="CD9" s="478">
        <v>0</v>
      </c>
      <c r="CE9" s="478">
        <v>0</v>
      </c>
      <c r="CF9" s="478">
        <v>0</v>
      </c>
      <c r="CG9" s="478">
        <v>0</v>
      </c>
      <c r="CH9" s="478">
        <v>0</v>
      </c>
      <c r="CI9" s="478">
        <v>0</v>
      </c>
      <c r="CJ9" s="478">
        <v>0</v>
      </c>
      <c r="CK9" s="478">
        <v>0</v>
      </c>
      <c r="CL9" s="478">
        <v>0</v>
      </c>
      <c r="CM9" s="478">
        <v>0</v>
      </c>
      <c r="CN9" s="478">
        <v>1.1144932886607273E-4</v>
      </c>
      <c r="CO9" s="478">
        <v>7.1720748095216468E-6</v>
      </c>
      <c r="CP9" s="478">
        <v>0</v>
      </c>
      <c r="CQ9" s="478">
        <v>0</v>
      </c>
      <c r="CR9" s="478">
        <v>8.8368106183116395E-6</v>
      </c>
      <c r="CS9" s="478">
        <v>3.4829249603817285E-5</v>
      </c>
      <c r="CT9" s="478">
        <v>3.3300587755373881E-5</v>
      </c>
      <c r="CU9" s="478">
        <v>0</v>
      </c>
      <c r="CV9" s="478">
        <v>0</v>
      </c>
      <c r="CW9" s="478">
        <v>0</v>
      </c>
      <c r="CX9" s="478">
        <v>6.7528784144241477E-5</v>
      </c>
      <c r="CY9" s="478">
        <v>0</v>
      </c>
      <c r="CZ9" s="478">
        <v>4.6026741536832897E-5</v>
      </c>
      <c r="DA9" s="478">
        <v>0</v>
      </c>
      <c r="DB9" s="478">
        <v>0</v>
      </c>
      <c r="DC9" s="478">
        <v>0</v>
      </c>
      <c r="DD9" s="478">
        <v>0</v>
      </c>
      <c r="DE9" s="478">
        <v>0</v>
      </c>
      <c r="DF9" s="479">
        <v>4.5538563350382673E-3</v>
      </c>
      <c r="DG9" s="481" t="s">
        <v>208</v>
      </c>
      <c r="DH9" s="175"/>
    </row>
    <row r="10" spans="1:112" ht="17.25" customHeight="1" x14ac:dyDescent="0.2">
      <c r="A10" s="547" t="s">
        <v>209</v>
      </c>
      <c r="B10" s="571" t="s">
        <v>527</v>
      </c>
      <c r="C10" s="459"/>
      <c r="D10" s="504">
        <v>0</v>
      </c>
      <c r="E10" s="478">
        <v>0</v>
      </c>
      <c r="F10" s="478">
        <v>0</v>
      </c>
      <c r="G10" s="478">
        <v>2.4894199651481205E-4</v>
      </c>
      <c r="H10" s="478">
        <v>0</v>
      </c>
      <c r="I10" s="478">
        <v>0</v>
      </c>
      <c r="J10" s="478">
        <v>2.6932399676811203E-4</v>
      </c>
      <c r="K10" s="478">
        <v>0</v>
      </c>
      <c r="L10" s="478">
        <v>0</v>
      </c>
      <c r="M10" s="478">
        <v>2.857959416976279E-4</v>
      </c>
      <c r="N10" s="478">
        <v>0</v>
      </c>
      <c r="O10" s="478">
        <v>0</v>
      </c>
      <c r="P10" s="478">
        <v>0</v>
      </c>
      <c r="Q10" s="478">
        <v>0</v>
      </c>
      <c r="R10" s="478">
        <v>0</v>
      </c>
      <c r="S10" s="478">
        <v>2.4308681672025722E-3</v>
      </c>
      <c r="T10" s="478">
        <v>0</v>
      </c>
      <c r="U10" s="478">
        <v>0</v>
      </c>
      <c r="V10" s="478">
        <v>3.674911660777385E-3</v>
      </c>
      <c r="W10" s="478">
        <v>2.7548209366391185E-2</v>
      </c>
      <c r="X10" s="478">
        <v>0</v>
      </c>
      <c r="Y10" s="478">
        <v>6.4544521050315389E-4</v>
      </c>
      <c r="Z10" s="478">
        <v>5.029127027366833E-4</v>
      </c>
      <c r="AA10" s="478">
        <v>1.1633300691371478E-4</v>
      </c>
      <c r="AB10" s="478">
        <v>2.5163076089270851E-4</v>
      </c>
      <c r="AC10" s="478">
        <v>3.9648400972507949E-2</v>
      </c>
      <c r="AD10" s="478">
        <v>0</v>
      </c>
      <c r="AE10" s="478">
        <v>1.7683465959328028E-4</v>
      </c>
      <c r="AF10" s="478">
        <v>0</v>
      </c>
      <c r="AG10" s="478">
        <v>4.8433874709976801E-2</v>
      </c>
      <c r="AH10" s="478">
        <v>2.563623628297922E-2</v>
      </c>
      <c r="AI10" s="478">
        <v>7.661960132890365E-2</v>
      </c>
      <c r="AJ10" s="478">
        <v>2.5711071830306926E-2</v>
      </c>
      <c r="AK10" s="478">
        <v>2.2015035973161595E-2</v>
      </c>
      <c r="AL10" s="478">
        <v>0</v>
      </c>
      <c r="AM10" s="478">
        <v>1.7276130146847107E-4</v>
      </c>
      <c r="AN10" s="478">
        <v>0</v>
      </c>
      <c r="AO10" s="478">
        <v>0.11722311075569772</v>
      </c>
      <c r="AP10" s="478">
        <v>9.1334858963755284E-5</v>
      </c>
      <c r="AQ10" s="478">
        <v>1.0998590550988651E-4</v>
      </c>
      <c r="AR10" s="478">
        <v>0</v>
      </c>
      <c r="AS10" s="478">
        <v>1.5993474662337766E-5</v>
      </c>
      <c r="AT10" s="478">
        <v>3.1090177058558349E-5</v>
      </c>
      <c r="AU10" s="478">
        <v>3.7794323292641448E-5</v>
      </c>
      <c r="AV10" s="478">
        <v>0</v>
      </c>
      <c r="AW10" s="478">
        <v>0</v>
      </c>
      <c r="AX10" s="478">
        <v>0</v>
      </c>
      <c r="AY10" s="478">
        <v>0</v>
      </c>
      <c r="AZ10" s="478">
        <v>0</v>
      </c>
      <c r="BA10" s="478">
        <v>0</v>
      </c>
      <c r="BB10" s="478">
        <v>0</v>
      </c>
      <c r="BC10" s="478">
        <v>0</v>
      </c>
      <c r="BD10" s="478">
        <v>0</v>
      </c>
      <c r="BE10" s="478">
        <v>0</v>
      </c>
      <c r="BF10" s="478">
        <v>0</v>
      </c>
      <c r="BG10" s="478">
        <v>0</v>
      </c>
      <c r="BH10" s="478">
        <v>0</v>
      </c>
      <c r="BI10" s="478">
        <v>2.5159914712153519E-3</v>
      </c>
      <c r="BJ10" s="478">
        <v>0</v>
      </c>
      <c r="BK10" s="478">
        <v>1.0169772944253041E-3</v>
      </c>
      <c r="BL10" s="478">
        <v>1.5645890820129149E-4</v>
      </c>
      <c r="BM10" s="478">
        <v>4.202958446075029E-3</v>
      </c>
      <c r="BN10" s="478">
        <v>4.5578698661125723E-3</v>
      </c>
      <c r="BO10" s="478">
        <v>-8.4311818830763705E-6</v>
      </c>
      <c r="BP10" s="478">
        <v>0</v>
      </c>
      <c r="BQ10" s="478">
        <v>0</v>
      </c>
      <c r="BR10" s="478">
        <v>0</v>
      </c>
      <c r="BS10" s="478">
        <v>0</v>
      </c>
      <c r="BT10" s="478">
        <v>0</v>
      </c>
      <c r="BU10" s="478">
        <v>0</v>
      </c>
      <c r="BV10" s="478">
        <v>0</v>
      </c>
      <c r="BW10" s="478">
        <v>0</v>
      </c>
      <c r="BX10" s="478">
        <v>0</v>
      </c>
      <c r="BY10" s="478">
        <v>0</v>
      </c>
      <c r="BZ10" s="478">
        <v>0</v>
      </c>
      <c r="CA10" s="478">
        <v>0</v>
      </c>
      <c r="CB10" s="478">
        <v>0</v>
      </c>
      <c r="CC10" s="478">
        <v>0</v>
      </c>
      <c r="CD10" s="478">
        <v>0</v>
      </c>
      <c r="CE10" s="478">
        <v>0</v>
      </c>
      <c r="CF10" s="478">
        <v>0</v>
      </c>
      <c r="CG10" s="478">
        <v>0</v>
      </c>
      <c r="CH10" s="478">
        <v>0</v>
      </c>
      <c r="CI10" s="478">
        <v>0</v>
      </c>
      <c r="CJ10" s="478">
        <v>0</v>
      </c>
      <c r="CK10" s="478">
        <v>0</v>
      </c>
      <c r="CL10" s="478">
        <v>3.5468539405547279E-6</v>
      </c>
      <c r="CM10" s="478">
        <v>0</v>
      </c>
      <c r="CN10" s="478">
        <v>0</v>
      </c>
      <c r="CO10" s="478">
        <v>0</v>
      </c>
      <c r="CP10" s="478">
        <v>0</v>
      </c>
      <c r="CQ10" s="478">
        <v>0</v>
      </c>
      <c r="CR10" s="478">
        <v>0</v>
      </c>
      <c r="CS10" s="478">
        <v>0</v>
      </c>
      <c r="CT10" s="478">
        <v>0</v>
      </c>
      <c r="CU10" s="478">
        <v>0</v>
      </c>
      <c r="CV10" s="478">
        <v>0</v>
      </c>
      <c r="CW10" s="478">
        <v>0</v>
      </c>
      <c r="CX10" s="478">
        <v>-6.7528784144241477E-5</v>
      </c>
      <c r="CY10" s="478">
        <v>-4.0367179868080054E-5</v>
      </c>
      <c r="CZ10" s="478">
        <v>0</v>
      </c>
      <c r="DA10" s="478">
        <v>2.4727992087042531E-5</v>
      </c>
      <c r="DB10" s="478">
        <v>0</v>
      </c>
      <c r="DC10" s="478">
        <v>7.3482134656011763E-5</v>
      </c>
      <c r="DD10" s="478">
        <v>0</v>
      </c>
      <c r="DE10" s="478">
        <v>9.4428706326723318E-5</v>
      </c>
      <c r="DF10" s="479">
        <v>1.9849971019288244E-3</v>
      </c>
      <c r="DG10" s="481" t="s">
        <v>209</v>
      </c>
      <c r="DH10" s="175"/>
    </row>
    <row r="11" spans="1:112" ht="17.25" customHeight="1" x14ac:dyDescent="0.2">
      <c r="A11" s="547" t="s">
        <v>210</v>
      </c>
      <c r="B11" s="571" t="s">
        <v>316</v>
      </c>
      <c r="C11" s="459"/>
      <c r="D11" s="504">
        <v>0</v>
      </c>
      <c r="E11" s="478">
        <v>1.0234090107046229E-2</v>
      </c>
      <c r="F11" s="478">
        <v>0</v>
      </c>
      <c r="G11" s="478">
        <v>2.8130445606173761E-2</v>
      </c>
      <c r="H11" s="478">
        <v>1.2868299609513667E-2</v>
      </c>
      <c r="I11" s="478">
        <v>0</v>
      </c>
      <c r="J11" s="478">
        <v>0</v>
      </c>
      <c r="K11" s="478">
        <v>0.25865615569378581</v>
      </c>
      <c r="L11" s="478">
        <v>0.1694600293035057</v>
      </c>
      <c r="M11" s="478">
        <v>0.20320091454701344</v>
      </c>
      <c r="N11" s="478">
        <v>0</v>
      </c>
      <c r="O11" s="478">
        <v>4.8917695976519507E-4</v>
      </c>
      <c r="P11" s="478">
        <v>4.3644298963447901E-4</v>
      </c>
      <c r="Q11" s="478">
        <v>2.3812763641311744E-4</v>
      </c>
      <c r="R11" s="478">
        <v>0</v>
      </c>
      <c r="S11" s="478">
        <v>4.8488745980707392E-3</v>
      </c>
      <c r="T11" s="478">
        <v>1.0798747345307944E-4</v>
      </c>
      <c r="U11" s="478">
        <v>0</v>
      </c>
      <c r="V11" s="478">
        <v>7.0671378091872794E-5</v>
      </c>
      <c r="W11" s="478">
        <v>1.9400147441120551E-4</v>
      </c>
      <c r="X11" s="478">
        <v>0</v>
      </c>
      <c r="Y11" s="478">
        <v>8.0387267126301887E-3</v>
      </c>
      <c r="Z11" s="478">
        <v>4.190939189472361E-5</v>
      </c>
      <c r="AA11" s="478">
        <v>1.1589123600138421E-2</v>
      </c>
      <c r="AB11" s="478">
        <v>1.3471923813948086E-2</v>
      </c>
      <c r="AC11" s="478">
        <v>0</v>
      </c>
      <c r="AD11" s="478">
        <v>1.8353001633417145E-5</v>
      </c>
      <c r="AE11" s="478">
        <v>0</v>
      </c>
      <c r="AF11" s="478">
        <v>2.6372832369942197E-2</v>
      </c>
      <c r="AG11" s="478">
        <v>0</v>
      </c>
      <c r="AH11" s="478">
        <v>0</v>
      </c>
      <c r="AI11" s="478">
        <v>1.6611295681063123E-3</v>
      </c>
      <c r="AJ11" s="478">
        <v>1.5265948899244738E-3</v>
      </c>
      <c r="AK11" s="478">
        <v>0</v>
      </c>
      <c r="AL11" s="478">
        <v>0</v>
      </c>
      <c r="AM11" s="478">
        <v>1.9195700163163452E-5</v>
      </c>
      <c r="AN11" s="478">
        <v>0</v>
      </c>
      <c r="AO11" s="478">
        <v>0</v>
      </c>
      <c r="AP11" s="478">
        <v>0</v>
      </c>
      <c r="AQ11" s="478">
        <v>0</v>
      </c>
      <c r="AR11" s="478">
        <v>0</v>
      </c>
      <c r="AS11" s="478">
        <v>0</v>
      </c>
      <c r="AT11" s="478">
        <v>0</v>
      </c>
      <c r="AU11" s="478">
        <v>0</v>
      </c>
      <c r="AV11" s="478">
        <v>0</v>
      </c>
      <c r="AW11" s="478">
        <v>0</v>
      </c>
      <c r="AX11" s="478">
        <v>0</v>
      </c>
      <c r="AY11" s="478">
        <v>0</v>
      </c>
      <c r="AZ11" s="478">
        <v>0</v>
      </c>
      <c r="BA11" s="478">
        <v>0</v>
      </c>
      <c r="BB11" s="478">
        <v>0</v>
      </c>
      <c r="BC11" s="478">
        <v>0</v>
      </c>
      <c r="BD11" s="478">
        <v>0</v>
      </c>
      <c r="BE11" s="478">
        <v>0</v>
      </c>
      <c r="BF11" s="478">
        <v>0</v>
      </c>
      <c r="BG11" s="478">
        <v>0</v>
      </c>
      <c r="BH11" s="478">
        <v>0</v>
      </c>
      <c r="BI11" s="478">
        <v>2.6581378820184792E-3</v>
      </c>
      <c r="BJ11" s="478">
        <v>0</v>
      </c>
      <c r="BK11" s="478">
        <v>0</v>
      </c>
      <c r="BL11" s="478">
        <v>0</v>
      </c>
      <c r="BM11" s="478">
        <v>0</v>
      </c>
      <c r="BN11" s="478">
        <v>0</v>
      </c>
      <c r="BO11" s="478">
        <v>0</v>
      </c>
      <c r="BP11" s="478">
        <v>0</v>
      </c>
      <c r="BQ11" s="478">
        <v>0</v>
      </c>
      <c r="BR11" s="478">
        <v>0</v>
      </c>
      <c r="BS11" s="478">
        <v>0</v>
      </c>
      <c r="BT11" s="478">
        <v>0</v>
      </c>
      <c r="BU11" s="478">
        <v>0</v>
      </c>
      <c r="BV11" s="478">
        <v>0</v>
      </c>
      <c r="BW11" s="478">
        <v>0</v>
      </c>
      <c r="BX11" s="478">
        <v>0</v>
      </c>
      <c r="BY11" s="478">
        <v>0</v>
      </c>
      <c r="BZ11" s="478">
        <v>0</v>
      </c>
      <c r="CA11" s="478">
        <v>0</v>
      </c>
      <c r="CB11" s="478">
        <v>0</v>
      </c>
      <c r="CC11" s="478">
        <v>0</v>
      </c>
      <c r="CD11" s="478">
        <v>0</v>
      </c>
      <c r="CE11" s="478">
        <v>0</v>
      </c>
      <c r="CF11" s="478">
        <v>0</v>
      </c>
      <c r="CG11" s="478">
        <v>0</v>
      </c>
      <c r="CH11" s="478">
        <v>0</v>
      </c>
      <c r="CI11" s="478">
        <v>0</v>
      </c>
      <c r="CJ11" s="478">
        <v>0</v>
      </c>
      <c r="CK11" s="478">
        <v>0</v>
      </c>
      <c r="CL11" s="478">
        <v>6.5616797900262466E-4</v>
      </c>
      <c r="CM11" s="478">
        <v>4.9538121710359104E-3</v>
      </c>
      <c r="CN11" s="478">
        <v>2.1384339976177704E-3</v>
      </c>
      <c r="CO11" s="478">
        <v>3.019443494808613E-3</v>
      </c>
      <c r="CP11" s="478">
        <v>0</v>
      </c>
      <c r="CQ11" s="478">
        <v>1.0106730141666987E-2</v>
      </c>
      <c r="CR11" s="478">
        <v>1.9308431201010931E-2</v>
      </c>
      <c r="CS11" s="478">
        <v>1.654389356181321E-3</v>
      </c>
      <c r="CT11" s="478">
        <v>0</v>
      </c>
      <c r="CU11" s="478">
        <v>0</v>
      </c>
      <c r="CV11" s="478">
        <v>0</v>
      </c>
      <c r="CW11" s="478">
        <v>0</v>
      </c>
      <c r="CX11" s="478">
        <v>7.4855657223891689E-2</v>
      </c>
      <c r="CY11" s="478">
        <v>0.15869953093336994</v>
      </c>
      <c r="CZ11" s="478">
        <v>0</v>
      </c>
      <c r="DA11" s="478">
        <v>4.9455984174085062E-5</v>
      </c>
      <c r="DB11" s="478">
        <v>0</v>
      </c>
      <c r="DC11" s="478">
        <v>5.9704234408009555E-3</v>
      </c>
      <c r="DD11" s="478">
        <v>0</v>
      </c>
      <c r="DE11" s="478">
        <v>0</v>
      </c>
      <c r="DF11" s="479">
        <v>1.0114575816839666E-2</v>
      </c>
      <c r="DG11" s="481" t="s">
        <v>210</v>
      </c>
      <c r="DH11" s="175"/>
    </row>
    <row r="12" spans="1:112" ht="17.25" customHeight="1" x14ac:dyDescent="0.2">
      <c r="A12" s="547" t="s">
        <v>211</v>
      </c>
      <c r="B12" s="571" t="s">
        <v>317</v>
      </c>
      <c r="C12" s="459"/>
      <c r="D12" s="504">
        <v>0</v>
      </c>
      <c r="E12" s="478">
        <v>1.1763321962122103E-4</v>
      </c>
      <c r="F12" s="478">
        <v>0</v>
      </c>
      <c r="G12" s="478">
        <v>0</v>
      </c>
      <c r="H12" s="478">
        <v>2.2896698615548456E-2</v>
      </c>
      <c r="I12" s="478">
        <v>0</v>
      </c>
      <c r="J12" s="478">
        <v>0</v>
      </c>
      <c r="K12" s="478">
        <v>1.3426125515797252E-3</v>
      </c>
      <c r="L12" s="478">
        <v>7.8315405782081973E-2</v>
      </c>
      <c r="M12" s="478">
        <v>0</v>
      </c>
      <c r="N12" s="478">
        <v>0</v>
      </c>
      <c r="O12" s="478">
        <v>0</v>
      </c>
      <c r="P12" s="478">
        <v>0</v>
      </c>
      <c r="Q12" s="478">
        <v>0</v>
      </c>
      <c r="R12" s="478">
        <v>0</v>
      </c>
      <c r="S12" s="478">
        <v>0</v>
      </c>
      <c r="T12" s="478">
        <v>0</v>
      </c>
      <c r="U12" s="478">
        <v>0</v>
      </c>
      <c r="V12" s="478">
        <v>0</v>
      </c>
      <c r="W12" s="478">
        <v>0</v>
      </c>
      <c r="X12" s="478">
        <v>0</v>
      </c>
      <c r="Y12" s="478">
        <v>0</v>
      </c>
      <c r="Z12" s="478">
        <v>0</v>
      </c>
      <c r="AA12" s="478">
        <v>9.8662170420492278E-5</v>
      </c>
      <c r="AB12" s="478">
        <v>0</v>
      </c>
      <c r="AC12" s="478">
        <v>0</v>
      </c>
      <c r="AD12" s="478">
        <v>0</v>
      </c>
      <c r="AE12" s="478">
        <v>0</v>
      </c>
      <c r="AF12" s="478">
        <v>0</v>
      </c>
      <c r="AG12" s="478">
        <v>0</v>
      </c>
      <c r="AH12" s="478">
        <v>0</v>
      </c>
      <c r="AI12" s="478">
        <v>0</v>
      </c>
      <c r="AJ12" s="478">
        <v>0</v>
      </c>
      <c r="AK12" s="478">
        <v>0</v>
      </c>
      <c r="AL12" s="478">
        <v>0</v>
      </c>
      <c r="AM12" s="478">
        <v>0</v>
      </c>
      <c r="AN12" s="478">
        <v>0</v>
      </c>
      <c r="AO12" s="478">
        <v>0</v>
      </c>
      <c r="AP12" s="478">
        <v>0</v>
      </c>
      <c r="AQ12" s="478">
        <v>0</v>
      </c>
      <c r="AR12" s="478">
        <v>0</v>
      </c>
      <c r="AS12" s="478">
        <v>0</v>
      </c>
      <c r="AT12" s="478">
        <v>0</v>
      </c>
      <c r="AU12" s="478">
        <v>0</v>
      </c>
      <c r="AV12" s="478">
        <v>0</v>
      </c>
      <c r="AW12" s="478">
        <v>0</v>
      </c>
      <c r="AX12" s="478">
        <v>0</v>
      </c>
      <c r="AY12" s="478">
        <v>0</v>
      </c>
      <c r="AZ12" s="478">
        <v>0</v>
      </c>
      <c r="BA12" s="478">
        <v>0</v>
      </c>
      <c r="BB12" s="478">
        <v>0</v>
      </c>
      <c r="BC12" s="478">
        <v>0</v>
      </c>
      <c r="BD12" s="478">
        <v>0</v>
      </c>
      <c r="BE12" s="478">
        <v>0</v>
      </c>
      <c r="BF12" s="478">
        <v>0</v>
      </c>
      <c r="BG12" s="478">
        <v>0</v>
      </c>
      <c r="BH12" s="478">
        <v>0</v>
      </c>
      <c r="BI12" s="478">
        <v>0</v>
      </c>
      <c r="BJ12" s="478">
        <v>0</v>
      </c>
      <c r="BK12" s="478">
        <v>0</v>
      </c>
      <c r="BL12" s="478">
        <v>0</v>
      </c>
      <c r="BM12" s="478">
        <v>0</v>
      </c>
      <c r="BN12" s="478">
        <v>0</v>
      </c>
      <c r="BO12" s="478">
        <v>0</v>
      </c>
      <c r="BP12" s="478">
        <v>0</v>
      </c>
      <c r="BQ12" s="478">
        <v>0</v>
      </c>
      <c r="BR12" s="478">
        <v>0</v>
      </c>
      <c r="BS12" s="478">
        <v>8.8233247984633839E-5</v>
      </c>
      <c r="BT12" s="478">
        <v>0</v>
      </c>
      <c r="BU12" s="478">
        <v>0</v>
      </c>
      <c r="BV12" s="478">
        <v>0</v>
      </c>
      <c r="BW12" s="478">
        <v>0</v>
      </c>
      <c r="BX12" s="478">
        <v>0</v>
      </c>
      <c r="BY12" s="478">
        <v>0</v>
      </c>
      <c r="BZ12" s="478">
        <v>0</v>
      </c>
      <c r="CA12" s="478">
        <v>0</v>
      </c>
      <c r="CB12" s="478">
        <v>0</v>
      </c>
      <c r="CC12" s="478">
        <v>0</v>
      </c>
      <c r="CD12" s="478">
        <v>0</v>
      </c>
      <c r="CE12" s="478">
        <v>0</v>
      </c>
      <c r="CF12" s="478">
        <v>0</v>
      </c>
      <c r="CG12" s="478">
        <v>0</v>
      </c>
      <c r="CH12" s="478">
        <v>0</v>
      </c>
      <c r="CI12" s="478">
        <v>0</v>
      </c>
      <c r="CJ12" s="478">
        <v>0</v>
      </c>
      <c r="CK12" s="478">
        <v>0</v>
      </c>
      <c r="CL12" s="478">
        <v>6.0296516989430378E-5</v>
      </c>
      <c r="CM12" s="478">
        <v>5.0832027874435647E-5</v>
      </c>
      <c r="CN12" s="478">
        <v>5.5724664433036365E-5</v>
      </c>
      <c r="CO12" s="478">
        <v>3.107899084126047E-4</v>
      </c>
      <c r="CP12" s="478">
        <v>0</v>
      </c>
      <c r="CQ12" s="478">
        <v>8.3502898606365415E-4</v>
      </c>
      <c r="CR12" s="478">
        <v>1.5994627219144066E-3</v>
      </c>
      <c r="CS12" s="478">
        <v>0</v>
      </c>
      <c r="CT12" s="478">
        <v>0</v>
      </c>
      <c r="CU12" s="478">
        <v>0</v>
      </c>
      <c r="CV12" s="478">
        <v>0</v>
      </c>
      <c r="CW12" s="478">
        <v>3.7595539665174123E-6</v>
      </c>
      <c r="CX12" s="478">
        <v>2.2352027551743932E-2</v>
      </c>
      <c r="CY12" s="478">
        <v>6.3198856801466141E-2</v>
      </c>
      <c r="CZ12" s="478">
        <v>0</v>
      </c>
      <c r="DA12" s="478">
        <v>0</v>
      </c>
      <c r="DB12" s="478">
        <v>0</v>
      </c>
      <c r="DC12" s="478">
        <v>1.3777900248002205E-3</v>
      </c>
      <c r="DD12" s="478">
        <v>0</v>
      </c>
      <c r="DE12" s="478">
        <v>2.9981114258734653E-3</v>
      </c>
      <c r="DF12" s="479">
        <v>1.5768637224648305E-3</v>
      </c>
      <c r="DG12" s="481" t="s">
        <v>211</v>
      </c>
      <c r="DH12" s="175"/>
    </row>
    <row r="13" spans="1:112" ht="17.25" customHeight="1" x14ac:dyDescent="0.2">
      <c r="A13" s="547" t="s">
        <v>212</v>
      </c>
      <c r="B13" s="571" t="s">
        <v>318</v>
      </c>
      <c r="C13" s="459"/>
      <c r="D13" s="504">
        <v>1.2032203839688579E-2</v>
      </c>
      <c r="E13" s="478">
        <v>0.35489942359722387</v>
      </c>
      <c r="F13" s="478">
        <v>2.8365601080594327E-2</v>
      </c>
      <c r="G13" s="478">
        <v>5.7256659198406772E-3</v>
      </c>
      <c r="H13" s="478">
        <v>3.6386226482073127E-3</v>
      </c>
      <c r="I13" s="478">
        <v>0</v>
      </c>
      <c r="J13" s="478">
        <v>0</v>
      </c>
      <c r="K13" s="478">
        <v>-1.2317546344768121E-5</v>
      </c>
      <c r="L13" s="478">
        <v>0</v>
      </c>
      <c r="M13" s="478">
        <v>3.5724492712203487E-2</v>
      </c>
      <c r="N13" s="478">
        <v>0</v>
      </c>
      <c r="O13" s="478">
        <v>0</v>
      </c>
      <c r="P13" s="478">
        <v>0</v>
      </c>
      <c r="Q13" s="478">
        <v>0</v>
      </c>
      <c r="R13" s="478">
        <v>0</v>
      </c>
      <c r="S13" s="478">
        <v>0</v>
      </c>
      <c r="T13" s="478">
        <v>0</v>
      </c>
      <c r="U13" s="478">
        <v>0</v>
      </c>
      <c r="V13" s="478">
        <v>3.5335689045936394E-4</v>
      </c>
      <c r="W13" s="478">
        <v>0</v>
      </c>
      <c r="X13" s="478">
        <v>0</v>
      </c>
      <c r="Y13" s="478">
        <v>0</v>
      </c>
      <c r="Z13" s="478">
        <v>0</v>
      </c>
      <c r="AA13" s="478">
        <v>0</v>
      </c>
      <c r="AB13" s="478">
        <v>0</v>
      </c>
      <c r="AC13" s="478">
        <v>0</v>
      </c>
      <c r="AD13" s="478">
        <v>0</v>
      </c>
      <c r="AE13" s="478">
        <v>0</v>
      </c>
      <c r="AF13" s="478">
        <v>0</v>
      </c>
      <c r="AG13" s="478">
        <v>0</v>
      </c>
      <c r="AH13" s="478">
        <v>0</v>
      </c>
      <c r="AI13" s="478">
        <v>0</v>
      </c>
      <c r="AJ13" s="478">
        <v>0</v>
      </c>
      <c r="AK13" s="478">
        <v>0</v>
      </c>
      <c r="AL13" s="478">
        <v>0</v>
      </c>
      <c r="AM13" s="478">
        <v>0</v>
      </c>
      <c r="AN13" s="478">
        <v>0</v>
      </c>
      <c r="AO13" s="478">
        <v>0</v>
      </c>
      <c r="AP13" s="478">
        <v>0</v>
      </c>
      <c r="AQ13" s="478">
        <v>0</v>
      </c>
      <c r="AR13" s="478">
        <v>0</v>
      </c>
      <c r="AS13" s="478">
        <v>0</v>
      </c>
      <c r="AT13" s="478">
        <v>0</v>
      </c>
      <c r="AU13" s="478">
        <v>0</v>
      </c>
      <c r="AV13" s="478">
        <v>0</v>
      </c>
      <c r="AW13" s="478">
        <v>0</v>
      </c>
      <c r="AX13" s="478">
        <v>0</v>
      </c>
      <c r="AY13" s="478">
        <v>0</v>
      </c>
      <c r="AZ13" s="478">
        <v>0</v>
      </c>
      <c r="BA13" s="478">
        <v>0</v>
      </c>
      <c r="BB13" s="478">
        <v>0</v>
      </c>
      <c r="BC13" s="478">
        <v>0</v>
      </c>
      <c r="BD13" s="478">
        <v>0</v>
      </c>
      <c r="BE13" s="478">
        <v>0</v>
      </c>
      <c r="BF13" s="478">
        <v>0</v>
      </c>
      <c r="BG13" s="478">
        <v>0</v>
      </c>
      <c r="BH13" s="478">
        <v>0</v>
      </c>
      <c r="BI13" s="478">
        <v>0</v>
      </c>
      <c r="BJ13" s="478">
        <v>0</v>
      </c>
      <c r="BK13" s="478">
        <v>0</v>
      </c>
      <c r="BL13" s="478">
        <v>0</v>
      </c>
      <c r="BM13" s="478">
        <v>2.9631246929656978E-4</v>
      </c>
      <c r="BN13" s="478">
        <v>0</v>
      </c>
      <c r="BO13" s="478">
        <v>0</v>
      </c>
      <c r="BP13" s="478">
        <v>0</v>
      </c>
      <c r="BQ13" s="478">
        <v>0</v>
      </c>
      <c r="BR13" s="478">
        <v>0</v>
      </c>
      <c r="BS13" s="478">
        <v>5.4297383375159288E-5</v>
      </c>
      <c r="BT13" s="478">
        <v>0</v>
      </c>
      <c r="BU13" s="478">
        <v>0</v>
      </c>
      <c r="BV13" s="478">
        <v>0</v>
      </c>
      <c r="BW13" s="478">
        <v>0</v>
      </c>
      <c r="BX13" s="478">
        <v>0</v>
      </c>
      <c r="BY13" s="478">
        <v>0</v>
      </c>
      <c r="BZ13" s="478">
        <v>0</v>
      </c>
      <c r="CA13" s="478">
        <v>0</v>
      </c>
      <c r="CB13" s="478">
        <v>0</v>
      </c>
      <c r="CC13" s="478">
        <v>0</v>
      </c>
      <c r="CD13" s="478">
        <v>0</v>
      </c>
      <c r="CE13" s="478">
        <v>0</v>
      </c>
      <c r="CF13" s="478">
        <v>0</v>
      </c>
      <c r="CG13" s="478">
        <v>0</v>
      </c>
      <c r="CH13" s="478">
        <v>0</v>
      </c>
      <c r="CI13" s="478">
        <v>0</v>
      </c>
      <c r="CJ13" s="478">
        <v>0</v>
      </c>
      <c r="CK13" s="478">
        <v>0</v>
      </c>
      <c r="CL13" s="478">
        <v>0</v>
      </c>
      <c r="CM13" s="478">
        <v>4.2051950332487674E-4</v>
      </c>
      <c r="CN13" s="478">
        <v>3.7196213509051775E-3</v>
      </c>
      <c r="CO13" s="478">
        <v>6.6939364888868704E-5</v>
      </c>
      <c r="CP13" s="478">
        <v>0</v>
      </c>
      <c r="CQ13" s="478">
        <v>4.7990171612853688E-5</v>
      </c>
      <c r="CR13" s="478">
        <v>2.6510431854934915E-5</v>
      </c>
      <c r="CS13" s="478">
        <v>0</v>
      </c>
      <c r="CT13" s="478">
        <v>0</v>
      </c>
      <c r="CU13" s="478">
        <v>0</v>
      </c>
      <c r="CV13" s="478">
        <v>0</v>
      </c>
      <c r="CW13" s="478">
        <v>0</v>
      </c>
      <c r="CX13" s="478">
        <v>0</v>
      </c>
      <c r="CY13" s="478">
        <v>0</v>
      </c>
      <c r="CZ13" s="478">
        <v>0</v>
      </c>
      <c r="DA13" s="478">
        <v>7.665677546983185E-4</v>
      </c>
      <c r="DB13" s="478">
        <v>7.845334827682824E-3</v>
      </c>
      <c r="DC13" s="478">
        <v>0</v>
      </c>
      <c r="DD13" s="478">
        <v>0</v>
      </c>
      <c r="DE13" s="478">
        <v>0</v>
      </c>
      <c r="DF13" s="479">
        <v>5.4417783928532501E-4</v>
      </c>
      <c r="DG13" s="481" t="s">
        <v>212</v>
      </c>
      <c r="DH13" s="175"/>
    </row>
    <row r="14" spans="1:112" ht="17.25" customHeight="1" x14ac:dyDescent="0.2">
      <c r="A14" s="547" t="s">
        <v>213</v>
      </c>
      <c r="B14" s="571" t="s">
        <v>319</v>
      </c>
      <c r="C14" s="459"/>
      <c r="D14" s="504">
        <v>0</v>
      </c>
      <c r="E14" s="478">
        <v>0</v>
      </c>
      <c r="F14" s="478">
        <v>0</v>
      </c>
      <c r="G14" s="478">
        <v>0</v>
      </c>
      <c r="H14" s="478">
        <v>0</v>
      </c>
      <c r="I14" s="478">
        <v>0</v>
      </c>
      <c r="J14" s="478">
        <v>0</v>
      </c>
      <c r="K14" s="478">
        <v>0</v>
      </c>
      <c r="L14" s="478">
        <v>0</v>
      </c>
      <c r="M14" s="478">
        <v>0</v>
      </c>
      <c r="N14" s="478">
        <v>0</v>
      </c>
      <c r="O14" s="478">
        <v>0</v>
      </c>
      <c r="P14" s="478">
        <v>0</v>
      </c>
      <c r="Q14" s="478">
        <v>0</v>
      </c>
      <c r="R14" s="478">
        <v>0</v>
      </c>
      <c r="S14" s="478">
        <v>0</v>
      </c>
      <c r="T14" s="478">
        <v>0</v>
      </c>
      <c r="U14" s="478">
        <v>0</v>
      </c>
      <c r="V14" s="478">
        <v>0</v>
      </c>
      <c r="W14" s="478">
        <v>0</v>
      </c>
      <c r="X14" s="478">
        <v>0</v>
      </c>
      <c r="Y14" s="478">
        <v>0</v>
      </c>
      <c r="Z14" s="478">
        <v>0</v>
      </c>
      <c r="AA14" s="478">
        <v>0</v>
      </c>
      <c r="AB14" s="478">
        <v>0</v>
      </c>
      <c r="AC14" s="478">
        <v>0</v>
      </c>
      <c r="AD14" s="478">
        <v>0</v>
      </c>
      <c r="AE14" s="478">
        <v>0</v>
      </c>
      <c r="AF14" s="478">
        <v>0</v>
      </c>
      <c r="AG14" s="478">
        <v>0</v>
      </c>
      <c r="AH14" s="478">
        <v>0</v>
      </c>
      <c r="AI14" s="478">
        <v>0</v>
      </c>
      <c r="AJ14" s="478">
        <v>0</v>
      </c>
      <c r="AK14" s="478">
        <v>0</v>
      </c>
      <c r="AL14" s="478">
        <v>0</v>
      </c>
      <c r="AM14" s="478">
        <v>0</v>
      </c>
      <c r="AN14" s="478">
        <v>0</v>
      </c>
      <c r="AO14" s="478">
        <v>0</v>
      </c>
      <c r="AP14" s="478">
        <v>0</v>
      </c>
      <c r="AQ14" s="478">
        <v>0</v>
      </c>
      <c r="AR14" s="478">
        <v>0</v>
      </c>
      <c r="AS14" s="478">
        <v>0</v>
      </c>
      <c r="AT14" s="478">
        <v>0</v>
      </c>
      <c r="AU14" s="478">
        <v>0</v>
      </c>
      <c r="AV14" s="478">
        <v>0</v>
      </c>
      <c r="AW14" s="478">
        <v>0</v>
      </c>
      <c r="AX14" s="478">
        <v>0</v>
      </c>
      <c r="AY14" s="478">
        <v>0</v>
      </c>
      <c r="AZ14" s="478">
        <v>0</v>
      </c>
      <c r="BA14" s="478">
        <v>0</v>
      </c>
      <c r="BB14" s="478">
        <v>0</v>
      </c>
      <c r="BC14" s="478">
        <v>0</v>
      </c>
      <c r="BD14" s="478">
        <v>0</v>
      </c>
      <c r="BE14" s="478">
        <v>0</v>
      </c>
      <c r="BF14" s="478">
        <v>0</v>
      </c>
      <c r="BG14" s="478">
        <v>0</v>
      </c>
      <c r="BH14" s="478">
        <v>0</v>
      </c>
      <c r="BI14" s="478">
        <v>0</v>
      </c>
      <c r="BJ14" s="478">
        <v>0</v>
      </c>
      <c r="BK14" s="478">
        <v>0</v>
      </c>
      <c r="BL14" s="478">
        <v>0</v>
      </c>
      <c r="BM14" s="478">
        <v>0</v>
      </c>
      <c r="BN14" s="478">
        <v>0</v>
      </c>
      <c r="BO14" s="478">
        <v>0</v>
      </c>
      <c r="BP14" s="478">
        <v>0</v>
      </c>
      <c r="BQ14" s="478">
        <v>0</v>
      </c>
      <c r="BR14" s="478">
        <v>0</v>
      </c>
      <c r="BS14" s="478">
        <v>0</v>
      </c>
      <c r="BT14" s="478">
        <v>0</v>
      </c>
      <c r="BU14" s="478">
        <v>0</v>
      </c>
      <c r="BV14" s="478">
        <v>0</v>
      </c>
      <c r="BW14" s="478">
        <v>0</v>
      </c>
      <c r="BX14" s="478">
        <v>0</v>
      </c>
      <c r="BY14" s="478">
        <v>0</v>
      </c>
      <c r="BZ14" s="478">
        <v>0</v>
      </c>
      <c r="CA14" s="478">
        <v>0</v>
      </c>
      <c r="CB14" s="478">
        <v>0</v>
      </c>
      <c r="CC14" s="478">
        <v>0</v>
      </c>
      <c r="CD14" s="478">
        <v>0</v>
      </c>
      <c r="CE14" s="478">
        <v>0</v>
      </c>
      <c r="CF14" s="478">
        <v>0</v>
      </c>
      <c r="CG14" s="478">
        <v>0</v>
      </c>
      <c r="CH14" s="478">
        <v>0</v>
      </c>
      <c r="CI14" s="478">
        <v>0</v>
      </c>
      <c r="CJ14" s="478">
        <v>0</v>
      </c>
      <c r="CK14" s="478">
        <v>0</v>
      </c>
      <c r="CL14" s="478">
        <v>0</v>
      </c>
      <c r="CM14" s="478">
        <v>0</v>
      </c>
      <c r="CN14" s="478">
        <v>0</v>
      </c>
      <c r="CO14" s="478">
        <v>0</v>
      </c>
      <c r="CP14" s="478">
        <v>0</v>
      </c>
      <c r="CQ14" s="478">
        <v>0</v>
      </c>
      <c r="CR14" s="478">
        <v>0</v>
      </c>
      <c r="CS14" s="478">
        <v>0</v>
      </c>
      <c r="CT14" s="478">
        <v>0</v>
      </c>
      <c r="CU14" s="478">
        <v>0</v>
      </c>
      <c r="CV14" s="478">
        <v>0</v>
      </c>
      <c r="CW14" s="478">
        <v>0</v>
      </c>
      <c r="CX14" s="478">
        <v>0</v>
      </c>
      <c r="CY14" s="478">
        <v>0</v>
      </c>
      <c r="CZ14" s="478">
        <v>0</v>
      </c>
      <c r="DA14" s="478">
        <v>0</v>
      </c>
      <c r="DB14" s="478">
        <v>0</v>
      </c>
      <c r="DC14" s="478">
        <v>0</v>
      </c>
      <c r="DD14" s="478">
        <v>0</v>
      </c>
      <c r="DE14" s="478">
        <v>0</v>
      </c>
      <c r="DF14" s="479">
        <v>0</v>
      </c>
      <c r="DG14" s="481" t="s">
        <v>213</v>
      </c>
      <c r="DH14" s="175"/>
    </row>
    <row r="15" spans="1:112" ht="17.25" customHeight="1" x14ac:dyDescent="0.2">
      <c r="A15" s="547" t="s">
        <v>214</v>
      </c>
      <c r="B15" s="571" t="s">
        <v>320</v>
      </c>
      <c r="C15" s="459"/>
      <c r="D15" s="504">
        <v>2.123330089356808E-4</v>
      </c>
      <c r="E15" s="478">
        <v>0</v>
      </c>
      <c r="F15" s="478">
        <v>0</v>
      </c>
      <c r="G15" s="478">
        <v>1.4936519790888724E-3</v>
      </c>
      <c r="H15" s="478">
        <v>1.9613063542776001E-2</v>
      </c>
      <c r="I15" s="478">
        <v>0</v>
      </c>
      <c r="J15" s="478">
        <v>0</v>
      </c>
      <c r="K15" s="478">
        <v>0</v>
      </c>
      <c r="L15" s="478">
        <v>0</v>
      </c>
      <c r="M15" s="478">
        <v>0</v>
      </c>
      <c r="N15" s="478">
        <v>0</v>
      </c>
      <c r="O15" s="478">
        <v>0.12902042313807019</v>
      </c>
      <c r="P15" s="478">
        <v>0.23551554828150573</v>
      </c>
      <c r="Q15" s="478">
        <v>7.1438290923935227E-4</v>
      </c>
      <c r="R15" s="478">
        <v>3.4621036638521506E-3</v>
      </c>
      <c r="S15" s="478">
        <v>5.5305466237942126E-4</v>
      </c>
      <c r="T15" s="478">
        <v>4.6794571829667761E-4</v>
      </c>
      <c r="U15" s="478">
        <v>2.618486514794449E-4</v>
      </c>
      <c r="V15" s="478">
        <v>9.1872791519434624E-4</v>
      </c>
      <c r="W15" s="478">
        <v>0</v>
      </c>
      <c r="X15" s="478">
        <v>0</v>
      </c>
      <c r="Y15" s="478">
        <v>0</v>
      </c>
      <c r="Z15" s="478">
        <v>6.2864087842085415E-4</v>
      </c>
      <c r="AA15" s="478">
        <v>0</v>
      </c>
      <c r="AB15" s="478">
        <v>5.8068637129086577E-5</v>
      </c>
      <c r="AC15" s="478">
        <v>0</v>
      </c>
      <c r="AD15" s="478">
        <v>2.752950245012572E-4</v>
      </c>
      <c r="AE15" s="478">
        <v>4.5977011494252873E-3</v>
      </c>
      <c r="AF15" s="478">
        <v>5.6358381502890173E-2</v>
      </c>
      <c r="AG15" s="478">
        <v>3.987819025522042E-3</v>
      </c>
      <c r="AH15" s="478">
        <v>0</v>
      </c>
      <c r="AI15" s="478">
        <v>0</v>
      </c>
      <c r="AJ15" s="478">
        <v>1.9015480207831164E-3</v>
      </c>
      <c r="AK15" s="478">
        <v>0</v>
      </c>
      <c r="AL15" s="478">
        <v>0</v>
      </c>
      <c r="AM15" s="478">
        <v>1.9195700163163452E-5</v>
      </c>
      <c r="AN15" s="478">
        <v>0</v>
      </c>
      <c r="AO15" s="478">
        <v>0</v>
      </c>
      <c r="AP15" s="478">
        <v>1.8266971792751057E-4</v>
      </c>
      <c r="AQ15" s="478">
        <v>2.5663377952306853E-4</v>
      </c>
      <c r="AR15" s="478">
        <v>2.4577270939834839E-4</v>
      </c>
      <c r="AS15" s="478">
        <v>1.5993474662337766E-5</v>
      </c>
      <c r="AT15" s="478">
        <v>1.8835465601309933E-3</v>
      </c>
      <c r="AU15" s="478">
        <v>1.8897161646320721E-4</v>
      </c>
      <c r="AV15" s="478">
        <v>2.000150011250844E-3</v>
      </c>
      <c r="AW15" s="478">
        <v>5.2898017911268864E-5</v>
      </c>
      <c r="AX15" s="478">
        <v>0</v>
      </c>
      <c r="AY15" s="478">
        <v>1.3656538067599864E-3</v>
      </c>
      <c r="AZ15" s="478">
        <v>0</v>
      </c>
      <c r="BA15" s="478">
        <v>0</v>
      </c>
      <c r="BB15" s="478">
        <v>0</v>
      </c>
      <c r="BC15" s="478">
        <v>0</v>
      </c>
      <c r="BD15" s="478">
        <v>0</v>
      </c>
      <c r="BE15" s="478">
        <v>0</v>
      </c>
      <c r="BF15" s="478">
        <v>4.7404348558907806E-4</v>
      </c>
      <c r="BG15" s="478">
        <v>0</v>
      </c>
      <c r="BH15" s="478">
        <v>1.1010184420589045E-3</v>
      </c>
      <c r="BI15" s="478">
        <v>2.5444207533759774E-3</v>
      </c>
      <c r="BJ15" s="478">
        <v>3.7439161362785471E-5</v>
      </c>
      <c r="BK15" s="478">
        <v>4.8081579566366418E-4</v>
      </c>
      <c r="BL15" s="478">
        <v>2.5957955224305178E-3</v>
      </c>
      <c r="BM15" s="478">
        <v>5.2244566954921519E-4</v>
      </c>
      <c r="BN15" s="478">
        <v>2.6810999212426896E-4</v>
      </c>
      <c r="BO15" s="478">
        <v>0</v>
      </c>
      <c r="BP15" s="478">
        <v>0</v>
      </c>
      <c r="BQ15" s="478">
        <v>5.2291683007817605E-5</v>
      </c>
      <c r="BR15" s="478">
        <v>7.5488789914697664E-5</v>
      </c>
      <c r="BS15" s="478">
        <v>2.8845484918053372E-4</v>
      </c>
      <c r="BT15" s="478">
        <v>7.2332730560578663E-6</v>
      </c>
      <c r="BU15" s="478">
        <v>0</v>
      </c>
      <c r="BV15" s="478">
        <v>0</v>
      </c>
      <c r="BW15" s="478">
        <v>0</v>
      </c>
      <c r="BX15" s="478">
        <v>5.33731853116994E-4</v>
      </c>
      <c r="BY15" s="478">
        <v>7.2202166064981954E-5</v>
      </c>
      <c r="BZ15" s="478">
        <v>1.8778108481132696E-5</v>
      </c>
      <c r="CA15" s="478">
        <v>2.3848053828464354E-3</v>
      </c>
      <c r="CB15" s="478">
        <v>0</v>
      </c>
      <c r="CC15" s="478">
        <v>4.4469149527515285E-4</v>
      </c>
      <c r="CD15" s="478">
        <v>4.9986367354357901E-4</v>
      </c>
      <c r="CE15" s="478">
        <v>9.2970035042551672E-4</v>
      </c>
      <c r="CF15" s="478">
        <v>0</v>
      </c>
      <c r="CG15" s="478">
        <v>1.6466733082490099E-5</v>
      </c>
      <c r="CH15" s="478">
        <v>0</v>
      </c>
      <c r="CI15" s="478">
        <v>4.0032381748792356E-4</v>
      </c>
      <c r="CJ15" s="478">
        <v>0</v>
      </c>
      <c r="CK15" s="478">
        <v>3.3557046979865769E-5</v>
      </c>
      <c r="CL15" s="478">
        <v>5.6749663048875646E-5</v>
      </c>
      <c r="CM15" s="478">
        <v>4.6210934431305139E-6</v>
      </c>
      <c r="CN15" s="478">
        <v>0</v>
      </c>
      <c r="CO15" s="478">
        <v>7.4111439698390351E-5</v>
      </c>
      <c r="CP15" s="478">
        <v>2.321331555292142E-3</v>
      </c>
      <c r="CQ15" s="478">
        <v>7.6784274580565901E-5</v>
      </c>
      <c r="CR15" s="478">
        <v>5.302086370986983E-5</v>
      </c>
      <c r="CS15" s="478">
        <v>8.7073124009543219E-5</v>
      </c>
      <c r="CT15" s="478">
        <v>1.1655205714380858E-4</v>
      </c>
      <c r="CU15" s="478">
        <v>0</v>
      </c>
      <c r="CV15" s="478">
        <v>2.3810657650364302E-5</v>
      </c>
      <c r="CW15" s="478">
        <v>2.782069935222885E-4</v>
      </c>
      <c r="CX15" s="478">
        <v>9.4540297801938079E-4</v>
      </c>
      <c r="CY15" s="478">
        <v>0</v>
      </c>
      <c r="CZ15" s="478">
        <v>2.0712033691574805E-4</v>
      </c>
      <c r="DA15" s="478">
        <v>2.7942631058358062E-3</v>
      </c>
      <c r="DB15" s="478">
        <v>0</v>
      </c>
      <c r="DC15" s="478">
        <v>4.4089280793607055E-4</v>
      </c>
      <c r="DD15" s="478">
        <v>1.4567901234567901E-2</v>
      </c>
      <c r="DE15" s="478">
        <v>4.7214353163361659E-5</v>
      </c>
      <c r="DF15" s="479">
        <v>1.1197677518736855E-3</v>
      </c>
      <c r="DG15" s="481" t="s">
        <v>214</v>
      </c>
      <c r="DH15" s="175"/>
    </row>
    <row r="16" spans="1:112" ht="17.25" customHeight="1" x14ac:dyDescent="0.2">
      <c r="A16" s="547" t="s">
        <v>215</v>
      </c>
      <c r="B16" s="571" t="s">
        <v>321</v>
      </c>
      <c r="C16" s="459"/>
      <c r="D16" s="504">
        <v>4.4412987702379895E-3</v>
      </c>
      <c r="E16" s="478">
        <v>2.3526643924244207E-4</v>
      </c>
      <c r="F16" s="478">
        <v>5.1028065435989797E-3</v>
      </c>
      <c r="G16" s="478">
        <v>0</v>
      </c>
      <c r="H16" s="478">
        <v>7.632232871849485E-3</v>
      </c>
      <c r="I16" s="478">
        <v>0</v>
      </c>
      <c r="J16" s="478">
        <v>2.6932399676811202E-3</v>
      </c>
      <c r="K16" s="478">
        <v>9.0533965634045693E-4</v>
      </c>
      <c r="L16" s="478">
        <v>7.6832362505807096E-4</v>
      </c>
      <c r="M16" s="478">
        <v>0</v>
      </c>
      <c r="N16" s="478">
        <v>0</v>
      </c>
      <c r="O16" s="478">
        <v>2.4458847988259752E-3</v>
      </c>
      <c r="P16" s="478">
        <v>2.8859792689579923E-2</v>
      </c>
      <c r="Q16" s="478">
        <v>1.3267111171587972E-3</v>
      </c>
      <c r="R16" s="478">
        <v>1.3200826919724028E-3</v>
      </c>
      <c r="S16" s="478">
        <v>1.3762057877813505E-3</v>
      </c>
      <c r="T16" s="478">
        <v>1.6918037507649114E-3</v>
      </c>
      <c r="U16" s="478">
        <v>7.2008379156847347E-4</v>
      </c>
      <c r="V16" s="478">
        <v>4.7349823321554772E-3</v>
      </c>
      <c r="W16" s="478">
        <v>8.5360648740930435E-4</v>
      </c>
      <c r="X16" s="478">
        <v>0</v>
      </c>
      <c r="Y16" s="478">
        <v>4.6941469854774827E-4</v>
      </c>
      <c r="Z16" s="478">
        <v>9.6391601357864298E-4</v>
      </c>
      <c r="AA16" s="478">
        <v>1.7096534307192766E-3</v>
      </c>
      <c r="AB16" s="478">
        <v>5.4197394653814144E-4</v>
      </c>
      <c r="AC16" s="478">
        <v>5.6106227791284831E-4</v>
      </c>
      <c r="AD16" s="478">
        <v>8.6870874398174485E-4</v>
      </c>
      <c r="AE16" s="478">
        <v>1.5915119363395225E-3</v>
      </c>
      <c r="AF16" s="478">
        <v>5.7803468208092483E-3</v>
      </c>
      <c r="AG16" s="478">
        <v>8.4831786542923435E-3</v>
      </c>
      <c r="AH16" s="478">
        <v>7.0044361428904978E-4</v>
      </c>
      <c r="AI16" s="478">
        <v>8.5132890365448508E-3</v>
      </c>
      <c r="AJ16" s="478">
        <v>2.1158069527023407E-3</v>
      </c>
      <c r="AK16" s="478">
        <v>1.6167713076985259E-4</v>
      </c>
      <c r="AL16" s="478">
        <v>2.166237029655785E-4</v>
      </c>
      <c r="AM16" s="478">
        <v>1.7852001151742009E-3</v>
      </c>
      <c r="AN16" s="478">
        <v>6.2457060770720126E-4</v>
      </c>
      <c r="AO16" s="478">
        <v>7.2970811675329868E-4</v>
      </c>
      <c r="AP16" s="478">
        <v>1.5425442847212003E-3</v>
      </c>
      <c r="AQ16" s="478">
        <v>6.5991543305931905E-4</v>
      </c>
      <c r="AR16" s="478">
        <v>7.7008782278149173E-4</v>
      </c>
      <c r="AS16" s="478">
        <v>1.2794779729870212E-3</v>
      </c>
      <c r="AT16" s="478">
        <v>8.8088834999248652E-4</v>
      </c>
      <c r="AU16" s="478">
        <v>1.2094183453645263E-3</v>
      </c>
      <c r="AV16" s="478">
        <v>1.7751331349851239E-3</v>
      </c>
      <c r="AW16" s="478">
        <v>3.0786646424358481E-3</v>
      </c>
      <c r="AX16" s="478">
        <v>2.0009816136217769E-3</v>
      </c>
      <c r="AY16" s="478">
        <v>1.3656538067599864E-3</v>
      </c>
      <c r="AZ16" s="478">
        <v>4.0469445568595711E-4</v>
      </c>
      <c r="BA16" s="478">
        <v>0</v>
      </c>
      <c r="BB16" s="478">
        <v>9.3793965921525719E-4</v>
      </c>
      <c r="BC16" s="478">
        <v>0</v>
      </c>
      <c r="BD16" s="478">
        <v>0</v>
      </c>
      <c r="BE16" s="478">
        <v>0</v>
      </c>
      <c r="BF16" s="478">
        <v>4.2137198719029156E-4</v>
      </c>
      <c r="BG16" s="478">
        <v>2.9673590504451037E-4</v>
      </c>
      <c r="BH16" s="478">
        <v>2.7525461051472613E-4</v>
      </c>
      <c r="BI16" s="478">
        <v>2.8855721393034827E-3</v>
      </c>
      <c r="BJ16" s="478">
        <v>1.6098839385997753E-3</v>
      </c>
      <c r="BK16" s="478">
        <v>4.1405504130173094E-3</v>
      </c>
      <c r="BL16" s="478">
        <v>1.6997126845503939E-3</v>
      </c>
      <c r="BM16" s="478">
        <v>1.7778748157794187E-3</v>
      </c>
      <c r="BN16" s="478">
        <v>1.8935268193776497E-3</v>
      </c>
      <c r="BO16" s="478">
        <v>2.1921072895998562E-4</v>
      </c>
      <c r="BP16" s="478">
        <v>3.8925652004671076E-4</v>
      </c>
      <c r="BQ16" s="478">
        <v>8.6281276962899055E-4</v>
      </c>
      <c r="BR16" s="478">
        <v>2.6421076470144185E-3</v>
      </c>
      <c r="BS16" s="478">
        <v>4.0604262005236305E-3</v>
      </c>
      <c r="BT16" s="478">
        <v>1.3092224231464739E-3</v>
      </c>
      <c r="BU16" s="478">
        <v>2.2215903032026446E-4</v>
      </c>
      <c r="BV16" s="478">
        <v>1.9756598703967125E-5</v>
      </c>
      <c r="BW16" s="478">
        <v>0</v>
      </c>
      <c r="BX16" s="478">
        <v>8.5397096498719043E-4</v>
      </c>
      <c r="BY16" s="478">
        <v>7.679684936002625E-4</v>
      </c>
      <c r="BZ16" s="478">
        <v>4.8823082050945008E-4</v>
      </c>
      <c r="CA16" s="478">
        <v>1.5330891746869943E-3</v>
      </c>
      <c r="CB16" s="478">
        <v>8.8261253309797002E-4</v>
      </c>
      <c r="CC16" s="478">
        <v>3.3351862145636465E-4</v>
      </c>
      <c r="CD16" s="478">
        <v>1.5450331727710623E-3</v>
      </c>
      <c r="CE16" s="478">
        <v>2.2527354644925981E-3</v>
      </c>
      <c r="CF16" s="478">
        <v>1.5186028853454822E-3</v>
      </c>
      <c r="CG16" s="478">
        <v>3.4580139473229206E-4</v>
      </c>
      <c r="CH16" s="478">
        <v>5.9103110301179603E-4</v>
      </c>
      <c r="CI16" s="478">
        <v>8.8071239847343184E-4</v>
      </c>
      <c r="CJ16" s="478">
        <v>6.6006600660066007E-4</v>
      </c>
      <c r="CK16" s="478">
        <v>1.1409395973154361E-3</v>
      </c>
      <c r="CL16" s="478">
        <v>4.3910051784067528E-3</v>
      </c>
      <c r="CM16" s="478">
        <v>1.2014842952139335E-4</v>
      </c>
      <c r="CN16" s="478">
        <v>6.6173039014230683E-4</v>
      </c>
      <c r="CO16" s="478">
        <v>2.902299606253093E-3</v>
      </c>
      <c r="CP16" s="478">
        <v>1.1112757445547489E-2</v>
      </c>
      <c r="CQ16" s="478">
        <v>5.6244481130264526E-3</v>
      </c>
      <c r="CR16" s="478">
        <v>2.960331557134399E-3</v>
      </c>
      <c r="CS16" s="478">
        <v>2.0897549762290371E-2</v>
      </c>
      <c r="CT16" s="478">
        <v>2.8472002530844668E-3</v>
      </c>
      <c r="CU16" s="478">
        <v>5.5029716046665196E-5</v>
      </c>
      <c r="CV16" s="478">
        <v>7.5003571598647554E-4</v>
      </c>
      <c r="CW16" s="478">
        <v>1.6166082056024874E-3</v>
      </c>
      <c r="CX16" s="478">
        <v>5.4360671236114389E-3</v>
      </c>
      <c r="CY16" s="478">
        <v>1.1222076003326255E-3</v>
      </c>
      <c r="CZ16" s="478">
        <v>1.1667778979587141E-2</v>
      </c>
      <c r="DA16" s="478">
        <v>2.967359050445104E-3</v>
      </c>
      <c r="DB16" s="478">
        <v>8.4057158868030262E-3</v>
      </c>
      <c r="DC16" s="478">
        <v>2.6269863139524205E-3</v>
      </c>
      <c r="DD16" s="478">
        <v>5.4320987654320986E-3</v>
      </c>
      <c r="DE16" s="478">
        <v>9.4428706326723318E-5</v>
      </c>
      <c r="DF16" s="479">
        <v>1.9759423761724331E-3</v>
      </c>
      <c r="DG16" s="481" t="s">
        <v>215</v>
      </c>
      <c r="DH16" s="175"/>
    </row>
    <row r="17" spans="1:112" ht="17.25" customHeight="1" x14ac:dyDescent="0.2">
      <c r="A17" s="547" t="s">
        <v>216</v>
      </c>
      <c r="B17" s="571" t="s">
        <v>322</v>
      </c>
      <c r="C17" s="459"/>
      <c r="D17" s="504">
        <v>8.847208705653367E-5</v>
      </c>
      <c r="E17" s="478">
        <v>5.1758616633337251E-3</v>
      </c>
      <c r="F17" s="478">
        <v>0</v>
      </c>
      <c r="G17" s="478">
        <v>3.6594473487677373E-2</v>
      </c>
      <c r="H17" s="478">
        <v>1.3312034078807242E-3</v>
      </c>
      <c r="I17" s="478">
        <v>0</v>
      </c>
      <c r="J17" s="478">
        <v>5.3864799353622406E-4</v>
      </c>
      <c r="K17" s="478">
        <v>5.9124222454886991E-4</v>
      </c>
      <c r="L17" s="478">
        <v>1.0720794768252153E-4</v>
      </c>
      <c r="M17" s="478">
        <v>2.2863675335810232E-3</v>
      </c>
      <c r="N17" s="478">
        <v>0</v>
      </c>
      <c r="O17" s="478">
        <v>1.8344135991194815E-4</v>
      </c>
      <c r="P17" s="478">
        <v>2.1822149481723951E-4</v>
      </c>
      <c r="Q17" s="478">
        <v>0.12236358688256906</v>
      </c>
      <c r="R17" s="478">
        <v>0.17345388428105307</v>
      </c>
      <c r="S17" s="478">
        <v>1.708038585209003E-2</v>
      </c>
      <c r="T17" s="478">
        <v>7.7391022641373601E-4</v>
      </c>
      <c r="U17" s="478">
        <v>6.5462162869861225E-5</v>
      </c>
      <c r="V17" s="478">
        <v>2.1201413427561838E-4</v>
      </c>
      <c r="W17" s="478">
        <v>0</v>
      </c>
      <c r="X17" s="478">
        <v>0</v>
      </c>
      <c r="Y17" s="478">
        <v>2.9338418659234267E-5</v>
      </c>
      <c r="Z17" s="478">
        <v>8.3818783789447221E-5</v>
      </c>
      <c r="AA17" s="478">
        <v>1.6198266785453958E-5</v>
      </c>
      <c r="AB17" s="478">
        <v>2.9034318564543293E-4</v>
      </c>
      <c r="AC17" s="478">
        <v>0</v>
      </c>
      <c r="AD17" s="478">
        <v>2.9976569334581339E-4</v>
      </c>
      <c r="AE17" s="478">
        <v>8.8417329796640142E-5</v>
      </c>
      <c r="AF17" s="478">
        <v>3.6127167630057802E-4</v>
      </c>
      <c r="AG17" s="478">
        <v>9.4982598607888623E-3</v>
      </c>
      <c r="AH17" s="478">
        <v>4.6696240952603317E-5</v>
      </c>
      <c r="AI17" s="478">
        <v>3.9036544850498338E-2</v>
      </c>
      <c r="AJ17" s="478">
        <v>1.4730301569446677E-3</v>
      </c>
      <c r="AK17" s="478">
        <v>0</v>
      </c>
      <c r="AL17" s="478">
        <v>0</v>
      </c>
      <c r="AM17" s="478">
        <v>4.6069680391592284E-4</v>
      </c>
      <c r="AN17" s="478">
        <v>0</v>
      </c>
      <c r="AO17" s="478">
        <v>0</v>
      </c>
      <c r="AP17" s="478">
        <v>1.0706475134084647E-3</v>
      </c>
      <c r="AQ17" s="478">
        <v>3.731373683224298E-3</v>
      </c>
      <c r="AR17" s="478">
        <v>4.7516057150347358E-4</v>
      </c>
      <c r="AS17" s="478">
        <v>5.5977161318182184E-5</v>
      </c>
      <c r="AT17" s="478">
        <v>7.5134594558182678E-5</v>
      </c>
      <c r="AU17" s="478">
        <v>7.5588646585282896E-5</v>
      </c>
      <c r="AV17" s="478">
        <v>5.0003750281271094E-5</v>
      </c>
      <c r="AW17" s="478">
        <v>1.2695524298704527E-4</v>
      </c>
      <c r="AX17" s="478">
        <v>3.0203496054668328E-4</v>
      </c>
      <c r="AY17" s="478">
        <v>3.414134516899966E-4</v>
      </c>
      <c r="AZ17" s="478">
        <v>0</v>
      </c>
      <c r="BA17" s="478">
        <v>0</v>
      </c>
      <c r="BB17" s="478">
        <v>1.5632327653587619E-4</v>
      </c>
      <c r="BC17" s="478">
        <v>0</v>
      </c>
      <c r="BD17" s="478">
        <v>0</v>
      </c>
      <c r="BE17" s="478">
        <v>0</v>
      </c>
      <c r="BF17" s="478">
        <v>1.0534299679757289E-4</v>
      </c>
      <c r="BG17" s="478">
        <v>0</v>
      </c>
      <c r="BH17" s="478">
        <v>1.9267822736030828E-3</v>
      </c>
      <c r="BI17" s="478">
        <v>1.9118692253020611E-2</v>
      </c>
      <c r="BJ17" s="478">
        <v>0</v>
      </c>
      <c r="BK17" s="478">
        <v>5.7504185518796783E-2</v>
      </c>
      <c r="BL17" s="478">
        <v>1.5226296475407504E-2</v>
      </c>
      <c r="BM17" s="478">
        <v>1.6453139742520059E-3</v>
      </c>
      <c r="BN17" s="478">
        <v>3.0497511604135595E-3</v>
      </c>
      <c r="BO17" s="478">
        <v>1.9279302572634631E-3</v>
      </c>
      <c r="BP17" s="478">
        <v>0</v>
      </c>
      <c r="BQ17" s="478">
        <v>0</v>
      </c>
      <c r="BR17" s="478">
        <v>0</v>
      </c>
      <c r="BS17" s="478">
        <v>6.3969104788859539E-4</v>
      </c>
      <c r="BT17" s="478">
        <v>8.6799276672694392E-5</v>
      </c>
      <c r="BU17" s="478">
        <v>0</v>
      </c>
      <c r="BV17" s="478">
        <v>0</v>
      </c>
      <c r="BW17" s="478">
        <v>3.7673864886450971E-6</v>
      </c>
      <c r="BX17" s="478">
        <v>0</v>
      </c>
      <c r="BY17" s="478">
        <v>0</v>
      </c>
      <c r="BZ17" s="478">
        <v>0</v>
      </c>
      <c r="CA17" s="478">
        <v>2.5551486244783237E-4</v>
      </c>
      <c r="CB17" s="478">
        <v>0</v>
      </c>
      <c r="CC17" s="478">
        <v>0</v>
      </c>
      <c r="CD17" s="478">
        <v>6.8163228210488052E-4</v>
      </c>
      <c r="CE17" s="478">
        <v>9.9406422083959094E-3</v>
      </c>
      <c r="CF17" s="478">
        <v>0</v>
      </c>
      <c r="CG17" s="478">
        <v>4.1166832706225247E-5</v>
      </c>
      <c r="CH17" s="478">
        <v>9.8505183835299339E-5</v>
      </c>
      <c r="CI17" s="478">
        <v>1.7792169666129936E-5</v>
      </c>
      <c r="CJ17" s="478">
        <v>0</v>
      </c>
      <c r="CK17" s="478">
        <v>1.0067114093959731E-4</v>
      </c>
      <c r="CL17" s="478">
        <v>1.773426970277364E-5</v>
      </c>
      <c r="CM17" s="478">
        <v>3.2347654101913598E-5</v>
      </c>
      <c r="CN17" s="478">
        <v>1.1841491192020228E-4</v>
      </c>
      <c r="CO17" s="478">
        <v>2.3906916031738823E-6</v>
      </c>
      <c r="CP17" s="478">
        <v>1.9756013236528868E-4</v>
      </c>
      <c r="CQ17" s="478">
        <v>3.839213729028295E-5</v>
      </c>
      <c r="CR17" s="478">
        <v>1.7673621236623279E-5</v>
      </c>
      <c r="CS17" s="478">
        <v>1.3931699841526914E-4</v>
      </c>
      <c r="CT17" s="478">
        <v>3.3300587755373881E-5</v>
      </c>
      <c r="CU17" s="478">
        <v>0</v>
      </c>
      <c r="CV17" s="478">
        <v>1.1905328825182151E-5</v>
      </c>
      <c r="CW17" s="478">
        <v>2.2933279195756214E-4</v>
      </c>
      <c r="CX17" s="478">
        <v>2.363507445048452E-4</v>
      </c>
      <c r="CY17" s="478">
        <v>6.5394831386289694E-4</v>
      </c>
      <c r="CZ17" s="478">
        <v>3.4520056152624677E-4</v>
      </c>
      <c r="DA17" s="478">
        <v>5.4401582591493574E-4</v>
      </c>
      <c r="DB17" s="478">
        <v>0</v>
      </c>
      <c r="DC17" s="478">
        <v>7.348213465601176E-4</v>
      </c>
      <c r="DD17" s="478">
        <v>0</v>
      </c>
      <c r="DE17" s="478">
        <v>0</v>
      </c>
      <c r="DF17" s="479">
        <v>4.0437734507615753E-3</v>
      </c>
      <c r="DG17" s="481" t="s">
        <v>216</v>
      </c>
      <c r="DH17" s="175"/>
    </row>
    <row r="18" spans="1:112" ht="17.25" customHeight="1" x14ac:dyDescent="0.2">
      <c r="A18" s="547" t="s">
        <v>217</v>
      </c>
      <c r="B18" s="571" t="s">
        <v>323</v>
      </c>
      <c r="C18" s="459"/>
      <c r="D18" s="504">
        <v>0</v>
      </c>
      <c r="E18" s="478">
        <v>0</v>
      </c>
      <c r="F18" s="478">
        <v>0</v>
      </c>
      <c r="G18" s="478">
        <v>0</v>
      </c>
      <c r="H18" s="478">
        <v>3.5498757543485978E-4</v>
      </c>
      <c r="I18" s="478">
        <v>0</v>
      </c>
      <c r="J18" s="478">
        <v>2.6932399676811203E-4</v>
      </c>
      <c r="K18" s="478">
        <v>4.1263780254973212E-4</v>
      </c>
      <c r="L18" s="478">
        <v>1.0006075117035343E-3</v>
      </c>
      <c r="M18" s="478">
        <v>0</v>
      </c>
      <c r="N18" s="478">
        <v>0</v>
      </c>
      <c r="O18" s="478">
        <v>1.5286779992662346E-3</v>
      </c>
      <c r="P18" s="478">
        <v>1.0911074740861974E-3</v>
      </c>
      <c r="Q18" s="478">
        <v>5.7830997414614238E-4</v>
      </c>
      <c r="R18" s="478">
        <v>1.3574435228772821E-2</v>
      </c>
      <c r="S18" s="478">
        <v>1.8263665594855304E-3</v>
      </c>
      <c r="T18" s="478">
        <v>1.3138475936791331E-3</v>
      </c>
      <c r="U18" s="478">
        <v>6.873527101335428E-4</v>
      </c>
      <c r="V18" s="478">
        <v>7.0671378091872788E-4</v>
      </c>
      <c r="W18" s="478">
        <v>8.5360648740930435E-4</v>
      </c>
      <c r="X18" s="478">
        <v>0</v>
      </c>
      <c r="Y18" s="478">
        <v>5.8676837318468529E-4</v>
      </c>
      <c r="Z18" s="478">
        <v>8.8009722978919574E-4</v>
      </c>
      <c r="AA18" s="478">
        <v>1.792117334354315E-3</v>
      </c>
      <c r="AB18" s="478">
        <v>5.2261773416177918E-4</v>
      </c>
      <c r="AC18" s="478">
        <v>5.6106227791284831E-4</v>
      </c>
      <c r="AD18" s="478">
        <v>7.4023773254782484E-4</v>
      </c>
      <c r="AE18" s="478">
        <v>8.8417329796640137E-4</v>
      </c>
      <c r="AF18" s="478">
        <v>2.167630057803468E-3</v>
      </c>
      <c r="AG18" s="478">
        <v>1.0875870069605568E-3</v>
      </c>
      <c r="AH18" s="478">
        <v>4.2026616857342982E-4</v>
      </c>
      <c r="AI18" s="478">
        <v>8.5132890365448508E-3</v>
      </c>
      <c r="AJ18" s="478">
        <v>1.3123359580052493E-3</v>
      </c>
      <c r="AK18" s="478">
        <v>5.3892376923284202E-5</v>
      </c>
      <c r="AL18" s="478">
        <v>1.0831185148278925E-4</v>
      </c>
      <c r="AM18" s="478">
        <v>8.6380650734235536E-4</v>
      </c>
      <c r="AN18" s="478">
        <v>1.2491412154144027E-4</v>
      </c>
      <c r="AO18" s="478">
        <v>7.5969612155137945E-4</v>
      </c>
      <c r="AP18" s="478">
        <v>1.8216230204437858E-3</v>
      </c>
      <c r="AQ18" s="478">
        <v>5.0104690287837189E-4</v>
      </c>
      <c r="AR18" s="478">
        <v>3.2769694586446454E-4</v>
      </c>
      <c r="AS18" s="478">
        <v>5.0379445186363961E-4</v>
      </c>
      <c r="AT18" s="478">
        <v>6.5807541440615169E-4</v>
      </c>
      <c r="AU18" s="478">
        <v>9.4485808231603617E-4</v>
      </c>
      <c r="AV18" s="478">
        <v>9.7507313048478641E-4</v>
      </c>
      <c r="AW18" s="478">
        <v>1.4546954925598937E-3</v>
      </c>
      <c r="AX18" s="478">
        <v>7.9284177143504363E-4</v>
      </c>
      <c r="AY18" s="478">
        <v>6.8282690337999319E-4</v>
      </c>
      <c r="AZ18" s="478">
        <v>5.3959260758127618E-4</v>
      </c>
      <c r="BA18" s="478">
        <v>0</v>
      </c>
      <c r="BB18" s="478">
        <v>4.6896982960762859E-4</v>
      </c>
      <c r="BC18" s="478">
        <v>0</v>
      </c>
      <c r="BD18" s="478">
        <v>0</v>
      </c>
      <c r="BE18" s="478">
        <v>4.4033465433729633E-4</v>
      </c>
      <c r="BF18" s="478">
        <v>4.9511208494859257E-4</v>
      </c>
      <c r="BG18" s="478">
        <v>1.4836795252225519E-4</v>
      </c>
      <c r="BH18" s="478">
        <v>1.6515276630883566E-3</v>
      </c>
      <c r="BI18" s="478">
        <v>1.7626154939587775E-3</v>
      </c>
      <c r="BJ18" s="478">
        <v>1.1231748408835643E-4</v>
      </c>
      <c r="BK18" s="478">
        <v>9.2288959915874536E-3</v>
      </c>
      <c r="BL18" s="478">
        <v>2.1328193895257874E-2</v>
      </c>
      <c r="BM18" s="478">
        <v>7.0179269043924421E-5</v>
      </c>
      <c r="BN18" s="478">
        <v>1.1729812155436767E-4</v>
      </c>
      <c r="BO18" s="478">
        <v>8.2063503661943329E-4</v>
      </c>
      <c r="BP18" s="478">
        <v>5.1900869339561442E-4</v>
      </c>
      <c r="BQ18" s="478">
        <v>4.1048971161136818E-3</v>
      </c>
      <c r="BR18" s="478">
        <v>3.0195515965879068E-3</v>
      </c>
      <c r="BS18" s="478">
        <v>9.6208176167860359E-4</v>
      </c>
      <c r="BT18" s="478">
        <v>2.4918625678119347E-3</v>
      </c>
      <c r="BU18" s="478">
        <v>3.9988625457647602E-4</v>
      </c>
      <c r="BV18" s="478">
        <v>1.7583372846530741E-3</v>
      </c>
      <c r="BW18" s="478">
        <v>1.4127699332419115E-4</v>
      </c>
      <c r="BX18" s="478">
        <v>2.1349274124679761E-4</v>
      </c>
      <c r="BY18" s="478">
        <v>3.5444699704627504E-4</v>
      </c>
      <c r="BZ18" s="478">
        <v>0</v>
      </c>
      <c r="CA18" s="478">
        <v>5.9620134571160884E-4</v>
      </c>
      <c r="CB18" s="478">
        <v>8.8261253309797002E-4</v>
      </c>
      <c r="CC18" s="478">
        <v>3.3351862145636465E-4</v>
      </c>
      <c r="CD18" s="478">
        <v>2.1812233027356178E-3</v>
      </c>
      <c r="CE18" s="478">
        <v>2.7891010512765503E-3</v>
      </c>
      <c r="CF18" s="478">
        <v>3.254149040026033E-4</v>
      </c>
      <c r="CG18" s="478">
        <v>2.6676107593633959E-3</v>
      </c>
      <c r="CH18" s="478">
        <v>5.9103110301179603E-4</v>
      </c>
      <c r="CI18" s="478">
        <v>2.2596055475985017E-3</v>
      </c>
      <c r="CJ18" s="478">
        <v>2.9231494578029231E-3</v>
      </c>
      <c r="CK18" s="478">
        <v>1.5771812080536912E-3</v>
      </c>
      <c r="CL18" s="478">
        <v>9.2218202454422929E-4</v>
      </c>
      <c r="CM18" s="478">
        <v>2.0101756477617734E-3</v>
      </c>
      <c r="CN18" s="478">
        <v>4.4022484902098728E-3</v>
      </c>
      <c r="CO18" s="478">
        <v>1.8958184413168885E-3</v>
      </c>
      <c r="CP18" s="478">
        <v>5.9268039709586601E-4</v>
      </c>
      <c r="CQ18" s="478">
        <v>7.6880254923791611E-3</v>
      </c>
      <c r="CR18" s="478">
        <v>3.0310260420808922E-3</v>
      </c>
      <c r="CS18" s="478">
        <v>1.4802431081622346E-2</v>
      </c>
      <c r="CT18" s="478">
        <v>1.7982317387901896E-3</v>
      </c>
      <c r="CU18" s="478">
        <v>3.3017829627999119E-4</v>
      </c>
      <c r="CV18" s="478">
        <v>1.9048526120291442E-4</v>
      </c>
      <c r="CW18" s="478">
        <v>1.5677340040377609E-3</v>
      </c>
      <c r="CX18" s="478">
        <v>1.82327717189452E-3</v>
      </c>
      <c r="CY18" s="478">
        <v>2.292855816506947E-3</v>
      </c>
      <c r="CZ18" s="478">
        <v>6.213610107472442E-4</v>
      </c>
      <c r="DA18" s="478">
        <v>4.2779426310583582E-3</v>
      </c>
      <c r="DB18" s="478">
        <v>0</v>
      </c>
      <c r="DC18" s="478">
        <v>2.057499770368329E-3</v>
      </c>
      <c r="DD18" s="478">
        <v>0</v>
      </c>
      <c r="DE18" s="478">
        <v>7.0821529745042488E-5</v>
      </c>
      <c r="DF18" s="479">
        <v>2.0264699816278497E-3</v>
      </c>
      <c r="DG18" s="481" t="s">
        <v>217</v>
      </c>
      <c r="DH18" s="175"/>
    </row>
    <row r="19" spans="1:112" ht="17.25" customHeight="1" x14ac:dyDescent="0.2">
      <c r="A19" s="547" t="s">
        <v>218</v>
      </c>
      <c r="B19" s="571" t="s">
        <v>324</v>
      </c>
      <c r="C19" s="459"/>
      <c r="D19" s="504">
        <v>2.4772184375829425E-4</v>
      </c>
      <c r="E19" s="478">
        <v>0</v>
      </c>
      <c r="F19" s="478">
        <v>1.5008254539996998E-4</v>
      </c>
      <c r="G19" s="478">
        <v>0</v>
      </c>
      <c r="H19" s="478">
        <v>0</v>
      </c>
      <c r="I19" s="478">
        <v>0</v>
      </c>
      <c r="J19" s="478">
        <v>0</v>
      </c>
      <c r="K19" s="478">
        <v>2.0939828786105809E-4</v>
      </c>
      <c r="L19" s="478">
        <v>1.7867991280420257E-5</v>
      </c>
      <c r="M19" s="478">
        <v>0</v>
      </c>
      <c r="N19" s="478">
        <v>0</v>
      </c>
      <c r="O19" s="478">
        <v>7.3376543964779261E-4</v>
      </c>
      <c r="P19" s="478">
        <v>1.1456628477905073E-3</v>
      </c>
      <c r="Q19" s="478">
        <v>3.1977139746904339E-3</v>
      </c>
      <c r="R19" s="478">
        <v>9.5394654910458537E-3</v>
      </c>
      <c r="S19" s="478">
        <v>0.32375562700964633</v>
      </c>
      <c r="T19" s="478">
        <v>0.27477412620136066</v>
      </c>
      <c r="U19" s="478">
        <v>0.11194029850746269</v>
      </c>
      <c r="V19" s="478">
        <v>0</v>
      </c>
      <c r="W19" s="478">
        <v>0</v>
      </c>
      <c r="X19" s="478">
        <v>0</v>
      </c>
      <c r="Y19" s="478">
        <v>0</v>
      </c>
      <c r="Z19" s="478">
        <v>2.0535602028414566E-3</v>
      </c>
      <c r="AA19" s="478">
        <v>4.0878535087654714E-3</v>
      </c>
      <c r="AB19" s="478">
        <v>4.4519288465633047E-4</v>
      </c>
      <c r="AC19" s="478">
        <v>0</v>
      </c>
      <c r="AD19" s="478">
        <v>1.3397691192394516E-3</v>
      </c>
      <c r="AE19" s="478">
        <v>3.271441202475685E-3</v>
      </c>
      <c r="AF19" s="478">
        <v>1.083815028901734E-3</v>
      </c>
      <c r="AG19" s="478">
        <v>2.1026682134570765E-3</v>
      </c>
      <c r="AH19" s="478">
        <v>0</v>
      </c>
      <c r="AI19" s="478">
        <v>3.1561461794019932E-2</v>
      </c>
      <c r="AJ19" s="478">
        <v>2.2229364186619528E-3</v>
      </c>
      <c r="AK19" s="478">
        <v>0</v>
      </c>
      <c r="AL19" s="478">
        <v>0</v>
      </c>
      <c r="AM19" s="478">
        <v>0</v>
      </c>
      <c r="AN19" s="478">
        <v>2.4982824308288055E-4</v>
      </c>
      <c r="AO19" s="478">
        <v>0</v>
      </c>
      <c r="AP19" s="478">
        <v>2.8922705338522509E-4</v>
      </c>
      <c r="AQ19" s="478">
        <v>3.2181061241781607E-4</v>
      </c>
      <c r="AR19" s="478">
        <v>5.8985450255603618E-4</v>
      </c>
      <c r="AS19" s="478">
        <v>2.2230929780649496E-3</v>
      </c>
      <c r="AT19" s="478">
        <v>3.2644685911486268E-4</v>
      </c>
      <c r="AU19" s="478">
        <v>7.5588646585282896E-5</v>
      </c>
      <c r="AV19" s="478">
        <v>1.162587194039553E-3</v>
      </c>
      <c r="AW19" s="478">
        <v>1.867300032267791E-3</v>
      </c>
      <c r="AX19" s="478">
        <v>1.0193679918450561E-2</v>
      </c>
      <c r="AY19" s="478">
        <v>2.0484807101399795E-3</v>
      </c>
      <c r="AZ19" s="478">
        <v>0</v>
      </c>
      <c r="BA19" s="478">
        <v>8.449514152936206E-4</v>
      </c>
      <c r="BB19" s="478">
        <v>1.7195560418946381E-3</v>
      </c>
      <c r="BC19" s="478">
        <v>0</v>
      </c>
      <c r="BD19" s="478">
        <v>0</v>
      </c>
      <c r="BE19" s="478">
        <v>0</v>
      </c>
      <c r="BF19" s="478">
        <v>3.4763188943199056E-4</v>
      </c>
      <c r="BG19" s="478">
        <v>1.4836795252225519E-4</v>
      </c>
      <c r="BH19" s="478">
        <v>0</v>
      </c>
      <c r="BI19" s="478">
        <v>1.070362473347548E-2</v>
      </c>
      <c r="BJ19" s="478">
        <v>1.4975664545114188E-4</v>
      </c>
      <c r="BK19" s="478">
        <v>4.5694796120266216E-3</v>
      </c>
      <c r="BL19" s="478">
        <v>4.5515318749466621E-3</v>
      </c>
      <c r="BM19" s="478">
        <v>0</v>
      </c>
      <c r="BN19" s="478">
        <v>0</v>
      </c>
      <c r="BO19" s="478">
        <v>0</v>
      </c>
      <c r="BP19" s="478">
        <v>0</v>
      </c>
      <c r="BQ19" s="478">
        <v>0</v>
      </c>
      <c r="BR19" s="478">
        <v>3.0195515965879066E-4</v>
      </c>
      <c r="BS19" s="478">
        <v>-5.2430910821638186E-4</v>
      </c>
      <c r="BT19" s="478">
        <v>4.5569620253164554E-4</v>
      </c>
      <c r="BU19" s="478">
        <v>0</v>
      </c>
      <c r="BV19" s="478">
        <v>0</v>
      </c>
      <c r="BW19" s="478">
        <v>6.9696650039934293E-5</v>
      </c>
      <c r="BX19" s="478">
        <v>0</v>
      </c>
      <c r="BY19" s="478">
        <v>3.0850016409583199E-4</v>
      </c>
      <c r="BZ19" s="478">
        <v>0</v>
      </c>
      <c r="CA19" s="478">
        <v>0</v>
      </c>
      <c r="CB19" s="478">
        <v>0</v>
      </c>
      <c r="CC19" s="478">
        <v>1.4452473596442469E-3</v>
      </c>
      <c r="CD19" s="478">
        <v>4.4078887576115607E-3</v>
      </c>
      <c r="CE19" s="478">
        <v>1.1406708145605378E-2</v>
      </c>
      <c r="CF19" s="478">
        <v>0</v>
      </c>
      <c r="CG19" s="478">
        <v>9.8800398494940594E-5</v>
      </c>
      <c r="CH19" s="478">
        <v>0</v>
      </c>
      <c r="CI19" s="478">
        <v>5.0440801003478371E-3</v>
      </c>
      <c r="CJ19" s="478">
        <v>1.885902876001886E-4</v>
      </c>
      <c r="CK19" s="478">
        <v>7.1577181208053689E-2</v>
      </c>
      <c r="CL19" s="478">
        <v>1.4542101156274383E-4</v>
      </c>
      <c r="CM19" s="478">
        <v>2.3567576559965619E-3</v>
      </c>
      <c r="CN19" s="478">
        <v>5.0361165481356621E-3</v>
      </c>
      <c r="CO19" s="478">
        <v>0</v>
      </c>
      <c r="CP19" s="478">
        <v>4.9390033091322172E-3</v>
      </c>
      <c r="CQ19" s="478">
        <v>1.2477444619341958E-3</v>
      </c>
      <c r="CR19" s="478">
        <v>7.2461847070155435E-4</v>
      </c>
      <c r="CS19" s="478">
        <v>1.8459502290023161E-3</v>
      </c>
      <c r="CT19" s="478">
        <v>0</v>
      </c>
      <c r="CU19" s="478">
        <v>0</v>
      </c>
      <c r="CV19" s="478">
        <v>2.5001190532882516E-4</v>
      </c>
      <c r="CW19" s="478">
        <v>3.0941129144438305E-3</v>
      </c>
      <c r="CX19" s="478">
        <v>4.3893709693756965E-4</v>
      </c>
      <c r="CY19" s="478">
        <v>0</v>
      </c>
      <c r="CZ19" s="478">
        <v>6.9040112305249353E-4</v>
      </c>
      <c r="DA19" s="478">
        <v>5.6874381800197825E-4</v>
      </c>
      <c r="DB19" s="478">
        <v>0</v>
      </c>
      <c r="DC19" s="478">
        <v>1.6533480297602646E-4</v>
      </c>
      <c r="DD19" s="478">
        <v>0.12395061728395061</v>
      </c>
      <c r="DE19" s="478">
        <v>1.8885741265344664E-4</v>
      </c>
      <c r="DF19" s="479">
        <v>6.6012304366222293E-3</v>
      </c>
      <c r="DG19" s="481" t="s">
        <v>218</v>
      </c>
      <c r="DH19" s="175"/>
    </row>
    <row r="20" spans="1:112" ht="17.25" customHeight="1" x14ac:dyDescent="0.2">
      <c r="A20" s="547" t="s">
        <v>219</v>
      </c>
      <c r="B20" s="571" t="s">
        <v>325</v>
      </c>
      <c r="C20" s="459"/>
      <c r="D20" s="504">
        <v>1.2226842431212952E-2</v>
      </c>
      <c r="E20" s="478">
        <v>1.1528055522879662E-2</v>
      </c>
      <c r="F20" s="478">
        <v>3.9021461803992193E-2</v>
      </c>
      <c r="G20" s="478">
        <v>7.2193178989295491E-3</v>
      </c>
      <c r="H20" s="478">
        <v>0</v>
      </c>
      <c r="I20" s="478">
        <v>0</v>
      </c>
      <c r="J20" s="478">
        <v>0</v>
      </c>
      <c r="K20" s="478">
        <v>1.4836484572273203E-2</v>
      </c>
      <c r="L20" s="478">
        <v>3.0321981202873174E-2</v>
      </c>
      <c r="M20" s="478">
        <v>2.857959416976279E-4</v>
      </c>
      <c r="N20" s="478">
        <v>0</v>
      </c>
      <c r="O20" s="478">
        <v>1.2229423994129876E-3</v>
      </c>
      <c r="P20" s="478">
        <v>1.8003273322422259E-3</v>
      </c>
      <c r="Q20" s="478">
        <v>1.2586746496121922E-3</v>
      </c>
      <c r="R20" s="478">
        <v>4.7821863558245538E-3</v>
      </c>
      <c r="S20" s="478">
        <v>2.9196141479099678E-3</v>
      </c>
      <c r="T20" s="478">
        <v>3.5095928872250818E-3</v>
      </c>
      <c r="U20" s="478">
        <v>1.2110500130924325E-3</v>
      </c>
      <c r="V20" s="478">
        <v>1.7667844522968198E-3</v>
      </c>
      <c r="W20" s="478">
        <v>9.3120707717378654E-4</v>
      </c>
      <c r="X20" s="478">
        <v>0</v>
      </c>
      <c r="Y20" s="478">
        <v>1.5549361889394162E-3</v>
      </c>
      <c r="Z20" s="478">
        <v>1.2572817568417083E-3</v>
      </c>
      <c r="AA20" s="478">
        <v>2.4366610954446057E-2</v>
      </c>
      <c r="AB20" s="478">
        <v>6.9875926678667514E-3</v>
      </c>
      <c r="AC20" s="478">
        <v>0</v>
      </c>
      <c r="AD20" s="478">
        <v>2.6795382384789033E-3</v>
      </c>
      <c r="AE20" s="478">
        <v>1.7683465959328027E-3</v>
      </c>
      <c r="AF20" s="478">
        <v>5.7803468208092483E-3</v>
      </c>
      <c r="AG20" s="478">
        <v>1.9576566125290022E-3</v>
      </c>
      <c r="AH20" s="478">
        <v>9.3392481905206633E-5</v>
      </c>
      <c r="AI20" s="478">
        <v>4.2358803986710963E-2</v>
      </c>
      <c r="AJ20" s="478">
        <v>1.687289088863892E-3</v>
      </c>
      <c r="AK20" s="478">
        <v>0</v>
      </c>
      <c r="AL20" s="478">
        <v>0</v>
      </c>
      <c r="AM20" s="478">
        <v>1.1517420097898071E-4</v>
      </c>
      <c r="AN20" s="478">
        <v>6.2457060770720126E-4</v>
      </c>
      <c r="AO20" s="478">
        <v>0</v>
      </c>
      <c r="AP20" s="478">
        <v>3.3996864169842243E-4</v>
      </c>
      <c r="AQ20" s="478">
        <v>3.9106099736848537E-4</v>
      </c>
      <c r="AR20" s="478">
        <v>1.8351028968410013E-3</v>
      </c>
      <c r="AS20" s="478">
        <v>1.0715628023766303E-3</v>
      </c>
      <c r="AT20" s="478">
        <v>4.3785332690803009E-4</v>
      </c>
      <c r="AU20" s="478">
        <v>3.4014890963377301E-3</v>
      </c>
      <c r="AV20" s="478">
        <v>8.6256469235192635E-4</v>
      </c>
      <c r="AW20" s="478">
        <v>8.199192776246674E-4</v>
      </c>
      <c r="AX20" s="478">
        <v>1.4346660625967455E-3</v>
      </c>
      <c r="AY20" s="478">
        <v>3.0727210652099694E-3</v>
      </c>
      <c r="AZ20" s="478">
        <v>2.6979630379063809E-4</v>
      </c>
      <c r="BA20" s="478">
        <v>8.449514152936206E-4</v>
      </c>
      <c r="BB20" s="478">
        <v>7.8161638267938097E-4</v>
      </c>
      <c r="BC20" s="478">
        <v>0</v>
      </c>
      <c r="BD20" s="478">
        <v>0</v>
      </c>
      <c r="BE20" s="478">
        <v>0</v>
      </c>
      <c r="BF20" s="478">
        <v>2.6335749199393223E-4</v>
      </c>
      <c r="BG20" s="478">
        <v>0</v>
      </c>
      <c r="BH20" s="478">
        <v>2.7525461051472613E-4</v>
      </c>
      <c r="BI20" s="478">
        <v>4.0085287846481875E-3</v>
      </c>
      <c r="BJ20" s="478">
        <v>1.4226881317858479E-3</v>
      </c>
      <c r="BK20" s="478">
        <v>2.0754638661740899E-5</v>
      </c>
      <c r="BL20" s="478">
        <v>1.0383182089722073E-3</v>
      </c>
      <c r="BM20" s="478">
        <v>0</v>
      </c>
      <c r="BN20" s="478">
        <v>0</v>
      </c>
      <c r="BO20" s="478">
        <v>0</v>
      </c>
      <c r="BP20" s="478">
        <v>0</v>
      </c>
      <c r="BQ20" s="478">
        <v>2.6145841503908803E-5</v>
      </c>
      <c r="BR20" s="478">
        <v>1.1700762436778137E-3</v>
      </c>
      <c r="BS20" s="478">
        <v>6.4003040653469005E-3</v>
      </c>
      <c r="BT20" s="478">
        <v>1.4936708860759493E-3</v>
      </c>
      <c r="BU20" s="478">
        <v>3.5545444851242315E-5</v>
      </c>
      <c r="BV20" s="478">
        <v>0</v>
      </c>
      <c r="BW20" s="478">
        <v>0</v>
      </c>
      <c r="BX20" s="478">
        <v>2.1349274124679761E-4</v>
      </c>
      <c r="BY20" s="478">
        <v>4.8572366261896948E-4</v>
      </c>
      <c r="BZ20" s="478">
        <v>0</v>
      </c>
      <c r="CA20" s="478">
        <v>3.4068648326377653E-4</v>
      </c>
      <c r="CB20" s="478">
        <v>8.8261253309797002E-4</v>
      </c>
      <c r="CC20" s="478">
        <v>2.2234574763757643E-4</v>
      </c>
      <c r="CD20" s="478">
        <v>1.7268017813323639E-3</v>
      </c>
      <c r="CE20" s="478">
        <v>1.4553386254737895E-2</v>
      </c>
      <c r="CF20" s="478">
        <v>3.254149040026033E-4</v>
      </c>
      <c r="CG20" s="478">
        <v>2.5523436277859651E-4</v>
      </c>
      <c r="CH20" s="478">
        <v>2.7088925554707315E-4</v>
      </c>
      <c r="CI20" s="478">
        <v>9.0740065297262675E-4</v>
      </c>
      <c r="CJ20" s="478">
        <v>3.771805752003772E-4</v>
      </c>
      <c r="CK20" s="478">
        <v>2.0134228187919463E-4</v>
      </c>
      <c r="CL20" s="478">
        <v>1.6315528126551747E-4</v>
      </c>
      <c r="CM20" s="478">
        <v>8.2255463287723139E-4</v>
      </c>
      <c r="CN20" s="478">
        <v>1.6508431838287024E-3</v>
      </c>
      <c r="CO20" s="478">
        <v>1.235987558840897E-3</v>
      </c>
      <c r="CP20" s="478">
        <v>4.5932730774929618E-3</v>
      </c>
      <c r="CQ20" s="478">
        <v>5.4132913579298956E-3</v>
      </c>
      <c r="CR20" s="478">
        <v>6.4862189938407434E-3</v>
      </c>
      <c r="CS20" s="478">
        <v>1.8459502290023161E-3</v>
      </c>
      <c r="CT20" s="478">
        <v>0</v>
      </c>
      <c r="CU20" s="478">
        <v>4.4023772837332157E-4</v>
      </c>
      <c r="CV20" s="478">
        <v>0</v>
      </c>
      <c r="CW20" s="478">
        <v>6.4664328224099492E-4</v>
      </c>
      <c r="CX20" s="478">
        <v>1.5869264273896749E-3</v>
      </c>
      <c r="CY20" s="478">
        <v>3.0033181821851563E-3</v>
      </c>
      <c r="CZ20" s="478">
        <v>9.8957494304190738E-4</v>
      </c>
      <c r="DA20" s="478">
        <v>5.4401582591493574E-4</v>
      </c>
      <c r="DB20" s="478">
        <v>0</v>
      </c>
      <c r="DC20" s="478">
        <v>1.1757141544961882E-3</v>
      </c>
      <c r="DD20" s="478">
        <v>0.30847736625514405</v>
      </c>
      <c r="DE20" s="478">
        <v>2.1246458923512748E-4</v>
      </c>
      <c r="DF20" s="479">
        <v>4.1501944250836023E-3</v>
      </c>
      <c r="DG20" s="481" t="s">
        <v>219</v>
      </c>
      <c r="DH20" s="175"/>
    </row>
    <row r="21" spans="1:112" ht="17.25" customHeight="1" x14ac:dyDescent="0.2">
      <c r="A21" s="547" t="s">
        <v>220</v>
      </c>
      <c r="B21" s="571" t="s">
        <v>326</v>
      </c>
      <c r="C21" s="459"/>
      <c r="D21" s="504">
        <v>3.5388834822613464E-5</v>
      </c>
      <c r="E21" s="478">
        <v>0</v>
      </c>
      <c r="F21" s="478">
        <v>1.5008254539996998E-4</v>
      </c>
      <c r="G21" s="478">
        <v>0</v>
      </c>
      <c r="H21" s="478">
        <v>1.7749378771742989E-4</v>
      </c>
      <c r="I21" s="478">
        <v>0</v>
      </c>
      <c r="J21" s="478">
        <v>2.6932399676811203E-4</v>
      </c>
      <c r="K21" s="478">
        <v>7.5444971361704749E-3</v>
      </c>
      <c r="L21" s="478">
        <v>1.0720794768252153E-3</v>
      </c>
      <c r="M21" s="478">
        <v>0</v>
      </c>
      <c r="N21" s="478">
        <v>0</v>
      </c>
      <c r="O21" s="478">
        <v>2.4458847988259754E-4</v>
      </c>
      <c r="P21" s="478">
        <v>4.3644298963447901E-4</v>
      </c>
      <c r="Q21" s="478">
        <v>3.7420057150632739E-4</v>
      </c>
      <c r="R21" s="478">
        <v>1.7435054422277018E-4</v>
      </c>
      <c r="S21" s="478">
        <v>1.2861736334405144E-4</v>
      </c>
      <c r="T21" s="478">
        <v>1.4218350671322127E-3</v>
      </c>
      <c r="U21" s="478">
        <v>3.7738936894474995E-2</v>
      </c>
      <c r="V21" s="478">
        <v>7.0671378091872794E-5</v>
      </c>
      <c r="W21" s="478">
        <v>1.1640088464672332E-4</v>
      </c>
      <c r="X21" s="478">
        <v>0</v>
      </c>
      <c r="Y21" s="478">
        <v>5.8676837318468533E-5</v>
      </c>
      <c r="Z21" s="478">
        <v>4.6100331084195968E-4</v>
      </c>
      <c r="AA21" s="478">
        <v>3.7462173365631697E-3</v>
      </c>
      <c r="AB21" s="478">
        <v>1.7420591138725973E-3</v>
      </c>
      <c r="AC21" s="478">
        <v>3.7404151860856558E-4</v>
      </c>
      <c r="AD21" s="478">
        <v>6.3623738995846103E-4</v>
      </c>
      <c r="AE21" s="478">
        <v>8.8417329796640142E-5</v>
      </c>
      <c r="AF21" s="478">
        <v>3.6127167630057802E-4</v>
      </c>
      <c r="AG21" s="478">
        <v>3.4802784222737818E-3</v>
      </c>
      <c r="AH21" s="478">
        <v>4.6696240952603317E-5</v>
      </c>
      <c r="AI21" s="478">
        <v>1.0382059800664453E-3</v>
      </c>
      <c r="AJ21" s="478">
        <v>8.0347099469709143E-5</v>
      </c>
      <c r="AK21" s="478">
        <v>0</v>
      </c>
      <c r="AL21" s="478">
        <v>2.1662370296557848E-5</v>
      </c>
      <c r="AM21" s="478">
        <v>9.2139360783184568E-4</v>
      </c>
      <c r="AN21" s="478">
        <v>0</v>
      </c>
      <c r="AO21" s="478">
        <v>1.5993602558976409E-4</v>
      </c>
      <c r="AP21" s="478">
        <v>8.2201373067379753E-4</v>
      </c>
      <c r="AQ21" s="478">
        <v>2.2811891513161645E-4</v>
      </c>
      <c r="AR21" s="478">
        <v>3.6046664045091099E-4</v>
      </c>
      <c r="AS21" s="478">
        <v>9.676052170714349E-4</v>
      </c>
      <c r="AT21" s="478">
        <v>6.6584795867079131E-4</v>
      </c>
      <c r="AU21" s="478">
        <v>4.9510563513360294E-3</v>
      </c>
      <c r="AV21" s="478">
        <v>1.712628447133535E-3</v>
      </c>
      <c r="AW21" s="478">
        <v>6.6122522389086081E-4</v>
      </c>
      <c r="AX21" s="478">
        <v>6.0406992109336656E-4</v>
      </c>
      <c r="AY21" s="478">
        <v>5.4626152270399455E-3</v>
      </c>
      <c r="AZ21" s="478">
        <v>5.3959260758127618E-4</v>
      </c>
      <c r="BA21" s="478">
        <v>0</v>
      </c>
      <c r="BB21" s="478">
        <v>1.8758793184305144E-3</v>
      </c>
      <c r="BC21" s="478">
        <v>0</v>
      </c>
      <c r="BD21" s="478">
        <v>0</v>
      </c>
      <c r="BE21" s="478">
        <v>4.4033465433729633E-4</v>
      </c>
      <c r="BF21" s="478">
        <v>2.6335749199393223E-4</v>
      </c>
      <c r="BG21" s="478">
        <v>1.483679525222552E-3</v>
      </c>
      <c r="BH21" s="478">
        <v>2.202036884117809E-3</v>
      </c>
      <c r="BI21" s="478">
        <v>3.1130063965884862E-3</v>
      </c>
      <c r="BJ21" s="478">
        <v>2.7330587794833394E-3</v>
      </c>
      <c r="BK21" s="478">
        <v>5.2924328587439294E-4</v>
      </c>
      <c r="BL21" s="478">
        <v>8.391886894432908E-4</v>
      </c>
      <c r="BM21" s="478">
        <v>3.508963452196221E-4</v>
      </c>
      <c r="BN21" s="478">
        <v>2.5135311761650215E-4</v>
      </c>
      <c r="BO21" s="478">
        <v>1.3012124039547864E-3</v>
      </c>
      <c r="BP21" s="478">
        <v>4.9954586739327884E-3</v>
      </c>
      <c r="BQ21" s="478">
        <v>2.7453133579104245E-3</v>
      </c>
      <c r="BR21" s="478">
        <v>4.6425605797539068E-3</v>
      </c>
      <c r="BS21" s="478">
        <v>5.0140239960498652E-3</v>
      </c>
      <c r="BT21" s="478">
        <v>1.3873417721518988E-2</v>
      </c>
      <c r="BU21" s="478">
        <v>1.3329541819215868E-4</v>
      </c>
      <c r="BV21" s="478">
        <v>1.9756598703967125E-5</v>
      </c>
      <c r="BW21" s="478">
        <v>0</v>
      </c>
      <c r="BX21" s="478">
        <v>7.4722459436379158E-4</v>
      </c>
      <c r="BY21" s="478">
        <v>1.207745323268789E-3</v>
      </c>
      <c r="BZ21" s="478">
        <v>0</v>
      </c>
      <c r="CA21" s="478">
        <v>5.9620134571160884E-4</v>
      </c>
      <c r="CB21" s="478">
        <v>8.8261253309797002E-4</v>
      </c>
      <c r="CC21" s="478">
        <v>1.1117287381878821E-3</v>
      </c>
      <c r="CD21" s="478">
        <v>7.7251658638553117E-4</v>
      </c>
      <c r="CE21" s="478">
        <v>5.0060788099835513E-3</v>
      </c>
      <c r="CF21" s="478">
        <v>5.4235817333767216E-3</v>
      </c>
      <c r="CG21" s="478">
        <v>5.9444906427789258E-3</v>
      </c>
      <c r="CH21" s="478">
        <v>1.8469721969118626E-3</v>
      </c>
      <c r="CI21" s="478">
        <v>4.866158403686538E-3</v>
      </c>
      <c r="CJ21" s="478">
        <v>7.0721357850070717E-3</v>
      </c>
      <c r="CK21" s="478">
        <v>7.2483221476510068E-2</v>
      </c>
      <c r="CL21" s="478">
        <v>5.1713130453287931E-3</v>
      </c>
      <c r="CM21" s="478">
        <v>2.8373513740821352E-3</v>
      </c>
      <c r="CN21" s="478">
        <v>2.3453118143254181E-2</v>
      </c>
      <c r="CO21" s="478">
        <v>1.7165165710788474E-3</v>
      </c>
      <c r="CP21" s="478">
        <v>7.556675062972292E-3</v>
      </c>
      <c r="CQ21" s="478">
        <v>6.7474181287672285E-3</v>
      </c>
      <c r="CR21" s="478">
        <v>1.0869277060523315E-3</v>
      </c>
      <c r="CS21" s="478">
        <v>3.2983299374814971E-2</v>
      </c>
      <c r="CT21" s="478">
        <v>1.3320235102149552E-4</v>
      </c>
      <c r="CU21" s="478">
        <v>2.5643847677745982E-2</v>
      </c>
      <c r="CV21" s="478">
        <v>1.0595742654412115E-3</v>
      </c>
      <c r="CW21" s="478">
        <v>2.6241686686291539E-3</v>
      </c>
      <c r="CX21" s="478">
        <v>4.3893709693756965E-4</v>
      </c>
      <c r="CY21" s="478">
        <v>2.3412964323486432E-4</v>
      </c>
      <c r="CZ21" s="478">
        <v>1.4268289876418199E-3</v>
      </c>
      <c r="DA21" s="478">
        <v>4.0306627101879327E-3</v>
      </c>
      <c r="DB21" s="478">
        <v>0</v>
      </c>
      <c r="DC21" s="478">
        <v>1.543124827776247E-3</v>
      </c>
      <c r="DD21" s="478">
        <v>0</v>
      </c>
      <c r="DE21" s="478">
        <v>2.3607176581680829E-5</v>
      </c>
      <c r="DF21" s="479">
        <v>3.3121292522976368E-3</v>
      </c>
      <c r="DG21" s="481" t="s">
        <v>220</v>
      </c>
      <c r="DH21" s="175"/>
    </row>
    <row r="22" spans="1:112" ht="17.25" customHeight="1" x14ac:dyDescent="0.2">
      <c r="A22" s="547" t="s">
        <v>221</v>
      </c>
      <c r="B22" s="571" t="s">
        <v>327</v>
      </c>
      <c r="C22" s="459"/>
      <c r="D22" s="504">
        <v>4.3775988675572856E-2</v>
      </c>
      <c r="E22" s="478">
        <v>0</v>
      </c>
      <c r="F22" s="478">
        <v>1.3507429085997298E-3</v>
      </c>
      <c r="G22" s="478">
        <v>0</v>
      </c>
      <c r="H22" s="478">
        <v>0</v>
      </c>
      <c r="I22" s="478">
        <v>0</v>
      </c>
      <c r="J22" s="478">
        <v>0</v>
      </c>
      <c r="K22" s="478">
        <v>0</v>
      </c>
      <c r="L22" s="478">
        <v>3.5735982560840513E-5</v>
      </c>
      <c r="M22" s="478">
        <v>0</v>
      </c>
      <c r="N22" s="478">
        <v>0</v>
      </c>
      <c r="O22" s="478">
        <v>0</v>
      </c>
      <c r="P22" s="478">
        <v>0</v>
      </c>
      <c r="Q22" s="478">
        <v>0</v>
      </c>
      <c r="R22" s="478">
        <v>0</v>
      </c>
      <c r="S22" s="478">
        <v>1.2861736334405144E-5</v>
      </c>
      <c r="T22" s="478">
        <v>0</v>
      </c>
      <c r="U22" s="478">
        <v>0</v>
      </c>
      <c r="V22" s="478">
        <v>0.14586572438162543</v>
      </c>
      <c r="W22" s="478">
        <v>6.8288518992744348E-3</v>
      </c>
      <c r="X22" s="478">
        <v>0</v>
      </c>
      <c r="Y22" s="478">
        <v>5.4276074519583398E-3</v>
      </c>
      <c r="Z22" s="478">
        <v>1.2153723649469847E-3</v>
      </c>
      <c r="AA22" s="478">
        <v>1.0587776198855813E-3</v>
      </c>
      <c r="AB22" s="478">
        <v>2.9615004935834156E-3</v>
      </c>
      <c r="AC22" s="478">
        <v>0</v>
      </c>
      <c r="AD22" s="478">
        <v>0</v>
      </c>
      <c r="AE22" s="478">
        <v>0</v>
      </c>
      <c r="AF22" s="478">
        <v>0</v>
      </c>
      <c r="AG22" s="478">
        <v>0</v>
      </c>
      <c r="AH22" s="478">
        <v>0</v>
      </c>
      <c r="AI22" s="478">
        <v>0</v>
      </c>
      <c r="AJ22" s="478">
        <v>1.3391183244951523E-4</v>
      </c>
      <c r="AK22" s="478">
        <v>-9.7006278461911561E-4</v>
      </c>
      <c r="AL22" s="478">
        <v>0</v>
      </c>
      <c r="AM22" s="478">
        <v>0</v>
      </c>
      <c r="AN22" s="478">
        <v>0</v>
      </c>
      <c r="AO22" s="478">
        <v>9.9960015993602559E-6</v>
      </c>
      <c r="AP22" s="478">
        <v>5.0741588313197379E-6</v>
      </c>
      <c r="AQ22" s="478">
        <v>0</v>
      </c>
      <c r="AR22" s="478">
        <v>0</v>
      </c>
      <c r="AS22" s="478">
        <v>0</v>
      </c>
      <c r="AT22" s="478">
        <v>1.0363392352852783E-5</v>
      </c>
      <c r="AU22" s="478">
        <v>0</v>
      </c>
      <c r="AV22" s="478">
        <v>0</v>
      </c>
      <c r="AW22" s="478">
        <v>5.2898017911268864E-6</v>
      </c>
      <c r="AX22" s="478">
        <v>0</v>
      </c>
      <c r="AY22" s="478">
        <v>0</v>
      </c>
      <c r="AZ22" s="478">
        <v>0</v>
      </c>
      <c r="BA22" s="478">
        <v>0</v>
      </c>
      <c r="BB22" s="478">
        <v>0</v>
      </c>
      <c r="BC22" s="478">
        <v>0</v>
      </c>
      <c r="BD22" s="478">
        <v>0</v>
      </c>
      <c r="BE22" s="478">
        <v>0</v>
      </c>
      <c r="BF22" s="478">
        <v>0</v>
      </c>
      <c r="BG22" s="478">
        <v>0</v>
      </c>
      <c r="BH22" s="478">
        <v>0</v>
      </c>
      <c r="BI22" s="478">
        <v>2.8429282160625443E-5</v>
      </c>
      <c r="BJ22" s="478">
        <v>0</v>
      </c>
      <c r="BK22" s="478">
        <v>0</v>
      </c>
      <c r="BL22" s="478">
        <v>0</v>
      </c>
      <c r="BM22" s="478">
        <v>2.495262899339535E-4</v>
      </c>
      <c r="BN22" s="478">
        <v>1.5081187056990131E-4</v>
      </c>
      <c r="BO22" s="478">
        <v>5.0587091298458216E-5</v>
      </c>
      <c r="BP22" s="478">
        <v>1.297521733489036E-4</v>
      </c>
      <c r="BQ22" s="478">
        <v>0</v>
      </c>
      <c r="BR22" s="478">
        <v>0</v>
      </c>
      <c r="BS22" s="478">
        <v>0</v>
      </c>
      <c r="BT22" s="478">
        <v>0</v>
      </c>
      <c r="BU22" s="478">
        <v>0</v>
      </c>
      <c r="BV22" s="478">
        <v>0</v>
      </c>
      <c r="BW22" s="478">
        <v>0</v>
      </c>
      <c r="BX22" s="478">
        <v>0</v>
      </c>
      <c r="BY22" s="478">
        <v>0</v>
      </c>
      <c r="BZ22" s="478">
        <v>0</v>
      </c>
      <c r="CA22" s="478">
        <v>0</v>
      </c>
      <c r="CB22" s="478">
        <v>0</v>
      </c>
      <c r="CC22" s="478">
        <v>0</v>
      </c>
      <c r="CD22" s="478">
        <v>0</v>
      </c>
      <c r="CE22" s="478">
        <v>0</v>
      </c>
      <c r="CF22" s="478">
        <v>0</v>
      </c>
      <c r="CG22" s="478">
        <v>0</v>
      </c>
      <c r="CH22" s="478">
        <v>0</v>
      </c>
      <c r="CI22" s="478">
        <v>0</v>
      </c>
      <c r="CJ22" s="478">
        <v>0</v>
      </c>
      <c r="CK22" s="478">
        <v>0</v>
      </c>
      <c r="CL22" s="478">
        <v>3.5468539405547279E-6</v>
      </c>
      <c r="CM22" s="478">
        <v>0</v>
      </c>
      <c r="CN22" s="478">
        <v>0</v>
      </c>
      <c r="CO22" s="478">
        <v>0</v>
      </c>
      <c r="CP22" s="478">
        <v>0</v>
      </c>
      <c r="CQ22" s="478">
        <v>0</v>
      </c>
      <c r="CR22" s="478">
        <v>0</v>
      </c>
      <c r="CS22" s="478">
        <v>0</v>
      </c>
      <c r="CT22" s="478">
        <v>0</v>
      </c>
      <c r="CU22" s="478">
        <v>0</v>
      </c>
      <c r="CV22" s="478">
        <v>0</v>
      </c>
      <c r="CW22" s="478">
        <v>0</v>
      </c>
      <c r="CX22" s="478">
        <v>0</v>
      </c>
      <c r="CY22" s="478">
        <v>0</v>
      </c>
      <c r="CZ22" s="478">
        <v>0</v>
      </c>
      <c r="DA22" s="478">
        <v>9.8911968348170125E-5</v>
      </c>
      <c r="DB22" s="478">
        <v>0</v>
      </c>
      <c r="DC22" s="478">
        <v>4.4089280793607055E-4</v>
      </c>
      <c r="DD22" s="478">
        <v>0</v>
      </c>
      <c r="DE22" s="478">
        <v>3.7771482530689327E-4</v>
      </c>
      <c r="DF22" s="479">
        <v>6.590946056750773E-4</v>
      </c>
      <c r="DG22" s="481" t="s">
        <v>221</v>
      </c>
      <c r="DH22" s="175"/>
    </row>
    <row r="23" spans="1:112" ht="17.25" customHeight="1" x14ac:dyDescent="0.2">
      <c r="A23" s="547" t="s">
        <v>222</v>
      </c>
      <c r="B23" s="571" t="s">
        <v>328</v>
      </c>
      <c r="C23" s="459"/>
      <c r="D23" s="504">
        <v>1.1147482969123242E-3</v>
      </c>
      <c r="E23" s="478">
        <v>4.7053287848488413E-4</v>
      </c>
      <c r="F23" s="478">
        <v>1.5008254539996998E-4</v>
      </c>
      <c r="G23" s="478">
        <v>0</v>
      </c>
      <c r="H23" s="478">
        <v>3.5498757543485978E-4</v>
      </c>
      <c r="I23" s="478">
        <v>0</v>
      </c>
      <c r="J23" s="478">
        <v>0</v>
      </c>
      <c r="K23" s="478">
        <v>3.3318962862597772E-3</v>
      </c>
      <c r="L23" s="478">
        <v>7.00425258192474E-3</v>
      </c>
      <c r="M23" s="478">
        <v>2.0005715918833952E-3</v>
      </c>
      <c r="N23" s="478">
        <v>0</v>
      </c>
      <c r="O23" s="478">
        <v>2.1462639109697933E-2</v>
      </c>
      <c r="P23" s="478">
        <v>1.7457719585379161E-3</v>
      </c>
      <c r="Q23" s="478">
        <v>2.3812763641311744E-4</v>
      </c>
      <c r="R23" s="478">
        <v>7.4721661809758652E-5</v>
      </c>
      <c r="S23" s="478">
        <v>1.2218649517684888E-2</v>
      </c>
      <c r="T23" s="478">
        <v>5.2193945502321726E-4</v>
      </c>
      <c r="U23" s="478">
        <v>0</v>
      </c>
      <c r="V23" s="478">
        <v>3.3992932862190815E-2</v>
      </c>
      <c r="W23" s="478">
        <v>0.12132852209676794</v>
      </c>
      <c r="X23" s="478">
        <v>0</v>
      </c>
      <c r="Y23" s="478">
        <v>2.3089335484817369E-2</v>
      </c>
      <c r="Z23" s="478">
        <v>1.0519257365575626E-2</v>
      </c>
      <c r="AA23" s="478">
        <v>2.9863713673546021E-2</v>
      </c>
      <c r="AB23" s="478">
        <v>2.9615004935834157E-2</v>
      </c>
      <c r="AC23" s="478">
        <v>3.7404151860856558E-4</v>
      </c>
      <c r="AD23" s="478">
        <v>3.3402462972819203E-3</v>
      </c>
      <c r="AE23" s="478">
        <v>6.54288240495137E-3</v>
      </c>
      <c r="AF23" s="478">
        <v>2.167630057803468E-3</v>
      </c>
      <c r="AG23" s="478">
        <v>1.790893271461717E-2</v>
      </c>
      <c r="AH23" s="478">
        <v>9.3392481905206633E-4</v>
      </c>
      <c r="AI23" s="478">
        <v>3.5091362126245848E-2</v>
      </c>
      <c r="AJ23" s="478">
        <v>1.8479832878033104E-3</v>
      </c>
      <c r="AK23" s="478">
        <v>7.0599013769502301E-3</v>
      </c>
      <c r="AL23" s="478">
        <v>2.3395359920282475E-3</v>
      </c>
      <c r="AM23" s="478">
        <v>1.3820904117477686E-3</v>
      </c>
      <c r="AN23" s="478">
        <v>1.8737118231216038E-4</v>
      </c>
      <c r="AO23" s="478">
        <v>1.0515793682526989E-2</v>
      </c>
      <c r="AP23" s="478">
        <v>4.2622934183085797E-4</v>
      </c>
      <c r="AQ23" s="478">
        <v>1.4868465004114287E-3</v>
      </c>
      <c r="AR23" s="478">
        <v>7.0454843360859872E-4</v>
      </c>
      <c r="AS23" s="478">
        <v>1.4873931435974122E-3</v>
      </c>
      <c r="AT23" s="478">
        <v>6.8398389528828371E-4</v>
      </c>
      <c r="AU23" s="478">
        <v>1.3983899618277334E-3</v>
      </c>
      <c r="AV23" s="478">
        <v>7.6755756681751129E-3</v>
      </c>
      <c r="AW23" s="478">
        <v>2.0207042842104706E-3</v>
      </c>
      <c r="AX23" s="478">
        <v>1.6989466530750934E-3</v>
      </c>
      <c r="AY23" s="478">
        <v>8.5353362922499145E-3</v>
      </c>
      <c r="AZ23" s="478">
        <v>9.4428706326723328E-4</v>
      </c>
      <c r="BA23" s="478">
        <v>5.4921841994085337E-3</v>
      </c>
      <c r="BB23" s="478">
        <v>1.8758793184305144E-3</v>
      </c>
      <c r="BC23" s="478">
        <v>0</v>
      </c>
      <c r="BD23" s="478">
        <v>0</v>
      </c>
      <c r="BE23" s="478">
        <v>0</v>
      </c>
      <c r="BF23" s="478">
        <v>1.3694589583684478E-4</v>
      </c>
      <c r="BG23" s="478">
        <v>1.4836795252225519E-4</v>
      </c>
      <c r="BH23" s="478">
        <v>1.3762730525736307E-3</v>
      </c>
      <c r="BI23" s="478">
        <v>1.9474058280028429E-3</v>
      </c>
      <c r="BJ23" s="478">
        <v>7.8622238861849496E-4</v>
      </c>
      <c r="BK23" s="478">
        <v>1.4874157707580978E-4</v>
      </c>
      <c r="BL23" s="478">
        <v>3.8403550194862461E-4</v>
      </c>
      <c r="BM23" s="478">
        <v>7.8756735260404078E-4</v>
      </c>
      <c r="BN23" s="478">
        <v>6.2000435678737206E-4</v>
      </c>
      <c r="BO23" s="478">
        <v>2.8103939610254565E-6</v>
      </c>
      <c r="BP23" s="478">
        <v>0</v>
      </c>
      <c r="BQ23" s="478">
        <v>7.5038565116218262E-3</v>
      </c>
      <c r="BR23" s="478">
        <v>5.5987519186734107E-3</v>
      </c>
      <c r="BS23" s="478">
        <v>0</v>
      </c>
      <c r="BT23" s="478">
        <v>0</v>
      </c>
      <c r="BU23" s="478">
        <v>0</v>
      </c>
      <c r="BV23" s="478">
        <v>0</v>
      </c>
      <c r="BW23" s="478">
        <v>0</v>
      </c>
      <c r="BX23" s="478">
        <v>0</v>
      </c>
      <c r="BY23" s="478">
        <v>5.9074499507712506E-5</v>
      </c>
      <c r="BZ23" s="478">
        <v>0</v>
      </c>
      <c r="CA23" s="478">
        <v>0</v>
      </c>
      <c r="CB23" s="478">
        <v>0</v>
      </c>
      <c r="CC23" s="478">
        <v>0</v>
      </c>
      <c r="CD23" s="478">
        <v>6.3619012996455509E-4</v>
      </c>
      <c r="CE23" s="478">
        <v>4.6485017521275836E-4</v>
      </c>
      <c r="CF23" s="478">
        <v>0</v>
      </c>
      <c r="CG23" s="478">
        <v>0</v>
      </c>
      <c r="CH23" s="478">
        <v>0</v>
      </c>
      <c r="CI23" s="478">
        <v>0</v>
      </c>
      <c r="CJ23" s="478">
        <v>0</v>
      </c>
      <c r="CK23" s="478">
        <v>1.0067114093959731E-4</v>
      </c>
      <c r="CL23" s="478">
        <v>1.5606157338440802E-4</v>
      </c>
      <c r="CM23" s="478">
        <v>1.8484373772522056E-5</v>
      </c>
      <c r="CN23" s="478">
        <v>7.36262128821493E-3</v>
      </c>
      <c r="CO23" s="478">
        <v>3.0361783360308305E-4</v>
      </c>
      <c r="CP23" s="478">
        <v>1.6496271052501604E-2</v>
      </c>
      <c r="CQ23" s="478">
        <v>3.5512726993511729E-4</v>
      </c>
      <c r="CR23" s="478">
        <v>3.0928837164090735E-4</v>
      </c>
      <c r="CS23" s="478">
        <v>0</v>
      </c>
      <c r="CT23" s="478">
        <v>0</v>
      </c>
      <c r="CU23" s="478">
        <v>1.650891481399956E-4</v>
      </c>
      <c r="CV23" s="478">
        <v>3.3334920710510025E-4</v>
      </c>
      <c r="CW23" s="478">
        <v>0</v>
      </c>
      <c r="CX23" s="478">
        <v>1.3505756828848295E-4</v>
      </c>
      <c r="CY23" s="478">
        <v>3.2293743894464043E-4</v>
      </c>
      <c r="CZ23" s="478">
        <v>1.7490161783996502E-3</v>
      </c>
      <c r="DA23" s="478">
        <v>7.665677546983185E-4</v>
      </c>
      <c r="DB23" s="478">
        <v>3.922667413841412E-3</v>
      </c>
      <c r="DC23" s="478">
        <v>1.1022320198401764E-4</v>
      </c>
      <c r="DD23" s="478">
        <v>0</v>
      </c>
      <c r="DE23" s="478">
        <v>4.9575070821529748E-4</v>
      </c>
      <c r="DF23" s="479">
        <v>4.0905003071340616E-3</v>
      </c>
      <c r="DG23" s="481" t="s">
        <v>222</v>
      </c>
      <c r="DH23" s="175"/>
    </row>
    <row r="24" spans="1:112" ht="17.25" customHeight="1" x14ac:dyDescent="0.2">
      <c r="A24" s="547" t="s">
        <v>223</v>
      </c>
      <c r="B24" s="571" t="s">
        <v>528</v>
      </c>
      <c r="C24" s="459"/>
      <c r="D24" s="504">
        <v>0</v>
      </c>
      <c r="E24" s="478">
        <v>0</v>
      </c>
      <c r="F24" s="478">
        <v>0</v>
      </c>
      <c r="G24" s="478">
        <v>0</v>
      </c>
      <c r="H24" s="478">
        <v>0</v>
      </c>
      <c r="I24" s="478">
        <v>0</v>
      </c>
      <c r="J24" s="478">
        <v>0</v>
      </c>
      <c r="K24" s="478">
        <v>0</v>
      </c>
      <c r="L24" s="478">
        <v>0</v>
      </c>
      <c r="M24" s="478">
        <v>0</v>
      </c>
      <c r="N24" s="478">
        <v>0</v>
      </c>
      <c r="O24" s="478">
        <v>6.1147119970649384E-5</v>
      </c>
      <c r="P24" s="478">
        <v>0</v>
      </c>
      <c r="Q24" s="478">
        <v>0</v>
      </c>
      <c r="R24" s="478">
        <v>0</v>
      </c>
      <c r="S24" s="478">
        <v>3.8585209003215434E-5</v>
      </c>
      <c r="T24" s="478">
        <v>0</v>
      </c>
      <c r="U24" s="478">
        <v>0</v>
      </c>
      <c r="V24" s="478">
        <v>1.2791519434628975E-2</v>
      </c>
      <c r="W24" s="478">
        <v>3.4144259496372174E-3</v>
      </c>
      <c r="X24" s="478">
        <v>0</v>
      </c>
      <c r="Y24" s="478">
        <v>0.13478069532052223</v>
      </c>
      <c r="Z24" s="478">
        <v>2.4014081555676626E-2</v>
      </c>
      <c r="AA24" s="478">
        <v>2.7684310506048579E-4</v>
      </c>
      <c r="AB24" s="478">
        <v>8.1683216228248465E-3</v>
      </c>
      <c r="AC24" s="478">
        <v>0</v>
      </c>
      <c r="AD24" s="478">
        <v>1.2235334422278097E-5</v>
      </c>
      <c r="AE24" s="478">
        <v>2.652519893899204E-4</v>
      </c>
      <c r="AF24" s="478">
        <v>0</v>
      </c>
      <c r="AG24" s="478">
        <v>7.250580046403712E-5</v>
      </c>
      <c r="AH24" s="478">
        <v>0</v>
      </c>
      <c r="AI24" s="478">
        <v>0</v>
      </c>
      <c r="AJ24" s="478">
        <v>1.8747656542932134E-4</v>
      </c>
      <c r="AK24" s="478">
        <v>0</v>
      </c>
      <c r="AL24" s="478">
        <v>0</v>
      </c>
      <c r="AM24" s="478">
        <v>0</v>
      </c>
      <c r="AN24" s="478">
        <v>0</v>
      </c>
      <c r="AO24" s="478">
        <v>0</v>
      </c>
      <c r="AP24" s="478">
        <v>0</v>
      </c>
      <c r="AQ24" s="478">
        <v>0</v>
      </c>
      <c r="AR24" s="478">
        <v>0</v>
      </c>
      <c r="AS24" s="478">
        <v>7.9967373311688831E-6</v>
      </c>
      <c r="AT24" s="478">
        <v>0</v>
      </c>
      <c r="AU24" s="478">
        <v>0</v>
      </c>
      <c r="AV24" s="478">
        <v>1.2500937570317773E-5</v>
      </c>
      <c r="AW24" s="478">
        <v>1.0050623403141084E-4</v>
      </c>
      <c r="AX24" s="478">
        <v>0</v>
      </c>
      <c r="AY24" s="478">
        <v>0</v>
      </c>
      <c r="AZ24" s="478">
        <v>0</v>
      </c>
      <c r="BA24" s="478">
        <v>0</v>
      </c>
      <c r="BB24" s="478">
        <v>0</v>
      </c>
      <c r="BC24" s="478">
        <v>0</v>
      </c>
      <c r="BD24" s="478">
        <v>0</v>
      </c>
      <c r="BE24" s="478">
        <v>0</v>
      </c>
      <c r="BF24" s="478">
        <v>0</v>
      </c>
      <c r="BG24" s="478">
        <v>0</v>
      </c>
      <c r="BH24" s="478">
        <v>0</v>
      </c>
      <c r="BI24" s="478">
        <v>5.6858564321250885E-5</v>
      </c>
      <c r="BJ24" s="478">
        <v>0</v>
      </c>
      <c r="BK24" s="478">
        <v>0</v>
      </c>
      <c r="BL24" s="478">
        <v>0</v>
      </c>
      <c r="BM24" s="478">
        <v>0</v>
      </c>
      <c r="BN24" s="478">
        <v>0</v>
      </c>
      <c r="BO24" s="478">
        <v>0</v>
      </c>
      <c r="BP24" s="478">
        <v>3.2438043337225901E-4</v>
      </c>
      <c r="BQ24" s="478">
        <v>0</v>
      </c>
      <c r="BR24" s="478">
        <v>0</v>
      </c>
      <c r="BS24" s="478">
        <v>0</v>
      </c>
      <c r="BT24" s="478">
        <v>0</v>
      </c>
      <c r="BU24" s="478">
        <v>0</v>
      </c>
      <c r="BV24" s="478">
        <v>0</v>
      </c>
      <c r="BW24" s="478">
        <v>0</v>
      </c>
      <c r="BX24" s="478">
        <v>0</v>
      </c>
      <c r="BY24" s="478">
        <v>0</v>
      </c>
      <c r="BZ24" s="478">
        <v>0</v>
      </c>
      <c r="CA24" s="478">
        <v>0</v>
      </c>
      <c r="CB24" s="478">
        <v>0</v>
      </c>
      <c r="CC24" s="478">
        <v>0</v>
      </c>
      <c r="CD24" s="478">
        <v>0</v>
      </c>
      <c r="CE24" s="478">
        <v>0</v>
      </c>
      <c r="CF24" s="478">
        <v>0</v>
      </c>
      <c r="CG24" s="478">
        <v>0</v>
      </c>
      <c r="CH24" s="478">
        <v>0</v>
      </c>
      <c r="CI24" s="478">
        <v>0</v>
      </c>
      <c r="CJ24" s="478">
        <v>0</v>
      </c>
      <c r="CK24" s="478">
        <v>0</v>
      </c>
      <c r="CL24" s="478">
        <v>0</v>
      </c>
      <c r="CM24" s="478">
        <v>0</v>
      </c>
      <c r="CN24" s="478">
        <v>1.1702179530937637E-3</v>
      </c>
      <c r="CO24" s="478">
        <v>6.4548673285694822E-5</v>
      </c>
      <c r="CP24" s="478">
        <v>4.9390033091322169E-5</v>
      </c>
      <c r="CQ24" s="478">
        <v>0</v>
      </c>
      <c r="CR24" s="478">
        <v>0</v>
      </c>
      <c r="CS24" s="478">
        <v>0</v>
      </c>
      <c r="CT24" s="478">
        <v>0</v>
      </c>
      <c r="CU24" s="478">
        <v>0</v>
      </c>
      <c r="CV24" s="478">
        <v>0</v>
      </c>
      <c r="CW24" s="478">
        <v>0</v>
      </c>
      <c r="CX24" s="478">
        <v>0</v>
      </c>
      <c r="CY24" s="478">
        <v>0</v>
      </c>
      <c r="CZ24" s="478">
        <v>0</v>
      </c>
      <c r="DA24" s="478">
        <v>0</v>
      </c>
      <c r="DB24" s="478">
        <v>0</v>
      </c>
      <c r="DC24" s="478">
        <v>0</v>
      </c>
      <c r="DD24" s="478">
        <v>0</v>
      </c>
      <c r="DE24" s="478">
        <v>0</v>
      </c>
      <c r="DF24" s="479">
        <v>7.0302679360423359E-4</v>
      </c>
      <c r="DG24" s="481" t="s">
        <v>223</v>
      </c>
      <c r="DH24" s="175"/>
    </row>
    <row r="25" spans="1:112" ht="17.25" customHeight="1" x14ac:dyDescent="0.2">
      <c r="A25" s="547" t="s">
        <v>224</v>
      </c>
      <c r="B25" s="571" t="s">
        <v>529</v>
      </c>
      <c r="C25" s="459"/>
      <c r="D25" s="504">
        <v>0</v>
      </c>
      <c r="E25" s="478">
        <v>0</v>
      </c>
      <c r="F25" s="478">
        <v>0</v>
      </c>
      <c r="G25" s="478">
        <v>0</v>
      </c>
      <c r="H25" s="478">
        <v>0</v>
      </c>
      <c r="I25" s="478">
        <v>0</v>
      </c>
      <c r="J25" s="478">
        <v>2.6932399676811203E-4</v>
      </c>
      <c r="K25" s="478">
        <v>2.4696680421260084E-3</v>
      </c>
      <c r="L25" s="478">
        <v>8.5587678233213019E-3</v>
      </c>
      <c r="M25" s="478">
        <v>8.573878250928837E-4</v>
      </c>
      <c r="N25" s="478">
        <v>0</v>
      </c>
      <c r="O25" s="478">
        <v>2.672129142717378E-2</v>
      </c>
      <c r="P25" s="478">
        <v>0</v>
      </c>
      <c r="Q25" s="478">
        <v>2.0410940263981495E-3</v>
      </c>
      <c r="R25" s="478">
        <v>1.1457321477496326E-3</v>
      </c>
      <c r="S25" s="478">
        <v>1.5022508038585208E-2</v>
      </c>
      <c r="T25" s="478">
        <v>4.1395198157013785E-4</v>
      </c>
      <c r="U25" s="478">
        <v>4.5823514008902852E-4</v>
      </c>
      <c r="V25" s="478">
        <v>5.3710247349823322E-3</v>
      </c>
      <c r="W25" s="478">
        <v>1.8507740658829007E-2</v>
      </c>
      <c r="X25" s="478">
        <v>0</v>
      </c>
      <c r="Y25" s="478">
        <v>0.18703241895261846</v>
      </c>
      <c r="Z25" s="478">
        <v>0.47722224550521775</v>
      </c>
      <c r="AA25" s="478">
        <v>7.1802498950794089E-2</v>
      </c>
      <c r="AB25" s="478">
        <v>0.11271122466755705</v>
      </c>
      <c r="AC25" s="478">
        <v>2.9923321488685246E-3</v>
      </c>
      <c r="AD25" s="478">
        <v>3.517046879683839E-2</v>
      </c>
      <c r="AE25" s="478">
        <v>4.7922192749778957E-2</v>
      </c>
      <c r="AF25" s="478">
        <v>4.335260115606936E-3</v>
      </c>
      <c r="AG25" s="478">
        <v>2.5304524361948955E-2</v>
      </c>
      <c r="AH25" s="478">
        <v>9.3392481905206633E-5</v>
      </c>
      <c r="AI25" s="478">
        <v>1.4534883720930232E-3</v>
      </c>
      <c r="AJ25" s="478">
        <v>2.2898923348867107E-2</v>
      </c>
      <c r="AK25" s="478">
        <v>2.6946188461642101E-5</v>
      </c>
      <c r="AL25" s="478">
        <v>0</v>
      </c>
      <c r="AM25" s="478">
        <v>1.9195700163163452E-5</v>
      </c>
      <c r="AN25" s="478">
        <v>0</v>
      </c>
      <c r="AO25" s="478">
        <v>2.9988004798080768E-5</v>
      </c>
      <c r="AP25" s="478">
        <v>5.2263835962593306E-4</v>
      </c>
      <c r="AQ25" s="478">
        <v>2.8514864391452057E-5</v>
      </c>
      <c r="AR25" s="478">
        <v>4.7516057150347358E-4</v>
      </c>
      <c r="AS25" s="478">
        <v>1.2794779729870213E-4</v>
      </c>
      <c r="AT25" s="478">
        <v>1.2954240441065978E-5</v>
      </c>
      <c r="AU25" s="478">
        <v>2.2676593975584866E-4</v>
      </c>
      <c r="AV25" s="478">
        <v>4.7003525264394828E-3</v>
      </c>
      <c r="AW25" s="478">
        <v>8.5694789016255558E-4</v>
      </c>
      <c r="AX25" s="478">
        <v>4.1529807075168953E-4</v>
      </c>
      <c r="AY25" s="478">
        <v>2.3898941618299761E-3</v>
      </c>
      <c r="AZ25" s="478">
        <v>6.7449075947659514E-4</v>
      </c>
      <c r="BA25" s="478">
        <v>1.2674271229404308E-3</v>
      </c>
      <c r="BB25" s="478">
        <v>1.5632327653587619E-4</v>
      </c>
      <c r="BC25" s="478">
        <v>0</v>
      </c>
      <c r="BD25" s="478">
        <v>0</v>
      </c>
      <c r="BE25" s="478">
        <v>0</v>
      </c>
      <c r="BF25" s="478">
        <v>2.5282319231417495E-4</v>
      </c>
      <c r="BG25" s="478">
        <v>4.4510385756676556E-4</v>
      </c>
      <c r="BH25" s="478">
        <v>0</v>
      </c>
      <c r="BI25" s="478">
        <v>1.1940298507462687E-3</v>
      </c>
      <c r="BJ25" s="478">
        <v>0</v>
      </c>
      <c r="BK25" s="478">
        <v>6.22639159852227E-5</v>
      </c>
      <c r="BL25" s="478">
        <v>2.1335305663812477E-4</v>
      </c>
      <c r="BM25" s="478">
        <v>0</v>
      </c>
      <c r="BN25" s="478">
        <v>0</v>
      </c>
      <c r="BO25" s="478">
        <v>0</v>
      </c>
      <c r="BP25" s="478">
        <v>0</v>
      </c>
      <c r="BQ25" s="478">
        <v>2.6145841503908803E-5</v>
      </c>
      <c r="BR25" s="478">
        <v>0</v>
      </c>
      <c r="BS25" s="478">
        <v>0</v>
      </c>
      <c r="BT25" s="478">
        <v>0</v>
      </c>
      <c r="BU25" s="478">
        <v>0</v>
      </c>
      <c r="BV25" s="478">
        <v>0</v>
      </c>
      <c r="BW25" s="478">
        <v>0</v>
      </c>
      <c r="BX25" s="478">
        <v>0</v>
      </c>
      <c r="BY25" s="478">
        <v>0</v>
      </c>
      <c r="BZ25" s="478">
        <v>0</v>
      </c>
      <c r="CA25" s="478">
        <v>0</v>
      </c>
      <c r="CB25" s="478">
        <v>0</v>
      </c>
      <c r="CC25" s="478">
        <v>0</v>
      </c>
      <c r="CD25" s="478">
        <v>0</v>
      </c>
      <c r="CE25" s="478">
        <v>7.509118214975327E-4</v>
      </c>
      <c r="CF25" s="478">
        <v>0</v>
      </c>
      <c r="CG25" s="478">
        <v>0</v>
      </c>
      <c r="CH25" s="478">
        <v>0</v>
      </c>
      <c r="CI25" s="478">
        <v>0</v>
      </c>
      <c r="CJ25" s="478">
        <v>0</v>
      </c>
      <c r="CK25" s="478">
        <v>1.3422818791946307E-4</v>
      </c>
      <c r="CL25" s="478">
        <v>3.5468539405547279E-6</v>
      </c>
      <c r="CM25" s="478">
        <v>7.9944916566157889E-4</v>
      </c>
      <c r="CN25" s="478">
        <v>5.67695018911558E-3</v>
      </c>
      <c r="CO25" s="478">
        <v>4.6379417101573316E-4</v>
      </c>
      <c r="CP25" s="478">
        <v>1.4817009927396651E-3</v>
      </c>
      <c r="CQ25" s="478">
        <v>9.5980343225707376E-6</v>
      </c>
      <c r="CR25" s="478">
        <v>6.185767432818147E-5</v>
      </c>
      <c r="CS25" s="478">
        <v>0</v>
      </c>
      <c r="CT25" s="478">
        <v>0</v>
      </c>
      <c r="CU25" s="478">
        <v>0</v>
      </c>
      <c r="CV25" s="478">
        <v>3.3334920710510025E-4</v>
      </c>
      <c r="CW25" s="478">
        <v>0</v>
      </c>
      <c r="CX25" s="478">
        <v>0</v>
      </c>
      <c r="CY25" s="478">
        <v>0</v>
      </c>
      <c r="CZ25" s="478">
        <v>4.6026741536832902E-4</v>
      </c>
      <c r="DA25" s="478">
        <v>0</v>
      </c>
      <c r="DB25" s="478">
        <v>1.1207621182404036E-3</v>
      </c>
      <c r="DC25" s="478">
        <v>7.3482134656011763E-5</v>
      </c>
      <c r="DD25" s="478">
        <v>0</v>
      </c>
      <c r="DE25" s="478">
        <v>9.4428706326723318E-5</v>
      </c>
      <c r="DF25" s="479">
        <v>9.5313844060854469E-3</v>
      </c>
      <c r="DG25" s="481" t="s">
        <v>224</v>
      </c>
      <c r="DH25" s="175"/>
    </row>
    <row r="26" spans="1:112" ht="17.25" customHeight="1" x14ac:dyDescent="0.2">
      <c r="A26" s="547" t="s">
        <v>225</v>
      </c>
      <c r="B26" s="571" t="s">
        <v>547</v>
      </c>
      <c r="C26" s="459"/>
      <c r="D26" s="504">
        <v>0</v>
      </c>
      <c r="E26" s="478">
        <v>0</v>
      </c>
      <c r="F26" s="478">
        <v>0</v>
      </c>
      <c r="G26" s="478">
        <v>0</v>
      </c>
      <c r="H26" s="478">
        <v>0</v>
      </c>
      <c r="I26" s="478">
        <v>0</v>
      </c>
      <c r="J26" s="478">
        <v>0</v>
      </c>
      <c r="K26" s="478">
        <v>8.6222824413376855E-5</v>
      </c>
      <c r="L26" s="478">
        <v>0</v>
      </c>
      <c r="M26" s="478">
        <v>0</v>
      </c>
      <c r="N26" s="478">
        <v>0</v>
      </c>
      <c r="O26" s="478">
        <v>8.847988259752966E-2</v>
      </c>
      <c r="P26" s="478">
        <v>5.7174031642116749E-2</v>
      </c>
      <c r="Q26" s="478">
        <v>1.9390393250782419E-3</v>
      </c>
      <c r="R26" s="478">
        <v>3.7360830904879322E-4</v>
      </c>
      <c r="S26" s="478">
        <v>3.0610932475884246E-3</v>
      </c>
      <c r="T26" s="478">
        <v>2.4297181526942873E-3</v>
      </c>
      <c r="U26" s="478">
        <v>3.9277297721916735E-4</v>
      </c>
      <c r="V26" s="478">
        <v>0</v>
      </c>
      <c r="W26" s="478">
        <v>0</v>
      </c>
      <c r="X26" s="478">
        <v>0</v>
      </c>
      <c r="Y26" s="478">
        <v>0</v>
      </c>
      <c r="Z26" s="478">
        <v>4.149029797577637E-3</v>
      </c>
      <c r="AA26" s="478">
        <v>0</v>
      </c>
      <c r="AB26" s="478">
        <v>1.7885140235758667E-2</v>
      </c>
      <c r="AC26" s="478">
        <v>5.6106227791284831E-4</v>
      </c>
      <c r="AD26" s="478">
        <v>0.1146817895400126</v>
      </c>
      <c r="AE26" s="478">
        <v>6.1892130857648102E-4</v>
      </c>
      <c r="AF26" s="478">
        <v>4.335260115606936E-3</v>
      </c>
      <c r="AG26" s="478">
        <v>0</v>
      </c>
      <c r="AH26" s="478">
        <v>0</v>
      </c>
      <c r="AI26" s="478">
        <v>0</v>
      </c>
      <c r="AJ26" s="478">
        <v>8.3560983448497505E-3</v>
      </c>
      <c r="AK26" s="478">
        <v>0</v>
      </c>
      <c r="AL26" s="478">
        <v>0</v>
      </c>
      <c r="AM26" s="478">
        <v>0</v>
      </c>
      <c r="AN26" s="478">
        <v>0</v>
      </c>
      <c r="AO26" s="478">
        <v>0</v>
      </c>
      <c r="AP26" s="478">
        <v>7.9156877768587911E-4</v>
      </c>
      <c r="AQ26" s="478">
        <v>3.6661968503295507E-5</v>
      </c>
      <c r="AR26" s="478">
        <v>3.2769694586446455E-5</v>
      </c>
      <c r="AS26" s="478">
        <v>0</v>
      </c>
      <c r="AT26" s="478">
        <v>8.0316290734609071E-5</v>
      </c>
      <c r="AU26" s="478">
        <v>4.3463471786537658E-3</v>
      </c>
      <c r="AV26" s="478">
        <v>1.6876265719928995E-3</v>
      </c>
      <c r="AW26" s="478">
        <v>1.6662875642049692E-3</v>
      </c>
      <c r="AX26" s="478">
        <v>1.5101748027334164E-3</v>
      </c>
      <c r="AY26" s="478">
        <v>3.0727210652099694E-3</v>
      </c>
      <c r="AZ26" s="478">
        <v>0</v>
      </c>
      <c r="BA26" s="478">
        <v>2.5348542458808617E-3</v>
      </c>
      <c r="BB26" s="478">
        <v>3.1264655307175238E-4</v>
      </c>
      <c r="BC26" s="478">
        <v>2.2675736961451248E-3</v>
      </c>
      <c r="BD26" s="478">
        <v>0</v>
      </c>
      <c r="BE26" s="478">
        <v>0</v>
      </c>
      <c r="BF26" s="478">
        <v>1.9172425417158267E-3</v>
      </c>
      <c r="BG26" s="478">
        <v>0</v>
      </c>
      <c r="BH26" s="478">
        <v>0</v>
      </c>
      <c r="BI26" s="478">
        <v>1.1513859275053304E-2</v>
      </c>
      <c r="BJ26" s="478">
        <v>0</v>
      </c>
      <c r="BK26" s="478">
        <v>0</v>
      </c>
      <c r="BL26" s="478">
        <v>0</v>
      </c>
      <c r="BM26" s="478">
        <v>0</v>
      </c>
      <c r="BN26" s="478">
        <v>0</v>
      </c>
      <c r="BO26" s="478">
        <v>0</v>
      </c>
      <c r="BP26" s="478">
        <v>0</v>
      </c>
      <c r="BQ26" s="478">
        <v>0</v>
      </c>
      <c r="BR26" s="478">
        <v>0</v>
      </c>
      <c r="BS26" s="478">
        <v>0</v>
      </c>
      <c r="BT26" s="478">
        <v>0</v>
      </c>
      <c r="BU26" s="478">
        <v>0</v>
      </c>
      <c r="BV26" s="478">
        <v>0</v>
      </c>
      <c r="BW26" s="478">
        <v>0</v>
      </c>
      <c r="BX26" s="478">
        <v>0</v>
      </c>
      <c r="BY26" s="478">
        <v>0</v>
      </c>
      <c r="BZ26" s="478">
        <v>0</v>
      </c>
      <c r="CA26" s="478">
        <v>0</v>
      </c>
      <c r="CB26" s="478">
        <v>0</v>
      </c>
      <c r="CC26" s="478">
        <v>0</v>
      </c>
      <c r="CD26" s="478">
        <v>0</v>
      </c>
      <c r="CE26" s="478">
        <v>0</v>
      </c>
      <c r="CF26" s="478">
        <v>0</v>
      </c>
      <c r="CG26" s="478">
        <v>0</v>
      </c>
      <c r="CH26" s="478">
        <v>0</v>
      </c>
      <c r="CI26" s="478">
        <v>0</v>
      </c>
      <c r="CJ26" s="478">
        <v>0</v>
      </c>
      <c r="CK26" s="478">
        <v>0</v>
      </c>
      <c r="CL26" s="478">
        <v>0</v>
      </c>
      <c r="CM26" s="478">
        <v>0</v>
      </c>
      <c r="CN26" s="478">
        <v>0</v>
      </c>
      <c r="CO26" s="478">
        <v>1.8169256184121505E-4</v>
      </c>
      <c r="CP26" s="478">
        <v>4.4451029782189953E-4</v>
      </c>
      <c r="CQ26" s="478">
        <v>0</v>
      </c>
      <c r="CR26" s="478">
        <v>1.7673621236623279E-5</v>
      </c>
      <c r="CS26" s="478">
        <v>0</v>
      </c>
      <c r="CT26" s="478">
        <v>0</v>
      </c>
      <c r="CU26" s="478">
        <v>0</v>
      </c>
      <c r="CV26" s="478">
        <v>0</v>
      </c>
      <c r="CW26" s="478">
        <v>0</v>
      </c>
      <c r="CX26" s="478">
        <v>0</v>
      </c>
      <c r="CY26" s="478">
        <v>0</v>
      </c>
      <c r="CZ26" s="478">
        <v>0</v>
      </c>
      <c r="DA26" s="478">
        <v>0</v>
      </c>
      <c r="DB26" s="478">
        <v>0</v>
      </c>
      <c r="DC26" s="478">
        <v>0</v>
      </c>
      <c r="DD26" s="478">
        <v>0</v>
      </c>
      <c r="DE26" s="478">
        <v>4.9575070821529748E-4</v>
      </c>
      <c r="DF26" s="479">
        <v>2.7935505759532197E-3</v>
      </c>
      <c r="DG26" s="481" t="s">
        <v>225</v>
      </c>
      <c r="DH26" s="175"/>
    </row>
    <row r="27" spans="1:112" ht="17.25" customHeight="1" x14ac:dyDescent="0.2">
      <c r="A27" s="547" t="s">
        <v>226</v>
      </c>
      <c r="B27" s="571" t="s">
        <v>329</v>
      </c>
      <c r="C27" s="459"/>
      <c r="D27" s="504">
        <v>0</v>
      </c>
      <c r="E27" s="478">
        <v>1.2233854840606987E-2</v>
      </c>
      <c r="F27" s="478">
        <v>6.0033018159987993E-4</v>
      </c>
      <c r="G27" s="478">
        <v>0</v>
      </c>
      <c r="H27" s="478">
        <v>8.8746893858714944E-5</v>
      </c>
      <c r="I27" s="478">
        <v>0</v>
      </c>
      <c r="J27" s="478">
        <v>0</v>
      </c>
      <c r="K27" s="478">
        <v>0</v>
      </c>
      <c r="L27" s="478">
        <v>0</v>
      </c>
      <c r="M27" s="478">
        <v>0</v>
      </c>
      <c r="N27" s="478">
        <v>0</v>
      </c>
      <c r="O27" s="478">
        <v>0</v>
      </c>
      <c r="P27" s="478">
        <v>0</v>
      </c>
      <c r="Q27" s="478">
        <v>0</v>
      </c>
      <c r="R27" s="478">
        <v>0</v>
      </c>
      <c r="S27" s="478">
        <v>0</v>
      </c>
      <c r="T27" s="478">
        <v>0</v>
      </c>
      <c r="U27" s="478">
        <v>0</v>
      </c>
      <c r="V27" s="478">
        <v>0</v>
      </c>
      <c r="W27" s="478">
        <v>0</v>
      </c>
      <c r="X27" s="478">
        <v>0</v>
      </c>
      <c r="Y27" s="478">
        <v>0</v>
      </c>
      <c r="Z27" s="478">
        <v>0</v>
      </c>
      <c r="AA27" s="478">
        <v>5.3913722140821844E-2</v>
      </c>
      <c r="AB27" s="478">
        <v>4.4519288465633047E-4</v>
      </c>
      <c r="AC27" s="478">
        <v>0</v>
      </c>
      <c r="AD27" s="478">
        <v>0</v>
      </c>
      <c r="AE27" s="478">
        <v>0</v>
      </c>
      <c r="AF27" s="478">
        <v>0</v>
      </c>
      <c r="AG27" s="478">
        <v>0</v>
      </c>
      <c r="AH27" s="478">
        <v>0</v>
      </c>
      <c r="AI27" s="478">
        <v>0</v>
      </c>
      <c r="AJ27" s="478">
        <v>0</v>
      </c>
      <c r="AK27" s="478">
        <v>0</v>
      </c>
      <c r="AL27" s="478">
        <v>0</v>
      </c>
      <c r="AM27" s="478">
        <v>0</v>
      </c>
      <c r="AN27" s="478">
        <v>0</v>
      </c>
      <c r="AO27" s="478">
        <v>0</v>
      </c>
      <c r="AP27" s="478">
        <v>0</v>
      </c>
      <c r="AQ27" s="478">
        <v>0</v>
      </c>
      <c r="AR27" s="478">
        <v>0</v>
      </c>
      <c r="AS27" s="478">
        <v>0</v>
      </c>
      <c r="AT27" s="478">
        <v>0</v>
      </c>
      <c r="AU27" s="478">
        <v>0</v>
      </c>
      <c r="AV27" s="478">
        <v>0</v>
      </c>
      <c r="AW27" s="478">
        <v>0</v>
      </c>
      <c r="AX27" s="478">
        <v>0</v>
      </c>
      <c r="AY27" s="478">
        <v>0</v>
      </c>
      <c r="AZ27" s="478">
        <v>0</v>
      </c>
      <c r="BA27" s="478">
        <v>0</v>
      </c>
      <c r="BB27" s="478">
        <v>0</v>
      </c>
      <c r="BC27" s="478">
        <v>0</v>
      </c>
      <c r="BD27" s="478">
        <v>0</v>
      </c>
      <c r="BE27" s="478">
        <v>0</v>
      </c>
      <c r="BF27" s="478">
        <v>0</v>
      </c>
      <c r="BG27" s="478">
        <v>0</v>
      </c>
      <c r="BH27" s="478">
        <v>0</v>
      </c>
      <c r="BI27" s="478">
        <v>0</v>
      </c>
      <c r="BJ27" s="478">
        <v>3.7439161362785471E-5</v>
      </c>
      <c r="BK27" s="478">
        <v>0</v>
      </c>
      <c r="BL27" s="478">
        <v>0</v>
      </c>
      <c r="BM27" s="478">
        <v>0</v>
      </c>
      <c r="BN27" s="478">
        <v>0</v>
      </c>
      <c r="BO27" s="478">
        <v>0</v>
      </c>
      <c r="BP27" s="478">
        <v>0</v>
      </c>
      <c r="BQ27" s="478">
        <v>2.6145841503908803E-5</v>
      </c>
      <c r="BR27" s="478">
        <v>6.2655695629199063E-3</v>
      </c>
      <c r="BS27" s="478">
        <v>0</v>
      </c>
      <c r="BT27" s="478">
        <v>0</v>
      </c>
      <c r="BU27" s="478">
        <v>0</v>
      </c>
      <c r="BV27" s="478">
        <v>0</v>
      </c>
      <c r="BW27" s="478">
        <v>0</v>
      </c>
      <c r="BX27" s="478">
        <v>0</v>
      </c>
      <c r="BY27" s="478">
        <v>2.6255333114538891E-5</v>
      </c>
      <c r="BZ27" s="478">
        <v>0</v>
      </c>
      <c r="CA27" s="478">
        <v>0</v>
      </c>
      <c r="CB27" s="478">
        <v>0</v>
      </c>
      <c r="CC27" s="478">
        <v>0</v>
      </c>
      <c r="CD27" s="478">
        <v>0</v>
      </c>
      <c r="CE27" s="478">
        <v>0</v>
      </c>
      <c r="CF27" s="478">
        <v>8.6777307734027553E-4</v>
      </c>
      <c r="CG27" s="478">
        <v>0</v>
      </c>
      <c r="CH27" s="478">
        <v>0</v>
      </c>
      <c r="CI27" s="478">
        <v>0</v>
      </c>
      <c r="CJ27" s="478">
        <v>0</v>
      </c>
      <c r="CK27" s="478">
        <v>0</v>
      </c>
      <c r="CL27" s="478">
        <v>2.9084202312548767E-4</v>
      </c>
      <c r="CM27" s="478">
        <v>4.6210934431305139E-6</v>
      </c>
      <c r="CN27" s="478">
        <v>7.5228296984599101E-4</v>
      </c>
      <c r="CO27" s="478">
        <v>0.21048127012663492</v>
      </c>
      <c r="CP27" s="478">
        <v>2.2966365387464809E-2</v>
      </c>
      <c r="CQ27" s="478">
        <v>9.5980343225707376E-3</v>
      </c>
      <c r="CR27" s="478">
        <v>5.8588054399406168E-3</v>
      </c>
      <c r="CS27" s="478">
        <v>0</v>
      </c>
      <c r="CT27" s="478">
        <v>0</v>
      </c>
      <c r="CU27" s="478">
        <v>0</v>
      </c>
      <c r="CV27" s="478">
        <v>0</v>
      </c>
      <c r="CW27" s="478">
        <v>0</v>
      </c>
      <c r="CX27" s="478">
        <v>3.3764392072120738E-5</v>
      </c>
      <c r="CY27" s="478">
        <v>0</v>
      </c>
      <c r="CZ27" s="478">
        <v>0</v>
      </c>
      <c r="DA27" s="478">
        <v>0</v>
      </c>
      <c r="DB27" s="478">
        <v>9.4984589520874199E-2</v>
      </c>
      <c r="DC27" s="478">
        <v>0</v>
      </c>
      <c r="DD27" s="478">
        <v>0</v>
      </c>
      <c r="DE27" s="478">
        <v>1.0151085930122758E-3</v>
      </c>
      <c r="DF27" s="479">
        <v>1.4308702429852424E-2</v>
      </c>
      <c r="DG27" s="481" t="s">
        <v>226</v>
      </c>
      <c r="DH27" s="175"/>
    </row>
    <row r="28" spans="1:112" ht="17.25" customHeight="1" x14ac:dyDescent="0.2">
      <c r="A28" s="547" t="s">
        <v>227</v>
      </c>
      <c r="B28" s="571" t="s">
        <v>330</v>
      </c>
      <c r="C28" s="459"/>
      <c r="D28" s="504">
        <v>4.0024772184375827E-2</v>
      </c>
      <c r="E28" s="478">
        <v>1.7644982943183156E-3</v>
      </c>
      <c r="F28" s="478">
        <v>6.0033018159987997E-3</v>
      </c>
      <c r="G28" s="478">
        <v>4.978839930296241E-4</v>
      </c>
      <c r="H28" s="478">
        <v>2.3074192403265887E-3</v>
      </c>
      <c r="I28" s="478">
        <v>0</v>
      </c>
      <c r="J28" s="478">
        <v>2.9625639644492324E-3</v>
      </c>
      <c r="K28" s="478">
        <v>1.8168380858532981E-3</v>
      </c>
      <c r="L28" s="478">
        <v>8.272879962834578E-3</v>
      </c>
      <c r="M28" s="478">
        <v>0</v>
      </c>
      <c r="N28" s="478">
        <v>0</v>
      </c>
      <c r="O28" s="478">
        <v>2.189066894949248E-2</v>
      </c>
      <c r="P28" s="478">
        <v>3.6552100381887615E-3</v>
      </c>
      <c r="Q28" s="478">
        <v>2.3676690706218532E-2</v>
      </c>
      <c r="R28" s="478">
        <v>1.9402724849933994E-2</v>
      </c>
      <c r="S28" s="478">
        <v>6.7652733118971058E-3</v>
      </c>
      <c r="T28" s="478">
        <v>1.6090133544508837E-2</v>
      </c>
      <c r="U28" s="478">
        <v>3.6953390940036662E-2</v>
      </c>
      <c r="V28" s="478">
        <v>3.7455830388692579E-3</v>
      </c>
      <c r="W28" s="478">
        <v>1.0864082567027509E-2</v>
      </c>
      <c r="X28" s="478">
        <v>0</v>
      </c>
      <c r="Y28" s="478">
        <v>1.8659234267272996E-2</v>
      </c>
      <c r="Z28" s="478">
        <v>9.5553413519969821E-3</v>
      </c>
      <c r="AA28" s="478">
        <v>1.8492530390157344E-2</v>
      </c>
      <c r="AB28" s="478">
        <v>0.12331842904980353</v>
      </c>
      <c r="AC28" s="478">
        <v>2.8801196932859548E-2</v>
      </c>
      <c r="AD28" s="478">
        <v>4.4903677329760612E-3</v>
      </c>
      <c r="AE28" s="478">
        <v>8.8417329796640146E-3</v>
      </c>
      <c r="AF28" s="478">
        <v>8.3092485549132941E-3</v>
      </c>
      <c r="AG28" s="478">
        <v>1.232598607888631E-3</v>
      </c>
      <c r="AH28" s="478">
        <v>7.4713985524165307E-3</v>
      </c>
      <c r="AI28" s="478">
        <v>1.0382059800664453E-3</v>
      </c>
      <c r="AJ28" s="478">
        <v>2.1506240291392146E-2</v>
      </c>
      <c r="AK28" s="478">
        <v>4.0419282692463152E-4</v>
      </c>
      <c r="AL28" s="478">
        <v>3.8992266533804129E-4</v>
      </c>
      <c r="AM28" s="478">
        <v>4.6645551396487187E-3</v>
      </c>
      <c r="AN28" s="478">
        <v>1.8737118231216038E-4</v>
      </c>
      <c r="AO28" s="478">
        <v>0</v>
      </c>
      <c r="AP28" s="478">
        <v>1.3700228844563292E-3</v>
      </c>
      <c r="AQ28" s="478">
        <v>3.6376819859380983E-3</v>
      </c>
      <c r="AR28" s="478">
        <v>5.4233844540568883E-3</v>
      </c>
      <c r="AS28" s="478">
        <v>2.5029787846558606E-3</v>
      </c>
      <c r="AT28" s="478">
        <v>3.4095560840885658E-3</v>
      </c>
      <c r="AU28" s="478">
        <v>2.6493820628141655E-2</v>
      </c>
      <c r="AV28" s="478">
        <v>1.9376453233992549E-3</v>
      </c>
      <c r="AW28" s="478">
        <v>3.5124283893082525E-3</v>
      </c>
      <c r="AX28" s="478">
        <v>5.398874919771964E-3</v>
      </c>
      <c r="AY28" s="478">
        <v>2.0484807101399795E-3</v>
      </c>
      <c r="AZ28" s="478">
        <v>2.4281667341157424E-3</v>
      </c>
      <c r="BA28" s="478">
        <v>3.3798056611744824E-3</v>
      </c>
      <c r="BB28" s="478">
        <v>2.1885258715022668E-3</v>
      </c>
      <c r="BC28" s="478">
        <v>2.2675736961451248E-3</v>
      </c>
      <c r="BD28" s="478">
        <v>0</v>
      </c>
      <c r="BE28" s="478">
        <v>2.6420079260237781E-3</v>
      </c>
      <c r="BF28" s="478">
        <v>1.0123461992246756E-2</v>
      </c>
      <c r="BG28" s="478">
        <v>4.4510385756676559E-3</v>
      </c>
      <c r="BH28" s="478">
        <v>5.2298375997797963E-3</v>
      </c>
      <c r="BI28" s="478">
        <v>2.2345415778251599E-2</v>
      </c>
      <c r="BJ28" s="478">
        <v>2.6207412953949832E-4</v>
      </c>
      <c r="BK28" s="478">
        <v>5.2336280492023303E-3</v>
      </c>
      <c r="BL28" s="478">
        <v>6.4077034676983469E-3</v>
      </c>
      <c r="BM28" s="478">
        <v>1.7622794226585467E-3</v>
      </c>
      <c r="BN28" s="478">
        <v>1.9102836938854164E-3</v>
      </c>
      <c r="BO28" s="478">
        <v>1.3208851616819647E-4</v>
      </c>
      <c r="BP28" s="478">
        <v>5.7090956273517582E-3</v>
      </c>
      <c r="BQ28" s="478">
        <v>1.594896331738437E-3</v>
      </c>
      <c r="BR28" s="478">
        <v>2.9566442716589918E-3</v>
      </c>
      <c r="BS28" s="478">
        <v>1.0180759382842367E-5</v>
      </c>
      <c r="BT28" s="478">
        <v>2.1699819168173598E-5</v>
      </c>
      <c r="BU28" s="478">
        <v>8.8863612128105788E-6</v>
      </c>
      <c r="BV28" s="478">
        <v>1.9756598703967125E-5</v>
      </c>
      <c r="BW28" s="478">
        <v>4.1441251375096071E-5</v>
      </c>
      <c r="BX28" s="478">
        <v>1.067463706233988E-4</v>
      </c>
      <c r="BY28" s="478">
        <v>4.1352149655398752E-4</v>
      </c>
      <c r="BZ28" s="478">
        <v>1.0327959664622983E-4</v>
      </c>
      <c r="CA28" s="478">
        <v>8.5171620815944132E-5</v>
      </c>
      <c r="CB28" s="478">
        <v>0</v>
      </c>
      <c r="CC28" s="478">
        <v>0</v>
      </c>
      <c r="CD28" s="478">
        <v>2.7265291284195222E-4</v>
      </c>
      <c r="CE28" s="478">
        <v>5.0060788099835513E-4</v>
      </c>
      <c r="CF28" s="478">
        <v>0</v>
      </c>
      <c r="CG28" s="478">
        <v>0</v>
      </c>
      <c r="CH28" s="478">
        <v>4.4327332725884697E-4</v>
      </c>
      <c r="CI28" s="478">
        <v>8.8071239847343184E-4</v>
      </c>
      <c r="CJ28" s="478">
        <v>0</v>
      </c>
      <c r="CK28" s="478">
        <v>5.1342281879194632E-3</v>
      </c>
      <c r="CL28" s="478">
        <v>4.3626303468823156E-4</v>
      </c>
      <c r="CM28" s="478">
        <v>3.6968747545044112E-5</v>
      </c>
      <c r="CN28" s="478">
        <v>1.0657342072818205E-2</v>
      </c>
      <c r="CO28" s="478">
        <v>1.8695208336819758E-3</v>
      </c>
      <c r="CP28" s="478">
        <v>1.2396898305921864E-2</v>
      </c>
      <c r="CQ28" s="478">
        <v>3.6472530425768804E-3</v>
      </c>
      <c r="CR28" s="478">
        <v>2.765921723531543E-3</v>
      </c>
      <c r="CS28" s="478">
        <v>2.2464865994462151E-3</v>
      </c>
      <c r="CT28" s="478">
        <v>2.3310411428761717E-3</v>
      </c>
      <c r="CU28" s="478">
        <v>3.3568126788465773E-3</v>
      </c>
      <c r="CV28" s="478">
        <v>4.4049716653173964E-3</v>
      </c>
      <c r="CW28" s="478">
        <v>3.3309648143344272E-3</v>
      </c>
      <c r="CX28" s="478">
        <v>4.4906641455920585E-3</v>
      </c>
      <c r="CY28" s="478">
        <v>2.5834995115571234E-3</v>
      </c>
      <c r="CZ28" s="478">
        <v>3.1758451660414702E-2</v>
      </c>
      <c r="DA28" s="478">
        <v>1.4589515331355095E-3</v>
      </c>
      <c r="DB28" s="478">
        <v>0</v>
      </c>
      <c r="DC28" s="478">
        <v>8.3953338844493432E-3</v>
      </c>
      <c r="DD28" s="478">
        <v>9.3004115226337451E-3</v>
      </c>
      <c r="DE28" s="478">
        <v>3.7771482530689327E-4</v>
      </c>
      <c r="DF28" s="479">
        <v>5.4138317084199451E-3</v>
      </c>
      <c r="DG28" s="481" t="s">
        <v>227</v>
      </c>
      <c r="DH28" s="175"/>
    </row>
    <row r="29" spans="1:112" ht="17.25" customHeight="1" x14ac:dyDescent="0.2">
      <c r="A29" s="547" t="s">
        <v>228</v>
      </c>
      <c r="B29" s="571" t="s">
        <v>548</v>
      </c>
      <c r="C29" s="459"/>
      <c r="D29" s="504">
        <v>8.8118198708307532E-3</v>
      </c>
      <c r="E29" s="478">
        <v>1.5292318550758734E-3</v>
      </c>
      <c r="F29" s="478">
        <v>4.3523938165991299E-3</v>
      </c>
      <c r="G29" s="478">
        <v>1.0206621857107294E-2</v>
      </c>
      <c r="H29" s="478">
        <v>5.5378061767838126E-2</v>
      </c>
      <c r="I29" s="478">
        <v>0</v>
      </c>
      <c r="J29" s="478">
        <v>2.100727174791274E-2</v>
      </c>
      <c r="K29" s="478">
        <v>3.4735480692246103E-3</v>
      </c>
      <c r="L29" s="478">
        <v>3.3591823607190081E-3</v>
      </c>
      <c r="M29" s="478">
        <v>5.1443269505573024E-3</v>
      </c>
      <c r="N29" s="478">
        <v>0</v>
      </c>
      <c r="O29" s="478">
        <v>7.3376543964779259E-3</v>
      </c>
      <c r="P29" s="478">
        <v>1.8548827059465358E-3</v>
      </c>
      <c r="Q29" s="478">
        <v>1.4287658184787045E-3</v>
      </c>
      <c r="R29" s="478">
        <v>1.5940621186081845E-3</v>
      </c>
      <c r="S29" s="478">
        <v>4.3729903536977493E-3</v>
      </c>
      <c r="T29" s="478">
        <v>1.6378100140383716E-3</v>
      </c>
      <c r="U29" s="478">
        <v>1.4728986645718774E-3</v>
      </c>
      <c r="V29" s="478">
        <v>4.8268551236749113E-2</v>
      </c>
      <c r="W29" s="478">
        <v>1.8546540953711249E-2</v>
      </c>
      <c r="X29" s="478">
        <v>0</v>
      </c>
      <c r="Y29" s="478">
        <v>2.1152999853307906E-2</v>
      </c>
      <c r="Z29" s="478">
        <v>2.6402916893675872E-3</v>
      </c>
      <c r="AA29" s="478">
        <v>2.4768622484666867E-3</v>
      </c>
      <c r="AB29" s="478">
        <v>5.1487524921123434E-3</v>
      </c>
      <c r="AC29" s="478">
        <v>0.21395174864409949</v>
      </c>
      <c r="AD29" s="478">
        <v>5.2000171294681917E-4</v>
      </c>
      <c r="AE29" s="478">
        <v>3.6251105216622459E-3</v>
      </c>
      <c r="AF29" s="478">
        <v>3.6127167630057802E-4</v>
      </c>
      <c r="AG29" s="478">
        <v>3.4802784222737818E-3</v>
      </c>
      <c r="AH29" s="478">
        <v>4.6229278543077285E-3</v>
      </c>
      <c r="AI29" s="478">
        <v>3.9451827242524915E-3</v>
      </c>
      <c r="AJ29" s="478">
        <v>1.2373453318335208E-2</v>
      </c>
      <c r="AK29" s="478">
        <v>1.3742556115437472E-2</v>
      </c>
      <c r="AL29" s="478">
        <v>1.1892641292810259E-2</v>
      </c>
      <c r="AM29" s="478">
        <v>2.5779825319128515E-2</v>
      </c>
      <c r="AN29" s="478">
        <v>6.8702766847792145E-4</v>
      </c>
      <c r="AO29" s="478">
        <v>5.0879648140743699E-3</v>
      </c>
      <c r="AP29" s="478">
        <v>1.6795465731668333E-3</v>
      </c>
      <c r="AQ29" s="478">
        <v>4.122434680592783E-3</v>
      </c>
      <c r="AR29" s="478">
        <v>3.7685148774413424E-3</v>
      </c>
      <c r="AS29" s="478">
        <v>1.5833539915714389E-3</v>
      </c>
      <c r="AT29" s="478">
        <v>8.0834460352251702E-4</v>
      </c>
      <c r="AU29" s="478">
        <v>1.5117729317056577E-3</v>
      </c>
      <c r="AV29" s="478">
        <v>4.0003000225016875E-4</v>
      </c>
      <c r="AW29" s="478">
        <v>4.8666176478367356E-4</v>
      </c>
      <c r="AX29" s="478">
        <v>1.0571223619133916E-3</v>
      </c>
      <c r="AY29" s="478">
        <v>1.3656538067599864E-3</v>
      </c>
      <c r="AZ29" s="478">
        <v>0</v>
      </c>
      <c r="BA29" s="478">
        <v>4.224757076468103E-4</v>
      </c>
      <c r="BB29" s="478">
        <v>9.3793965921525719E-4</v>
      </c>
      <c r="BC29" s="478">
        <v>0</v>
      </c>
      <c r="BD29" s="478">
        <v>0</v>
      </c>
      <c r="BE29" s="478">
        <v>2.2016732716864818E-3</v>
      </c>
      <c r="BF29" s="478">
        <v>5.4883701331535483E-3</v>
      </c>
      <c r="BG29" s="478">
        <v>4.8961424332344215E-3</v>
      </c>
      <c r="BH29" s="478">
        <v>3.5783099366914397E-3</v>
      </c>
      <c r="BI29" s="478">
        <v>1.691542288557214E-3</v>
      </c>
      <c r="BJ29" s="478">
        <v>7.4129539498315241E-3</v>
      </c>
      <c r="BK29" s="478">
        <v>2.705021238913564E-3</v>
      </c>
      <c r="BL29" s="478">
        <v>2.8091485790686429E-3</v>
      </c>
      <c r="BM29" s="478">
        <v>3.449700958336907E-2</v>
      </c>
      <c r="BN29" s="478">
        <v>1.5650920790254201E-2</v>
      </c>
      <c r="BO29" s="478">
        <v>1.69354340091394E-2</v>
      </c>
      <c r="BP29" s="478">
        <v>2.6599195536525237E-2</v>
      </c>
      <c r="BQ29" s="478">
        <v>1.3752712631056031E-2</v>
      </c>
      <c r="BR29" s="478">
        <v>1.2443068870939333E-2</v>
      </c>
      <c r="BS29" s="478">
        <v>1.4168223474455626E-3</v>
      </c>
      <c r="BT29" s="478">
        <v>3.9059674502712479E-4</v>
      </c>
      <c r="BU29" s="478">
        <v>1.430704155262503E-3</v>
      </c>
      <c r="BV29" s="478">
        <v>6.9148095463884938E-4</v>
      </c>
      <c r="BW29" s="478">
        <v>1.8836932443225486E-6</v>
      </c>
      <c r="BX29" s="478">
        <v>2.8821520068317676E-3</v>
      </c>
      <c r="BY29" s="478">
        <v>4.7568099770265833E-2</v>
      </c>
      <c r="BZ29" s="478">
        <v>0.28431934051283014</v>
      </c>
      <c r="CA29" s="478">
        <v>4.2841325270419894E-2</v>
      </c>
      <c r="CB29" s="478">
        <v>0.16593115622241836</v>
      </c>
      <c r="CC29" s="478">
        <v>2.0122290161200668E-2</v>
      </c>
      <c r="CD29" s="478">
        <v>1.3178224120694356E-3</v>
      </c>
      <c r="CE29" s="478">
        <v>1.9309161124222271E-3</v>
      </c>
      <c r="CF29" s="478">
        <v>3.4710923093611021E-3</v>
      </c>
      <c r="CG29" s="478">
        <v>6.751360563820941E-4</v>
      </c>
      <c r="CH29" s="478">
        <v>7.3878887876474499E-4</v>
      </c>
      <c r="CI29" s="478">
        <v>6.761024473129376E-4</v>
      </c>
      <c r="CJ29" s="478">
        <v>1.885902876001886E-4</v>
      </c>
      <c r="CK29" s="478">
        <v>1.6442953020134228E-3</v>
      </c>
      <c r="CL29" s="478">
        <v>7.3455345108888416E-3</v>
      </c>
      <c r="CM29" s="478">
        <v>1.3632225657235016E-3</v>
      </c>
      <c r="CN29" s="478">
        <v>4.3395582427227068E-3</v>
      </c>
      <c r="CO29" s="478">
        <v>1.9245067405549751E-3</v>
      </c>
      <c r="CP29" s="478">
        <v>6.1243641033239494E-3</v>
      </c>
      <c r="CQ29" s="478">
        <v>1.6796560064498791E-3</v>
      </c>
      <c r="CR29" s="478">
        <v>2.3947756775624541E-3</v>
      </c>
      <c r="CS29" s="478">
        <v>3.1520470891454643E-3</v>
      </c>
      <c r="CT29" s="478">
        <v>1.7149802694017549E-3</v>
      </c>
      <c r="CU29" s="478">
        <v>7.7041602465331282E-4</v>
      </c>
      <c r="CV29" s="478">
        <v>3.6192199628553739E-3</v>
      </c>
      <c r="CW29" s="478">
        <v>1.3421607660467163E-3</v>
      </c>
      <c r="CX29" s="478">
        <v>2.2959786609042104E-3</v>
      </c>
      <c r="CY29" s="478">
        <v>2.7530416670030599E-3</v>
      </c>
      <c r="CZ29" s="478">
        <v>7.1111315674406827E-3</v>
      </c>
      <c r="DA29" s="478">
        <v>6.5034619188921857E-3</v>
      </c>
      <c r="DB29" s="478">
        <v>0</v>
      </c>
      <c r="DC29" s="478">
        <v>2.755580049600441E-3</v>
      </c>
      <c r="DD29" s="478">
        <v>0</v>
      </c>
      <c r="DE29" s="478">
        <v>6.6808309726156751E-3</v>
      </c>
      <c r="DF29" s="479">
        <v>8.4760058151460965E-3</v>
      </c>
      <c r="DG29" s="481" t="s">
        <v>228</v>
      </c>
      <c r="DH29" s="175"/>
    </row>
    <row r="30" spans="1:112" ht="17.25" customHeight="1" x14ac:dyDescent="0.2">
      <c r="A30" s="547" t="s">
        <v>229</v>
      </c>
      <c r="B30" s="571" t="s">
        <v>331</v>
      </c>
      <c r="C30" s="459"/>
      <c r="D30" s="504">
        <v>3.6096611519065734E-3</v>
      </c>
      <c r="E30" s="478">
        <v>1.5292318550758734E-3</v>
      </c>
      <c r="F30" s="478">
        <v>4.8026414527990394E-3</v>
      </c>
      <c r="G30" s="478">
        <v>1.2447099825740602E-2</v>
      </c>
      <c r="H30" s="478">
        <v>1.8015619453319132E-2</v>
      </c>
      <c r="I30" s="478">
        <v>0</v>
      </c>
      <c r="J30" s="478">
        <v>2.6932399676811203E-4</v>
      </c>
      <c r="K30" s="478">
        <v>1.5587854899304058E-2</v>
      </c>
      <c r="L30" s="478">
        <v>7.3258764249723052E-2</v>
      </c>
      <c r="M30" s="478">
        <v>0</v>
      </c>
      <c r="N30" s="478">
        <v>0</v>
      </c>
      <c r="O30" s="478">
        <v>2.0178549590314297E-3</v>
      </c>
      <c r="P30" s="478">
        <v>3.3824331696672124E-3</v>
      </c>
      <c r="Q30" s="478">
        <v>1.3811402911960811E-2</v>
      </c>
      <c r="R30" s="478">
        <v>3.3126603402326336E-2</v>
      </c>
      <c r="S30" s="478">
        <v>3.9485530546623793E-3</v>
      </c>
      <c r="T30" s="478">
        <v>9.8628559087145899E-3</v>
      </c>
      <c r="U30" s="478">
        <v>4.0717465305053678E-2</v>
      </c>
      <c r="V30" s="478">
        <v>9.1166077738515892E-3</v>
      </c>
      <c r="W30" s="478">
        <v>6.4796492453342647E-3</v>
      </c>
      <c r="X30" s="478">
        <v>0</v>
      </c>
      <c r="Y30" s="478">
        <v>2.9045034472641924E-3</v>
      </c>
      <c r="Z30" s="478">
        <v>4.6100331084195968E-4</v>
      </c>
      <c r="AA30" s="478">
        <v>5.9963038500335013E-2</v>
      </c>
      <c r="AB30" s="478">
        <v>1.438166579563711E-2</v>
      </c>
      <c r="AC30" s="478">
        <v>0</v>
      </c>
      <c r="AD30" s="478">
        <v>0.21058845840903948</v>
      </c>
      <c r="AE30" s="478">
        <v>2.7055702917771884E-2</v>
      </c>
      <c r="AF30" s="478">
        <v>9.7904624277456651E-2</v>
      </c>
      <c r="AG30" s="478">
        <v>3.5310324825986082E-2</v>
      </c>
      <c r="AH30" s="478">
        <v>9.3392481905206633E-4</v>
      </c>
      <c r="AI30" s="478">
        <v>9.9667774086378731E-3</v>
      </c>
      <c r="AJ30" s="478">
        <v>2.9192779473994324E-3</v>
      </c>
      <c r="AK30" s="478">
        <v>0</v>
      </c>
      <c r="AL30" s="478">
        <v>0</v>
      </c>
      <c r="AM30" s="478">
        <v>3.8391400326326901E-4</v>
      </c>
      <c r="AN30" s="478">
        <v>6.2457060770720137E-5</v>
      </c>
      <c r="AO30" s="478">
        <v>3.4986005597760896E-4</v>
      </c>
      <c r="AP30" s="478">
        <v>3.663542676212851E-3</v>
      </c>
      <c r="AQ30" s="478">
        <v>4.1061404723690964E-3</v>
      </c>
      <c r="AR30" s="478">
        <v>1.3763271726307512E-3</v>
      </c>
      <c r="AS30" s="478">
        <v>2.3670342500259896E-3</v>
      </c>
      <c r="AT30" s="478">
        <v>1.2094078875779197E-2</v>
      </c>
      <c r="AU30" s="478">
        <v>4.6789372236290108E-2</v>
      </c>
      <c r="AV30" s="478">
        <v>2.1576618246368477E-2</v>
      </c>
      <c r="AW30" s="478">
        <v>9.6909168813444566E-3</v>
      </c>
      <c r="AX30" s="478">
        <v>1.69517121606826E-2</v>
      </c>
      <c r="AY30" s="478">
        <v>4.0969614202799591E-2</v>
      </c>
      <c r="AZ30" s="478">
        <v>3.7771482530689331E-3</v>
      </c>
      <c r="BA30" s="478">
        <v>2.5771018166455429E-2</v>
      </c>
      <c r="BB30" s="478">
        <v>2.9232452712208847E-2</v>
      </c>
      <c r="BC30" s="478">
        <v>6.8027210884353739E-3</v>
      </c>
      <c r="BD30" s="478">
        <v>0</v>
      </c>
      <c r="BE30" s="478">
        <v>1.7613386173491853E-3</v>
      </c>
      <c r="BF30" s="478">
        <v>3.0338783077700996E-2</v>
      </c>
      <c r="BG30" s="478">
        <v>1.1869436201780416E-2</v>
      </c>
      <c r="BH30" s="478">
        <v>3.5783099366914397E-3</v>
      </c>
      <c r="BI30" s="478">
        <v>4.9211087420042647E-2</v>
      </c>
      <c r="BJ30" s="478">
        <v>2.3961063272182701E-3</v>
      </c>
      <c r="BK30" s="478">
        <v>1.2037690423809722E-2</v>
      </c>
      <c r="BL30" s="478">
        <v>1.5745455579893607E-2</v>
      </c>
      <c r="BM30" s="478">
        <v>1.2156608937719797E-2</v>
      </c>
      <c r="BN30" s="478">
        <v>1.0607101563416392E-2</v>
      </c>
      <c r="BO30" s="478">
        <v>0</v>
      </c>
      <c r="BP30" s="478">
        <v>0</v>
      </c>
      <c r="BQ30" s="478">
        <v>3.8957303840824117E-2</v>
      </c>
      <c r="BR30" s="478">
        <v>2.3024080923982788E-3</v>
      </c>
      <c r="BS30" s="478">
        <v>5.60790162671567E-3</v>
      </c>
      <c r="BT30" s="478">
        <v>2.7377938517179025E-3</v>
      </c>
      <c r="BU30" s="478">
        <v>7.3756798066327797E-4</v>
      </c>
      <c r="BV30" s="478">
        <v>1.9361466729887783E-3</v>
      </c>
      <c r="BW30" s="478">
        <v>4.0876143401799304E-4</v>
      </c>
      <c r="BX30" s="478">
        <v>0</v>
      </c>
      <c r="BY30" s="478">
        <v>4.6603216278306531E-4</v>
      </c>
      <c r="BZ30" s="478">
        <v>3.7556216962265392E-5</v>
      </c>
      <c r="CA30" s="478">
        <v>8.5171620815944132E-5</v>
      </c>
      <c r="CB30" s="478">
        <v>8.8261253309797002E-4</v>
      </c>
      <c r="CC30" s="478">
        <v>1.5564202334630351E-3</v>
      </c>
      <c r="CD30" s="478">
        <v>3.4536035626647277E-3</v>
      </c>
      <c r="CE30" s="478">
        <v>6.1503253951226489E-3</v>
      </c>
      <c r="CF30" s="478">
        <v>0</v>
      </c>
      <c r="CG30" s="478">
        <v>2.4700099623735148E-5</v>
      </c>
      <c r="CH30" s="478">
        <v>7.1416258280592013E-4</v>
      </c>
      <c r="CI30" s="478">
        <v>8.3089432340826795E-3</v>
      </c>
      <c r="CJ30" s="478">
        <v>9.42951438000943E-5</v>
      </c>
      <c r="CK30" s="478">
        <v>3.221476510067114E-3</v>
      </c>
      <c r="CL30" s="478">
        <v>7.7321415904093075E-4</v>
      </c>
      <c r="CM30" s="478">
        <v>3.0037107380348336E-4</v>
      </c>
      <c r="CN30" s="478">
        <v>1.0434443415086059E-2</v>
      </c>
      <c r="CO30" s="478">
        <v>1.5945912993169794E-3</v>
      </c>
      <c r="CP30" s="478">
        <v>0</v>
      </c>
      <c r="CQ30" s="478">
        <v>1.8236265212884402E-4</v>
      </c>
      <c r="CR30" s="478">
        <v>2.4743069731272588E-4</v>
      </c>
      <c r="CS30" s="478">
        <v>2.6992668442958395E-3</v>
      </c>
      <c r="CT30" s="478">
        <v>2.9970528979836493E-4</v>
      </c>
      <c r="CU30" s="478">
        <v>3.246753246753247E-3</v>
      </c>
      <c r="CV30" s="478">
        <v>5.3931139578075145E-3</v>
      </c>
      <c r="CW30" s="478">
        <v>1.3008056724150246E-3</v>
      </c>
      <c r="CX30" s="478">
        <v>1.1142249383799844E-3</v>
      </c>
      <c r="CY30" s="478">
        <v>7.6697641749352103E-4</v>
      </c>
      <c r="CZ30" s="478">
        <v>3.521045727567717E-3</v>
      </c>
      <c r="DA30" s="478">
        <v>6.2067260138476757E-3</v>
      </c>
      <c r="DB30" s="478">
        <v>0</v>
      </c>
      <c r="DC30" s="478">
        <v>4.7763387526407643E-4</v>
      </c>
      <c r="DD30" s="478">
        <v>3.5967078189300408E-2</v>
      </c>
      <c r="DE30" s="478">
        <v>1.4872521246458925E-3</v>
      </c>
      <c r="DF30" s="479">
        <v>1.4262087360217671E-2</v>
      </c>
      <c r="DG30" s="481" t="s">
        <v>229</v>
      </c>
      <c r="DH30" s="175"/>
    </row>
    <row r="31" spans="1:112" ht="17.25" customHeight="1" x14ac:dyDescent="0.2">
      <c r="A31" s="547" t="s">
        <v>230</v>
      </c>
      <c r="B31" s="571" t="s">
        <v>332</v>
      </c>
      <c r="C31" s="459"/>
      <c r="D31" s="504">
        <v>8.1394320092010967E-4</v>
      </c>
      <c r="E31" s="478">
        <v>3.5289965886366311E-4</v>
      </c>
      <c r="F31" s="478">
        <v>9.0049527239981989E-4</v>
      </c>
      <c r="G31" s="478">
        <v>4.978839930296241E-4</v>
      </c>
      <c r="H31" s="478">
        <v>9.7621583244586441E-4</v>
      </c>
      <c r="I31" s="478">
        <v>0</v>
      </c>
      <c r="J31" s="478">
        <v>3.2318879612173446E-3</v>
      </c>
      <c r="K31" s="478">
        <v>2.0939828786105809E-4</v>
      </c>
      <c r="L31" s="478">
        <v>8.933995640210128E-5</v>
      </c>
      <c r="M31" s="478">
        <v>0</v>
      </c>
      <c r="N31" s="478">
        <v>0</v>
      </c>
      <c r="O31" s="478">
        <v>1.2229423994129877E-4</v>
      </c>
      <c r="P31" s="478">
        <v>3.6006546644844518E-3</v>
      </c>
      <c r="Q31" s="478">
        <v>8.5045584433256227E-4</v>
      </c>
      <c r="R31" s="478">
        <v>6.7249495628782783E-4</v>
      </c>
      <c r="S31" s="478">
        <v>1.2861736334405144E-5</v>
      </c>
      <c r="T31" s="478">
        <v>5.7593319174975707E-4</v>
      </c>
      <c r="U31" s="478">
        <v>2.9457973291437551E-4</v>
      </c>
      <c r="V31" s="478">
        <v>1.1307420494699647E-3</v>
      </c>
      <c r="W31" s="478">
        <v>1.5520117952896441E-4</v>
      </c>
      <c r="X31" s="478">
        <v>0</v>
      </c>
      <c r="Y31" s="478">
        <v>6.4544521050315389E-4</v>
      </c>
      <c r="Z31" s="478">
        <v>2.0954695947361803E-4</v>
      </c>
      <c r="AA31" s="478">
        <v>2.6815494378465139E-3</v>
      </c>
      <c r="AB31" s="478">
        <v>1.7420591138725975E-4</v>
      </c>
      <c r="AC31" s="478">
        <v>7.4808303721713115E-4</v>
      </c>
      <c r="AD31" s="478">
        <v>8.0753207187035441E-4</v>
      </c>
      <c r="AE31" s="478">
        <v>4.1821396993810787E-2</v>
      </c>
      <c r="AF31" s="478">
        <v>1.4450867052023121E-2</v>
      </c>
      <c r="AG31" s="478">
        <v>5.8004640371229696E-4</v>
      </c>
      <c r="AH31" s="478">
        <v>2.801774457156199E-4</v>
      </c>
      <c r="AI31" s="478">
        <v>1.0382059800664453E-3</v>
      </c>
      <c r="AJ31" s="478">
        <v>1.3123359580052493E-3</v>
      </c>
      <c r="AK31" s="478">
        <v>8.6227803077254723E-4</v>
      </c>
      <c r="AL31" s="478">
        <v>4.9823451682083056E-4</v>
      </c>
      <c r="AM31" s="478">
        <v>1.4972646127267492E-3</v>
      </c>
      <c r="AN31" s="478">
        <v>1.2491412154144027E-4</v>
      </c>
      <c r="AO31" s="478">
        <v>9.9960015993602559E-6</v>
      </c>
      <c r="AP31" s="478">
        <v>1.9789219442146978E-4</v>
      </c>
      <c r="AQ31" s="478">
        <v>3.2018119159544739E-3</v>
      </c>
      <c r="AR31" s="478">
        <v>3.6046664045091099E-4</v>
      </c>
      <c r="AS31" s="478">
        <v>7.940760169850701E-3</v>
      </c>
      <c r="AT31" s="478">
        <v>3.9095897651137126E-3</v>
      </c>
      <c r="AU31" s="478">
        <v>1.4815374730715446E-2</v>
      </c>
      <c r="AV31" s="478">
        <v>3.6377728329624721E-3</v>
      </c>
      <c r="AW31" s="478">
        <v>9.5216432240283961E-5</v>
      </c>
      <c r="AX31" s="478">
        <v>3.3978933061501867E-3</v>
      </c>
      <c r="AY31" s="478">
        <v>5.4626152270399455E-3</v>
      </c>
      <c r="AZ31" s="478">
        <v>4.0469445568595711E-4</v>
      </c>
      <c r="BA31" s="478">
        <v>1.2674271229404308E-3</v>
      </c>
      <c r="BB31" s="478">
        <v>2.501172424574019E-3</v>
      </c>
      <c r="BC31" s="478">
        <v>0</v>
      </c>
      <c r="BD31" s="478">
        <v>0</v>
      </c>
      <c r="BE31" s="478">
        <v>8.8066930867459273E-3</v>
      </c>
      <c r="BF31" s="478">
        <v>1.2820242710264622E-2</v>
      </c>
      <c r="BG31" s="478">
        <v>1.0237388724035608E-2</v>
      </c>
      <c r="BH31" s="478">
        <v>1.1835948252133223E-2</v>
      </c>
      <c r="BI31" s="478">
        <v>3.6531627576403694E-3</v>
      </c>
      <c r="BJ31" s="478">
        <v>5.3912392362411082E-3</v>
      </c>
      <c r="BK31" s="478">
        <v>2.6635119615900821E-4</v>
      </c>
      <c r="BL31" s="478">
        <v>2.7735897362956218E-4</v>
      </c>
      <c r="BM31" s="478">
        <v>3.2750325553831399E-3</v>
      </c>
      <c r="BN31" s="478">
        <v>3.284347403522295E-3</v>
      </c>
      <c r="BO31" s="478">
        <v>0</v>
      </c>
      <c r="BP31" s="478">
        <v>0</v>
      </c>
      <c r="BQ31" s="478">
        <v>1.6471880147462545E-3</v>
      </c>
      <c r="BR31" s="478">
        <v>1.7400166075337814E-2</v>
      </c>
      <c r="BS31" s="478">
        <v>1.0689797351984485E-4</v>
      </c>
      <c r="BT31" s="478">
        <v>1.0849909584086799E-5</v>
      </c>
      <c r="BU31" s="478">
        <v>0</v>
      </c>
      <c r="BV31" s="478">
        <v>0</v>
      </c>
      <c r="BW31" s="478">
        <v>0</v>
      </c>
      <c r="BX31" s="478">
        <v>1.067463706233988E-4</v>
      </c>
      <c r="BY31" s="478">
        <v>1.9428946504758779E-3</v>
      </c>
      <c r="BZ31" s="478">
        <v>7.17323743979269E-3</v>
      </c>
      <c r="CA31" s="478">
        <v>1.6182607955029383E-3</v>
      </c>
      <c r="CB31" s="478">
        <v>0</v>
      </c>
      <c r="CC31" s="478">
        <v>7.7821011673151756E-4</v>
      </c>
      <c r="CD31" s="478">
        <v>5.9074797782422976E-4</v>
      </c>
      <c r="CE31" s="478">
        <v>1.430308231423872E-4</v>
      </c>
      <c r="CF31" s="478">
        <v>2.1694326933506888E-4</v>
      </c>
      <c r="CG31" s="478">
        <v>1.482005977424109E-4</v>
      </c>
      <c r="CH31" s="478">
        <v>2.4626295958824835E-5</v>
      </c>
      <c r="CI31" s="478">
        <v>0</v>
      </c>
      <c r="CJ31" s="478">
        <v>2.8288543140028287E-4</v>
      </c>
      <c r="CK31" s="478">
        <v>3.3557046979865769E-5</v>
      </c>
      <c r="CL31" s="478">
        <v>8.7961977725757254E-4</v>
      </c>
      <c r="CM31" s="478">
        <v>6.4695308203827195E-5</v>
      </c>
      <c r="CN31" s="478">
        <v>2.7862332216518183E-4</v>
      </c>
      <c r="CO31" s="478">
        <v>1.2479410168567664E-3</v>
      </c>
      <c r="CP31" s="478">
        <v>5.4329036400454383E-4</v>
      </c>
      <c r="CQ31" s="478">
        <v>1.6028717318693133E-3</v>
      </c>
      <c r="CR31" s="478">
        <v>1.2371534865636294E-3</v>
      </c>
      <c r="CS31" s="478">
        <v>4.6148755725057902E-3</v>
      </c>
      <c r="CT31" s="478">
        <v>3.6630646530911269E-4</v>
      </c>
      <c r="CU31" s="478">
        <v>0</v>
      </c>
      <c r="CV31" s="478">
        <v>3.2787275584551648E-2</v>
      </c>
      <c r="CW31" s="478">
        <v>4.8874201564726363E-5</v>
      </c>
      <c r="CX31" s="478">
        <v>3.3764392072120744E-4</v>
      </c>
      <c r="CY31" s="478">
        <v>8.8807795709776124E-5</v>
      </c>
      <c r="CZ31" s="478">
        <v>5.5232089844199476E-4</v>
      </c>
      <c r="DA31" s="478">
        <v>1.904055390702275E-3</v>
      </c>
      <c r="DB31" s="478">
        <v>1.0367049593723731E-2</v>
      </c>
      <c r="DC31" s="478">
        <v>9.3689721686414991E-4</v>
      </c>
      <c r="DD31" s="478">
        <v>1.0123456790123457E-2</v>
      </c>
      <c r="DE31" s="478">
        <v>9.4428706326723318E-5</v>
      </c>
      <c r="DF31" s="479">
        <v>1.8830475971161257E-3</v>
      </c>
      <c r="DG31" s="481" t="s">
        <v>230</v>
      </c>
      <c r="DH31" s="175"/>
    </row>
    <row r="32" spans="1:112" ht="17.25" customHeight="1" x14ac:dyDescent="0.2">
      <c r="A32" s="547" t="s">
        <v>231</v>
      </c>
      <c r="B32" s="571" t="s">
        <v>530</v>
      </c>
      <c r="C32" s="459"/>
      <c r="D32" s="504">
        <v>3.5388834822613464E-5</v>
      </c>
      <c r="E32" s="478">
        <v>0</v>
      </c>
      <c r="F32" s="478">
        <v>0</v>
      </c>
      <c r="G32" s="478">
        <v>0</v>
      </c>
      <c r="H32" s="478">
        <v>2.6624068157614486E-4</v>
      </c>
      <c r="I32" s="478">
        <v>0</v>
      </c>
      <c r="J32" s="478">
        <v>2.1545919741448962E-3</v>
      </c>
      <c r="K32" s="478">
        <v>1.2317546344768121E-5</v>
      </c>
      <c r="L32" s="478">
        <v>1.7867991280420257E-5</v>
      </c>
      <c r="M32" s="478">
        <v>0</v>
      </c>
      <c r="N32" s="478">
        <v>0</v>
      </c>
      <c r="O32" s="478">
        <v>6.1147119970649384E-5</v>
      </c>
      <c r="P32" s="478">
        <v>5.1827605019094383E-3</v>
      </c>
      <c r="Q32" s="478">
        <v>2.0410940263981494E-4</v>
      </c>
      <c r="R32" s="478">
        <v>3.4870108844554037E-4</v>
      </c>
      <c r="S32" s="478">
        <v>2.5723472668810288E-5</v>
      </c>
      <c r="T32" s="478">
        <v>1.0798747345307944E-4</v>
      </c>
      <c r="U32" s="478">
        <v>6.5462162869861225E-5</v>
      </c>
      <c r="V32" s="478">
        <v>7.0671378091872794E-5</v>
      </c>
      <c r="W32" s="478">
        <v>0</v>
      </c>
      <c r="X32" s="478">
        <v>0</v>
      </c>
      <c r="Y32" s="478">
        <v>0</v>
      </c>
      <c r="Z32" s="478">
        <v>0</v>
      </c>
      <c r="AA32" s="478">
        <v>1.6198266785453958E-5</v>
      </c>
      <c r="AB32" s="478">
        <v>3.4841182277451949E-4</v>
      </c>
      <c r="AC32" s="478">
        <v>3.7404151860856558E-4</v>
      </c>
      <c r="AD32" s="478">
        <v>4.8941337689112389E-5</v>
      </c>
      <c r="AE32" s="478">
        <v>8.8417329796640142E-5</v>
      </c>
      <c r="AF32" s="478">
        <v>0.20158959537572255</v>
      </c>
      <c r="AG32" s="478">
        <v>0</v>
      </c>
      <c r="AH32" s="478">
        <v>4.6696240952603317E-5</v>
      </c>
      <c r="AI32" s="478">
        <v>1.6611295681063123E-3</v>
      </c>
      <c r="AJ32" s="478">
        <v>4.2851786383844875E-4</v>
      </c>
      <c r="AK32" s="478">
        <v>2.6946188461642101E-5</v>
      </c>
      <c r="AL32" s="478">
        <v>0</v>
      </c>
      <c r="AM32" s="478">
        <v>1.919570016316345E-4</v>
      </c>
      <c r="AN32" s="478">
        <v>0</v>
      </c>
      <c r="AO32" s="478">
        <v>2.9988004798080768E-5</v>
      </c>
      <c r="AP32" s="478">
        <v>7.6112382469796074E-5</v>
      </c>
      <c r="AQ32" s="478">
        <v>1.1405945756580823E-4</v>
      </c>
      <c r="AR32" s="478">
        <v>1.6384847293223228E-5</v>
      </c>
      <c r="AS32" s="478">
        <v>3.9983686655844414E-5</v>
      </c>
      <c r="AT32" s="478">
        <v>4.6894350396658844E-4</v>
      </c>
      <c r="AU32" s="478">
        <v>3.7794323292641448E-5</v>
      </c>
      <c r="AV32" s="478">
        <v>2.75020626546991E-4</v>
      </c>
      <c r="AW32" s="478">
        <v>1.586940537338066E-4</v>
      </c>
      <c r="AX32" s="478">
        <v>7.550874013667082E-5</v>
      </c>
      <c r="AY32" s="478">
        <v>0</v>
      </c>
      <c r="AZ32" s="478">
        <v>0</v>
      </c>
      <c r="BA32" s="478">
        <v>0</v>
      </c>
      <c r="BB32" s="478">
        <v>1.5632327653587619E-4</v>
      </c>
      <c r="BC32" s="478">
        <v>0</v>
      </c>
      <c r="BD32" s="478">
        <v>0</v>
      </c>
      <c r="BE32" s="478">
        <v>0</v>
      </c>
      <c r="BF32" s="478">
        <v>6.3205798078543737E-5</v>
      </c>
      <c r="BG32" s="478">
        <v>0</v>
      </c>
      <c r="BH32" s="478">
        <v>0</v>
      </c>
      <c r="BI32" s="478">
        <v>8.3866382373845062E-4</v>
      </c>
      <c r="BJ32" s="478">
        <v>7.4878322725570941E-5</v>
      </c>
      <c r="BK32" s="478">
        <v>0</v>
      </c>
      <c r="BL32" s="478">
        <v>1.4223537109208319E-5</v>
      </c>
      <c r="BM32" s="478">
        <v>7.7976965604360468E-6</v>
      </c>
      <c r="BN32" s="478">
        <v>5.0270623523300433E-5</v>
      </c>
      <c r="BO32" s="478">
        <v>4.2155909415381846E-5</v>
      </c>
      <c r="BP32" s="478">
        <v>5.5144673673284024E-3</v>
      </c>
      <c r="BQ32" s="478">
        <v>1.8302089052736162E-4</v>
      </c>
      <c r="BR32" s="478">
        <v>3.0195515965879066E-4</v>
      </c>
      <c r="BS32" s="478">
        <v>9.84140073674762E-5</v>
      </c>
      <c r="BT32" s="478">
        <v>1.0849909584086799E-4</v>
      </c>
      <c r="BU32" s="478">
        <v>0</v>
      </c>
      <c r="BV32" s="478">
        <v>0</v>
      </c>
      <c r="BW32" s="478">
        <v>0</v>
      </c>
      <c r="BX32" s="478">
        <v>1.067463706233988E-4</v>
      </c>
      <c r="BY32" s="478">
        <v>3.9382999671808335E-5</v>
      </c>
      <c r="BZ32" s="478">
        <v>0</v>
      </c>
      <c r="CA32" s="478">
        <v>0</v>
      </c>
      <c r="CB32" s="478">
        <v>0</v>
      </c>
      <c r="CC32" s="478">
        <v>0</v>
      </c>
      <c r="CD32" s="478">
        <v>0</v>
      </c>
      <c r="CE32" s="478">
        <v>7.1515411571193598E-5</v>
      </c>
      <c r="CF32" s="478">
        <v>4.3388653867013776E-4</v>
      </c>
      <c r="CG32" s="478">
        <v>4.1990169360349753E-4</v>
      </c>
      <c r="CH32" s="478">
        <v>1.9701036767059868E-4</v>
      </c>
      <c r="CI32" s="478">
        <v>8.896084833064968E-6</v>
      </c>
      <c r="CJ32" s="478">
        <v>1.885902876001886E-4</v>
      </c>
      <c r="CK32" s="478">
        <v>3.3557046979865769E-5</v>
      </c>
      <c r="CL32" s="478">
        <v>2.6246719160104987E-4</v>
      </c>
      <c r="CM32" s="478">
        <v>6.4695308203827195E-5</v>
      </c>
      <c r="CN32" s="478">
        <v>4.8062523073493868E-4</v>
      </c>
      <c r="CO32" s="478">
        <v>3.8251065650782116E-5</v>
      </c>
      <c r="CP32" s="478">
        <v>1.481700992739665E-4</v>
      </c>
      <c r="CQ32" s="478">
        <v>7.6784274580565901E-5</v>
      </c>
      <c r="CR32" s="478">
        <v>3.5347242473246558E-5</v>
      </c>
      <c r="CS32" s="478">
        <v>1.3757553593507828E-3</v>
      </c>
      <c r="CT32" s="478">
        <v>5.1615911020829516E-4</v>
      </c>
      <c r="CU32" s="478">
        <v>0</v>
      </c>
      <c r="CV32" s="478">
        <v>0</v>
      </c>
      <c r="CW32" s="478">
        <v>1.0526751106248754E-4</v>
      </c>
      <c r="CX32" s="478">
        <v>1.0129317621636223E-4</v>
      </c>
      <c r="CY32" s="478">
        <v>8.0734359736160111E-6</v>
      </c>
      <c r="CZ32" s="478">
        <v>2.3013370768416451E-4</v>
      </c>
      <c r="DA32" s="478">
        <v>1.9782393669634025E-4</v>
      </c>
      <c r="DB32" s="478">
        <v>0</v>
      </c>
      <c r="DC32" s="478">
        <v>8.4504454854413523E-4</v>
      </c>
      <c r="DD32" s="478">
        <v>0</v>
      </c>
      <c r="DE32" s="478">
        <v>3.5410764872521248E-4</v>
      </c>
      <c r="DF32" s="479">
        <v>2.0602295764232827E-4</v>
      </c>
      <c r="DG32" s="481" t="s">
        <v>231</v>
      </c>
      <c r="DH32" s="175"/>
    </row>
    <row r="33" spans="1:112" ht="17.25" customHeight="1" x14ac:dyDescent="0.2">
      <c r="A33" s="547" t="s">
        <v>232</v>
      </c>
      <c r="B33" s="571" t="s">
        <v>333</v>
      </c>
      <c r="C33" s="459"/>
      <c r="D33" s="504">
        <v>0</v>
      </c>
      <c r="E33" s="478">
        <v>0</v>
      </c>
      <c r="F33" s="478">
        <v>0</v>
      </c>
      <c r="G33" s="478">
        <v>2.4894199651481205E-4</v>
      </c>
      <c r="H33" s="478">
        <v>0</v>
      </c>
      <c r="I33" s="478">
        <v>0</v>
      </c>
      <c r="J33" s="478">
        <v>0</v>
      </c>
      <c r="K33" s="478">
        <v>6.6514750261747861E-4</v>
      </c>
      <c r="L33" s="478">
        <v>6.8791766429617983E-3</v>
      </c>
      <c r="M33" s="478">
        <v>0</v>
      </c>
      <c r="N33" s="478">
        <v>0</v>
      </c>
      <c r="O33" s="478">
        <v>2.4458847988259754E-4</v>
      </c>
      <c r="P33" s="478">
        <v>1.0911074740861975E-4</v>
      </c>
      <c r="Q33" s="478">
        <v>6.8036467546604985E-5</v>
      </c>
      <c r="R33" s="478">
        <v>4.8818152382375654E-3</v>
      </c>
      <c r="S33" s="478">
        <v>0</v>
      </c>
      <c r="T33" s="478">
        <v>0</v>
      </c>
      <c r="U33" s="478">
        <v>0</v>
      </c>
      <c r="V33" s="478">
        <v>7.0671378091872794E-5</v>
      </c>
      <c r="W33" s="478">
        <v>1.0476079618205098E-3</v>
      </c>
      <c r="X33" s="478">
        <v>0</v>
      </c>
      <c r="Y33" s="478">
        <v>8.2147572245855945E-4</v>
      </c>
      <c r="Z33" s="478">
        <v>0</v>
      </c>
      <c r="AA33" s="478">
        <v>1.2568382455804501E-2</v>
      </c>
      <c r="AB33" s="478">
        <v>2.5163076089270851E-3</v>
      </c>
      <c r="AC33" s="478">
        <v>0</v>
      </c>
      <c r="AD33" s="478">
        <v>2.8018915827016841E-3</v>
      </c>
      <c r="AE33" s="478">
        <v>6.1892130857648102E-4</v>
      </c>
      <c r="AF33" s="478">
        <v>0</v>
      </c>
      <c r="AG33" s="478">
        <v>3.7775522041763342E-2</v>
      </c>
      <c r="AH33" s="478">
        <v>9.3392481905206633E-5</v>
      </c>
      <c r="AI33" s="478">
        <v>0</v>
      </c>
      <c r="AJ33" s="478">
        <v>5.7314264288392518E-3</v>
      </c>
      <c r="AK33" s="478">
        <v>0</v>
      </c>
      <c r="AL33" s="478">
        <v>0</v>
      </c>
      <c r="AM33" s="478">
        <v>0</v>
      </c>
      <c r="AN33" s="478">
        <v>0</v>
      </c>
      <c r="AO33" s="478">
        <v>0</v>
      </c>
      <c r="AP33" s="478">
        <v>7.6112382469796074E-5</v>
      </c>
      <c r="AQ33" s="478">
        <v>6.5176832894747565E-4</v>
      </c>
      <c r="AR33" s="478">
        <v>1.7040241184952155E-3</v>
      </c>
      <c r="AS33" s="478">
        <v>9.5960847974026591E-5</v>
      </c>
      <c r="AT33" s="478">
        <v>2.7203904926238553E-4</v>
      </c>
      <c r="AU33" s="478">
        <v>8.7682830038928149E-3</v>
      </c>
      <c r="AV33" s="478">
        <v>1.3000975073130484E-3</v>
      </c>
      <c r="AW33" s="478">
        <v>5.3691488179937897E-3</v>
      </c>
      <c r="AX33" s="478">
        <v>7.550874013667082E-5</v>
      </c>
      <c r="AY33" s="478">
        <v>2.0484807101399795E-3</v>
      </c>
      <c r="AZ33" s="478">
        <v>1.3489815189531904E-4</v>
      </c>
      <c r="BA33" s="478">
        <v>2.957329953527672E-3</v>
      </c>
      <c r="BB33" s="478">
        <v>1.5632327653587619E-4</v>
      </c>
      <c r="BC33" s="478">
        <v>0</v>
      </c>
      <c r="BD33" s="478">
        <v>0</v>
      </c>
      <c r="BE33" s="478">
        <v>2.2016732716864818E-3</v>
      </c>
      <c r="BF33" s="478">
        <v>2.106859935951458E-5</v>
      </c>
      <c r="BG33" s="478">
        <v>0</v>
      </c>
      <c r="BH33" s="478">
        <v>1.1010184420589045E-2</v>
      </c>
      <c r="BI33" s="478">
        <v>5.1457000710732051E-3</v>
      </c>
      <c r="BJ33" s="478">
        <v>0</v>
      </c>
      <c r="BK33" s="478">
        <v>3.3933834211946371E-3</v>
      </c>
      <c r="BL33" s="478">
        <v>2.062412880835206E-3</v>
      </c>
      <c r="BM33" s="478">
        <v>2.339308968130814E-5</v>
      </c>
      <c r="BN33" s="478">
        <v>3.351374901553362E-5</v>
      </c>
      <c r="BO33" s="478">
        <v>0</v>
      </c>
      <c r="BP33" s="478">
        <v>0</v>
      </c>
      <c r="BQ33" s="478">
        <v>0</v>
      </c>
      <c r="BR33" s="478">
        <v>1.2581464985782944E-4</v>
      </c>
      <c r="BS33" s="478">
        <v>6.2781349527527927E-5</v>
      </c>
      <c r="BT33" s="478">
        <v>3.6166365280289331E-6</v>
      </c>
      <c r="BU33" s="478">
        <v>0</v>
      </c>
      <c r="BV33" s="478">
        <v>0</v>
      </c>
      <c r="BW33" s="478">
        <v>0</v>
      </c>
      <c r="BX33" s="478">
        <v>0</v>
      </c>
      <c r="BY33" s="478">
        <v>3.9382999671808335E-5</v>
      </c>
      <c r="BZ33" s="478">
        <v>0</v>
      </c>
      <c r="CA33" s="478">
        <v>0</v>
      </c>
      <c r="CB33" s="478">
        <v>0</v>
      </c>
      <c r="CC33" s="478">
        <v>0</v>
      </c>
      <c r="CD33" s="478">
        <v>0</v>
      </c>
      <c r="CE33" s="478">
        <v>0</v>
      </c>
      <c r="CF33" s="478">
        <v>0</v>
      </c>
      <c r="CG33" s="478">
        <v>0</v>
      </c>
      <c r="CH33" s="478">
        <v>0</v>
      </c>
      <c r="CI33" s="478">
        <v>0</v>
      </c>
      <c r="CJ33" s="478">
        <v>0</v>
      </c>
      <c r="CK33" s="478">
        <v>3.3557046979865769E-5</v>
      </c>
      <c r="CL33" s="478">
        <v>9.5765056394977652E-5</v>
      </c>
      <c r="CM33" s="478">
        <v>4.7135153119931235E-4</v>
      </c>
      <c r="CN33" s="478">
        <v>1.8110515940736819E-3</v>
      </c>
      <c r="CO33" s="478">
        <v>2.2711570230151882E-4</v>
      </c>
      <c r="CP33" s="478">
        <v>6.5688744011458489E-3</v>
      </c>
      <c r="CQ33" s="478">
        <v>1.7276461780627326E-4</v>
      </c>
      <c r="CR33" s="478">
        <v>1.7673621236623279E-4</v>
      </c>
      <c r="CS33" s="478">
        <v>2.6121937202862962E-4</v>
      </c>
      <c r="CT33" s="478">
        <v>0</v>
      </c>
      <c r="CU33" s="478">
        <v>0</v>
      </c>
      <c r="CV33" s="478">
        <v>3.9168531834849274E-3</v>
      </c>
      <c r="CW33" s="478">
        <v>7.5191079330348245E-6</v>
      </c>
      <c r="CX33" s="478">
        <v>5.0646588108181113E-4</v>
      </c>
      <c r="CY33" s="478">
        <v>1.6146871947232021E-4</v>
      </c>
      <c r="CZ33" s="478">
        <v>1.3808022461049869E-4</v>
      </c>
      <c r="DA33" s="478">
        <v>7.1711177052423338E-4</v>
      </c>
      <c r="DB33" s="478">
        <v>0</v>
      </c>
      <c r="DC33" s="478">
        <v>1.4696426931202353E-4</v>
      </c>
      <c r="DD33" s="478">
        <v>0</v>
      </c>
      <c r="DE33" s="478">
        <v>4.9575070821529748E-4</v>
      </c>
      <c r="DF33" s="479">
        <v>1.7019530819883061E-3</v>
      </c>
      <c r="DG33" s="481" t="s">
        <v>232</v>
      </c>
      <c r="DH33" s="175"/>
    </row>
    <row r="34" spans="1:112" ht="17.25" customHeight="1" x14ac:dyDescent="0.2">
      <c r="A34" s="547" t="s">
        <v>233</v>
      </c>
      <c r="B34" s="571" t="s">
        <v>334</v>
      </c>
      <c r="C34" s="459"/>
      <c r="D34" s="504">
        <v>0</v>
      </c>
      <c r="E34" s="478">
        <v>0</v>
      </c>
      <c r="F34" s="478">
        <v>0</v>
      </c>
      <c r="G34" s="478">
        <v>0</v>
      </c>
      <c r="H34" s="478">
        <v>0</v>
      </c>
      <c r="I34" s="478">
        <v>0</v>
      </c>
      <c r="J34" s="478">
        <v>0</v>
      </c>
      <c r="K34" s="478">
        <v>0</v>
      </c>
      <c r="L34" s="478">
        <v>0</v>
      </c>
      <c r="M34" s="478">
        <v>0</v>
      </c>
      <c r="N34" s="478">
        <v>0</v>
      </c>
      <c r="O34" s="478">
        <v>0</v>
      </c>
      <c r="P34" s="478">
        <v>0</v>
      </c>
      <c r="Q34" s="478">
        <v>0</v>
      </c>
      <c r="R34" s="478">
        <v>0</v>
      </c>
      <c r="S34" s="478">
        <v>0</v>
      </c>
      <c r="T34" s="478">
        <v>0</v>
      </c>
      <c r="U34" s="478">
        <v>0</v>
      </c>
      <c r="V34" s="478">
        <v>0</v>
      </c>
      <c r="W34" s="478">
        <v>0</v>
      </c>
      <c r="X34" s="478">
        <v>0</v>
      </c>
      <c r="Y34" s="478">
        <v>0</v>
      </c>
      <c r="Z34" s="478">
        <v>0</v>
      </c>
      <c r="AA34" s="478">
        <v>0</v>
      </c>
      <c r="AB34" s="478">
        <v>0</v>
      </c>
      <c r="AC34" s="478">
        <v>1.8702075930428279E-4</v>
      </c>
      <c r="AD34" s="478">
        <v>0</v>
      </c>
      <c r="AE34" s="478">
        <v>0</v>
      </c>
      <c r="AF34" s="478">
        <v>0</v>
      </c>
      <c r="AG34" s="478">
        <v>0</v>
      </c>
      <c r="AH34" s="478">
        <v>0.11463927153864113</v>
      </c>
      <c r="AI34" s="478">
        <v>0</v>
      </c>
      <c r="AJ34" s="478">
        <v>3.2138839787883657E-4</v>
      </c>
      <c r="AK34" s="478">
        <v>0</v>
      </c>
      <c r="AL34" s="478">
        <v>0</v>
      </c>
      <c r="AM34" s="478">
        <v>0</v>
      </c>
      <c r="AN34" s="478">
        <v>0</v>
      </c>
      <c r="AO34" s="478">
        <v>0</v>
      </c>
      <c r="AP34" s="478">
        <v>0</v>
      </c>
      <c r="AQ34" s="478">
        <v>0</v>
      </c>
      <c r="AR34" s="478">
        <v>8.1924236466116135E-5</v>
      </c>
      <c r="AS34" s="478">
        <v>0</v>
      </c>
      <c r="AT34" s="478">
        <v>0</v>
      </c>
      <c r="AU34" s="478">
        <v>0</v>
      </c>
      <c r="AV34" s="478">
        <v>0</v>
      </c>
      <c r="AW34" s="478">
        <v>0</v>
      </c>
      <c r="AX34" s="478">
        <v>0</v>
      </c>
      <c r="AY34" s="478">
        <v>0</v>
      </c>
      <c r="AZ34" s="478">
        <v>0</v>
      </c>
      <c r="BA34" s="478">
        <v>0</v>
      </c>
      <c r="BB34" s="478">
        <v>0</v>
      </c>
      <c r="BC34" s="478">
        <v>0</v>
      </c>
      <c r="BD34" s="478">
        <v>0</v>
      </c>
      <c r="BE34" s="478">
        <v>0</v>
      </c>
      <c r="BF34" s="478">
        <v>0</v>
      </c>
      <c r="BG34" s="478">
        <v>0</v>
      </c>
      <c r="BH34" s="478">
        <v>0</v>
      </c>
      <c r="BI34" s="478">
        <v>2.9850746268656717E-4</v>
      </c>
      <c r="BJ34" s="478">
        <v>0</v>
      </c>
      <c r="BK34" s="478">
        <v>2.8340459092607198E-2</v>
      </c>
      <c r="BL34" s="478">
        <v>3.5018348362870877E-2</v>
      </c>
      <c r="BM34" s="478">
        <v>5.7936885444039833E-2</v>
      </c>
      <c r="BN34" s="478">
        <v>3.1167786584446269E-2</v>
      </c>
      <c r="BO34" s="478">
        <v>0</v>
      </c>
      <c r="BP34" s="478">
        <v>0</v>
      </c>
      <c r="BQ34" s="478">
        <v>0</v>
      </c>
      <c r="BR34" s="478">
        <v>1.8872197478674417E-4</v>
      </c>
      <c r="BS34" s="478">
        <v>0</v>
      </c>
      <c r="BT34" s="478">
        <v>0</v>
      </c>
      <c r="BU34" s="478">
        <v>0</v>
      </c>
      <c r="BV34" s="478">
        <v>5.9269796111901376E-5</v>
      </c>
      <c r="BW34" s="478">
        <v>9.6068355460449977E-5</v>
      </c>
      <c r="BX34" s="478">
        <v>0</v>
      </c>
      <c r="BY34" s="478">
        <v>0</v>
      </c>
      <c r="BZ34" s="478">
        <v>0</v>
      </c>
      <c r="CA34" s="478">
        <v>0</v>
      </c>
      <c r="CB34" s="478">
        <v>0</v>
      </c>
      <c r="CC34" s="478">
        <v>0</v>
      </c>
      <c r="CD34" s="478">
        <v>0</v>
      </c>
      <c r="CE34" s="478">
        <v>0</v>
      </c>
      <c r="CF34" s="478">
        <v>0</v>
      </c>
      <c r="CG34" s="478">
        <v>0</v>
      </c>
      <c r="CH34" s="478">
        <v>0</v>
      </c>
      <c r="CI34" s="478">
        <v>0</v>
      </c>
      <c r="CJ34" s="478">
        <v>0</v>
      </c>
      <c r="CK34" s="478">
        <v>0</v>
      </c>
      <c r="CL34" s="478">
        <v>3.5468539405547279E-6</v>
      </c>
      <c r="CM34" s="478">
        <v>0</v>
      </c>
      <c r="CN34" s="478">
        <v>3.4827915270647728E-5</v>
      </c>
      <c r="CO34" s="478">
        <v>0</v>
      </c>
      <c r="CP34" s="478">
        <v>0</v>
      </c>
      <c r="CQ34" s="478">
        <v>0</v>
      </c>
      <c r="CR34" s="478">
        <v>0</v>
      </c>
      <c r="CS34" s="478">
        <v>0</v>
      </c>
      <c r="CT34" s="478">
        <v>0</v>
      </c>
      <c r="CU34" s="478">
        <v>0</v>
      </c>
      <c r="CV34" s="478">
        <v>0</v>
      </c>
      <c r="CW34" s="478">
        <v>0</v>
      </c>
      <c r="CX34" s="478">
        <v>0</v>
      </c>
      <c r="CY34" s="478">
        <v>0</v>
      </c>
      <c r="CZ34" s="478">
        <v>0</v>
      </c>
      <c r="DA34" s="478">
        <v>0</v>
      </c>
      <c r="DB34" s="478">
        <v>0</v>
      </c>
      <c r="DC34" s="478">
        <v>0</v>
      </c>
      <c r="DD34" s="478">
        <v>0</v>
      </c>
      <c r="DE34" s="478">
        <v>3.3050047214353164E-4</v>
      </c>
      <c r="DF34" s="479">
        <v>2.7935505759532197E-3</v>
      </c>
      <c r="DG34" s="481" t="s">
        <v>233</v>
      </c>
      <c r="DH34" s="175"/>
    </row>
    <row r="35" spans="1:112" ht="17.25" customHeight="1" x14ac:dyDescent="0.2">
      <c r="A35" s="547" t="s">
        <v>234</v>
      </c>
      <c r="B35" s="571" t="s">
        <v>335</v>
      </c>
      <c r="C35" s="459"/>
      <c r="D35" s="504">
        <v>1.7694417411306732E-5</v>
      </c>
      <c r="E35" s="478">
        <v>0</v>
      </c>
      <c r="F35" s="478">
        <v>0</v>
      </c>
      <c r="G35" s="478">
        <v>0</v>
      </c>
      <c r="H35" s="478">
        <v>0</v>
      </c>
      <c r="I35" s="478">
        <v>0</v>
      </c>
      <c r="J35" s="478">
        <v>0</v>
      </c>
      <c r="K35" s="478">
        <v>0</v>
      </c>
      <c r="L35" s="478">
        <v>5.3603973841260767E-5</v>
      </c>
      <c r="M35" s="478">
        <v>0</v>
      </c>
      <c r="N35" s="478">
        <v>0</v>
      </c>
      <c r="O35" s="478">
        <v>0</v>
      </c>
      <c r="P35" s="478">
        <v>0</v>
      </c>
      <c r="Q35" s="478">
        <v>0</v>
      </c>
      <c r="R35" s="478">
        <v>6.2268051508132213E-4</v>
      </c>
      <c r="S35" s="478">
        <v>0</v>
      </c>
      <c r="T35" s="478">
        <v>0</v>
      </c>
      <c r="U35" s="478">
        <v>0</v>
      </c>
      <c r="V35" s="478">
        <v>0</v>
      </c>
      <c r="W35" s="478">
        <v>1.9400147441120551E-4</v>
      </c>
      <c r="X35" s="478">
        <v>0</v>
      </c>
      <c r="Y35" s="478">
        <v>0</v>
      </c>
      <c r="Z35" s="478">
        <v>0</v>
      </c>
      <c r="AA35" s="478">
        <v>0</v>
      </c>
      <c r="AB35" s="478">
        <v>7.742484950544877E-5</v>
      </c>
      <c r="AC35" s="478">
        <v>0</v>
      </c>
      <c r="AD35" s="478">
        <v>6.729433932252953E-5</v>
      </c>
      <c r="AE35" s="478">
        <v>0</v>
      </c>
      <c r="AF35" s="478">
        <v>0</v>
      </c>
      <c r="AG35" s="478">
        <v>0</v>
      </c>
      <c r="AH35" s="478">
        <v>0</v>
      </c>
      <c r="AI35" s="478">
        <v>9.5514950166112958E-3</v>
      </c>
      <c r="AJ35" s="478">
        <v>0</v>
      </c>
      <c r="AK35" s="478">
        <v>0</v>
      </c>
      <c r="AL35" s="478">
        <v>0</v>
      </c>
      <c r="AM35" s="478">
        <v>0</v>
      </c>
      <c r="AN35" s="478">
        <v>0</v>
      </c>
      <c r="AO35" s="478">
        <v>0</v>
      </c>
      <c r="AP35" s="478">
        <v>0</v>
      </c>
      <c r="AQ35" s="478">
        <v>0</v>
      </c>
      <c r="AR35" s="478">
        <v>1.6384847293223228E-5</v>
      </c>
      <c r="AS35" s="478">
        <v>1.5993474662337766E-5</v>
      </c>
      <c r="AT35" s="478">
        <v>3.3681025146771545E-5</v>
      </c>
      <c r="AU35" s="478">
        <v>1.1338296987792433E-4</v>
      </c>
      <c r="AV35" s="478">
        <v>5.4754106557991849E-3</v>
      </c>
      <c r="AW35" s="478">
        <v>3.2590468835132745E-2</v>
      </c>
      <c r="AX35" s="478">
        <v>6.1917166912070073E-3</v>
      </c>
      <c r="AY35" s="478">
        <v>0</v>
      </c>
      <c r="AZ35" s="478">
        <v>1.3489815189531904E-4</v>
      </c>
      <c r="BA35" s="478">
        <v>4.224757076468103E-4</v>
      </c>
      <c r="BB35" s="478">
        <v>3.1264655307175238E-4</v>
      </c>
      <c r="BC35" s="478">
        <v>0</v>
      </c>
      <c r="BD35" s="478">
        <v>0</v>
      </c>
      <c r="BE35" s="478">
        <v>0</v>
      </c>
      <c r="BF35" s="478">
        <v>8.4274397438058321E-5</v>
      </c>
      <c r="BG35" s="478">
        <v>0</v>
      </c>
      <c r="BH35" s="478">
        <v>0</v>
      </c>
      <c r="BI35" s="478">
        <v>2.4164889836531629E-4</v>
      </c>
      <c r="BJ35" s="478">
        <v>1.1231748408835643E-4</v>
      </c>
      <c r="BK35" s="478">
        <v>5.5034383518049622E-3</v>
      </c>
      <c r="BL35" s="478">
        <v>7.0406508690581179E-4</v>
      </c>
      <c r="BM35" s="478">
        <v>2.4172859337351745E-4</v>
      </c>
      <c r="BN35" s="478">
        <v>1.1227105920203764E-3</v>
      </c>
      <c r="BO35" s="478">
        <v>0</v>
      </c>
      <c r="BP35" s="478">
        <v>0</v>
      </c>
      <c r="BQ35" s="478">
        <v>0</v>
      </c>
      <c r="BR35" s="478">
        <v>1.2581464985782944E-4</v>
      </c>
      <c r="BS35" s="478">
        <v>7.6355695371317748E-5</v>
      </c>
      <c r="BT35" s="478">
        <v>3.6166365280289331E-6</v>
      </c>
      <c r="BU35" s="478">
        <v>0</v>
      </c>
      <c r="BV35" s="478">
        <v>0</v>
      </c>
      <c r="BW35" s="478">
        <v>0</v>
      </c>
      <c r="BX35" s="478">
        <v>0</v>
      </c>
      <c r="BY35" s="478">
        <v>2.6255333114538891E-5</v>
      </c>
      <c r="BZ35" s="478">
        <v>0</v>
      </c>
      <c r="CA35" s="478">
        <v>0</v>
      </c>
      <c r="CB35" s="478">
        <v>0</v>
      </c>
      <c r="CC35" s="478">
        <v>1.1117287381878821E-4</v>
      </c>
      <c r="CD35" s="478">
        <v>0</v>
      </c>
      <c r="CE35" s="478">
        <v>0</v>
      </c>
      <c r="CF35" s="478">
        <v>0</v>
      </c>
      <c r="CG35" s="478">
        <v>0</v>
      </c>
      <c r="CH35" s="478">
        <v>0</v>
      </c>
      <c r="CI35" s="478">
        <v>0</v>
      </c>
      <c r="CJ35" s="478">
        <v>0</v>
      </c>
      <c r="CK35" s="478">
        <v>0</v>
      </c>
      <c r="CL35" s="478">
        <v>6.0296516989430378E-5</v>
      </c>
      <c r="CM35" s="478">
        <v>1.2014842952139335E-4</v>
      </c>
      <c r="CN35" s="478">
        <v>6.9655830541295456E-6</v>
      </c>
      <c r="CO35" s="478">
        <v>1.7930187023804117E-4</v>
      </c>
      <c r="CP35" s="478">
        <v>1.9756013236528868E-4</v>
      </c>
      <c r="CQ35" s="478">
        <v>7.0065650554766387E-4</v>
      </c>
      <c r="CR35" s="478">
        <v>4.4184053091558194E-4</v>
      </c>
      <c r="CS35" s="478">
        <v>1.7414624801908644E-4</v>
      </c>
      <c r="CT35" s="478">
        <v>0</v>
      </c>
      <c r="CU35" s="478">
        <v>0</v>
      </c>
      <c r="CV35" s="478">
        <v>0</v>
      </c>
      <c r="CW35" s="478">
        <v>7.5191079330348245E-6</v>
      </c>
      <c r="CX35" s="478">
        <v>9.7916737009150147E-4</v>
      </c>
      <c r="CY35" s="478">
        <v>7.9119672541436907E-4</v>
      </c>
      <c r="CZ35" s="478">
        <v>0</v>
      </c>
      <c r="DA35" s="478">
        <v>2.4727992087042531E-5</v>
      </c>
      <c r="DB35" s="478">
        <v>0</v>
      </c>
      <c r="DC35" s="478">
        <v>1.6533480297602646E-4</v>
      </c>
      <c r="DD35" s="478">
        <v>0</v>
      </c>
      <c r="DE35" s="478">
        <v>4.7214353163361664E-4</v>
      </c>
      <c r="DF35" s="479">
        <v>1.025419745226846E-3</v>
      </c>
      <c r="DG35" s="481" t="s">
        <v>234</v>
      </c>
      <c r="DH35" s="175"/>
    </row>
    <row r="36" spans="1:112" ht="17.25" customHeight="1" x14ac:dyDescent="0.2">
      <c r="A36" s="547" t="s">
        <v>235</v>
      </c>
      <c r="B36" s="571" t="s">
        <v>336</v>
      </c>
      <c r="C36" s="459"/>
      <c r="D36" s="504">
        <v>2.2471910112359553E-3</v>
      </c>
      <c r="E36" s="478">
        <v>3.5289965886366311E-4</v>
      </c>
      <c r="F36" s="478">
        <v>7.6542098153984696E-3</v>
      </c>
      <c r="G36" s="478">
        <v>0</v>
      </c>
      <c r="H36" s="478">
        <v>0</v>
      </c>
      <c r="I36" s="478">
        <v>0</v>
      </c>
      <c r="J36" s="478">
        <v>0</v>
      </c>
      <c r="K36" s="478">
        <v>8.6222824413376855E-5</v>
      </c>
      <c r="L36" s="478">
        <v>3.5735982560840513E-5</v>
      </c>
      <c r="M36" s="478">
        <v>0</v>
      </c>
      <c r="N36" s="478">
        <v>0</v>
      </c>
      <c r="O36" s="478">
        <v>0</v>
      </c>
      <c r="P36" s="478">
        <v>0</v>
      </c>
      <c r="Q36" s="478">
        <v>1.7009116886651244E-4</v>
      </c>
      <c r="R36" s="478">
        <v>3.7609903110911854E-3</v>
      </c>
      <c r="S36" s="478">
        <v>1.7877813504823151E-3</v>
      </c>
      <c r="T36" s="478">
        <v>0</v>
      </c>
      <c r="U36" s="478">
        <v>3.2731081434930612E-5</v>
      </c>
      <c r="V36" s="478">
        <v>4.7349823321554772E-3</v>
      </c>
      <c r="W36" s="478">
        <v>1.5985721491483335E-2</v>
      </c>
      <c r="X36" s="478">
        <v>0</v>
      </c>
      <c r="Y36" s="478">
        <v>9.9750623441396502E-4</v>
      </c>
      <c r="Z36" s="478">
        <v>4.6100331084195968E-4</v>
      </c>
      <c r="AA36" s="478">
        <v>1.7950624737698522E-3</v>
      </c>
      <c r="AB36" s="478">
        <v>6.0004258366722801E-4</v>
      </c>
      <c r="AC36" s="478">
        <v>2.2629511875818215E-2</v>
      </c>
      <c r="AD36" s="478">
        <v>7.9529673744807629E-5</v>
      </c>
      <c r="AE36" s="478">
        <v>2.652519893899204E-4</v>
      </c>
      <c r="AF36" s="478">
        <v>0</v>
      </c>
      <c r="AG36" s="478">
        <v>6.3805104408352666E-3</v>
      </c>
      <c r="AH36" s="478">
        <v>3.5162269437310295E-2</v>
      </c>
      <c r="AI36" s="478">
        <v>3.8828903654485047E-2</v>
      </c>
      <c r="AJ36" s="478">
        <v>5.2011355723391717E-2</v>
      </c>
      <c r="AK36" s="478">
        <v>3.0206677265500796E-2</v>
      </c>
      <c r="AL36" s="478">
        <v>6.0654636830361982E-4</v>
      </c>
      <c r="AM36" s="478">
        <v>1.5414147231020251E-2</v>
      </c>
      <c r="AN36" s="478">
        <v>0</v>
      </c>
      <c r="AO36" s="478">
        <v>5.354858056777289E-2</v>
      </c>
      <c r="AP36" s="478">
        <v>2.9886795516473256E-3</v>
      </c>
      <c r="AQ36" s="478">
        <v>3.0022078652143097E-3</v>
      </c>
      <c r="AR36" s="478">
        <v>2.3758028575173681E-3</v>
      </c>
      <c r="AS36" s="478">
        <v>7.772828685896154E-3</v>
      </c>
      <c r="AT36" s="478">
        <v>6.629980257737568E-3</v>
      </c>
      <c r="AU36" s="478">
        <v>8.314751124381118E-4</v>
      </c>
      <c r="AV36" s="478">
        <v>1.3250993824536841E-2</v>
      </c>
      <c r="AW36" s="478">
        <v>2.4438884275006217E-3</v>
      </c>
      <c r="AX36" s="478">
        <v>4.1907350775852309E-3</v>
      </c>
      <c r="AY36" s="478">
        <v>1.3656538067599864E-3</v>
      </c>
      <c r="AZ36" s="478">
        <v>1.3489815189531903E-3</v>
      </c>
      <c r="BA36" s="478">
        <v>5.0697084917617234E-3</v>
      </c>
      <c r="BB36" s="478">
        <v>1.5632327653587619E-3</v>
      </c>
      <c r="BC36" s="478">
        <v>2.2675736961451248E-3</v>
      </c>
      <c r="BD36" s="478">
        <v>0</v>
      </c>
      <c r="BE36" s="478">
        <v>4.4033465433729633E-4</v>
      </c>
      <c r="BF36" s="478">
        <v>1.8751053429967976E-3</v>
      </c>
      <c r="BG36" s="478">
        <v>4.4510385756676556E-4</v>
      </c>
      <c r="BH36" s="478">
        <v>2.202036884117809E-3</v>
      </c>
      <c r="BI36" s="478">
        <v>3.0419331911869223E-3</v>
      </c>
      <c r="BJ36" s="478">
        <v>0</v>
      </c>
      <c r="BK36" s="478">
        <v>8.0355042685373509E-3</v>
      </c>
      <c r="BL36" s="478">
        <v>1.3519472022302506E-2</v>
      </c>
      <c r="BM36" s="478">
        <v>1.3256084152741281E-2</v>
      </c>
      <c r="BN36" s="478">
        <v>1.4343884578648391E-2</v>
      </c>
      <c r="BO36" s="478">
        <v>7.5880636947687328E-5</v>
      </c>
      <c r="BP36" s="478">
        <v>1.297521733489036E-4</v>
      </c>
      <c r="BQ36" s="478">
        <v>5.6475017648443017E-3</v>
      </c>
      <c r="BR36" s="478">
        <v>0</v>
      </c>
      <c r="BS36" s="478">
        <v>6.7871729218949101E-5</v>
      </c>
      <c r="BT36" s="478">
        <v>3.6166365280289331E-6</v>
      </c>
      <c r="BU36" s="478">
        <v>0</v>
      </c>
      <c r="BV36" s="478">
        <v>0</v>
      </c>
      <c r="BW36" s="478">
        <v>0</v>
      </c>
      <c r="BX36" s="478">
        <v>0</v>
      </c>
      <c r="BY36" s="478">
        <v>0</v>
      </c>
      <c r="BZ36" s="478">
        <v>0</v>
      </c>
      <c r="CA36" s="478">
        <v>0</v>
      </c>
      <c r="CB36" s="478">
        <v>0</v>
      </c>
      <c r="CC36" s="478">
        <v>0</v>
      </c>
      <c r="CD36" s="478">
        <v>0</v>
      </c>
      <c r="CE36" s="478">
        <v>0</v>
      </c>
      <c r="CF36" s="478">
        <v>0</v>
      </c>
      <c r="CG36" s="478">
        <v>0</v>
      </c>
      <c r="CH36" s="478">
        <v>0</v>
      </c>
      <c r="CI36" s="478">
        <v>0</v>
      </c>
      <c r="CJ36" s="478">
        <v>0</v>
      </c>
      <c r="CK36" s="478">
        <v>6.7114093959731537E-5</v>
      </c>
      <c r="CL36" s="478">
        <v>6.0296516989430378E-5</v>
      </c>
      <c r="CM36" s="478">
        <v>9.2421868862610273E-4</v>
      </c>
      <c r="CN36" s="478">
        <v>8.3586996649554548E-5</v>
      </c>
      <c r="CO36" s="478">
        <v>3.107899084126047E-5</v>
      </c>
      <c r="CP36" s="478">
        <v>0</v>
      </c>
      <c r="CQ36" s="478">
        <v>0</v>
      </c>
      <c r="CR36" s="478">
        <v>8.8368106183116395E-6</v>
      </c>
      <c r="CS36" s="478">
        <v>0</v>
      </c>
      <c r="CT36" s="478">
        <v>0</v>
      </c>
      <c r="CU36" s="478">
        <v>0</v>
      </c>
      <c r="CV36" s="478">
        <v>1.6667460355255013E-4</v>
      </c>
      <c r="CW36" s="478">
        <v>3.7595539665174123E-6</v>
      </c>
      <c r="CX36" s="478">
        <v>6.7528784144241477E-5</v>
      </c>
      <c r="CY36" s="478">
        <v>4.844061584169607E-5</v>
      </c>
      <c r="CZ36" s="478">
        <v>6.9040112305249345E-5</v>
      </c>
      <c r="DA36" s="478">
        <v>6.6765578635014837E-4</v>
      </c>
      <c r="DB36" s="478">
        <v>0</v>
      </c>
      <c r="DC36" s="478">
        <v>9.0015614953614404E-4</v>
      </c>
      <c r="DD36" s="478">
        <v>5.4320987654320986E-3</v>
      </c>
      <c r="DE36" s="478">
        <v>8.4985835694050991E-4</v>
      </c>
      <c r="DF36" s="479">
        <v>3.0513307931660295E-3</v>
      </c>
      <c r="DG36" s="481" t="s">
        <v>235</v>
      </c>
      <c r="DH36" s="175"/>
    </row>
    <row r="37" spans="1:112" ht="17.25" customHeight="1" x14ac:dyDescent="0.2">
      <c r="A37" s="547" t="s">
        <v>236</v>
      </c>
      <c r="B37" s="571" t="s">
        <v>337</v>
      </c>
      <c r="C37" s="459"/>
      <c r="D37" s="504">
        <v>0</v>
      </c>
      <c r="E37" s="478">
        <v>0</v>
      </c>
      <c r="F37" s="478">
        <v>0</v>
      </c>
      <c r="G37" s="478">
        <v>0</v>
      </c>
      <c r="H37" s="478">
        <v>0</v>
      </c>
      <c r="I37" s="478">
        <v>0</v>
      </c>
      <c r="J37" s="478">
        <v>0</v>
      </c>
      <c r="K37" s="478">
        <v>0</v>
      </c>
      <c r="L37" s="478">
        <v>0</v>
      </c>
      <c r="M37" s="478">
        <v>0</v>
      </c>
      <c r="N37" s="478">
        <v>0</v>
      </c>
      <c r="O37" s="478">
        <v>0</v>
      </c>
      <c r="P37" s="478">
        <v>0</v>
      </c>
      <c r="Q37" s="478">
        <v>0</v>
      </c>
      <c r="R37" s="478">
        <v>0</v>
      </c>
      <c r="S37" s="478">
        <v>0</v>
      </c>
      <c r="T37" s="478">
        <v>0</v>
      </c>
      <c r="U37" s="478">
        <v>0</v>
      </c>
      <c r="V37" s="478">
        <v>0</v>
      </c>
      <c r="W37" s="478">
        <v>3.8800294882241104E-5</v>
      </c>
      <c r="X37" s="478">
        <v>0</v>
      </c>
      <c r="Y37" s="478">
        <v>0</v>
      </c>
      <c r="Z37" s="478">
        <v>0</v>
      </c>
      <c r="AA37" s="478">
        <v>0</v>
      </c>
      <c r="AB37" s="478">
        <v>0</v>
      </c>
      <c r="AC37" s="478">
        <v>0</v>
      </c>
      <c r="AD37" s="478">
        <v>0</v>
      </c>
      <c r="AE37" s="478">
        <v>0</v>
      </c>
      <c r="AF37" s="478">
        <v>0</v>
      </c>
      <c r="AG37" s="478">
        <v>0</v>
      </c>
      <c r="AH37" s="478">
        <v>0</v>
      </c>
      <c r="AI37" s="478">
        <v>0</v>
      </c>
      <c r="AJ37" s="478">
        <v>0</v>
      </c>
      <c r="AK37" s="478">
        <v>0.22607852119317723</v>
      </c>
      <c r="AL37" s="478">
        <v>0.59653835322661009</v>
      </c>
      <c r="AM37" s="478">
        <v>0.17233899606488146</v>
      </c>
      <c r="AN37" s="478">
        <v>2.5607394915995252E-3</v>
      </c>
      <c r="AO37" s="478">
        <v>0</v>
      </c>
      <c r="AP37" s="478">
        <v>1.0148317662639476E-5</v>
      </c>
      <c r="AQ37" s="478">
        <v>-4.5216427820731121E-4</v>
      </c>
      <c r="AR37" s="478">
        <v>-1.4910211036833136E-3</v>
      </c>
      <c r="AS37" s="478">
        <v>-4.4781729054545747E-4</v>
      </c>
      <c r="AT37" s="478">
        <v>-5.129879214662127E-4</v>
      </c>
      <c r="AU37" s="478">
        <v>-6.4250349597490459E-4</v>
      </c>
      <c r="AV37" s="478">
        <v>0</v>
      </c>
      <c r="AW37" s="478">
        <v>0</v>
      </c>
      <c r="AX37" s="478">
        <v>-1.1326311020500623E-4</v>
      </c>
      <c r="AY37" s="478">
        <v>-3.414134516899966E-4</v>
      </c>
      <c r="AZ37" s="478">
        <v>0</v>
      </c>
      <c r="BA37" s="478">
        <v>-4.224757076468103E-4</v>
      </c>
      <c r="BB37" s="478">
        <v>0</v>
      </c>
      <c r="BC37" s="478">
        <v>0</v>
      </c>
      <c r="BD37" s="478">
        <v>0</v>
      </c>
      <c r="BE37" s="478">
        <v>-4.4033465433729633E-4</v>
      </c>
      <c r="BF37" s="478">
        <v>-1.4748019551660206E-4</v>
      </c>
      <c r="BG37" s="478">
        <v>-4.4510385756676556E-4</v>
      </c>
      <c r="BH37" s="478">
        <v>-5.5050922102945225E-4</v>
      </c>
      <c r="BI37" s="478">
        <v>-2.8429282160625443E-5</v>
      </c>
      <c r="BJ37" s="478">
        <v>0</v>
      </c>
      <c r="BK37" s="478">
        <v>0</v>
      </c>
      <c r="BL37" s="478">
        <v>-2.7024720507495804E-4</v>
      </c>
      <c r="BM37" s="478">
        <v>-7.0179269043924421E-5</v>
      </c>
      <c r="BN37" s="478">
        <v>-5.0270623523300433E-5</v>
      </c>
      <c r="BO37" s="478">
        <v>0</v>
      </c>
      <c r="BP37" s="478">
        <v>0</v>
      </c>
      <c r="BQ37" s="478">
        <v>0</v>
      </c>
      <c r="BR37" s="478">
        <v>0</v>
      </c>
      <c r="BS37" s="478">
        <v>0</v>
      </c>
      <c r="BT37" s="478">
        <v>0</v>
      </c>
      <c r="BU37" s="478">
        <v>0</v>
      </c>
      <c r="BV37" s="478">
        <v>0</v>
      </c>
      <c r="BW37" s="478">
        <v>0</v>
      </c>
      <c r="BX37" s="478">
        <v>0</v>
      </c>
      <c r="BY37" s="478">
        <v>0</v>
      </c>
      <c r="BZ37" s="478">
        <v>0</v>
      </c>
      <c r="CA37" s="478">
        <v>0</v>
      </c>
      <c r="CB37" s="478">
        <v>0</v>
      </c>
      <c r="CC37" s="478">
        <v>0</v>
      </c>
      <c r="CD37" s="478">
        <v>0</v>
      </c>
      <c r="CE37" s="478">
        <v>0</v>
      </c>
      <c r="CF37" s="478">
        <v>0</v>
      </c>
      <c r="CG37" s="478">
        <v>0</v>
      </c>
      <c r="CH37" s="478">
        <v>0</v>
      </c>
      <c r="CI37" s="478">
        <v>0</v>
      </c>
      <c r="CJ37" s="478">
        <v>0</v>
      </c>
      <c r="CK37" s="478">
        <v>0</v>
      </c>
      <c r="CL37" s="478">
        <v>0</v>
      </c>
      <c r="CM37" s="478">
        <v>0</v>
      </c>
      <c r="CN37" s="478">
        <v>0</v>
      </c>
      <c r="CO37" s="478">
        <v>0</v>
      </c>
      <c r="CP37" s="478">
        <v>0</v>
      </c>
      <c r="CQ37" s="478">
        <v>0</v>
      </c>
      <c r="CR37" s="478">
        <v>0</v>
      </c>
      <c r="CS37" s="478">
        <v>0</v>
      </c>
      <c r="CT37" s="478">
        <v>0</v>
      </c>
      <c r="CU37" s="478">
        <v>0</v>
      </c>
      <c r="CV37" s="478">
        <v>0</v>
      </c>
      <c r="CW37" s="478">
        <v>0</v>
      </c>
      <c r="CX37" s="478">
        <v>0</v>
      </c>
      <c r="CY37" s="478">
        <v>0</v>
      </c>
      <c r="CZ37" s="478">
        <v>0</v>
      </c>
      <c r="DA37" s="478">
        <v>0</v>
      </c>
      <c r="DB37" s="478">
        <v>0</v>
      </c>
      <c r="DC37" s="478">
        <v>0</v>
      </c>
      <c r="DD37" s="478">
        <v>0</v>
      </c>
      <c r="DE37" s="478">
        <v>0</v>
      </c>
      <c r="DF37" s="479">
        <v>4.9633311553550601E-3</v>
      </c>
      <c r="DG37" s="481" t="s">
        <v>236</v>
      </c>
      <c r="DH37" s="175"/>
    </row>
    <row r="38" spans="1:112" ht="17.25" customHeight="1" x14ac:dyDescent="0.2">
      <c r="A38" s="547" t="s">
        <v>237</v>
      </c>
      <c r="B38" s="571" t="s">
        <v>338</v>
      </c>
      <c r="C38" s="459"/>
      <c r="D38" s="504">
        <v>1.7694417411306732E-5</v>
      </c>
      <c r="E38" s="478">
        <v>0</v>
      </c>
      <c r="F38" s="478">
        <v>0</v>
      </c>
      <c r="G38" s="478">
        <v>0</v>
      </c>
      <c r="H38" s="478">
        <v>0</v>
      </c>
      <c r="I38" s="478">
        <v>0</v>
      </c>
      <c r="J38" s="478">
        <v>2.1545919741448962E-3</v>
      </c>
      <c r="K38" s="478">
        <v>0</v>
      </c>
      <c r="L38" s="478">
        <v>0</v>
      </c>
      <c r="M38" s="478">
        <v>0</v>
      </c>
      <c r="N38" s="478">
        <v>0</v>
      </c>
      <c r="O38" s="478">
        <v>0</v>
      </c>
      <c r="P38" s="478">
        <v>5.4555373704309877E-5</v>
      </c>
      <c r="Q38" s="478">
        <v>3.7420057150632739E-4</v>
      </c>
      <c r="R38" s="478">
        <v>6.6253206804652671E-3</v>
      </c>
      <c r="S38" s="478">
        <v>0</v>
      </c>
      <c r="T38" s="478">
        <v>0</v>
      </c>
      <c r="U38" s="478">
        <v>0</v>
      </c>
      <c r="V38" s="478">
        <v>0</v>
      </c>
      <c r="W38" s="478">
        <v>0</v>
      </c>
      <c r="X38" s="478">
        <v>0</v>
      </c>
      <c r="Y38" s="478">
        <v>0</v>
      </c>
      <c r="Z38" s="478">
        <v>0</v>
      </c>
      <c r="AA38" s="478">
        <v>0</v>
      </c>
      <c r="AB38" s="478">
        <v>0</v>
      </c>
      <c r="AC38" s="478">
        <v>0</v>
      </c>
      <c r="AD38" s="478">
        <v>1.2969454487614784E-3</v>
      </c>
      <c r="AE38" s="478">
        <v>3.6251105216622459E-3</v>
      </c>
      <c r="AF38" s="478">
        <v>0</v>
      </c>
      <c r="AG38" s="478">
        <v>0</v>
      </c>
      <c r="AH38" s="478">
        <v>1.041326173243054E-2</v>
      </c>
      <c r="AI38" s="478">
        <v>0</v>
      </c>
      <c r="AJ38" s="478">
        <v>2.0086774867427285E-3</v>
      </c>
      <c r="AK38" s="478">
        <v>0</v>
      </c>
      <c r="AL38" s="478">
        <v>3.617615839525161E-3</v>
      </c>
      <c r="AM38" s="478">
        <v>6.2213264228812744E-2</v>
      </c>
      <c r="AN38" s="478">
        <v>0.43932296546124538</v>
      </c>
      <c r="AO38" s="478">
        <v>1.2994802079168333E-4</v>
      </c>
      <c r="AP38" s="478">
        <v>1.2685397078299345E-4</v>
      </c>
      <c r="AQ38" s="478">
        <v>9.0265840007169446E-2</v>
      </c>
      <c r="AR38" s="478">
        <v>6.6833792109057544E-2</v>
      </c>
      <c r="AS38" s="478">
        <v>0.10814787566672797</v>
      </c>
      <c r="AT38" s="478">
        <v>3.8650271779964454E-2</v>
      </c>
      <c r="AU38" s="478">
        <v>9.9777013492573421E-3</v>
      </c>
      <c r="AV38" s="478">
        <v>0</v>
      </c>
      <c r="AW38" s="478">
        <v>3.2690975069164158E-3</v>
      </c>
      <c r="AX38" s="478">
        <v>3.2091214558085099E-2</v>
      </c>
      <c r="AY38" s="478">
        <v>2.0143393649709799E-2</v>
      </c>
      <c r="AZ38" s="478">
        <v>3.2375556454876568E-3</v>
      </c>
      <c r="BA38" s="478">
        <v>7.1820870299957752E-3</v>
      </c>
      <c r="BB38" s="478">
        <v>9.5357198686884474E-3</v>
      </c>
      <c r="BC38" s="478">
        <v>2.2675736961451248E-3</v>
      </c>
      <c r="BD38" s="478">
        <v>0</v>
      </c>
      <c r="BE38" s="478">
        <v>1.9374724790841038E-2</v>
      </c>
      <c r="BF38" s="478">
        <v>1.4853362548457779E-2</v>
      </c>
      <c r="BG38" s="478">
        <v>1.172106824925816E-2</v>
      </c>
      <c r="BH38" s="478">
        <v>2.8075970272502065E-2</v>
      </c>
      <c r="BI38" s="478">
        <v>3.4399431414356787E-3</v>
      </c>
      <c r="BJ38" s="478">
        <v>0</v>
      </c>
      <c r="BK38" s="478">
        <v>1.4953717155784318E-2</v>
      </c>
      <c r="BL38" s="478">
        <v>1.2872301083833528E-2</v>
      </c>
      <c r="BM38" s="478">
        <v>1.8238812254859915E-2</v>
      </c>
      <c r="BN38" s="478">
        <v>2.2906647452117231E-2</v>
      </c>
      <c r="BO38" s="478">
        <v>0</v>
      </c>
      <c r="BP38" s="478">
        <v>0</v>
      </c>
      <c r="BQ38" s="478">
        <v>0</v>
      </c>
      <c r="BR38" s="478">
        <v>0</v>
      </c>
      <c r="BS38" s="478">
        <v>0</v>
      </c>
      <c r="BT38" s="478">
        <v>0</v>
      </c>
      <c r="BU38" s="478">
        <v>0</v>
      </c>
      <c r="BV38" s="478">
        <v>0</v>
      </c>
      <c r="BW38" s="478">
        <v>0</v>
      </c>
      <c r="BX38" s="478">
        <v>0</v>
      </c>
      <c r="BY38" s="478">
        <v>0</v>
      </c>
      <c r="BZ38" s="478">
        <v>0</v>
      </c>
      <c r="CA38" s="478">
        <v>0</v>
      </c>
      <c r="CB38" s="478">
        <v>0</v>
      </c>
      <c r="CC38" s="478">
        <v>0</v>
      </c>
      <c r="CD38" s="478">
        <v>0</v>
      </c>
      <c r="CE38" s="478">
        <v>2.2527354644925981E-3</v>
      </c>
      <c r="CF38" s="478">
        <v>0</v>
      </c>
      <c r="CG38" s="478">
        <v>0</v>
      </c>
      <c r="CH38" s="478">
        <v>0</v>
      </c>
      <c r="CI38" s="478">
        <v>0</v>
      </c>
      <c r="CJ38" s="478">
        <v>0</v>
      </c>
      <c r="CK38" s="478">
        <v>0</v>
      </c>
      <c r="CL38" s="478">
        <v>7.0937078811094558E-6</v>
      </c>
      <c r="CM38" s="478">
        <v>0</v>
      </c>
      <c r="CN38" s="478">
        <v>0</v>
      </c>
      <c r="CO38" s="478">
        <v>0</v>
      </c>
      <c r="CP38" s="478">
        <v>0</v>
      </c>
      <c r="CQ38" s="478">
        <v>0</v>
      </c>
      <c r="CR38" s="478">
        <v>0</v>
      </c>
      <c r="CS38" s="478">
        <v>0</v>
      </c>
      <c r="CT38" s="478">
        <v>0</v>
      </c>
      <c r="CU38" s="478">
        <v>0</v>
      </c>
      <c r="CV38" s="478">
        <v>3.5715986475546457E-4</v>
      </c>
      <c r="CW38" s="478">
        <v>0</v>
      </c>
      <c r="CX38" s="478">
        <v>0</v>
      </c>
      <c r="CY38" s="478">
        <v>0</v>
      </c>
      <c r="CZ38" s="478">
        <v>0</v>
      </c>
      <c r="DA38" s="478">
        <v>0</v>
      </c>
      <c r="DB38" s="478">
        <v>0</v>
      </c>
      <c r="DC38" s="478">
        <v>1.837053366400294E-4</v>
      </c>
      <c r="DD38" s="478">
        <v>0</v>
      </c>
      <c r="DE38" s="478">
        <v>1.4636449480642116E-3</v>
      </c>
      <c r="DF38" s="479">
        <v>8.9177870026677913E-3</v>
      </c>
      <c r="DG38" s="481" t="s">
        <v>237</v>
      </c>
      <c r="DH38" s="175"/>
    </row>
    <row r="39" spans="1:112" ht="17.25" customHeight="1" x14ac:dyDescent="0.2">
      <c r="A39" s="547" t="s">
        <v>238</v>
      </c>
      <c r="B39" s="571" t="s">
        <v>531</v>
      </c>
      <c r="C39" s="459"/>
      <c r="D39" s="504">
        <v>0</v>
      </c>
      <c r="E39" s="478">
        <v>0</v>
      </c>
      <c r="F39" s="478">
        <v>0</v>
      </c>
      <c r="G39" s="478">
        <v>0</v>
      </c>
      <c r="H39" s="478">
        <v>0</v>
      </c>
      <c r="I39" s="478">
        <v>0</v>
      </c>
      <c r="J39" s="478">
        <v>0</v>
      </c>
      <c r="K39" s="478">
        <v>0</v>
      </c>
      <c r="L39" s="478">
        <v>0</v>
      </c>
      <c r="M39" s="478">
        <v>0</v>
      </c>
      <c r="N39" s="478">
        <v>0</v>
      </c>
      <c r="O39" s="478">
        <v>0</v>
      </c>
      <c r="P39" s="478">
        <v>0</v>
      </c>
      <c r="Q39" s="478">
        <v>0</v>
      </c>
      <c r="R39" s="478">
        <v>1.494433236195173E-4</v>
      </c>
      <c r="S39" s="478">
        <v>0</v>
      </c>
      <c r="T39" s="478">
        <v>0</v>
      </c>
      <c r="U39" s="478">
        <v>0</v>
      </c>
      <c r="V39" s="478">
        <v>0</v>
      </c>
      <c r="W39" s="478">
        <v>0</v>
      </c>
      <c r="X39" s="478">
        <v>0</v>
      </c>
      <c r="Y39" s="478">
        <v>0</v>
      </c>
      <c r="Z39" s="478">
        <v>0</v>
      </c>
      <c r="AA39" s="478">
        <v>0</v>
      </c>
      <c r="AB39" s="478">
        <v>0</v>
      </c>
      <c r="AC39" s="478">
        <v>0</v>
      </c>
      <c r="AD39" s="478">
        <v>0</v>
      </c>
      <c r="AE39" s="478">
        <v>0</v>
      </c>
      <c r="AF39" s="478">
        <v>3.6127167630057802E-4</v>
      </c>
      <c r="AG39" s="478">
        <v>0</v>
      </c>
      <c r="AH39" s="478">
        <v>9.3392481905206633E-5</v>
      </c>
      <c r="AI39" s="478">
        <v>3.9451827242524915E-3</v>
      </c>
      <c r="AJ39" s="478">
        <v>1.0712946595961219E-4</v>
      </c>
      <c r="AK39" s="478">
        <v>0</v>
      </c>
      <c r="AL39" s="478">
        <v>0</v>
      </c>
      <c r="AM39" s="478">
        <v>4.8949035416066804E-3</v>
      </c>
      <c r="AN39" s="478">
        <v>0</v>
      </c>
      <c r="AO39" s="478">
        <v>0</v>
      </c>
      <c r="AP39" s="478">
        <v>0</v>
      </c>
      <c r="AQ39" s="478">
        <v>4.5949667190797027E-3</v>
      </c>
      <c r="AR39" s="478">
        <v>4.4239087691702716E-3</v>
      </c>
      <c r="AS39" s="478">
        <v>1.245891676196112E-2</v>
      </c>
      <c r="AT39" s="478">
        <v>1.9040142600278774E-2</v>
      </c>
      <c r="AU39" s="478">
        <v>5.8203257870667827E-3</v>
      </c>
      <c r="AV39" s="478">
        <v>0</v>
      </c>
      <c r="AW39" s="478">
        <v>3.0680850388535943E-4</v>
      </c>
      <c r="AX39" s="478">
        <v>8.6079963755804727E-3</v>
      </c>
      <c r="AY39" s="478">
        <v>6.8282690337999319E-4</v>
      </c>
      <c r="AZ39" s="478">
        <v>1.4838796708485094E-3</v>
      </c>
      <c r="BA39" s="478">
        <v>1.2674271229404308E-3</v>
      </c>
      <c r="BB39" s="478">
        <v>3.1264655307175238E-4</v>
      </c>
      <c r="BC39" s="478">
        <v>0</v>
      </c>
      <c r="BD39" s="478">
        <v>0</v>
      </c>
      <c r="BE39" s="478">
        <v>0</v>
      </c>
      <c r="BF39" s="478">
        <v>1.7750294960391034E-2</v>
      </c>
      <c r="BG39" s="478">
        <v>6.4540059347181003E-2</v>
      </c>
      <c r="BH39" s="478">
        <v>7.7071290944123313E-3</v>
      </c>
      <c r="BI39" s="478">
        <v>6.3965884861407255E-4</v>
      </c>
      <c r="BJ39" s="478">
        <v>0</v>
      </c>
      <c r="BK39" s="478">
        <v>2.4559655749726732E-4</v>
      </c>
      <c r="BL39" s="478">
        <v>2.4180013085654139E-4</v>
      </c>
      <c r="BM39" s="478">
        <v>1.3022153255928199E-3</v>
      </c>
      <c r="BN39" s="478">
        <v>6.4681535599979889E-3</v>
      </c>
      <c r="BO39" s="478">
        <v>0</v>
      </c>
      <c r="BP39" s="478">
        <v>0</v>
      </c>
      <c r="BQ39" s="478">
        <v>2.6145841503908803E-5</v>
      </c>
      <c r="BR39" s="478">
        <v>0</v>
      </c>
      <c r="BS39" s="478">
        <v>0</v>
      </c>
      <c r="BT39" s="478">
        <v>0</v>
      </c>
      <c r="BU39" s="478">
        <v>0</v>
      </c>
      <c r="BV39" s="478">
        <v>0</v>
      </c>
      <c r="BW39" s="478">
        <v>0</v>
      </c>
      <c r="BX39" s="478">
        <v>0</v>
      </c>
      <c r="BY39" s="478">
        <v>0</v>
      </c>
      <c r="BZ39" s="478">
        <v>0</v>
      </c>
      <c r="CA39" s="478">
        <v>0</v>
      </c>
      <c r="CB39" s="478">
        <v>0</v>
      </c>
      <c r="CC39" s="478">
        <v>0</v>
      </c>
      <c r="CD39" s="478">
        <v>0</v>
      </c>
      <c r="CE39" s="478">
        <v>0</v>
      </c>
      <c r="CF39" s="478">
        <v>0</v>
      </c>
      <c r="CG39" s="478">
        <v>0</v>
      </c>
      <c r="CH39" s="478">
        <v>0</v>
      </c>
      <c r="CI39" s="478">
        <v>0</v>
      </c>
      <c r="CJ39" s="478">
        <v>0</v>
      </c>
      <c r="CK39" s="478">
        <v>0</v>
      </c>
      <c r="CL39" s="478">
        <v>0</v>
      </c>
      <c r="CM39" s="478">
        <v>0</v>
      </c>
      <c r="CN39" s="478">
        <v>0</v>
      </c>
      <c r="CO39" s="478">
        <v>0</v>
      </c>
      <c r="CP39" s="478">
        <v>0</v>
      </c>
      <c r="CQ39" s="478">
        <v>9.5980343225707376E-6</v>
      </c>
      <c r="CR39" s="478">
        <v>8.8368106183116395E-6</v>
      </c>
      <c r="CS39" s="478">
        <v>0</v>
      </c>
      <c r="CT39" s="478">
        <v>0</v>
      </c>
      <c r="CU39" s="478">
        <v>0</v>
      </c>
      <c r="CV39" s="478">
        <v>0</v>
      </c>
      <c r="CW39" s="478">
        <v>0</v>
      </c>
      <c r="CX39" s="478">
        <v>3.3764392072120738E-5</v>
      </c>
      <c r="CY39" s="478">
        <v>2.4220307920848035E-5</v>
      </c>
      <c r="CZ39" s="478">
        <v>0</v>
      </c>
      <c r="DA39" s="478">
        <v>0</v>
      </c>
      <c r="DB39" s="478">
        <v>0</v>
      </c>
      <c r="DC39" s="478">
        <v>1.8370533664002941E-5</v>
      </c>
      <c r="DD39" s="478">
        <v>0</v>
      </c>
      <c r="DE39" s="478">
        <v>1.8885741265344664E-4</v>
      </c>
      <c r="DF39" s="479">
        <v>1.5557360290332516E-3</v>
      </c>
      <c r="DG39" s="481" t="s">
        <v>238</v>
      </c>
      <c r="DH39" s="175"/>
    </row>
    <row r="40" spans="1:112" ht="17.25" customHeight="1" x14ac:dyDescent="0.2">
      <c r="A40" s="547" t="s">
        <v>239</v>
      </c>
      <c r="B40" s="571" t="s">
        <v>339</v>
      </c>
      <c r="C40" s="459"/>
      <c r="D40" s="504">
        <v>0</v>
      </c>
      <c r="E40" s="478">
        <v>0</v>
      </c>
      <c r="F40" s="478">
        <v>0</v>
      </c>
      <c r="G40" s="478">
        <v>0</v>
      </c>
      <c r="H40" s="478">
        <v>0</v>
      </c>
      <c r="I40" s="478">
        <v>0</v>
      </c>
      <c r="J40" s="478">
        <v>0</v>
      </c>
      <c r="K40" s="478">
        <v>0</v>
      </c>
      <c r="L40" s="478">
        <v>0</v>
      </c>
      <c r="M40" s="478">
        <v>0</v>
      </c>
      <c r="N40" s="478">
        <v>0</v>
      </c>
      <c r="O40" s="478">
        <v>0</v>
      </c>
      <c r="P40" s="478">
        <v>0</v>
      </c>
      <c r="Q40" s="478">
        <v>6.8036467546604985E-5</v>
      </c>
      <c r="R40" s="478">
        <v>6.5007845774490026E-3</v>
      </c>
      <c r="S40" s="478">
        <v>0</v>
      </c>
      <c r="T40" s="478">
        <v>0</v>
      </c>
      <c r="U40" s="478">
        <v>0</v>
      </c>
      <c r="V40" s="478">
        <v>0</v>
      </c>
      <c r="W40" s="478">
        <v>1.9400147441120551E-4</v>
      </c>
      <c r="X40" s="478">
        <v>0</v>
      </c>
      <c r="Y40" s="478">
        <v>0</v>
      </c>
      <c r="Z40" s="478">
        <v>0</v>
      </c>
      <c r="AA40" s="478">
        <v>0</v>
      </c>
      <c r="AB40" s="478">
        <v>1.9356212376362192E-5</v>
      </c>
      <c r="AC40" s="478">
        <v>0</v>
      </c>
      <c r="AD40" s="478">
        <v>6.1176672111390481E-5</v>
      </c>
      <c r="AE40" s="478">
        <v>0</v>
      </c>
      <c r="AF40" s="478">
        <v>0</v>
      </c>
      <c r="AG40" s="478">
        <v>7.250580046403712E-5</v>
      </c>
      <c r="AH40" s="478">
        <v>2.1480270838197526E-3</v>
      </c>
      <c r="AI40" s="478">
        <v>2.2840531561461796E-3</v>
      </c>
      <c r="AJ40" s="478">
        <v>2.1961540521720497E-3</v>
      </c>
      <c r="AK40" s="478">
        <v>6.1976233461776833E-4</v>
      </c>
      <c r="AL40" s="478">
        <v>0</v>
      </c>
      <c r="AM40" s="478">
        <v>5.5667530473174013E-4</v>
      </c>
      <c r="AN40" s="478">
        <v>0</v>
      </c>
      <c r="AO40" s="478">
        <v>0</v>
      </c>
      <c r="AP40" s="478">
        <v>9.1334858963755278E-4</v>
      </c>
      <c r="AQ40" s="478">
        <v>7.8766202553302425E-2</v>
      </c>
      <c r="AR40" s="478">
        <v>5.7985974570717004E-2</v>
      </c>
      <c r="AS40" s="478">
        <v>9.4441467881104506E-3</v>
      </c>
      <c r="AT40" s="478">
        <v>1.1550000777254427E-2</v>
      </c>
      <c r="AU40" s="478">
        <v>3.2881061264598056E-3</v>
      </c>
      <c r="AV40" s="478">
        <v>2.500187514063555E-4</v>
      </c>
      <c r="AW40" s="478">
        <v>3.9409023343895304E-3</v>
      </c>
      <c r="AX40" s="478">
        <v>1.4912976176992486E-2</v>
      </c>
      <c r="AY40" s="478">
        <v>2.0143393649709799E-2</v>
      </c>
      <c r="AZ40" s="478">
        <v>0</v>
      </c>
      <c r="BA40" s="478">
        <v>5.0697084917617234E-3</v>
      </c>
      <c r="BB40" s="478">
        <v>2.501172424574019E-3</v>
      </c>
      <c r="BC40" s="478">
        <v>0</v>
      </c>
      <c r="BD40" s="478">
        <v>0</v>
      </c>
      <c r="BE40" s="478">
        <v>1.7613386173491853E-3</v>
      </c>
      <c r="BF40" s="478">
        <v>6.9421034889600537E-3</v>
      </c>
      <c r="BG40" s="478">
        <v>4.1246290801186941E-2</v>
      </c>
      <c r="BH40" s="478">
        <v>2.3671896504266446E-2</v>
      </c>
      <c r="BI40" s="478">
        <v>2.2316986496090973E-3</v>
      </c>
      <c r="BJ40" s="478">
        <v>0</v>
      </c>
      <c r="BK40" s="478">
        <v>2.1100549306103246E-4</v>
      </c>
      <c r="BL40" s="478">
        <v>6.187238642505618E-4</v>
      </c>
      <c r="BM40" s="478">
        <v>3.1970555897787792E-4</v>
      </c>
      <c r="BN40" s="478">
        <v>6.702749803106724E-5</v>
      </c>
      <c r="BO40" s="478">
        <v>0</v>
      </c>
      <c r="BP40" s="478">
        <v>0</v>
      </c>
      <c r="BQ40" s="478">
        <v>0</v>
      </c>
      <c r="BR40" s="478">
        <v>0</v>
      </c>
      <c r="BS40" s="478">
        <v>0</v>
      </c>
      <c r="BT40" s="478">
        <v>0</v>
      </c>
      <c r="BU40" s="478">
        <v>0</v>
      </c>
      <c r="BV40" s="478">
        <v>0</v>
      </c>
      <c r="BW40" s="478">
        <v>0</v>
      </c>
      <c r="BX40" s="478">
        <v>0</v>
      </c>
      <c r="BY40" s="478">
        <v>0</v>
      </c>
      <c r="BZ40" s="478">
        <v>0</v>
      </c>
      <c r="CA40" s="478">
        <v>0</v>
      </c>
      <c r="CB40" s="478">
        <v>0</v>
      </c>
      <c r="CC40" s="478">
        <v>0</v>
      </c>
      <c r="CD40" s="478">
        <v>0</v>
      </c>
      <c r="CE40" s="478">
        <v>0</v>
      </c>
      <c r="CF40" s="478">
        <v>0</v>
      </c>
      <c r="CG40" s="478">
        <v>0</v>
      </c>
      <c r="CH40" s="478">
        <v>0</v>
      </c>
      <c r="CI40" s="478">
        <v>0</v>
      </c>
      <c r="CJ40" s="478">
        <v>0</v>
      </c>
      <c r="CK40" s="478">
        <v>0</v>
      </c>
      <c r="CL40" s="478">
        <v>1.773426970277364E-5</v>
      </c>
      <c r="CM40" s="478">
        <v>0</v>
      </c>
      <c r="CN40" s="478">
        <v>0</v>
      </c>
      <c r="CO40" s="478">
        <v>0</v>
      </c>
      <c r="CP40" s="478">
        <v>0</v>
      </c>
      <c r="CQ40" s="478">
        <v>0</v>
      </c>
      <c r="CR40" s="478">
        <v>0</v>
      </c>
      <c r="CS40" s="478">
        <v>0</v>
      </c>
      <c r="CT40" s="478">
        <v>0</v>
      </c>
      <c r="CU40" s="478">
        <v>0</v>
      </c>
      <c r="CV40" s="478">
        <v>4.8811848183246819E-4</v>
      </c>
      <c r="CW40" s="478">
        <v>0</v>
      </c>
      <c r="CX40" s="478">
        <v>0</v>
      </c>
      <c r="CY40" s="478">
        <v>0</v>
      </c>
      <c r="CZ40" s="478">
        <v>0</v>
      </c>
      <c r="DA40" s="478">
        <v>0</v>
      </c>
      <c r="DB40" s="478">
        <v>0</v>
      </c>
      <c r="DC40" s="478">
        <v>0</v>
      </c>
      <c r="DD40" s="478">
        <v>0</v>
      </c>
      <c r="DE40" s="478">
        <v>2.8328611898016995E-4</v>
      </c>
      <c r="DF40" s="479">
        <v>3.5697976827727134E-3</v>
      </c>
      <c r="DG40" s="481" t="s">
        <v>239</v>
      </c>
      <c r="DH40" s="175"/>
    </row>
    <row r="41" spans="1:112" ht="17.25" customHeight="1" x14ac:dyDescent="0.2">
      <c r="A41" s="547" t="s">
        <v>240</v>
      </c>
      <c r="B41" s="571" t="s">
        <v>340</v>
      </c>
      <c r="C41" s="459"/>
      <c r="D41" s="504">
        <v>0</v>
      </c>
      <c r="E41" s="478">
        <v>0</v>
      </c>
      <c r="F41" s="478">
        <v>0</v>
      </c>
      <c r="G41" s="478">
        <v>0</v>
      </c>
      <c r="H41" s="478">
        <v>0</v>
      </c>
      <c r="I41" s="478">
        <v>0</v>
      </c>
      <c r="J41" s="478">
        <v>0</v>
      </c>
      <c r="K41" s="478">
        <v>0</v>
      </c>
      <c r="L41" s="478">
        <v>0</v>
      </c>
      <c r="M41" s="478">
        <v>0</v>
      </c>
      <c r="N41" s="478">
        <v>0</v>
      </c>
      <c r="O41" s="478">
        <v>0</v>
      </c>
      <c r="P41" s="478">
        <v>0</v>
      </c>
      <c r="Q41" s="478">
        <v>0</v>
      </c>
      <c r="R41" s="478">
        <v>0</v>
      </c>
      <c r="S41" s="478">
        <v>0</v>
      </c>
      <c r="T41" s="478">
        <v>0</v>
      </c>
      <c r="U41" s="478">
        <v>-1.08012568735271E-3</v>
      </c>
      <c r="V41" s="478">
        <v>0</v>
      </c>
      <c r="W41" s="478">
        <v>3.3096651534551665E-2</v>
      </c>
      <c r="X41" s="478">
        <v>0</v>
      </c>
      <c r="Y41" s="478">
        <v>1.4669209329617132E-4</v>
      </c>
      <c r="Z41" s="478">
        <v>0</v>
      </c>
      <c r="AA41" s="478">
        <v>0</v>
      </c>
      <c r="AB41" s="478">
        <v>5.5939453767686739E-3</v>
      </c>
      <c r="AC41" s="478">
        <v>0</v>
      </c>
      <c r="AD41" s="478">
        <v>6.0564905390276581E-4</v>
      </c>
      <c r="AE41" s="478">
        <v>0</v>
      </c>
      <c r="AF41" s="478">
        <v>0</v>
      </c>
      <c r="AG41" s="478">
        <v>7.250580046403712E-4</v>
      </c>
      <c r="AH41" s="478">
        <v>0</v>
      </c>
      <c r="AI41" s="478">
        <v>5.7101328903654484E-2</v>
      </c>
      <c r="AJ41" s="478">
        <v>9.0792222400771332E-3</v>
      </c>
      <c r="AK41" s="478">
        <v>2.9047991161650185E-2</v>
      </c>
      <c r="AL41" s="478">
        <v>1.7329896237246279E-4</v>
      </c>
      <c r="AM41" s="478">
        <v>1.7276130146847107E-3</v>
      </c>
      <c r="AN41" s="478">
        <v>-3.1228530385360063E-4</v>
      </c>
      <c r="AO41" s="478">
        <v>0.40622750899640142</v>
      </c>
      <c r="AP41" s="478">
        <v>0.58307159130695108</v>
      </c>
      <c r="AQ41" s="478">
        <v>-2.8759277514807361E-3</v>
      </c>
      <c r="AR41" s="478">
        <v>2.167715296893433E-2</v>
      </c>
      <c r="AS41" s="478">
        <v>-1.839249586168843E-4</v>
      </c>
      <c r="AT41" s="478">
        <v>1.5622813971925571E-3</v>
      </c>
      <c r="AU41" s="478">
        <v>8.2391624777958354E-3</v>
      </c>
      <c r="AV41" s="478">
        <v>1.2475935695177139E-2</v>
      </c>
      <c r="AW41" s="478">
        <v>1.792184846833789E-2</v>
      </c>
      <c r="AX41" s="478">
        <v>1.4308906255899121E-2</v>
      </c>
      <c r="AY41" s="478">
        <v>1.3656538067599864E-3</v>
      </c>
      <c r="AZ41" s="478">
        <v>8.0938891137191421E-4</v>
      </c>
      <c r="BA41" s="478">
        <v>4.7317279256442753E-2</v>
      </c>
      <c r="BB41" s="478">
        <v>4.6896982960762859E-4</v>
      </c>
      <c r="BC41" s="478">
        <v>0</v>
      </c>
      <c r="BD41" s="478">
        <v>0</v>
      </c>
      <c r="BE41" s="478">
        <v>0</v>
      </c>
      <c r="BF41" s="478">
        <v>5.7411933254677226E-3</v>
      </c>
      <c r="BG41" s="478">
        <v>0</v>
      </c>
      <c r="BH41" s="478">
        <v>8.2576383154417832E-4</v>
      </c>
      <c r="BI41" s="478">
        <v>4.5657427149964465E-2</v>
      </c>
      <c r="BJ41" s="478">
        <v>0</v>
      </c>
      <c r="BK41" s="478">
        <v>1.1415051263957495E-4</v>
      </c>
      <c r="BL41" s="478">
        <v>0</v>
      </c>
      <c r="BM41" s="478">
        <v>-7.7976965604360468E-6</v>
      </c>
      <c r="BN41" s="478">
        <v>0</v>
      </c>
      <c r="BO41" s="478">
        <v>0</v>
      </c>
      <c r="BP41" s="478">
        <v>0</v>
      </c>
      <c r="BQ41" s="478">
        <v>0</v>
      </c>
      <c r="BR41" s="478">
        <v>0</v>
      </c>
      <c r="BS41" s="478">
        <v>0</v>
      </c>
      <c r="BT41" s="478">
        <v>0</v>
      </c>
      <c r="BU41" s="478">
        <v>0</v>
      </c>
      <c r="BV41" s="478">
        <v>0</v>
      </c>
      <c r="BW41" s="478">
        <v>0</v>
      </c>
      <c r="BX41" s="478">
        <v>0</v>
      </c>
      <c r="BY41" s="478">
        <v>0</v>
      </c>
      <c r="BZ41" s="478">
        <v>0</v>
      </c>
      <c r="CA41" s="478">
        <v>0</v>
      </c>
      <c r="CB41" s="478">
        <v>0</v>
      </c>
      <c r="CC41" s="478">
        <v>0</v>
      </c>
      <c r="CD41" s="478">
        <v>0</v>
      </c>
      <c r="CE41" s="478">
        <v>0</v>
      </c>
      <c r="CF41" s="478">
        <v>0</v>
      </c>
      <c r="CG41" s="478">
        <v>0</v>
      </c>
      <c r="CH41" s="478">
        <v>0</v>
      </c>
      <c r="CI41" s="478">
        <v>0</v>
      </c>
      <c r="CJ41" s="478">
        <v>0</v>
      </c>
      <c r="CK41" s="478">
        <v>3.355704697986577E-4</v>
      </c>
      <c r="CL41" s="478">
        <v>3.5468539405547279E-6</v>
      </c>
      <c r="CM41" s="478">
        <v>0</v>
      </c>
      <c r="CN41" s="478">
        <v>1.0448374581194319E-4</v>
      </c>
      <c r="CO41" s="478">
        <v>0</v>
      </c>
      <c r="CP41" s="478">
        <v>0</v>
      </c>
      <c r="CQ41" s="478">
        <v>0</v>
      </c>
      <c r="CR41" s="478">
        <v>0</v>
      </c>
      <c r="CS41" s="478">
        <v>0</v>
      </c>
      <c r="CT41" s="478">
        <v>0</v>
      </c>
      <c r="CU41" s="478">
        <v>0</v>
      </c>
      <c r="CV41" s="478">
        <v>0</v>
      </c>
      <c r="CW41" s="478">
        <v>0</v>
      </c>
      <c r="CX41" s="478">
        <v>0</v>
      </c>
      <c r="CY41" s="478">
        <v>0</v>
      </c>
      <c r="CZ41" s="478">
        <v>0</v>
      </c>
      <c r="DA41" s="478">
        <v>0</v>
      </c>
      <c r="DB41" s="478">
        <v>0</v>
      </c>
      <c r="DC41" s="478">
        <v>1.8370533664002941E-5</v>
      </c>
      <c r="DD41" s="478">
        <v>0</v>
      </c>
      <c r="DE41" s="478">
        <v>7.7903682719546738E-4</v>
      </c>
      <c r="DF41" s="479">
        <v>1.8859987669922827E-2</v>
      </c>
      <c r="DG41" s="481" t="s">
        <v>240</v>
      </c>
      <c r="DH41" s="175"/>
    </row>
    <row r="42" spans="1:112" ht="17.25" customHeight="1" x14ac:dyDescent="0.2">
      <c r="A42" s="547" t="s">
        <v>241</v>
      </c>
      <c r="B42" s="571" t="s">
        <v>341</v>
      </c>
      <c r="C42" s="459"/>
      <c r="D42" s="504">
        <v>0</v>
      </c>
      <c r="E42" s="478">
        <v>0</v>
      </c>
      <c r="F42" s="478">
        <v>0</v>
      </c>
      <c r="G42" s="478">
        <v>0</v>
      </c>
      <c r="H42" s="478">
        <v>0</v>
      </c>
      <c r="I42" s="478">
        <v>0</v>
      </c>
      <c r="J42" s="478">
        <v>0</v>
      </c>
      <c r="K42" s="478">
        <v>1.4596292418550224E-3</v>
      </c>
      <c r="L42" s="478">
        <v>1.39370331987278E-3</v>
      </c>
      <c r="M42" s="478">
        <v>0</v>
      </c>
      <c r="N42" s="478">
        <v>0</v>
      </c>
      <c r="O42" s="478">
        <v>0</v>
      </c>
      <c r="P42" s="478">
        <v>0</v>
      </c>
      <c r="Q42" s="478">
        <v>8.1643761055925977E-4</v>
      </c>
      <c r="R42" s="478">
        <v>4.1595058407432311E-3</v>
      </c>
      <c r="S42" s="478">
        <v>0</v>
      </c>
      <c r="T42" s="478">
        <v>2.6996868363269861E-4</v>
      </c>
      <c r="U42" s="478">
        <v>2.3239067818800734E-3</v>
      </c>
      <c r="V42" s="478">
        <v>0</v>
      </c>
      <c r="W42" s="478">
        <v>6.9840530788033985E-4</v>
      </c>
      <c r="X42" s="478">
        <v>0</v>
      </c>
      <c r="Y42" s="478">
        <v>0</v>
      </c>
      <c r="Z42" s="478">
        <v>0</v>
      </c>
      <c r="AA42" s="478">
        <v>1.8377669952951397E-3</v>
      </c>
      <c r="AB42" s="478">
        <v>3.0582815554652267E-3</v>
      </c>
      <c r="AC42" s="478">
        <v>0</v>
      </c>
      <c r="AD42" s="478">
        <v>1.9270651715088002E-3</v>
      </c>
      <c r="AE42" s="478">
        <v>3.5366931918656057E-4</v>
      </c>
      <c r="AF42" s="478">
        <v>2.167630057803468E-3</v>
      </c>
      <c r="AG42" s="478">
        <v>2.1751740139211136E-3</v>
      </c>
      <c r="AH42" s="478">
        <v>1.4008872285780995E-4</v>
      </c>
      <c r="AI42" s="478">
        <v>3.5299003322259138E-3</v>
      </c>
      <c r="AJ42" s="478">
        <v>3.0799721463388506E-3</v>
      </c>
      <c r="AK42" s="478">
        <v>0</v>
      </c>
      <c r="AL42" s="478">
        <v>0</v>
      </c>
      <c r="AM42" s="478">
        <v>9.5978500815817252E-5</v>
      </c>
      <c r="AN42" s="478">
        <v>0</v>
      </c>
      <c r="AO42" s="478">
        <v>3.1787285085965616E-3</v>
      </c>
      <c r="AP42" s="478">
        <v>2.5147531168020622E-2</v>
      </c>
      <c r="AQ42" s="478">
        <v>7.9169484206838683E-2</v>
      </c>
      <c r="AR42" s="478">
        <v>2.4511731550661948E-2</v>
      </c>
      <c r="AS42" s="478">
        <v>1.7017057040727382E-2</v>
      </c>
      <c r="AT42" s="478">
        <v>2.0633514174529889E-2</v>
      </c>
      <c r="AU42" s="478">
        <v>1.360595638535092E-2</v>
      </c>
      <c r="AV42" s="478">
        <v>1.5601170087756583E-2</v>
      </c>
      <c r="AW42" s="478">
        <v>4.0377057071671524E-2</v>
      </c>
      <c r="AX42" s="478">
        <v>4.9458224789519389E-2</v>
      </c>
      <c r="AY42" s="478">
        <v>3.5848412427449641E-2</v>
      </c>
      <c r="AZ42" s="478">
        <v>1.7671657898286793E-2</v>
      </c>
      <c r="BA42" s="478">
        <v>2.9573299535276723E-2</v>
      </c>
      <c r="BB42" s="478">
        <v>2.2979521650773799E-2</v>
      </c>
      <c r="BC42" s="478">
        <v>1.8140589569160998E-2</v>
      </c>
      <c r="BD42" s="478">
        <v>0</v>
      </c>
      <c r="BE42" s="478">
        <v>3.5226772346983706E-3</v>
      </c>
      <c r="BF42" s="478">
        <v>2.6209337603236137E-2</v>
      </c>
      <c r="BG42" s="478">
        <v>1.8545994065281898E-2</v>
      </c>
      <c r="BH42" s="478">
        <v>1.9267822736030827E-2</v>
      </c>
      <c r="BI42" s="478">
        <v>1.1201137171286424E-2</v>
      </c>
      <c r="BJ42" s="478">
        <v>0</v>
      </c>
      <c r="BK42" s="478">
        <v>5.7213620577532412E-3</v>
      </c>
      <c r="BL42" s="478">
        <v>7.9936278553750743E-3</v>
      </c>
      <c r="BM42" s="478">
        <v>3.0255062654491864E-3</v>
      </c>
      <c r="BN42" s="478">
        <v>2.5420178628282254E-2</v>
      </c>
      <c r="BO42" s="478">
        <v>7.8409991512610241E-4</v>
      </c>
      <c r="BP42" s="478">
        <v>0</v>
      </c>
      <c r="BQ42" s="478">
        <v>1.5687504902345281E-4</v>
      </c>
      <c r="BR42" s="478">
        <v>0</v>
      </c>
      <c r="BS42" s="478">
        <v>1.3574345843789822E-5</v>
      </c>
      <c r="BT42" s="478">
        <v>0</v>
      </c>
      <c r="BU42" s="478">
        <v>0</v>
      </c>
      <c r="BV42" s="478">
        <v>0</v>
      </c>
      <c r="BW42" s="478">
        <v>0</v>
      </c>
      <c r="BX42" s="478">
        <v>0</v>
      </c>
      <c r="BY42" s="478">
        <v>0</v>
      </c>
      <c r="BZ42" s="478">
        <v>0</v>
      </c>
      <c r="CA42" s="478">
        <v>8.5171620815944132E-5</v>
      </c>
      <c r="CB42" s="478">
        <v>0</v>
      </c>
      <c r="CC42" s="478">
        <v>0</v>
      </c>
      <c r="CD42" s="478">
        <v>0</v>
      </c>
      <c r="CE42" s="478">
        <v>3.5757705785596799E-5</v>
      </c>
      <c r="CF42" s="478">
        <v>0</v>
      </c>
      <c r="CG42" s="478">
        <v>0</v>
      </c>
      <c r="CH42" s="478">
        <v>0</v>
      </c>
      <c r="CI42" s="478">
        <v>0</v>
      </c>
      <c r="CJ42" s="478">
        <v>0</v>
      </c>
      <c r="CK42" s="478">
        <v>6.3758389261744962E-4</v>
      </c>
      <c r="CL42" s="478">
        <v>1.4542101156274383E-4</v>
      </c>
      <c r="CM42" s="478">
        <v>0</v>
      </c>
      <c r="CN42" s="478">
        <v>1.6020841024497954E-4</v>
      </c>
      <c r="CO42" s="478">
        <v>2.3859102199675344E-3</v>
      </c>
      <c r="CP42" s="478">
        <v>0</v>
      </c>
      <c r="CQ42" s="478">
        <v>1.4397051483856107E-4</v>
      </c>
      <c r="CR42" s="478">
        <v>4.064932884423354E-4</v>
      </c>
      <c r="CS42" s="478">
        <v>2.0897549762290371E-4</v>
      </c>
      <c r="CT42" s="478">
        <v>0</v>
      </c>
      <c r="CU42" s="478">
        <v>0</v>
      </c>
      <c r="CV42" s="478">
        <v>1.8453259679032336E-3</v>
      </c>
      <c r="CW42" s="478">
        <v>3.3835985698656714E-5</v>
      </c>
      <c r="CX42" s="478">
        <v>7.4281662558665635E-4</v>
      </c>
      <c r="CY42" s="478">
        <v>3.1486400297102445E-4</v>
      </c>
      <c r="CZ42" s="478">
        <v>7.8245460612615927E-4</v>
      </c>
      <c r="DA42" s="478">
        <v>0</v>
      </c>
      <c r="DB42" s="478">
        <v>0</v>
      </c>
      <c r="DC42" s="478">
        <v>4.4089280793607055E-4</v>
      </c>
      <c r="DD42" s="478">
        <v>9.8765432098765434E-4</v>
      </c>
      <c r="DE42" s="478">
        <v>8.970727101038716E-4</v>
      </c>
      <c r="DF42" s="479">
        <v>6.6808225938882835E-3</v>
      </c>
      <c r="DG42" s="481" t="s">
        <v>241</v>
      </c>
      <c r="DH42" s="175"/>
    </row>
    <row r="43" spans="1:112" ht="17.25" customHeight="1" x14ac:dyDescent="0.2">
      <c r="A43" s="547" t="s">
        <v>242</v>
      </c>
      <c r="B43" s="571" t="s">
        <v>532</v>
      </c>
      <c r="C43" s="459"/>
      <c r="D43" s="504">
        <v>0</v>
      </c>
      <c r="E43" s="478">
        <v>0</v>
      </c>
      <c r="F43" s="478">
        <v>0</v>
      </c>
      <c r="G43" s="478">
        <v>0</v>
      </c>
      <c r="H43" s="478">
        <v>3.5498757543485978E-4</v>
      </c>
      <c r="I43" s="478">
        <v>0</v>
      </c>
      <c r="J43" s="478">
        <v>0</v>
      </c>
      <c r="K43" s="478">
        <v>0</v>
      </c>
      <c r="L43" s="478">
        <v>0</v>
      </c>
      <c r="M43" s="478">
        <v>0</v>
      </c>
      <c r="N43" s="478">
        <v>0</v>
      </c>
      <c r="O43" s="478">
        <v>0</v>
      </c>
      <c r="P43" s="478">
        <v>0</v>
      </c>
      <c r="Q43" s="478">
        <v>2.7214587018641994E-4</v>
      </c>
      <c r="R43" s="478">
        <v>3.2379386784228746E-4</v>
      </c>
      <c r="S43" s="478">
        <v>0</v>
      </c>
      <c r="T43" s="478">
        <v>0</v>
      </c>
      <c r="U43" s="478">
        <v>0</v>
      </c>
      <c r="V43" s="478">
        <v>0</v>
      </c>
      <c r="W43" s="478">
        <v>0</v>
      </c>
      <c r="X43" s="478">
        <v>0</v>
      </c>
      <c r="Y43" s="478">
        <v>0</v>
      </c>
      <c r="Z43" s="478">
        <v>0</v>
      </c>
      <c r="AA43" s="478">
        <v>0</v>
      </c>
      <c r="AB43" s="478">
        <v>0</v>
      </c>
      <c r="AC43" s="478">
        <v>0</v>
      </c>
      <c r="AD43" s="478">
        <v>0</v>
      </c>
      <c r="AE43" s="478">
        <v>0</v>
      </c>
      <c r="AF43" s="478">
        <v>0</v>
      </c>
      <c r="AG43" s="478">
        <v>0</v>
      </c>
      <c r="AH43" s="478">
        <v>1.4008872285780995E-4</v>
      </c>
      <c r="AI43" s="478">
        <v>0</v>
      </c>
      <c r="AJ43" s="478">
        <v>0</v>
      </c>
      <c r="AK43" s="478">
        <v>0</v>
      </c>
      <c r="AL43" s="478">
        <v>0</v>
      </c>
      <c r="AM43" s="478">
        <v>3.8391400326326903E-5</v>
      </c>
      <c r="AN43" s="478">
        <v>0</v>
      </c>
      <c r="AO43" s="478">
        <v>0</v>
      </c>
      <c r="AP43" s="478">
        <v>0</v>
      </c>
      <c r="AQ43" s="478">
        <v>6.2895643743431399E-3</v>
      </c>
      <c r="AR43" s="478">
        <v>9.1755144842050067E-4</v>
      </c>
      <c r="AS43" s="478">
        <v>8.5565089443507051E-4</v>
      </c>
      <c r="AT43" s="478">
        <v>1.217698601460202E-4</v>
      </c>
      <c r="AU43" s="478">
        <v>0</v>
      </c>
      <c r="AV43" s="478">
        <v>0</v>
      </c>
      <c r="AW43" s="478">
        <v>3.1738810746761318E-5</v>
      </c>
      <c r="AX43" s="478">
        <v>0</v>
      </c>
      <c r="AY43" s="478">
        <v>0</v>
      </c>
      <c r="AZ43" s="478">
        <v>0</v>
      </c>
      <c r="BA43" s="478">
        <v>0</v>
      </c>
      <c r="BB43" s="478">
        <v>1.5632327653587619E-4</v>
      </c>
      <c r="BC43" s="478">
        <v>0</v>
      </c>
      <c r="BD43" s="478">
        <v>0</v>
      </c>
      <c r="BE43" s="478">
        <v>0</v>
      </c>
      <c r="BF43" s="478">
        <v>0</v>
      </c>
      <c r="BG43" s="478">
        <v>5.9347181008902075E-4</v>
      </c>
      <c r="BH43" s="478">
        <v>9.3586567575006888E-3</v>
      </c>
      <c r="BI43" s="478">
        <v>5.5294953802416487E-3</v>
      </c>
      <c r="BJ43" s="478">
        <v>0</v>
      </c>
      <c r="BK43" s="478">
        <v>7.6186819420807211E-2</v>
      </c>
      <c r="BL43" s="478">
        <v>9.4230933348505103E-2</v>
      </c>
      <c r="BM43" s="478">
        <v>3.1331144779832037E-2</v>
      </c>
      <c r="BN43" s="478">
        <v>6.62901955527255E-2</v>
      </c>
      <c r="BO43" s="478">
        <v>0</v>
      </c>
      <c r="BP43" s="478">
        <v>0</v>
      </c>
      <c r="BQ43" s="478">
        <v>0</v>
      </c>
      <c r="BR43" s="478">
        <v>0</v>
      </c>
      <c r="BS43" s="478">
        <v>0</v>
      </c>
      <c r="BT43" s="478">
        <v>0</v>
      </c>
      <c r="BU43" s="478">
        <v>0</v>
      </c>
      <c r="BV43" s="478">
        <v>7.9026394815868501E-5</v>
      </c>
      <c r="BW43" s="478">
        <v>5.6510797329676459E-6</v>
      </c>
      <c r="BX43" s="478">
        <v>0</v>
      </c>
      <c r="BY43" s="478">
        <v>0</v>
      </c>
      <c r="BZ43" s="478">
        <v>0</v>
      </c>
      <c r="CA43" s="478">
        <v>1.7034324163188826E-4</v>
      </c>
      <c r="CB43" s="478">
        <v>0</v>
      </c>
      <c r="CC43" s="478">
        <v>0</v>
      </c>
      <c r="CD43" s="478">
        <v>0</v>
      </c>
      <c r="CE43" s="478">
        <v>0</v>
      </c>
      <c r="CF43" s="478">
        <v>0</v>
      </c>
      <c r="CG43" s="478">
        <v>0</v>
      </c>
      <c r="CH43" s="478">
        <v>0</v>
      </c>
      <c r="CI43" s="478">
        <v>0</v>
      </c>
      <c r="CJ43" s="478">
        <v>0</v>
      </c>
      <c r="CK43" s="478">
        <v>0</v>
      </c>
      <c r="CL43" s="478">
        <v>3.5468539405547279E-6</v>
      </c>
      <c r="CM43" s="478">
        <v>0</v>
      </c>
      <c r="CN43" s="478">
        <v>0</v>
      </c>
      <c r="CO43" s="478">
        <v>0</v>
      </c>
      <c r="CP43" s="478">
        <v>0</v>
      </c>
      <c r="CQ43" s="478">
        <v>0</v>
      </c>
      <c r="CR43" s="478">
        <v>0</v>
      </c>
      <c r="CS43" s="478">
        <v>0</v>
      </c>
      <c r="CT43" s="478">
        <v>8.3251469388434703E-5</v>
      </c>
      <c r="CU43" s="478">
        <v>0</v>
      </c>
      <c r="CV43" s="478">
        <v>1.1905328825182151E-4</v>
      </c>
      <c r="CW43" s="478">
        <v>0</v>
      </c>
      <c r="CX43" s="478">
        <v>0</v>
      </c>
      <c r="CY43" s="478">
        <v>0</v>
      </c>
      <c r="CZ43" s="478">
        <v>0</v>
      </c>
      <c r="DA43" s="478">
        <v>0</v>
      </c>
      <c r="DB43" s="478">
        <v>0</v>
      </c>
      <c r="DC43" s="478">
        <v>0</v>
      </c>
      <c r="DD43" s="478">
        <v>0</v>
      </c>
      <c r="DE43" s="478">
        <v>2.1246458923512748E-4</v>
      </c>
      <c r="DF43" s="479">
        <v>5.086408353599337E-3</v>
      </c>
      <c r="DG43" s="481" t="s">
        <v>242</v>
      </c>
      <c r="DH43" s="175"/>
    </row>
    <row r="44" spans="1:112" ht="17.25" customHeight="1" x14ac:dyDescent="0.2">
      <c r="A44" s="547" t="s">
        <v>243</v>
      </c>
      <c r="B44" s="571" t="s">
        <v>342</v>
      </c>
      <c r="C44" s="459"/>
      <c r="D44" s="504">
        <v>4.193576926479696E-3</v>
      </c>
      <c r="E44" s="478">
        <v>5.8816609810610516E-4</v>
      </c>
      <c r="F44" s="478">
        <v>0</v>
      </c>
      <c r="G44" s="478">
        <v>7.468259895444362E-4</v>
      </c>
      <c r="H44" s="478">
        <v>1.3312034078807242E-3</v>
      </c>
      <c r="I44" s="478">
        <v>0</v>
      </c>
      <c r="J44" s="478">
        <v>9.1570158901158102E-3</v>
      </c>
      <c r="K44" s="478">
        <v>3.2333559155016322E-3</v>
      </c>
      <c r="L44" s="478">
        <v>6.9024050316263449E-2</v>
      </c>
      <c r="M44" s="478">
        <v>0</v>
      </c>
      <c r="N44" s="478">
        <v>0</v>
      </c>
      <c r="O44" s="478">
        <v>1.8344135991194815E-4</v>
      </c>
      <c r="P44" s="478">
        <v>2.4004364429896343E-3</v>
      </c>
      <c r="Q44" s="478">
        <v>1.051163423595047E-2</v>
      </c>
      <c r="R44" s="478">
        <v>2.4110189543948789E-2</v>
      </c>
      <c r="S44" s="478">
        <v>4.6302250803858521E-4</v>
      </c>
      <c r="T44" s="478">
        <v>7.9190813865591587E-4</v>
      </c>
      <c r="U44" s="478">
        <v>5.236973029588898E-4</v>
      </c>
      <c r="V44" s="478">
        <v>0</v>
      </c>
      <c r="W44" s="478">
        <v>9.5060722461490707E-3</v>
      </c>
      <c r="X44" s="478">
        <v>0</v>
      </c>
      <c r="Y44" s="478">
        <v>7.5399735954232066E-3</v>
      </c>
      <c r="Z44" s="478">
        <v>1.2572817568417083E-3</v>
      </c>
      <c r="AA44" s="478">
        <v>2.023163521503199E-2</v>
      </c>
      <c r="AB44" s="478">
        <v>6.2133441728122645E-3</v>
      </c>
      <c r="AC44" s="478">
        <v>1.8702075930428279E-4</v>
      </c>
      <c r="AD44" s="478">
        <v>1.9209475042976612E-3</v>
      </c>
      <c r="AE44" s="478">
        <v>2.2281167108753316E-2</v>
      </c>
      <c r="AF44" s="478">
        <v>2.023121387283237E-2</v>
      </c>
      <c r="AG44" s="478">
        <v>1.6313805104408354E-2</v>
      </c>
      <c r="AH44" s="478">
        <v>7.0978286247957044E-3</v>
      </c>
      <c r="AI44" s="478">
        <v>3.1561461794019932E-2</v>
      </c>
      <c r="AJ44" s="478">
        <v>1.1409288124698698E-2</v>
      </c>
      <c r="AK44" s="478">
        <v>3.2335426153970518E-4</v>
      </c>
      <c r="AL44" s="478">
        <v>3.4659792474492557E-4</v>
      </c>
      <c r="AM44" s="478">
        <v>9.5594586812553992E-3</v>
      </c>
      <c r="AN44" s="478">
        <v>1.8737118231216038E-4</v>
      </c>
      <c r="AO44" s="478">
        <v>2.5689724110355859E-3</v>
      </c>
      <c r="AP44" s="478">
        <v>3.3590931463336666E-3</v>
      </c>
      <c r="AQ44" s="478">
        <v>5.7327098082986402E-2</v>
      </c>
      <c r="AR44" s="478">
        <v>5.1890811377637958E-2</v>
      </c>
      <c r="AS44" s="478">
        <v>4.4261941128019767E-2</v>
      </c>
      <c r="AT44" s="478">
        <v>3.15124852969371E-2</v>
      </c>
      <c r="AU44" s="478">
        <v>2.2223062096073169E-2</v>
      </c>
      <c r="AV44" s="478">
        <v>1.0163262244668351E-2</v>
      </c>
      <c r="AW44" s="478">
        <v>2.2931290764535053E-2</v>
      </c>
      <c r="AX44" s="478">
        <v>2.0991429757994489E-2</v>
      </c>
      <c r="AY44" s="478">
        <v>2.5947422328439742E-2</v>
      </c>
      <c r="AZ44" s="478">
        <v>1.7806556050182113E-2</v>
      </c>
      <c r="BA44" s="478">
        <v>4.647232784114913E-3</v>
      </c>
      <c r="BB44" s="478">
        <v>2.3604814756917305E-2</v>
      </c>
      <c r="BC44" s="478">
        <v>2.2675736961451248E-3</v>
      </c>
      <c r="BD44" s="478">
        <v>0</v>
      </c>
      <c r="BE44" s="478">
        <v>3.0823425803610744E-3</v>
      </c>
      <c r="BF44" s="478">
        <v>8.3853025450868028E-3</v>
      </c>
      <c r="BG44" s="478">
        <v>3.6350148367952521E-2</v>
      </c>
      <c r="BH44" s="478">
        <v>1.2936966694192129E-2</v>
      </c>
      <c r="BI44" s="478">
        <v>1.786780383795309E-2</v>
      </c>
      <c r="BJ44" s="478">
        <v>1.8719580681392738E-4</v>
      </c>
      <c r="BK44" s="478">
        <v>1.6147108878834419E-2</v>
      </c>
      <c r="BL44" s="478">
        <v>6.7782266093932245E-2</v>
      </c>
      <c r="BM44" s="478">
        <v>6.5188743245245357E-3</v>
      </c>
      <c r="BN44" s="478">
        <v>5.3454429679776127E-3</v>
      </c>
      <c r="BO44" s="478">
        <v>5.0868130694560769E-4</v>
      </c>
      <c r="BP44" s="478">
        <v>1.8165304268846503E-3</v>
      </c>
      <c r="BQ44" s="478">
        <v>7.0593772060553771E-4</v>
      </c>
      <c r="BR44" s="478">
        <v>1.383961148436124E-4</v>
      </c>
      <c r="BS44" s="478">
        <v>2.7063852026055959E-3</v>
      </c>
      <c r="BT44" s="478">
        <v>1.1573236889692586E-4</v>
      </c>
      <c r="BU44" s="478">
        <v>2.6659083638431735E-5</v>
      </c>
      <c r="BV44" s="478">
        <v>2.5683578315157263E-4</v>
      </c>
      <c r="BW44" s="478">
        <v>3.6543648939857442E-4</v>
      </c>
      <c r="BX44" s="478">
        <v>5.33731853116994E-4</v>
      </c>
      <c r="BY44" s="478">
        <v>1.4571709878569085E-3</v>
      </c>
      <c r="BZ44" s="478">
        <v>0</v>
      </c>
      <c r="CA44" s="478">
        <v>9.3688782897538537E-4</v>
      </c>
      <c r="CB44" s="478">
        <v>0</v>
      </c>
      <c r="CC44" s="478">
        <v>1.1117287381878821E-3</v>
      </c>
      <c r="CD44" s="478">
        <v>2.590202671998546E-3</v>
      </c>
      <c r="CE44" s="478">
        <v>5.6139598083386972E-3</v>
      </c>
      <c r="CF44" s="478">
        <v>0</v>
      </c>
      <c r="CG44" s="478">
        <v>6.751360563820941E-4</v>
      </c>
      <c r="CH44" s="478">
        <v>4.9252591917649669E-5</v>
      </c>
      <c r="CI44" s="478">
        <v>2.3129820565968918E-4</v>
      </c>
      <c r="CJ44" s="478">
        <v>3.771805752003772E-4</v>
      </c>
      <c r="CK44" s="478">
        <v>3.6912751677852348E-4</v>
      </c>
      <c r="CL44" s="478">
        <v>2.9758104561254167E-3</v>
      </c>
      <c r="CM44" s="478">
        <v>1.8946483116835105E-4</v>
      </c>
      <c r="CN44" s="478">
        <v>2.6469215605692272E-4</v>
      </c>
      <c r="CO44" s="478">
        <v>3.0839921680943081E-4</v>
      </c>
      <c r="CP44" s="478">
        <v>1.481700992739665E-4</v>
      </c>
      <c r="CQ44" s="478">
        <v>5.9507812799938569E-4</v>
      </c>
      <c r="CR44" s="478">
        <v>4.3300372029727029E-4</v>
      </c>
      <c r="CS44" s="478">
        <v>2.2116573498423978E-3</v>
      </c>
      <c r="CT44" s="478">
        <v>9.1576616327278173E-4</v>
      </c>
      <c r="CU44" s="478">
        <v>0</v>
      </c>
      <c r="CV44" s="478">
        <v>4.9169008048002283E-3</v>
      </c>
      <c r="CW44" s="478">
        <v>2.2933279195756214E-4</v>
      </c>
      <c r="CX44" s="478">
        <v>1.181753722524226E-3</v>
      </c>
      <c r="CY44" s="478">
        <v>2.5673526396098917E-3</v>
      </c>
      <c r="CZ44" s="478">
        <v>4.2574735921570434E-3</v>
      </c>
      <c r="DA44" s="478">
        <v>1.4836795252225519E-4</v>
      </c>
      <c r="DB44" s="478">
        <v>0</v>
      </c>
      <c r="DC44" s="478">
        <v>5.0886378249288145E-3</v>
      </c>
      <c r="DD44" s="478">
        <v>4.1152263374485596E-4</v>
      </c>
      <c r="DE44" s="478">
        <v>2.1482530689329554E-3</v>
      </c>
      <c r="DF44" s="479">
        <v>9.8860837249129599E-3</v>
      </c>
      <c r="DG44" s="481" t="s">
        <v>243</v>
      </c>
      <c r="DH44" s="175"/>
    </row>
    <row r="45" spans="1:112" ht="17.25" customHeight="1" x14ac:dyDescent="0.2">
      <c r="A45" s="547" t="s">
        <v>244</v>
      </c>
      <c r="B45" s="571" t="s">
        <v>185</v>
      </c>
      <c r="C45" s="459"/>
      <c r="D45" s="504">
        <v>0</v>
      </c>
      <c r="E45" s="478">
        <v>0</v>
      </c>
      <c r="F45" s="478">
        <v>0</v>
      </c>
      <c r="G45" s="478">
        <v>0</v>
      </c>
      <c r="H45" s="478">
        <v>0</v>
      </c>
      <c r="I45" s="478">
        <v>0</v>
      </c>
      <c r="J45" s="478">
        <v>4.5785079450579051E-3</v>
      </c>
      <c r="K45" s="478">
        <v>0</v>
      </c>
      <c r="L45" s="478">
        <v>0</v>
      </c>
      <c r="M45" s="478">
        <v>0</v>
      </c>
      <c r="N45" s="478">
        <v>0</v>
      </c>
      <c r="O45" s="478">
        <v>0</v>
      </c>
      <c r="P45" s="478">
        <v>0</v>
      </c>
      <c r="Q45" s="478">
        <v>3.4018233773302493E-5</v>
      </c>
      <c r="R45" s="478">
        <v>1.9925776482602306E-4</v>
      </c>
      <c r="S45" s="478">
        <v>0</v>
      </c>
      <c r="T45" s="478">
        <v>0</v>
      </c>
      <c r="U45" s="478">
        <v>0</v>
      </c>
      <c r="V45" s="478">
        <v>0</v>
      </c>
      <c r="W45" s="478">
        <v>0</v>
      </c>
      <c r="X45" s="478">
        <v>0</v>
      </c>
      <c r="Y45" s="478">
        <v>0</v>
      </c>
      <c r="Z45" s="478">
        <v>0</v>
      </c>
      <c r="AA45" s="478">
        <v>0</v>
      </c>
      <c r="AB45" s="478">
        <v>1.1613727425817315E-4</v>
      </c>
      <c r="AC45" s="478">
        <v>0</v>
      </c>
      <c r="AD45" s="478">
        <v>4.0988370314631623E-4</v>
      </c>
      <c r="AE45" s="478">
        <v>0</v>
      </c>
      <c r="AF45" s="478">
        <v>0</v>
      </c>
      <c r="AG45" s="478">
        <v>1.4501160092807424E-3</v>
      </c>
      <c r="AH45" s="478">
        <v>0</v>
      </c>
      <c r="AI45" s="478">
        <v>7.890365448504983E-3</v>
      </c>
      <c r="AJ45" s="478">
        <v>1.0177299266163158E-3</v>
      </c>
      <c r="AK45" s="478">
        <v>0</v>
      </c>
      <c r="AL45" s="478">
        <v>0</v>
      </c>
      <c r="AM45" s="478">
        <v>1.2285248104424609E-3</v>
      </c>
      <c r="AN45" s="478">
        <v>0</v>
      </c>
      <c r="AO45" s="478">
        <v>0</v>
      </c>
      <c r="AP45" s="478">
        <v>5.0741588313197381E-5</v>
      </c>
      <c r="AQ45" s="478">
        <v>3.0551640419412921E-4</v>
      </c>
      <c r="AR45" s="478">
        <v>4.0962118233058069E-4</v>
      </c>
      <c r="AS45" s="478">
        <v>0.11177039767774748</v>
      </c>
      <c r="AT45" s="478">
        <v>3.5357303859845479E-2</v>
      </c>
      <c r="AU45" s="478">
        <v>3.4392834196303717E-3</v>
      </c>
      <c r="AV45" s="478">
        <v>1.4751106332974973E-3</v>
      </c>
      <c r="AW45" s="478">
        <v>1.7826632036097606E-3</v>
      </c>
      <c r="AX45" s="478">
        <v>4.8703137388152679E-3</v>
      </c>
      <c r="AY45" s="478">
        <v>4.2335268009559578E-2</v>
      </c>
      <c r="AZ45" s="478">
        <v>1.8885741265344666E-3</v>
      </c>
      <c r="BA45" s="478">
        <v>4.224757076468103E-4</v>
      </c>
      <c r="BB45" s="478">
        <v>2.9701422541816478E-3</v>
      </c>
      <c r="BC45" s="478">
        <v>2.2675736961451248E-3</v>
      </c>
      <c r="BD45" s="478">
        <v>0</v>
      </c>
      <c r="BE45" s="478">
        <v>4.4033465433729633E-4</v>
      </c>
      <c r="BF45" s="478">
        <v>8.0271363559750539E-3</v>
      </c>
      <c r="BG45" s="478">
        <v>3.0267062314540058E-2</v>
      </c>
      <c r="BH45" s="478">
        <v>1.348747591522158E-2</v>
      </c>
      <c r="BI45" s="478">
        <v>4.2643923240938164E-4</v>
      </c>
      <c r="BJ45" s="478">
        <v>0</v>
      </c>
      <c r="BK45" s="478">
        <v>1.101379491649717E-2</v>
      </c>
      <c r="BL45" s="478">
        <v>6.9695331835120753E-4</v>
      </c>
      <c r="BM45" s="478">
        <v>4.7643925984264248E-3</v>
      </c>
      <c r="BN45" s="478">
        <v>6.5351810580290565E-3</v>
      </c>
      <c r="BO45" s="478">
        <v>0</v>
      </c>
      <c r="BP45" s="478">
        <v>0</v>
      </c>
      <c r="BQ45" s="478">
        <v>1.3229795800977854E-2</v>
      </c>
      <c r="BR45" s="478">
        <v>0</v>
      </c>
      <c r="BS45" s="478">
        <v>3.3935864609474555E-6</v>
      </c>
      <c r="BT45" s="478">
        <v>0</v>
      </c>
      <c r="BU45" s="478">
        <v>0</v>
      </c>
      <c r="BV45" s="478">
        <v>0</v>
      </c>
      <c r="BW45" s="478">
        <v>0</v>
      </c>
      <c r="BX45" s="478">
        <v>2.1349274124679761E-4</v>
      </c>
      <c r="BY45" s="478">
        <v>0</v>
      </c>
      <c r="BZ45" s="478">
        <v>0</v>
      </c>
      <c r="CA45" s="478">
        <v>0</v>
      </c>
      <c r="CB45" s="478">
        <v>0</v>
      </c>
      <c r="CC45" s="478">
        <v>1.1117287381878821E-4</v>
      </c>
      <c r="CD45" s="478">
        <v>9.0884304280650731E-5</v>
      </c>
      <c r="CE45" s="478">
        <v>3.9333476364156476E-4</v>
      </c>
      <c r="CF45" s="478">
        <v>0</v>
      </c>
      <c r="CG45" s="478">
        <v>0</v>
      </c>
      <c r="CH45" s="478">
        <v>0</v>
      </c>
      <c r="CI45" s="478">
        <v>0</v>
      </c>
      <c r="CJ45" s="478">
        <v>0</v>
      </c>
      <c r="CK45" s="478">
        <v>3.3557046979865769E-5</v>
      </c>
      <c r="CL45" s="478">
        <v>2.1990494431439313E-4</v>
      </c>
      <c r="CM45" s="478">
        <v>0</v>
      </c>
      <c r="CN45" s="478">
        <v>0</v>
      </c>
      <c r="CO45" s="478">
        <v>0</v>
      </c>
      <c r="CP45" s="478">
        <v>0</v>
      </c>
      <c r="CQ45" s="478">
        <v>0</v>
      </c>
      <c r="CR45" s="478">
        <v>0</v>
      </c>
      <c r="CS45" s="478">
        <v>0</v>
      </c>
      <c r="CT45" s="478">
        <v>0</v>
      </c>
      <c r="CU45" s="478">
        <v>0</v>
      </c>
      <c r="CV45" s="478">
        <v>4.4621172436782701E-2</v>
      </c>
      <c r="CW45" s="478">
        <v>1.1278661899552237E-4</v>
      </c>
      <c r="CX45" s="478">
        <v>0</v>
      </c>
      <c r="CY45" s="478">
        <v>0</v>
      </c>
      <c r="CZ45" s="478">
        <v>0</v>
      </c>
      <c r="DA45" s="478">
        <v>0</v>
      </c>
      <c r="DB45" s="478">
        <v>0</v>
      </c>
      <c r="DC45" s="478">
        <v>1.4696426931202353E-4</v>
      </c>
      <c r="DD45" s="478">
        <v>0</v>
      </c>
      <c r="DE45" s="478">
        <v>0</v>
      </c>
      <c r="DF45" s="479">
        <v>4.307031218123313E-3</v>
      </c>
      <c r="DG45" s="481" t="s">
        <v>244</v>
      </c>
      <c r="DH45" s="175"/>
    </row>
    <row r="46" spans="1:112" ht="17.25" customHeight="1" x14ac:dyDescent="0.2">
      <c r="A46" s="547" t="s">
        <v>245</v>
      </c>
      <c r="B46" s="571" t="s">
        <v>186</v>
      </c>
      <c r="C46" s="459"/>
      <c r="D46" s="504">
        <v>0</v>
      </c>
      <c r="E46" s="478">
        <v>0</v>
      </c>
      <c r="F46" s="478">
        <v>0</v>
      </c>
      <c r="G46" s="478">
        <v>0</v>
      </c>
      <c r="H46" s="478">
        <v>0</v>
      </c>
      <c r="I46" s="478">
        <v>0</v>
      </c>
      <c r="J46" s="478">
        <v>5.3864799353622406E-4</v>
      </c>
      <c r="K46" s="478">
        <v>0</v>
      </c>
      <c r="L46" s="478">
        <v>0</v>
      </c>
      <c r="M46" s="478">
        <v>0</v>
      </c>
      <c r="N46" s="478">
        <v>0</v>
      </c>
      <c r="O46" s="478">
        <v>0</v>
      </c>
      <c r="P46" s="478">
        <v>0</v>
      </c>
      <c r="Q46" s="478">
        <v>2.0410940263981494E-4</v>
      </c>
      <c r="R46" s="478">
        <v>3.7360830904879322E-4</v>
      </c>
      <c r="S46" s="478">
        <v>0</v>
      </c>
      <c r="T46" s="478">
        <v>0</v>
      </c>
      <c r="U46" s="478">
        <v>0</v>
      </c>
      <c r="V46" s="478">
        <v>0</v>
      </c>
      <c r="W46" s="478">
        <v>0</v>
      </c>
      <c r="X46" s="478">
        <v>0</v>
      </c>
      <c r="Y46" s="478">
        <v>0</v>
      </c>
      <c r="Z46" s="478">
        <v>0</v>
      </c>
      <c r="AA46" s="478">
        <v>0</v>
      </c>
      <c r="AB46" s="478">
        <v>0</v>
      </c>
      <c r="AC46" s="478">
        <v>0</v>
      </c>
      <c r="AD46" s="478">
        <v>3.1750692825811663E-3</v>
      </c>
      <c r="AE46" s="478">
        <v>0</v>
      </c>
      <c r="AF46" s="478">
        <v>0</v>
      </c>
      <c r="AG46" s="478">
        <v>8.7006960556844544E-4</v>
      </c>
      <c r="AH46" s="478">
        <v>0</v>
      </c>
      <c r="AI46" s="478">
        <v>7.890365448504983E-3</v>
      </c>
      <c r="AJ46" s="478">
        <v>2.1693716856821467E-3</v>
      </c>
      <c r="AK46" s="478">
        <v>0</v>
      </c>
      <c r="AL46" s="478">
        <v>0</v>
      </c>
      <c r="AM46" s="478">
        <v>1.2669162107687877E-3</v>
      </c>
      <c r="AN46" s="478">
        <v>3.7474236462432077E-4</v>
      </c>
      <c r="AO46" s="478">
        <v>2.0991603358656537E-4</v>
      </c>
      <c r="AP46" s="478">
        <v>2.537079415659869E-4</v>
      </c>
      <c r="AQ46" s="478">
        <v>8.9618145230277899E-5</v>
      </c>
      <c r="AR46" s="478">
        <v>3.9323633503735744E-4</v>
      </c>
      <c r="AS46" s="478">
        <v>4.4221957441363926E-3</v>
      </c>
      <c r="AT46" s="478">
        <v>0.12156259229896314</v>
      </c>
      <c r="AU46" s="478">
        <v>3.4014890963377301E-4</v>
      </c>
      <c r="AV46" s="478">
        <v>3.8752906467985097E-3</v>
      </c>
      <c r="AW46" s="478">
        <v>1.8302714197299028E-3</v>
      </c>
      <c r="AX46" s="478">
        <v>3.2468758258768454E-3</v>
      </c>
      <c r="AY46" s="478">
        <v>1.3656538067599864E-3</v>
      </c>
      <c r="AZ46" s="478">
        <v>2.0234722784297854E-3</v>
      </c>
      <c r="BA46" s="478">
        <v>0</v>
      </c>
      <c r="BB46" s="478">
        <v>3.1264655307175238E-4</v>
      </c>
      <c r="BC46" s="478">
        <v>0</v>
      </c>
      <c r="BD46" s="478">
        <v>0</v>
      </c>
      <c r="BE46" s="478">
        <v>0</v>
      </c>
      <c r="BF46" s="478">
        <v>7.3740097758301024E-4</v>
      </c>
      <c r="BG46" s="478">
        <v>1.6320474777448072E-3</v>
      </c>
      <c r="BH46" s="478">
        <v>5.5050922102945225E-4</v>
      </c>
      <c r="BI46" s="478">
        <v>8.5287846481876332E-5</v>
      </c>
      <c r="BJ46" s="478">
        <v>0</v>
      </c>
      <c r="BK46" s="478">
        <v>2.4213745105364381E-5</v>
      </c>
      <c r="BL46" s="478">
        <v>1.0667652831906239E-4</v>
      </c>
      <c r="BM46" s="478">
        <v>1.2476314496697675E-4</v>
      </c>
      <c r="BN46" s="478">
        <v>1.675687450776681E-5</v>
      </c>
      <c r="BO46" s="478">
        <v>0</v>
      </c>
      <c r="BP46" s="478">
        <v>6.4876086674451802E-5</v>
      </c>
      <c r="BQ46" s="478">
        <v>3.6604178105472323E-4</v>
      </c>
      <c r="BR46" s="478">
        <v>0</v>
      </c>
      <c r="BS46" s="478">
        <v>3.3935864609474555E-6</v>
      </c>
      <c r="BT46" s="478">
        <v>0</v>
      </c>
      <c r="BU46" s="478">
        <v>0</v>
      </c>
      <c r="BV46" s="478">
        <v>0</v>
      </c>
      <c r="BW46" s="478">
        <v>0</v>
      </c>
      <c r="BX46" s="478">
        <v>0</v>
      </c>
      <c r="BY46" s="478">
        <v>1.3127666557269446E-5</v>
      </c>
      <c r="BZ46" s="478">
        <v>0</v>
      </c>
      <c r="CA46" s="478">
        <v>8.5171620815944132E-5</v>
      </c>
      <c r="CB46" s="478">
        <v>0</v>
      </c>
      <c r="CC46" s="478">
        <v>1.1117287381878821E-4</v>
      </c>
      <c r="CD46" s="478">
        <v>9.0884304280650731E-5</v>
      </c>
      <c r="CE46" s="478">
        <v>1.7878852892798397E-4</v>
      </c>
      <c r="CF46" s="478">
        <v>0</v>
      </c>
      <c r="CG46" s="478">
        <v>0</v>
      </c>
      <c r="CH46" s="478">
        <v>0</v>
      </c>
      <c r="CI46" s="478">
        <v>0</v>
      </c>
      <c r="CJ46" s="478">
        <v>0</v>
      </c>
      <c r="CK46" s="478">
        <v>0</v>
      </c>
      <c r="CL46" s="478">
        <v>1.4187415762218912E-5</v>
      </c>
      <c r="CM46" s="478">
        <v>0</v>
      </c>
      <c r="CN46" s="478">
        <v>0</v>
      </c>
      <c r="CO46" s="478">
        <v>0</v>
      </c>
      <c r="CP46" s="478">
        <v>0</v>
      </c>
      <c r="CQ46" s="478">
        <v>0</v>
      </c>
      <c r="CR46" s="478">
        <v>0</v>
      </c>
      <c r="CS46" s="478">
        <v>0</v>
      </c>
      <c r="CT46" s="478">
        <v>9.9901763266121643E-5</v>
      </c>
      <c r="CU46" s="478">
        <v>0</v>
      </c>
      <c r="CV46" s="478">
        <v>7.0550978618029433E-2</v>
      </c>
      <c r="CW46" s="478">
        <v>7.5191079330348245E-6</v>
      </c>
      <c r="CX46" s="478">
        <v>0</v>
      </c>
      <c r="CY46" s="478">
        <v>0</v>
      </c>
      <c r="CZ46" s="478">
        <v>0</v>
      </c>
      <c r="DA46" s="478">
        <v>0</v>
      </c>
      <c r="DB46" s="478">
        <v>0</v>
      </c>
      <c r="DC46" s="478">
        <v>5.5111600992008819E-5</v>
      </c>
      <c r="DD46" s="478">
        <v>0</v>
      </c>
      <c r="DE46" s="478">
        <v>0</v>
      </c>
      <c r="DF46" s="479">
        <v>6.1710750698247907E-3</v>
      </c>
      <c r="DG46" s="481" t="s">
        <v>245</v>
      </c>
      <c r="DH46" s="175"/>
    </row>
    <row r="47" spans="1:112" ht="17.25" customHeight="1" x14ac:dyDescent="0.2">
      <c r="A47" s="547" t="s">
        <v>246</v>
      </c>
      <c r="B47" s="571" t="s">
        <v>187</v>
      </c>
      <c r="C47" s="459"/>
      <c r="D47" s="504">
        <v>0</v>
      </c>
      <c r="E47" s="478">
        <v>0</v>
      </c>
      <c r="F47" s="478">
        <v>3.0016509079993996E-4</v>
      </c>
      <c r="G47" s="478">
        <v>0</v>
      </c>
      <c r="H47" s="478">
        <v>0</v>
      </c>
      <c r="I47" s="478">
        <v>0</v>
      </c>
      <c r="J47" s="478">
        <v>0</v>
      </c>
      <c r="K47" s="478">
        <v>0</v>
      </c>
      <c r="L47" s="478">
        <v>0</v>
      </c>
      <c r="M47" s="478">
        <v>0</v>
      </c>
      <c r="N47" s="478">
        <v>0</v>
      </c>
      <c r="O47" s="478">
        <v>0</v>
      </c>
      <c r="P47" s="478">
        <v>0</v>
      </c>
      <c r="Q47" s="478">
        <v>0</v>
      </c>
      <c r="R47" s="478">
        <v>0</v>
      </c>
      <c r="S47" s="478">
        <v>0</v>
      </c>
      <c r="T47" s="478">
        <v>0</v>
      </c>
      <c r="U47" s="478">
        <v>0</v>
      </c>
      <c r="V47" s="478">
        <v>0</v>
      </c>
      <c r="W47" s="478">
        <v>0</v>
      </c>
      <c r="X47" s="478">
        <v>0</v>
      </c>
      <c r="Y47" s="478">
        <v>0</v>
      </c>
      <c r="Z47" s="478">
        <v>0</v>
      </c>
      <c r="AA47" s="478">
        <v>0</v>
      </c>
      <c r="AB47" s="478">
        <v>0</v>
      </c>
      <c r="AC47" s="478">
        <v>0</v>
      </c>
      <c r="AD47" s="478">
        <v>0</v>
      </c>
      <c r="AE47" s="478">
        <v>0</v>
      </c>
      <c r="AF47" s="478">
        <v>0</v>
      </c>
      <c r="AG47" s="478">
        <v>0</v>
      </c>
      <c r="AH47" s="478">
        <v>0</v>
      </c>
      <c r="AI47" s="478">
        <v>0</v>
      </c>
      <c r="AJ47" s="478">
        <v>0</v>
      </c>
      <c r="AK47" s="478">
        <v>0</v>
      </c>
      <c r="AL47" s="478">
        <v>0</v>
      </c>
      <c r="AM47" s="478">
        <v>0</v>
      </c>
      <c r="AN47" s="478">
        <v>0</v>
      </c>
      <c r="AO47" s="478">
        <v>0</v>
      </c>
      <c r="AP47" s="478">
        <v>0</v>
      </c>
      <c r="AQ47" s="478">
        <v>8.1471041118434446E-6</v>
      </c>
      <c r="AR47" s="478">
        <v>0</v>
      </c>
      <c r="AS47" s="478">
        <v>7.1970635980519949E-4</v>
      </c>
      <c r="AT47" s="478">
        <v>3.4898723748231744E-3</v>
      </c>
      <c r="AU47" s="478">
        <v>9.9701424845988137E-2</v>
      </c>
      <c r="AV47" s="478">
        <v>0</v>
      </c>
      <c r="AW47" s="478">
        <v>0</v>
      </c>
      <c r="AX47" s="478">
        <v>3.2846301959451808E-3</v>
      </c>
      <c r="AY47" s="478">
        <v>0</v>
      </c>
      <c r="AZ47" s="478">
        <v>5.3959260758127618E-4</v>
      </c>
      <c r="BA47" s="478">
        <v>0</v>
      </c>
      <c r="BB47" s="478">
        <v>0</v>
      </c>
      <c r="BC47" s="478">
        <v>0</v>
      </c>
      <c r="BD47" s="478">
        <v>0</v>
      </c>
      <c r="BE47" s="478">
        <v>0</v>
      </c>
      <c r="BF47" s="478">
        <v>2.3175459295466037E-4</v>
      </c>
      <c r="BG47" s="478">
        <v>0</v>
      </c>
      <c r="BH47" s="478">
        <v>0</v>
      </c>
      <c r="BI47" s="478">
        <v>1.5636105188343994E-4</v>
      </c>
      <c r="BJ47" s="478">
        <v>3.7439161362785471E-5</v>
      </c>
      <c r="BK47" s="478">
        <v>4.2547009256568841E-4</v>
      </c>
      <c r="BL47" s="478">
        <v>0</v>
      </c>
      <c r="BM47" s="478">
        <v>4.6786179362616281E-5</v>
      </c>
      <c r="BN47" s="478">
        <v>0</v>
      </c>
      <c r="BO47" s="478">
        <v>0</v>
      </c>
      <c r="BP47" s="478">
        <v>0</v>
      </c>
      <c r="BQ47" s="478">
        <v>1.30729207519544E-4</v>
      </c>
      <c r="BR47" s="478">
        <v>2.5162929971565888E-5</v>
      </c>
      <c r="BS47" s="478">
        <v>9.0099720538154939E-4</v>
      </c>
      <c r="BT47" s="478">
        <v>1.0849909584086799E-5</v>
      </c>
      <c r="BU47" s="478">
        <v>0</v>
      </c>
      <c r="BV47" s="478">
        <v>0</v>
      </c>
      <c r="BW47" s="478">
        <v>0</v>
      </c>
      <c r="BX47" s="478">
        <v>0</v>
      </c>
      <c r="BY47" s="478">
        <v>0</v>
      </c>
      <c r="BZ47" s="478">
        <v>0</v>
      </c>
      <c r="CA47" s="478">
        <v>0</v>
      </c>
      <c r="CB47" s="478">
        <v>0</v>
      </c>
      <c r="CC47" s="478">
        <v>4.4469149527515285E-4</v>
      </c>
      <c r="CD47" s="478">
        <v>4.5442152140325365E-5</v>
      </c>
      <c r="CE47" s="478">
        <v>0</v>
      </c>
      <c r="CF47" s="478">
        <v>0</v>
      </c>
      <c r="CG47" s="478">
        <v>1.6466733082490099E-5</v>
      </c>
      <c r="CH47" s="478">
        <v>2.4626295958824835E-5</v>
      </c>
      <c r="CI47" s="478">
        <v>0</v>
      </c>
      <c r="CJ47" s="478">
        <v>1.885902876001886E-4</v>
      </c>
      <c r="CK47" s="478">
        <v>1.0738255033557046E-3</v>
      </c>
      <c r="CL47" s="478">
        <v>2.4827977583883097E-3</v>
      </c>
      <c r="CM47" s="478">
        <v>0</v>
      </c>
      <c r="CN47" s="478">
        <v>0</v>
      </c>
      <c r="CO47" s="478">
        <v>1.6498162753502962E-2</v>
      </c>
      <c r="CP47" s="478">
        <v>8.9889860226206354E-3</v>
      </c>
      <c r="CQ47" s="478">
        <v>3.100165086190348E-3</v>
      </c>
      <c r="CR47" s="478">
        <v>2.4301229200357007E-3</v>
      </c>
      <c r="CS47" s="478">
        <v>0</v>
      </c>
      <c r="CT47" s="478">
        <v>2.23113937961005E-3</v>
      </c>
      <c r="CU47" s="478">
        <v>0</v>
      </c>
      <c r="CV47" s="478">
        <v>1.9619981903900185E-2</v>
      </c>
      <c r="CW47" s="478">
        <v>1.8045859039283579E-4</v>
      </c>
      <c r="CX47" s="478">
        <v>3.3764392072120738E-5</v>
      </c>
      <c r="CY47" s="478">
        <v>0</v>
      </c>
      <c r="CZ47" s="478">
        <v>0</v>
      </c>
      <c r="DA47" s="478">
        <v>4.8714144411473792E-3</v>
      </c>
      <c r="DB47" s="478">
        <v>9.2462874754833287E-3</v>
      </c>
      <c r="DC47" s="478">
        <v>4.0415174060806468E-4</v>
      </c>
      <c r="DD47" s="478">
        <v>2.3456790123456792E-2</v>
      </c>
      <c r="DE47" s="478">
        <v>0</v>
      </c>
      <c r="DF47" s="479">
        <v>1.7511392465909238E-3</v>
      </c>
      <c r="DG47" s="481" t="s">
        <v>246</v>
      </c>
      <c r="DH47" s="175"/>
    </row>
    <row r="48" spans="1:112" ht="17.25" customHeight="1" x14ac:dyDescent="0.2">
      <c r="A48" s="547" t="s">
        <v>247</v>
      </c>
      <c r="B48" s="571" t="s">
        <v>343</v>
      </c>
      <c r="C48" s="459"/>
      <c r="D48" s="504">
        <v>0</v>
      </c>
      <c r="E48" s="478">
        <v>0</v>
      </c>
      <c r="F48" s="478">
        <v>0</v>
      </c>
      <c r="G48" s="478">
        <v>0</v>
      </c>
      <c r="H48" s="478">
        <v>0</v>
      </c>
      <c r="I48" s="478">
        <v>0</v>
      </c>
      <c r="J48" s="478">
        <v>0</v>
      </c>
      <c r="K48" s="478">
        <v>0</v>
      </c>
      <c r="L48" s="478">
        <v>0</v>
      </c>
      <c r="M48" s="478">
        <v>0</v>
      </c>
      <c r="N48" s="478">
        <v>0</v>
      </c>
      <c r="O48" s="478">
        <v>0</v>
      </c>
      <c r="P48" s="478">
        <v>0</v>
      </c>
      <c r="Q48" s="478">
        <v>0</v>
      </c>
      <c r="R48" s="478">
        <v>0</v>
      </c>
      <c r="S48" s="478">
        <v>0</v>
      </c>
      <c r="T48" s="478">
        <v>0</v>
      </c>
      <c r="U48" s="478">
        <v>0</v>
      </c>
      <c r="V48" s="478">
        <v>0</v>
      </c>
      <c r="W48" s="478">
        <v>0</v>
      </c>
      <c r="X48" s="478">
        <v>0</v>
      </c>
      <c r="Y48" s="478">
        <v>0</v>
      </c>
      <c r="Z48" s="478">
        <v>0</v>
      </c>
      <c r="AA48" s="478">
        <v>0</v>
      </c>
      <c r="AB48" s="478">
        <v>0</v>
      </c>
      <c r="AC48" s="478">
        <v>0</v>
      </c>
      <c r="AD48" s="478">
        <v>0</v>
      </c>
      <c r="AE48" s="478">
        <v>0</v>
      </c>
      <c r="AF48" s="478">
        <v>0</v>
      </c>
      <c r="AG48" s="478">
        <v>0</v>
      </c>
      <c r="AH48" s="478">
        <v>0</v>
      </c>
      <c r="AI48" s="478">
        <v>0</v>
      </c>
      <c r="AJ48" s="478">
        <v>0</v>
      </c>
      <c r="AK48" s="478">
        <v>0</v>
      </c>
      <c r="AL48" s="478">
        <v>0</v>
      </c>
      <c r="AM48" s="478">
        <v>0</v>
      </c>
      <c r="AN48" s="478">
        <v>0</v>
      </c>
      <c r="AO48" s="478">
        <v>0</v>
      </c>
      <c r="AP48" s="478">
        <v>0</v>
      </c>
      <c r="AQ48" s="478">
        <v>0</v>
      </c>
      <c r="AR48" s="478">
        <v>4.915454187966968E-5</v>
      </c>
      <c r="AS48" s="478">
        <v>3.7584665456493751E-4</v>
      </c>
      <c r="AT48" s="478">
        <v>5.8760434640675275E-3</v>
      </c>
      <c r="AU48" s="478">
        <v>0.14437431497789033</v>
      </c>
      <c r="AV48" s="478">
        <v>0.11784633847538566</v>
      </c>
      <c r="AW48" s="478">
        <v>4.3566807551721036E-2</v>
      </c>
      <c r="AX48" s="478">
        <v>3.3488126250613509E-2</v>
      </c>
      <c r="AY48" s="478">
        <v>0.11539774667121884</v>
      </c>
      <c r="AZ48" s="478">
        <v>0.1643059490084986</v>
      </c>
      <c r="BA48" s="478">
        <v>6.2526404731727922E-2</v>
      </c>
      <c r="BB48" s="478">
        <v>0.10270439268407065</v>
      </c>
      <c r="BC48" s="478">
        <v>0.10430839002267574</v>
      </c>
      <c r="BD48" s="478">
        <v>0</v>
      </c>
      <c r="BE48" s="478">
        <v>0</v>
      </c>
      <c r="BF48" s="478">
        <v>7.3740097758301032E-3</v>
      </c>
      <c r="BG48" s="478">
        <v>0</v>
      </c>
      <c r="BH48" s="478">
        <v>5.5050922102945225E-4</v>
      </c>
      <c r="BI48" s="478">
        <v>9.9502487562189048E-4</v>
      </c>
      <c r="BJ48" s="478">
        <v>0</v>
      </c>
      <c r="BK48" s="478">
        <v>0</v>
      </c>
      <c r="BL48" s="478">
        <v>0</v>
      </c>
      <c r="BM48" s="478">
        <v>0</v>
      </c>
      <c r="BN48" s="478">
        <v>0</v>
      </c>
      <c r="BO48" s="478">
        <v>0</v>
      </c>
      <c r="BP48" s="478">
        <v>0</v>
      </c>
      <c r="BQ48" s="478">
        <v>0</v>
      </c>
      <c r="BR48" s="478">
        <v>0</v>
      </c>
      <c r="BS48" s="478">
        <v>0</v>
      </c>
      <c r="BT48" s="478">
        <v>0</v>
      </c>
      <c r="BU48" s="478">
        <v>0</v>
      </c>
      <c r="BV48" s="478">
        <v>0</v>
      </c>
      <c r="BW48" s="478">
        <v>0</v>
      </c>
      <c r="BX48" s="478">
        <v>0</v>
      </c>
      <c r="BY48" s="478">
        <v>0</v>
      </c>
      <c r="BZ48" s="478">
        <v>0</v>
      </c>
      <c r="CA48" s="478">
        <v>0</v>
      </c>
      <c r="CB48" s="478">
        <v>0</v>
      </c>
      <c r="CC48" s="478">
        <v>0</v>
      </c>
      <c r="CD48" s="478">
        <v>0</v>
      </c>
      <c r="CE48" s="478">
        <v>0</v>
      </c>
      <c r="CF48" s="478">
        <v>0</v>
      </c>
      <c r="CG48" s="478">
        <v>0</v>
      </c>
      <c r="CH48" s="478">
        <v>0</v>
      </c>
      <c r="CI48" s="478">
        <v>0</v>
      </c>
      <c r="CJ48" s="478">
        <v>0</v>
      </c>
      <c r="CK48" s="478">
        <v>0</v>
      </c>
      <c r="CL48" s="478">
        <v>0</v>
      </c>
      <c r="CM48" s="478">
        <v>0</v>
      </c>
      <c r="CN48" s="478">
        <v>4.875908137890682E-5</v>
      </c>
      <c r="CO48" s="478">
        <v>0</v>
      </c>
      <c r="CP48" s="478">
        <v>0</v>
      </c>
      <c r="CQ48" s="478">
        <v>0</v>
      </c>
      <c r="CR48" s="478">
        <v>0</v>
      </c>
      <c r="CS48" s="478">
        <v>0</v>
      </c>
      <c r="CT48" s="478">
        <v>0</v>
      </c>
      <c r="CU48" s="478">
        <v>0</v>
      </c>
      <c r="CV48" s="478">
        <v>1.2679175198818992E-2</v>
      </c>
      <c r="CW48" s="478">
        <v>0</v>
      </c>
      <c r="CX48" s="478">
        <v>0</v>
      </c>
      <c r="CY48" s="478">
        <v>0</v>
      </c>
      <c r="CZ48" s="478">
        <v>0</v>
      </c>
      <c r="DA48" s="478">
        <v>0</v>
      </c>
      <c r="DB48" s="478">
        <v>0</v>
      </c>
      <c r="DC48" s="478">
        <v>0</v>
      </c>
      <c r="DD48" s="478">
        <v>0</v>
      </c>
      <c r="DE48" s="478">
        <v>0</v>
      </c>
      <c r="DF48" s="479">
        <v>3.2349964032617135E-3</v>
      </c>
      <c r="DG48" s="481" t="s">
        <v>247</v>
      </c>
      <c r="DH48" s="175"/>
    </row>
    <row r="49" spans="1:112" ht="17.25" customHeight="1" x14ac:dyDescent="0.2">
      <c r="A49" s="547" t="s">
        <v>248</v>
      </c>
      <c r="B49" s="571" t="s">
        <v>344</v>
      </c>
      <c r="C49" s="459"/>
      <c r="D49" s="504">
        <v>0</v>
      </c>
      <c r="E49" s="478">
        <v>0</v>
      </c>
      <c r="F49" s="478">
        <v>0</v>
      </c>
      <c r="G49" s="478">
        <v>0</v>
      </c>
      <c r="H49" s="478">
        <v>0</v>
      </c>
      <c r="I49" s="478">
        <v>0</v>
      </c>
      <c r="J49" s="478">
        <v>0</v>
      </c>
      <c r="K49" s="478">
        <v>0</v>
      </c>
      <c r="L49" s="478">
        <v>0</v>
      </c>
      <c r="M49" s="478">
        <v>0</v>
      </c>
      <c r="N49" s="478">
        <v>0</v>
      </c>
      <c r="O49" s="478">
        <v>0</v>
      </c>
      <c r="P49" s="478">
        <v>0</v>
      </c>
      <c r="Q49" s="478">
        <v>0</v>
      </c>
      <c r="R49" s="478">
        <v>2.4907220603252883E-5</v>
      </c>
      <c r="S49" s="478">
        <v>0</v>
      </c>
      <c r="T49" s="478">
        <v>0</v>
      </c>
      <c r="U49" s="478">
        <v>1.6365540717465306E-4</v>
      </c>
      <c r="V49" s="478">
        <v>0</v>
      </c>
      <c r="W49" s="478">
        <v>0</v>
      </c>
      <c r="X49" s="478">
        <v>0</v>
      </c>
      <c r="Y49" s="478">
        <v>0</v>
      </c>
      <c r="Z49" s="478">
        <v>0</v>
      </c>
      <c r="AA49" s="478">
        <v>8.8354182466112482E-6</v>
      </c>
      <c r="AB49" s="478">
        <v>0</v>
      </c>
      <c r="AC49" s="478">
        <v>0</v>
      </c>
      <c r="AD49" s="478">
        <v>0</v>
      </c>
      <c r="AE49" s="478">
        <v>0</v>
      </c>
      <c r="AF49" s="478">
        <v>0</v>
      </c>
      <c r="AG49" s="478">
        <v>0</v>
      </c>
      <c r="AH49" s="478">
        <v>0</v>
      </c>
      <c r="AI49" s="478">
        <v>0</v>
      </c>
      <c r="AJ49" s="478">
        <v>0</v>
      </c>
      <c r="AK49" s="478">
        <v>0</v>
      </c>
      <c r="AL49" s="478">
        <v>0</v>
      </c>
      <c r="AM49" s="478">
        <v>0</v>
      </c>
      <c r="AN49" s="478">
        <v>0</v>
      </c>
      <c r="AO49" s="478">
        <v>0</v>
      </c>
      <c r="AP49" s="478">
        <v>4.5667429481877642E-5</v>
      </c>
      <c r="AQ49" s="478">
        <v>0</v>
      </c>
      <c r="AR49" s="478">
        <v>9.8309083759339359E-5</v>
      </c>
      <c r="AS49" s="478">
        <v>8.9563458109091494E-4</v>
      </c>
      <c r="AT49" s="478">
        <v>1.0845290097260438E-2</v>
      </c>
      <c r="AU49" s="478">
        <v>6.595109414565932E-2</v>
      </c>
      <c r="AV49" s="478">
        <v>0.14774858114358577</v>
      </c>
      <c r="AW49" s="478">
        <v>0.20826478631845666</v>
      </c>
      <c r="AX49" s="478">
        <v>2.6956620228791483E-2</v>
      </c>
      <c r="AY49" s="478">
        <v>5.667463298053943E-2</v>
      </c>
      <c r="AZ49" s="478">
        <v>0.12316201268042627</v>
      </c>
      <c r="BA49" s="478">
        <v>3.8022813688212928E-3</v>
      </c>
      <c r="BB49" s="478">
        <v>0.2211974362982648</v>
      </c>
      <c r="BC49" s="478">
        <v>7.2562358276643993E-2</v>
      </c>
      <c r="BD49" s="478">
        <v>0</v>
      </c>
      <c r="BE49" s="478">
        <v>4.4033465433729633E-4</v>
      </c>
      <c r="BF49" s="478">
        <v>7.7637788639811226E-3</v>
      </c>
      <c r="BG49" s="478">
        <v>5.9347181008902075E-4</v>
      </c>
      <c r="BH49" s="478">
        <v>5.5050922102945225E-4</v>
      </c>
      <c r="BI49" s="478">
        <v>7.1073205401563609E-4</v>
      </c>
      <c r="BJ49" s="478">
        <v>0</v>
      </c>
      <c r="BK49" s="478">
        <v>5.361614987616399E-4</v>
      </c>
      <c r="BL49" s="478">
        <v>2.1335305663812477E-4</v>
      </c>
      <c r="BM49" s="478">
        <v>6.2381572483488374E-5</v>
      </c>
      <c r="BN49" s="478">
        <v>1.675687450776681E-5</v>
      </c>
      <c r="BO49" s="478">
        <v>2.8103939610254565E-6</v>
      </c>
      <c r="BP49" s="478">
        <v>0</v>
      </c>
      <c r="BQ49" s="478">
        <v>2.6145841503908803E-5</v>
      </c>
      <c r="BR49" s="478">
        <v>0</v>
      </c>
      <c r="BS49" s="478">
        <v>2.7148691687579644E-5</v>
      </c>
      <c r="BT49" s="478">
        <v>3.9783001808318261E-5</v>
      </c>
      <c r="BU49" s="478">
        <v>0</v>
      </c>
      <c r="BV49" s="478">
        <v>0</v>
      </c>
      <c r="BW49" s="478">
        <v>0</v>
      </c>
      <c r="BX49" s="478">
        <v>0</v>
      </c>
      <c r="BY49" s="478">
        <v>0</v>
      </c>
      <c r="BZ49" s="478">
        <v>0</v>
      </c>
      <c r="CA49" s="478">
        <v>0</v>
      </c>
      <c r="CB49" s="478">
        <v>0</v>
      </c>
      <c r="CC49" s="478">
        <v>0</v>
      </c>
      <c r="CD49" s="478">
        <v>0</v>
      </c>
      <c r="CE49" s="478">
        <v>0</v>
      </c>
      <c r="CF49" s="478">
        <v>0</v>
      </c>
      <c r="CG49" s="478">
        <v>2.5523436277859651E-4</v>
      </c>
      <c r="CH49" s="478">
        <v>1.5022040534883147E-3</v>
      </c>
      <c r="CI49" s="478">
        <v>6.1382985348148284E-4</v>
      </c>
      <c r="CJ49" s="478">
        <v>2.8288543140028287E-4</v>
      </c>
      <c r="CK49" s="478">
        <v>2.7181208053691274E-3</v>
      </c>
      <c r="CL49" s="478">
        <v>1.2343051713130453E-3</v>
      </c>
      <c r="CM49" s="478">
        <v>1.8484373772522056E-5</v>
      </c>
      <c r="CN49" s="478">
        <v>2.8419578860848548E-3</v>
      </c>
      <c r="CO49" s="478">
        <v>0</v>
      </c>
      <c r="CP49" s="478">
        <v>0</v>
      </c>
      <c r="CQ49" s="478">
        <v>9.5980343225707376E-6</v>
      </c>
      <c r="CR49" s="478">
        <v>0</v>
      </c>
      <c r="CS49" s="478">
        <v>0</v>
      </c>
      <c r="CT49" s="478">
        <v>0</v>
      </c>
      <c r="CU49" s="478">
        <v>0</v>
      </c>
      <c r="CV49" s="478">
        <v>5.9371874851183393E-2</v>
      </c>
      <c r="CW49" s="478">
        <v>2.2557323799104474E-5</v>
      </c>
      <c r="CX49" s="478">
        <v>0</v>
      </c>
      <c r="CY49" s="478">
        <v>0</v>
      </c>
      <c r="CZ49" s="478">
        <v>0</v>
      </c>
      <c r="DA49" s="478">
        <v>0</v>
      </c>
      <c r="DB49" s="478">
        <v>0</v>
      </c>
      <c r="DC49" s="478">
        <v>1.4696426931202353E-4</v>
      </c>
      <c r="DD49" s="478">
        <v>3.2098765432098768E-2</v>
      </c>
      <c r="DE49" s="478">
        <v>0</v>
      </c>
      <c r="DF49" s="479">
        <v>7.5928905870536424E-3</v>
      </c>
      <c r="DG49" s="481" t="s">
        <v>248</v>
      </c>
      <c r="DH49" s="175"/>
    </row>
    <row r="50" spans="1:112" ht="17.25" customHeight="1" x14ac:dyDescent="0.2">
      <c r="A50" s="547" t="s">
        <v>249</v>
      </c>
      <c r="B50" s="571" t="s">
        <v>345</v>
      </c>
      <c r="C50" s="459"/>
      <c r="D50" s="504">
        <v>0</v>
      </c>
      <c r="E50" s="478">
        <v>0</v>
      </c>
      <c r="F50" s="478">
        <v>0</v>
      </c>
      <c r="G50" s="478">
        <v>0</v>
      </c>
      <c r="H50" s="478">
        <v>1.0649627263045794E-3</v>
      </c>
      <c r="I50" s="478">
        <v>0</v>
      </c>
      <c r="J50" s="478">
        <v>0</v>
      </c>
      <c r="K50" s="478">
        <v>0</v>
      </c>
      <c r="L50" s="478">
        <v>0</v>
      </c>
      <c r="M50" s="478">
        <v>0</v>
      </c>
      <c r="N50" s="478">
        <v>0</v>
      </c>
      <c r="O50" s="478">
        <v>0</v>
      </c>
      <c r="P50" s="478">
        <v>0</v>
      </c>
      <c r="Q50" s="478">
        <v>0</v>
      </c>
      <c r="R50" s="478">
        <v>4.9814441206505766E-5</v>
      </c>
      <c r="S50" s="478">
        <v>0</v>
      </c>
      <c r="T50" s="478">
        <v>0</v>
      </c>
      <c r="U50" s="478">
        <v>0</v>
      </c>
      <c r="V50" s="478">
        <v>0</v>
      </c>
      <c r="W50" s="478">
        <v>0</v>
      </c>
      <c r="X50" s="478">
        <v>0</v>
      </c>
      <c r="Y50" s="478">
        <v>0</v>
      </c>
      <c r="Z50" s="478">
        <v>0</v>
      </c>
      <c r="AA50" s="478">
        <v>0</v>
      </c>
      <c r="AB50" s="478">
        <v>0</v>
      </c>
      <c r="AC50" s="478">
        <v>0</v>
      </c>
      <c r="AD50" s="478">
        <v>6.1176672111390486E-6</v>
      </c>
      <c r="AE50" s="478">
        <v>0</v>
      </c>
      <c r="AF50" s="478">
        <v>0</v>
      </c>
      <c r="AG50" s="478">
        <v>0</v>
      </c>
      <c r="AH50" s="478">
        <v>0</v>
      </c>
      <c r="AI50" s="478">
        <v>0</v>
      </c>
      <c r="AJ50" s="478">
        <v>0</v>
      </c>
      <c r="AK50" s="478">
        <v>0</v>
      </c>
      <c r="AL50" s="478">
        <v>0</v>
      </c>
      <c r="AM50" s="478">
        <v>0</v>
      </c>
      <c r="AN50" s="478">
        <v>0</v>
      </c>
      <c r="AO50" s="478">
        <v>0</v>
      </c>
      <c r="AP50" s="478">
        <v>5.0741588313197379E-6</v>
      </c>
      <c r="AQ50" s="478">
        <v>7.9841620296065765E-4</v>
      </c>
      <c r="AR50" s="478">
        <v>0</v>
      </c>
      <c r="AS50" s="478">
        <v>3.7424730709870375E-3</v>
      </c>
      <c r="AT50" s="478">
        <v>1.5786037401483002E-2</v>
      </c>
      <c r="AU50" s="478">
        <v>7.9746022147473457E-3</v>
      </c>
      <c r="AV50" s="478">
        <v>0</v>
      </c>
      <c r="AW50" s="478">
        <v>7.9876007046015987E-4</v>
      </c>
      <c r="AX50" s="478">
        <v>8.4758560803412999E-2</v>
      </c>
      <c r="AY50" s="478">
        <v>1.9460566746329806E-2</v>
      </c>
      <c r="AZ50" s="478">
        <v>6.6100094428706326E-3</v>
      </c>
      <c r="BA50" s="478">
        <v>8.449514152936206E-4</v>
      </c>
      <c r="BB50" s="478">
        <v>2.3135844927309676E-2</v>
      </c>
      <c r="BC50" s="478">
        <v>2.2675736961451248E-3</v>
      </c>
      <c r="BD50" s="478">
        <v>0</v>
      </c>
      <c r="BE50" s="478">
        <v>3.5226772346983706E-3</v>
      </c>
      <c r="BF50" s="478">
        <v>4.1463003539524694E-2</v>
      </c>
      <c r="BG50" s="478">
        <v>2.8931750741839762E-2</v>
      </c>
      <c r="BH50" s="478">
        <v>8.5328929259565096E-3</v>
      </c>
      <c r="BI50" s="478">
        <v>1.1371712864250177E-4</v>
      </c>
      <c r="BJ50" s="478">
        <v>0</v>
      </c>
      <c r="BK50" s="478">
        <v>2.1792370594827942E-3</v>
      </c>
      <c r="BL50" s="478">
        <v>3.5701078144112879E-3</v>
      </c>
      <c r="BM50" s="478">
        <v>1.3957876843180524E-3</v>
      </c>
      <c r="BN50" s="478">
        <v>4.4573286190659721E-3</v>
      </c>
      <c r="BO50" s="478">
        <v>0</v>
      </c>
      <c r="BP50" s="478">
        <v>0</v>
      </c>
      <c r="BQ50" s="478">
        <v>0</v>
      </c>
      <c r="BR50" s="478">
        <v>0</v>
      </c>
      <c r="BS50" s="478">
        <v>0</v>
      </c>
      <c r="BT50" s="478">
        <v>0</v>
      </c>
      <c r="BU50" s="478">
        <v>0</v>
      </c>
      <c r="BV50" s="478">
        <v>0</v>
      </c>
      <c r="BW50" s="478">
        <v>0</v>
      </c>
      <c r="BX50" s="478">
        <v>1.067463706233988E-4</v>
      </c>
      <c r="BY50" s="478">
        <v>0</v>
      </c>
      <c r="BZ50" s="478">
        <v>9.3890542405663479E-6</v>
      </c>
      <c r="CA50" s="478">
        <v>0</v>
      </c>
      <c r="CB50" s="478">
        <v>0</v>
      </c>
      <c r="CC50" s="478">
        <v>0</v>
      </c>
      <c r="CD50" s="478">
        <v>0</v>
      </c>
      <c r="CE50" s="478">
        <v>0</v>
      </c>
      <c r="CF50" s="478">
        <v>0</v>
      </c>
      <c r="CG50" s="478">
        <v>0</v>
      </c>
      <c r="CH50" s="478">
        <v>0</v>
      </c>
      <c r="CI50" s="478">
        <v>0</v>
      </c>
      <c r="CJ50" s="478">
        <v>0</v>
      </c>
      <c r="CK50" s="478">
        <v>0</v>
      </c>
      <c r="CL50" s="478">
        <v>0</v>
      </c>
      <c r="CM50" s="478">
        <v>0</v>
      </c>
      <c r="CN50" s="478">
        <v>0</v>
      </c>
      <c r="CO50" s="478">
        <v>0</v>
      </c>
      <c r="CP50" s="478">
        <v>0</v>
      </c>
      <c r="CQ50" s="478">
        <v>0</v>
      </c>
      <c r="CR50" s="478">
        <v>0</v>
      </c>
      <c r="CS50" s="478">
        <v>0</v>
      </c>
      <c r="CT50" s="478">
        <v>0</v>
      </c>
      <c r="CU50" s="478">
        <v>0</v>
      </c>
      <c r="CV50" s="478">
        <v>1.7334158769465213E-2</v>
      </c>
      <c r="CW50" s="478">
        <v>0</v>
      </c>
      <c r="CX50" s="478">
        <v>0</v>
      </c>
      <c r="CY50" s="478">
        <v>0</v>
      </c>
      <c r="CZ50" s="478">
        <v>0</v>
      </c>
      <c r="DA50" s="478">
        <v>0</v>
      </c>
      <c r="DB50" s="478">
        <v>0</v>
      </c>
      <c r="DC50" s="478">
        <v>3.6741067328005881E-5</v>
      </c>
      <c r="DD50" s="478">
        <v>0</v>
      </c>
      <c r="DE50" s="478">
        <v>2.3607176581680829E-5</v>
      </c>
      <c r="DF50" s="479">
        <v>1.8839418910179915E-3</v>
      </c>
      <c r="DG50" s="481" t="s">
        <v>249</v>
      </c>
      <c r="DH50" s="175"/>
    </row>
    <row r="51" spans="1:112" ht="17.25" customHeight="1" x14ac:dyDescent="0.2">
      <c r="A51" s="547" t="s">
        <v>250</v>
      </c>
      <c r="B51" s="571" t="s">
        <v>346</v>
      </c>
      <c r="C51" s="459"/>
      <c r="D51" s="504">
        <v>0</v>
      </c>
      <c r="E51" s="478">
        <v>0</v>
      </c>
      <c r="F51" s="478">
        <v>0</v>
      </c>
      <c r="G51" s="478">
        <v>0</v>
      </c>
      <c r="H51" s="478">
        <v>0</v>
      </c>
      <c r="I51" s="478">
        <v>0</v>
      </c>
      <c r="J51" s="478">
        <v>0</v>
      </c>
      <c r="K51" s="478">
        <v>0</v>
      </c>
      <c r="L51" s="478">
        <v>0</v>
      </c>
      <c r="M51" s="478">
        <v>0</v>
      </c>
      <c r="N51" s="478">
        <v>0</v>
      </c>
      <c r="O51" s="478">
        <v>0</v>
      </c>
      <c r="P51" s="478">
        <v>0</v>
      </c>
      <c r="Q51" s="478">
        <v>0</v>
      </c>
      <c r="R51" s="478">
        <v>0</v>
      </c>
      <c r="S51" s="478">
        <v>0</v>
      </c>
      <c r="T51" s="478">
        <v>0</v>
      </c>
      <c r="U51" s="478">
        <v>0</v>
      </c>
      <c r="V51" s="478">
        <v>0</v>
      </c>
      <c r="W51" s="478">
        <v>0</v>
      </c>
      <c r="X51" s="478">
        <v>0</v>
      </c>
      <c r="Y51" s="478">
        <v>0</v>
      </c>
      <c r="Z51" s="478">
        <v>0</v>
      </c>
      <c r="AA51" s="478">
        <v>0</v>
      </c>
      <c r="AB51" s="478">
        <v>0</v>
      </c>
      <c r="AC51" s="478">
        <v>0</v>
      </c>
      <c r="AD51" s="478">
        <v>6.1176672111390486E-6</v>
      </c>
      <c r="AE51" s="478">
        <v>0</v>
      </c>
      <c r="AF51" s="478">
        <v>0</v>
      </c>
      <c r="AG51" s="478">
        <v>0</v>
      </c>
      <c r="AH51" s="478">
        <v>0</v>
      </c>
      <c r="AI51" s="478">
        <v>0</v>
      </c>
      <c r="AJ51" s="478">
        <v>0</v>
      </c>
      <c r="AK51" s="478">
        <v>0</v>
      </c>
      <c r="AL51" s="478">
        <v>0</v>
      </c>
      <c r="AM51" s="478">
        <v>0</v>
      </c>
      <c r="AN51" s="478">
        <v>0</v>
      </c>
      <c r="AO51" s="478">
        <v>0</v>
      </c>
      <c r="AP51" s="478">
        <v>0</v>
      </c>
      <c r="AQ51" s="478">
        <v>0</v>
      </c>
      <c r="AR51" s="478">
        <v>0</v>
      </c>
      <c r="AS51" s="478">
        <v>0</v>
      </c>
      <c r="AT51" s="478">
        <v>0</v>
      </c>
      <c r="AU51" s="478">
        <v>0</v>
      </c>
      <c r="AV51" s="478">
        <v>0</v>
      </c>
      <c r="AW51" s="478">
        <v>0</v>
      </c>
      <c r="AX51" s="478">
        <v>0</v>
      </c>
      <c r="AY51" s="478">
        <v>6.3502902014339363E-2</v>
      </c>
      <c r="AZ51" s="478">
        <v>0</v>
      </c>
      <c r="BA51" s="478">
        <v>0</v>
      </c>
      <c r="BB51" s="478">
        <v>0</v>
      </c>
      <c r="BC51" s="478">
        <v>0</v>
      </c>
      <c r="BD51" s="478">
        <v>0</v>
      </c>
      <c r="BE51" s="478">
        <v>0</v>
      </c>
      <c r="BF51" s="478">
        <v>0</v>
      </c>
      <c r="BG51" s="478">
        <v>0</v>
      </c>
      <c r="BH51" s="478">
        <v>2.7525461051472614E-3</v>
      </c>
      <c r="BI51" s="478">
        <v>0</v>
      </c>
      <c r="BJ51" s="478">
        <v>0</v>
      </c>
      <c r="BK51" s="478">
        <v>3.3795469954201432E-3</v>
      </c>
      <c r="BL51" s="478">
        <v>0</v>
      </c>
      <c r="BM51" s="478">
        <v>0</v>
      </c>
      <c r="BN51" s="478">
        <v>0</v>
      </c>
      <c r="BO51" s="478">
        <v>0</v>
      </c>
      <c r="BP51" s="478">
        <v>0</v>
      </c>
      <c r="BQ51" s="478">
        <v>0</v>
      </c>
      <c r="BR51" s="478">
        <v>0</v>
      </c>
      <c r="BS51" s="478">
        <v>0</v>
      </c>
      <c r="BT51" s="478">
        <v>0</v>
      </c>
      <c r="BU51" s="478">
        <v>0</v>
      </c>
      <c r="BV51" s="478">
        <v>0</v>
      </c>
      <c r="BW51" s="478">
        <v>0</v>
      </c>
      <c r="BX51" s="478">
        <v>0</v>
      </c>
      <c r="BY51" s="478">
        <v>1.3127666557269446E-5</v>
      </c>
      <c r="BZ51" s="478">
        <v>0</v>
      </c>
      <c r="CA51" s="478">
        <v>0</v>
      </c>
      <c r="CB51" s="478">
        <v>0</v>
      </c>
      <c r="CC51" s="478">
        <v>0</v>
      </c>
      <c r="CD51" s="478">
        <v>0</v>
      </c>
      <c r="CE51" s="478">
        <v>0</v>
      </c>
      <c r="CF51" s="478">
        <v>0</v>
      </c>
      <c r="CG51" s="478">
        <v>0</v>
      </c>
      <c r="CH51" s="478">
        <v>0</v>
      </c>
      <c r="CI51" s="478">
        <v>0</v>
      </c>
      <c r="CJ51" s="478">
        <v>0</v>
      </c>
      <c r="CK51" s="478">
        <v>4.3624161073825503E-4</v>
      </c>
      <c r="CL51" s="478">
        <v>4.6818472015322407E-4</v>
      </c>
      <c r="CM51" s="478">
        <v>0</v>
      </c>
      <c r="CN51" s="478">
        <v>0</v>
      </c>
      <c r="CO51" s="478">
        <v>0</v>
      </c>
      <c r="CP51" s="478">
        <v>0</v>
      </c>
      <c r="CQ51" s="478">
        <v>0</v>
      </c>
      <c r="CR51" s="478">
        <v>0</v>
      </c>
      <c r="CS51" s="478">
        <v>0</v>
      </c>
      <c r="CT51" s="478">
        <v>1.3320235102149552E-4</v>
      </c>
      <c r="CU51" s="478">
        <v>0</v>
      </c>
      <c r="CV51" s="478">
        <v>7.3693985427877515E-3</v>
      </c>
      <c r="CW51" s="478">
        <v>1.1278661899552237E-5</v>
      </c>
      <c r="CX51" s="478">
        <v>0</v>
      </c>
      <c r="CY51" s="478">
        <v>0</v>
      </c>
      <c r="CZ51" s="478">
        <v>0</v>
      </c>
      <c r="DA51" s="478">
        <v>1.9782393669634025E-4</v>
      </c>
      <c r="DB51" s="478">
        <v>0</v>
      </c>
      <c r="DC51" s="478">
        <v>1.8370533664002941E-5</v>
      </c>
      <c r="DD51" s="478">
        <v>0</v>
      </c>
      <c r="DE51" s="478">
        <v>0</v>
      </c>
      <c r="DF51" s="479">
        <v>2.1910200595711524E-4</v>
      </c>
      <c r="DG51" s="481" t="s">
        <v>250</v>
      </c>
      <c r="DH51" s="175"/>
    </row>
    <row r="52" spans="1:112" ht="17.25" customHeight="1" x14ac:dyDescent="0.2">
      <c r="A52" s="547" t="s">
        <v>251</v>
      </c>
      <c r="B52" s="571" t="s">
        <v>347</v>
      </c>
      <c r="C52" s="459"/>
      <c r="D52" s="504">
        <v>0</v>
      </c>
      <c r="E52" s="478">
        <v>0</v>
      </c>
      <c r="F52" s="478">
        <v>0</v>
      </c>
      <c r="G52" s="478">
        <v>0</v>
      </c>
      <c r="H52" s="478">
        <v>0</v>
      </c>
      <c r="I52" s="478">
        <v>0</v>
      </c>
      <c r="J52" s="478">
        <v>0</v>
      </c>
      <c r="K52" s="478">
        <v>0</v>
      </c>
      <c r="L52" s="478">
        <v>0</v>
      </c>
      <c r="M52" s="478">
        <v>0</v>
      </c>
      <c r="N52" s="478">
        <v>0</v>
      </c>
      <c r="O52" s="478">
        <v>0</v>
      </c>
      <c r="P52" s="478">
        <v>0</v>
      </c>
      <c r="Q52" s="478">
        <v>0</v>
      </c>
      <c r="R52" s="478">
        <v>0</v>
      </c>
      <c r="S52" s="478">
        <v>0</v>
      </c>
      <c r="T52" s="478">
        <v>0</v>
      </c>
      <c r="U52" s="478">
        <v>0</v>
      </c>
      <c r="V52" s="478">
        <v>0</v>
      </c>
      <c r="W52" s="478">
        <v>0</v>
      </c>
      <c r="X52" s="478">
        <v>0</v>
      </c>
      <c r="Y52" s="478">
        <v>0</v>
      </c>
      <c r="Z52" s="478">
        <v>0</v>
      </c>
      <c r="AA52" s="478">
        <v>0</v>
      </c>
      <c r="AB52" s="478">
        <v>0</v>
      </c>
      <c r="AC52" s="478">
        <v>0</v>
      </c>
      <c r="AD52" s="478">
        <v>0</v>
      </c>
      <c r="AE52" s="478">
        <v>0</v>
      </c>
      <c r="AF52" s="478">
        <v>0</v>
      </c>
      <c r="AG52" s="478">
        <v>0</v>
      </c>
      <c r="AH52" s="478">
        <v>0</v>
      </c>
      <c r="AI52" s="478">
        <v>0</v>
      </c>
      <c r="AJ52" s="478">
        <v>0</v>
      </c>
      <c r="AK52" s="478">
        <v>0</v>
      </c>
      <c r="AL52" s="478">
        <v>0</v>
      </c>
      <c r="AM52" s="478">
        <v>0</v>
      </c>
      <c r="AN52" s="478">
        <v>0</v>
      </c>
      <c r="AO52" s="478">
        <v>0</v>
      </c>
      <c r="AP52" s="478">
        <v>0</v>
      </c>
      <c r="AQ52" s="478">
        <v>0</v>
      </c>
      <c r="AR52" s="478">
        <v>0</v>
      </c>
      <c r="AS52" s="478">
        <v>7.7568352112338164E-4</v>
      </c>
      <c r="AT52" s="478">
        <v>5.1350609108385542E-3</v>
      </c>
      <c r="AU52" s="478">
        <v>6.4250349597490455E-3</v>
      </c>
      <c r="AV52" s="478">
        <v>0</v>
      </c>
      <c r="AW52" s="478">
        <v>0</v>
      </c>
      <c r="AX52" s="478">
        <v>4.7192962585419261E-3</v>
      </c>
      <c r="AY52" s="478">
        <v>0</v>
      </c>
      <c r="AZ52" s="478">
        <v>3.2105760151085933E-2</v>
      </c>
      <c r="BA52" s="478">
        <v>0</v>
      </c>
      <c r="BB52" s="478">
        <v>3.1264655307175238E-4</v>
      </c>
      <c r="BC52" s="478">
        <v>0</v>
      </c>
      <c r="BD52" s="478">
        <v>0</v>
      </c>
      <c r="BE52" s="478">
        <v>0</v>
      </c>
      <c r="BF52" s="478">
        <v>0</v>
      </c>
      <c r="BG52" s="478">
        <v>5.9347181008902075E-4</v>
      </c>
      <c r="BH52" s="478">
        <v>2.7525461051472613E-4</v>
      </c>
      <c r="BI52" s="478">
        <v>0</v>
      </c>
      <c r="BJ52" s="478">
        <v>0</v>
      </c>
      <c r="BK52" s="478">
        <v>1.6603710929392719E-4</v>
      </c>
      <c r="BL52" s="478">
        <v>4.9782379882229113E-5</v>
      </c>
      <c r="BM52" s="478">
        <v>3.8988482802180234E-4</v>
      </c>
      <c r="BN52" s="478">
        <v>9.3838497243494139E-4</v>
      </c>
      <c r="BO52" s="478">
        <v>0</v>
      </c>
      <c r="BP52" s="478">
        <v>0</v>
      </c>
      <c r="BQ52" s="478">
        <v>0</v>
      </c>
      <c r="BR52" s="478">
        <v>0</v>
      </c>
      <c r="BS52" s="478">
        <v>0</v>
      </c>
      <c r="BT52" s="478">
        <v>0</v>
      </c>
      <c r="BU52" s="478">
        <v>0</v>
      </c>
      <c r="BV52" s="478">
        <v>0</v>
      </c>
      <c r="BW52" s="478">
        <v>0</v>
      </c>
      <c r="BX52" s="478">
        <v>0</v>
      </c>
      <c r="BY52" s="478">
        <v>0</v>
      </c>
      <c r="BZ52" s="478">
        <v>0</v>
      </c>
      <c r="CA52" s="478">
        <v>0</v>
      </c>
      <c r="CB52" s="478">
        <v>0</v>
      </c>
      <c r="CC52" s="478">
        <v>0</v>
      </c>
      <c r="CD52" s="478">
        <v>0</v>
      </c>
      <c r="CE52" s="478">
        <v>0</v>
      </c>
      <c r="CF52" s="478">
        <v>0</v>
      </c>
      <c r="CG52" s="478">
        <v>0</v>
      </c>
      <c r="CH52" s="478">
        <v>0</v>
      </c>
      <c r="CI52" s="478">
        <v>8.896084833064968E-6</v>
      </c>
      <c r="CJ52" s="478">
        <v>0</v>
      </c>
      <c r="CK52" s="478">
        <v>0</v>
      </c>
      <c r="CL52" s="478">
        <v>4.6818472015322407E-4</v>
      </c>
      <c r="CM52" s="478">
        <v>0</v>
      </c>
      <c r="CN52" s="478">
        <v>0</v>
      </c>
      <c r="CO52" s="478">
        <v>6.9330056492042586E-5</v>
      </c>
      <c r="CP52" s="478">
        <v>0</v>
      </c>
      <c r="CQ52" s="478">
        <v>0</v>
      </c>
      <c r="CR52" s="478">
        <v>0</v>
      </c>
      <c r="CS52" s="478">
        <v>0</v>
      </c>
      <c r="CT52" s="478">
        <v>0</v>
      </c>
      <c r="CU52" s="478">
        <v>0</v>
      </c>
      <c r="CV52" s="478">
        <v>2.523929710938616E-3</v>
      </c>
      <c r="CW52" s="478">
        <v>5.2633755531243772E-5</v>
      </c>
      <c r="CX52" s="478">
        <v>0</v>
      </c>
      <c r="CY52" s="478">
        <v>0</v>
      </c>
      <c r="CZ52" s="478">
        <v>0</v>
      </c>
      <c r="DA52" s="478">
        <v>0</v>
      </c>
      <c r="DB52" s="478">
        <v>0</v>
      </c>
      <c r="DC52" s="478">
        <v>0</v>
      </c>
      <c r="DD52" s="478">
        <v>0</v>
      </c>
      <c r="DE52" s="478">
        <v>0</v>
      </c>
      <c r="DF52" s="479">
        <v>3.5414038513884754E-4</v>
      </c>
      <c r="DG52" s="481" t="s">
        <v>251</v>
      </c>
      <c r="DH52" s="175"/>
    </row>
    <row r="53" spans="1:112" ht="17.25" customHeight="1" x14ac:dyDescent="0.2">
      <c r="A53" s="547" t="s">
        <v>252</v>
      </c>
      <c r="B53" s="571" t="s">
        <v>348</v>
      </c>
      <c r="C53" s="459"/>
      <c r="D53" s="504">
        <v>0</v>
      </c>
      <c r="E53" s="478">
        <v>0</v>
      </c>
      <c r="F53" s="478">
        <v>0</v>
      </c>
      <c r="G53" s="478">
        <v>0</v>
      </c>
      <c r="H53" s="478">
        <v>8.874689385871495E-4</v>
      </c>
      <c r="I53" s="478">
        <v>0</v>
      </c>
      <c r="J53" s="478">
        <v>0</v>
      </c>
      <c r="K53" s="478">
        <v>0</v>
      </c>
      <c r="L53" s="478">
        <v>0</v>
      </c>
      <c r="M53" s="478">
        <v>0</v>
      </c>
      <c r="N53" s="478">
        <v>0</v>
      </c>
      <c r="O53" s="478">
        <v>0</v>
      </c>
      <c r="P53" s="478">
        <v>0</v>
      </c>
      <c r="Q53" s="478">
        <v>0</v>
      </c>
      <c r="R53" s="478">
        <v>3.7360830904879322E-4</v>
      </c>
      <c r="S53" s="478">
        <v>0</v>
      </c>
      <c r="T53" s="478">
        <v>0</v>
      </c>
      <c r="U53" s="478">
        <v>2.2911757004451426E-4</v>
      </c>
      <c r="V53" s="478">
        <v>0</v>
      </c>
      <c r="W53" s="478">
        <v>0</v>
      </c>
      <c r="X53" s="478">
        <v>0</v>
      </c>
      <c r="Y53" s="478">
        <v>0</v>
      </c>
      <c r="Z53" s="478">
        <v>0</v>
      </c>
      <c r="AA53" s="478">
        <v>7.3628485388427077E-6</v>
      </c>
      <c r="AB53" s="478">
        <v>0</v>
      </c>
      <c r="AC53" s="478">
        <v>0</v>
      </c>
      <c r="AD53" s="478">
        <v>2.4470668844556194E-5</v>
      </c>
      <c r="AE53" s="478">
        <v>0</v>
      </c>
      <c r="AF53" s="478">
        <v>0</v>
      </c>
      <c r="AG53" s="478">
        <v>0</v>
      </c>
      <c r="AH53" s="478">
        <v>0</v>
      </c>
      <c r="AI53" s="478">
        <v>0</v>
      </c>
      <c r="AJ53" s="478">
        <v>8.0347099469709143E-5</v>
      </c>
      <c r="AK53" s="478">
        <v>0</v>
      </c>
      <c r="AL53" s="478">
        <v>0</v>
      </c>
      <c r="AM53" s="478">
        <v>0</v>
      </c>
      <c r="AN53" s="478">
        <v>0</v>
      </c>
      <c r="AO53" s="478">
        <v>0</v>
      </c>
      <c r="AP53" s="478">
        <v>0</v>
      </c>
      <c r="AQ53" s="478">
        <v>0</v>
      </c>
      <c r="AR53" s="478">
        <v>2.1300301481190194E-4</v>
      </c>
      <c r="AS53" s="478">
        <v>2.8788254392207979E-4</v>
      </c>
      <c r="AT53" s="478">
        <v>1.2850606517537451E-3</v>
      </c>
      <c r="AU53" s="478">
        <v>1.8897161646320723E-3</v>
      </c>
      <c r="AV53" s="478">
        <v>7.8505887941595614E-3</v>
      </c>
      <c r="AW53" s="478">
        <v>5.7341451415815446E-3</v>
      </c>
      <c r="AX53" s="478">
        <v>5.5876467701136403E-3</v>
      </c>
      <c r="AY53" s="478">
        <v>5.1212017753499489E-3</v>
      </c>
      <c r="AZ53" s="478">
        <v>2.9677593416970187E-3</v>
      </c>
      <c r="BA53" s="478">
        <v>1.8166455428812844E-2</v>
      </c>
      <c r="BB53" s="478">
        <v>6.8782241675785522E-3</v>
      </c>
      <c r="BC53" s="478">
        <v>2.2675736961451248E-3</v>
      </c>
      <c r="BD53" s="478">
        <v>0</v>
      </c>
      <c r="BE53" s="478">
        <v>2.6420079260237781E-3</v>
      </c>
      <c r="BF53" s="478">
        <v>2.2332715321085454E-3</v>
      </c>
      <c r="BG53" s="478">
        <v>2.8189910979228485E-3</v>
      </c>
      <c r="BH53" s="478">
        <v>1.9267822736030828E-3</v>
      </c>
      <c r="BI53" s="478">
        <v>9.6659559346126515E-4</v>
      </c>
      <c r="BJ53" s="478">
        <v>0</v>
      </c>
      <c r="BK53" s="478">
        <v>4.8358308081856297E-3</v>
      </c>
      <c r="BL53" s="478">
        <v>4.1177139931158077E-3</v>
      </c>
      <c r="BM53" s="478">
        <v>1.0994752150214828E-3</v>
      </c>
      <c r="BN53" s="478">
        <v>1.8432561958543492E-3</v>
      </c>
      <c r="BO53" s="478">
        <v>2.8103939610254565E-6</v>
      </c>
      <c r="BP53" s="478">
        <v>0</v>
      </c>
      <c r="BQ53" s="478">
        <v>2.8760425654299681E-4</v>
      </c>
      <c r="BR53" s="478">
        <v>0</v>
      </c>
      <c r="BS53" s="478">
        <v>1.968280147349524E-4</v>
      </c>
      <c r="BT53" s="478">
        <v>3.6166365280289331E-6</v>
      </c>
      <c r="BU53" s="478">
        <v>8.8863612128105778E-5</v>
      </c>
      <c r="BV53" s="478">
        <v>1.9756598703967125E-5</v>
      </c>
      <c r="BW53" s="478">
        <v>0</v>
      </c>
      <c r="BX53" s="478">
        <v>3.2023911187019642E-4</v>
      </c>
      <c r="BY53" s="478">
        <v>6.5638332786347228E-6</v>
      </c>
      <c r="BZ53" s="478">
        <v>1.2205770512736252E-4</v>
      </c>
      <c r="CA53" s="478">
        <v>0</v>
      </c>
      <c r="CB53" s="478">
        <v>0</v>
      </c>
      <c r="CC53" s="478">
        <v>1.1117287381878821E-4</v>
      </c>
      <c r="CD53" s="478">
        <v>4.5442152140325365E-5</v>
      </c>
      <c r="CE53" s="478">
        <v>2.8606164628477439E-4</v>
      </c>
      <c r="CF53" s="478">
        <v>0</v>
      </c>
      <c r="CG53" s="478">
        <v>0</v>
      </c>
      <c r="CH53" s="478">
        <v>5.4177851109414631E-4</v>
      </c>
      <c r="CI53" s="478">
        <v>3.5584339332259872E-5</v>
      </c>
      <c r="CJ53" s="478">
        <v>0</v>
      </c>
      <c r="CK53" s="478">
        <v>5.369127516778523E-4</v>
      </c>
      <c r="CL53" s="478">
        <v>3.6177910193658223E-4</v>
      </c>
      <c r="CM53" s="478">
        <v>8.7338666075166701E-4</v>
      </c>
      <c r="CN53" s="478">
        <v>2.8558890521931138E-4</v>
      </c>
      <c r="CO53" s="478">
        <v>2.1516224428564941E-5</v>
      </c>
      <c r="CP53" s="478">
        <v>4.9390033091322169E-5</v>
      </c>
      <c r="CQ53" s="478">
        <v>0</v>
      </c>
      <c r="CR53" s="478">
        <v>0</v>
      </c>
      <c r="CS53" s="478">
        <v>0</v>
      </c>
      <c r="CT53" s="478">
        <v>3.3300587755373881E-5</v>
      </c>
      <c r="CU53" s="478">
        <v>0</v>
      </c>
      <c r="CV53" s="478">
        <v>4.9645221201009568E-3</v>
      </c>
      <c r="CW53" s="478">
        <v>7.5191079330348245E-5</v>
      </c>
      <c r="CX53" s="478">
        <v>6.7528784144241477E-5</v>
      </c>
      <c r="CY53" s="478">
        <v>2.4220307920848035E-5</v>
      </c>
      <c r="CZ53" s="478">
        <v>2.3013370768416448E-5</v>
      </c>
      <c r="DA53" s="478">
        <v>3.4619188921859544E-4</v>
      </c>
      <c r="DB53" s="478">
        <v>0</v>
      </c>
      <c r="DC53" s="478">
        <v>7.3482134656011763E-5</v>
      </c>
      <c r="DD53" s="478">
        <v>0</v>
      </c>
      <c r="DE53" s="478">
        <v>1.4164305949008498E-4</v>
      </c>
      <c r="DF53" s="479">
        <v>6.9128918614224527E-4</v>
      </c>
      <c r="DG53" s="481" t="s">
        <v>252</v>
      </c>
      <c r="DH53" s="175"/>
    </row>
    <row r="54" spans="1:112" ht="17.25" customHeight="1" x14ac:dyDescent="0.2">
      <c r="A54" s="547" t="s">
        <v>253</v>
      </c>
      <c r="B54" s="571" t="s">
        <v>533</v>
      </c>
      <c r="C54" s="459"/>
      <c r="D54" s="504">
        <v>0</v>
      </c>
      <c r="E54" s="478">
        <v>0</v>
      </c>
      <c r="F54" s="478">
        <v>0</v>
      </c>
      <c r="G54" s="478">
        <v>0</v>
      </c>
      <c r="H54" s="478">
        <v>0</v>
      </c>
      <c r="I54" s="478">
        <v>0</v>
      </c>
      <c r="J54" s="478">
        <v>0</v>
      </c>
      <c r="K54" s="478">
        <v>1.2317546344768121E-5</v>
      </c>
      <c r="L54" s="478">
        <v>1.7867991280420257E-5</v>
      </c>
      <c r="M54" s="478">
        <v>0</v>
      </c>
      <c r="N54" s="478">
        <v>0</v>
      </c>
      <c r="O54" s="478">
        <v>0</v>
      </c>
      <c r="P54" s="478">
        <v>0</v>
      </c>
      <c r="Q54" s="478">
        <v>0</v>
      </c>
      <c r="R54" s="478">
        <v>2.4907220603252883E-5</v>
      </c>
      <c r="S54" s="478">
        <v>0</v>
      </c>
      <c r="T54" s="478">
        <v>0</v>
      </c>
      <c r="U54" s="478">
        <v>0</v>
      </c>
      <c r="V54" s="478">
        <v>0</v>
      </c>
      <c r="W54" s="478">
        <v>0</v>
      </c>
      <c r="X54" s="478">
        <v>0</v>
      </c>
      <c r="Y54" s="478">
        <v>0</v>
      </c>
      <c r="Z54" s="478">
        <v>0</v>
      </c>
      <c r="AA54" s="478">
        <v>9.7189600712723739E-5</v>
      </c>
      <c r="AB54" s="478">
        <v>0</v>
      </c>
      <c r="AC54" s="478">
        <v>0</v>
      </c>
      <c r="AD54" s="478">
        <v>0</v>
      </c>
      <c r="AE54" s="478">
        <v>0</v>
      </c>
      <c r="AF54" s="478">
        <v>0</v>
      </c>
      <c r="AG54" s="478">
        <v>1.4501160092807424E-4</v>
      </c>
      <c r="AH54" s="478">
        <v>0</v>
      </c>
      <c r="AI54" s="478">
        <v>0</v>
      </c>
      <c r="AJ54" s="478">
        <v>2.6782366489903047E-5</v>
      </c>
      <c r="AK54" s="478">
        <v>0</v>
      </c>
      <c r="AL54" s="478">
        <v>0</v>
      </c>
      <c r="AM54" s="478">
        <v>0</v>
      </c>
      <c r="AN54" s="478">
        <v>0</v>
      </c>
      <c r="AO54" s="478">
        <v>0</v>
      </c>
      <c r="AP54" s="478">
        <v>0</v>
      </c>
      <c r="AQ54" s="478">
        <v>5.2956176726982392E-5</v>
      </c>
      <c r="AR54" s="478">
        <v>1.6384847293223228E-5</v>
      </c>
      <c r="AS54" s="478">
        <v>1.839249586168843E-4</v>
      </c>
      <c r="AT54" s="478">
        <v>1.1140646779316741E-4</v>
      </c>
      <c r="AU54" s="478">
        <v>0</v>
      </c>
      <c r="AV54" s="478">
        <v>8.7506562992224413E-5</v>
      </c>
      <c r="AW54" s="478">
        <v>2.1159207164507545E-5</v>
      </c>
      <c r="AX54" s="478">
        <v>3.775437006833541E-5</v>
      </c>
      <c r="AY54" s="478">
        <v>0</v>
      </c>
      <c r="AZ54" s="478">
        <v>0</v>
      </c>
      <c r="BA54" s="478">
        <v>0</v>
      </c>
      <c r="BB54" s="478">
        <v>2.9232452712208847E-2</v>
      </c>
      <c r="BC54" s="478">
        <v>0</v>
      </c>
      <c r="BD54" s="478">
        <v>0</v>
      </c>
      <c r="BE54" s="478">
        <v>3.5226772346983706E-3</v>
      </c>
      <c r="BF54" s="478">
        <v>1.053429967975729E-5</v>
      </c>
      <c r="BG54" s="478">
        <v>0</v>
      </c>
      <c r="BH54" s="478">
        <v>2.7525461051472614E-3</v>
      </c>
      <c r="BI54" s="478">
        <v>2.8429282160625443E-5</v>
      </c>
      <c r="BJ54" s="478">
        <v>7.4878322725570941E-5</v>
      </c>
      <c r="BK54" s="478">
        <v>1.4113154289983811E-3</v>
      </c>
      <c r="BL54" s="478">
        <v>3.8403550194862461E-4</v>
      </c>
      <c r="BM54" s="478">
        <v>2.471869809658227E-3</v>
      </c>
      <c r="BN54" s="478">
        <v>4.0384067563718016E-3</v>
      </c>
      <c r="BO54" s="478">
        <v>1.1241575844101826E-5</v>
      </c>
      <c r="BP54" s="478">
        <v>0</v>
      </c>
      <c r="BQ54" s="478">
        <v>0</v>
      </c>
      <c r="BR54" s="478">
        <v>2.5162929971565888E-5</v>
      </c>
      <c r="BS54" s="478">
        <v>2.2058311996158461E-4</v>
      </c>
      <c r="BT54" s="478">
        <v>1.0488245931283905E-4</v>
      </c>
      <c r="BU54" s="478">
        <v>1.6884086304340098E-4</v>
      </c>
      <c r="BV54" s="478">
        <v>7.9026394815868501E-5</v>
      </c>
      <c r="BW54" s="478">
        <v>0</v>
      </c>
      <c r="BX54" s="478">
        <v>1.067463706233988E-4</v>
      </c>
      <c r="BY54" s="478">
        <v>1.6409583196586806E-4</v>
      </c>
      <c r="BZ54" s="478">
        <v>0</v>
      </c>
      <c r="CA54" s="478">
        <v>8.5171620815944132E-5</v>
      </c>
      <c r="CB54" s="478">
        <v>0</v>
      </c>
      <c r="CC54" s="478">
        <v>1.1117287381878821E-4</v>
      </c>
      <c r="CD54" s="478">
        <v>0</v>
      </c>
      <c r="CE54" s="478">
        <v>3.5757705785596799E-5</v>
      </c>
      <c r="CF54" s="478">
        <v>0</v>
      </c>
      <c r="CG54" s="478">
        <v>0</v>
      </c>
      <c r="CH54" s="478">
        <v>7.3878887876474504E-5</v>
      </c>
      <c r="CI54" s="478">
        <v>2.8467471465807898E-4</v>
      </c>
      <c r="CJ54" s="478">
        <v>0</v>
      </c>
      <c r="CK54" s="478">
        <v>1.6778523489932885E-4</v>
      </c>
      <c r="CL54" s="478">
        <v>1.2484925870752642E-3</v>
      </c>
      <c r="CM54" s="478">
        <v>2.3105467215652566E-5</v>
      </c>
      <c r="CN54" s="478">
        <v>2.2289865773214546E-4</v>
      </c>
      <c r="CO54" s="478">
        <v>1.6734841222217176E-5</v>
      </c>
      <c r="CP54" s="478">
        <v>0</v>
      </c>
      <c r="CQ54" s="478">
        <v>3.839213729028295E-5</v>
      </c>
      <c r="CR54" s="478">
        <v>0</v>
      </c>
      <c r="CS54" s="478">
        <v>5.2243874405725927E-5</v>
      </c>
      <c r="CT54" s="478">
        <v>6.6601175510747762E-5</v>
      </c>
      <c r="CU54" s="478">
        <v>2.2011886418666079E-4</v>
      </c>
      <c r="CV54" s="478">
        <v>1.3810181437211295E-3</v>
      </c>
      <c r="CW54" s="478">
        <v>5.1505889341288554E-4</v>
      </c>
      <c r="CX54" s="478">
        <v>0</v>
      </c>
      <c r="CY54" s="478">
        <v>8.0734359736160107E-5</v>
      </c>
      <c r="CZ54" s="478">
        <v>2.3013370768416448E-5</v>
      </c>
      <c r="DA54" s="478">
        <v>3.2146389713155293E-4</v>
      </c>
      <c r="DB54" s="478">
        <v>0</v>
      </c>
      <c r="DC54" s="478">
        <v>3.6741067328005881E-5</v>
      </c>
      <c r="DD54" s="478">
        <v>0</v>
      </c>
      <c r="DE54" s="478">
        <v>0</v>
      </c>
      <c r="DF54" s="479">
        <v>2.6180453977120606E-4</v>
      </c>
      <c r="DG54" s="481" t="s">
        <v>253</v>
      </c>
      <c r="DH54" s="175"/>
    </row>
    <row r="55" spans="1:112" ht="17.25" customHeight="1" x14ac:dyDescent="0.2">
      <c r="A55" s="547" t="s">
        <v>254</v>
      </c>
      <c r="B55" s="571" t="s">
        <v>349</v>
      </c>
      <c r="C55" s="459"/>
      <c r="D55" s="504">
        <v>0</v>
      </c>
      <c r="E55" s="478">
        <v>0</v>
      </c>
      <c r="F55" s="478">
        <v>0</v>
      </c>
      <c r="G55" s="478">
        <v>0</v>
      </c>
      <c r="H55" s="478">
        <v>0</v>
      </c>
      <c r="I55" s="478">
        <v>0</v>
      </c>
      <c r="J55" s="478">
        <v>0</v>
      </c>
      <c r="K55" s="478">
        <v>0</v>
      </c>
      <c r="L55" s="478">
        <v>0</v>
      </c>
      <c r="M55" s="478">
        <v>0</v>
      </c>
      <c r="N55" s="478">
        <v>0</v>
      </c>
      <c r="O55" s="478">
        <v>0</v>
      </c>
      <c r="P55" s="478">
        <v>0</v>
      </c>
      <c r="Q55" s="478">
        <v>0</v>
      </c>
      <c r="R55" s="478">
        <v>0</v>
      </c>
      <c r="S55" s="478">
        <v>0</v>
      </c>
      <c r="T55" s="478">
        <v>0</v>
      </c>
      <c r="U55" s="478">
        <v>0</v>
      </c>
      <c r="V55" s="478">
        <v>0</v>
      </c>
      <c r="W55" s="478">
        <v>0</v>
      </c>
      <c r="X55" s="478">
        <v>0</v>
      </c>
      <c r="Y55" s="478">
        <v>0</v>
      </c>
      <c r="Z55" s="478">
        <v>0</v>
      </c>
      <c r="AA55" s="478">
        <v>0</v>
      </c>
      <c r="AB55" s="478">
        <v>0</v>
      </c>
      <c r="AC55" s="478">
        <v>0</v>
      </c>
      <c r="AD55" s="478">
        <v>0</v>
      </c>
      <c r="AE55" s="478">
        <v>0</v>
      </c>
      <c r="AF55" s="478">
        <v>0</v>
      </c>
      <c r="AG55" s="478">
        <v>0</v>
      </c>
      <c r="AH55" s="478">
        <v>0</v>
      </c>
      <c r="AI55" s="478">
        <v>0</v>
      </c>
      <c r="AJ55" s="478">
        <v>0</v>
      </c>
      <c r="AK55" s="478">
        <v>0</v>
      </c>
      <c r="AL55" s="478">
        <v>0</v>
      </c>
      <c r="AM55" s="478">
        <v>0</v>
      </c>
      <c r="AN55" s="478">
        <v>0</v>
      </c>
      <c r="AO55" s="478">
        <v>0</v>
      </c>
      <c r="AP55" s="478">
        <v>0</v>
      </c>
      <c r="AQ55" s="478">
        <v>0</v>
      </c>
      <c r="AR55" s="478">
        <v>0</v>
      </c>
      <c r="AS55" s="478">
        <v>0</v>
      </c>
      <c r="AT55" s="478">
        <v>7.7725442646395871E-6</v>
      </c>
      <c r="AU55" s="478">
        <v>0</v>
      </c>
      <c r="AV55" s="478">
        <v>0</v>
      </c>
      <c r="AW55" s="478">
        <v>0</v>
      </c>
      <c r="AX55" s="478">
        <v>0</v>
      </c>
      <c r="AY55" s="478">
        <v>0</v>
      </c>
      <c r="AZ55" s="478">
        <v>0</v>
      </c>
      <c r="BA55" s="478">
        <v>0</v>
      </c>
      <c r="BB55" s="478">
        <v>1.5632327653587619E-4</v>
      </c>
      <c r="BC55" s="478">
        <v>6.3492063492063489E-2</v>
      </c>
      <c r="BD55" s="478">
        <v>0</v>
      </c>
      <c r="BE55" s="478">
        <v>0</v>
      </c>
      <c r="BF55" s="478">
        <v>0</v>
      </c>
      <c r="BG55" s="478">
        <v>0</v>
      </c>
      <c r="BH55" s="478">
        <v>0</v>
      </c>
      <c r="BI55" s="478">
        <v>0</v>
      </c>
      <c r="BJ55" s="478">
        <v>0</v>
      </c>
      <c r="BK55" s="478">
        <v>0</v>
      </c>
      <c r="BL55" s="478">
        <v>0</v>
      </c>
      <c r="BM55" s="478">
        <v>0</v>
      </c>
      <c r="BN55" s="478">
        <v>0</v>
      </c>
      <c r="BO55" s="478">
        <v>0</v>
      </c>
      <c r="BP55" s="478">
        <v>0</v>
      </c>
      <c r="BQ55" s="478">
        <v>0</v>
      </c>
      <c r="BR55" s="478">
        <v>0</v>
      </c>
      <c r="BS55" s="478">
        <v>0</v>
      </c>
      <c r="BT55" s="478">
        <v>0</v>
      </c>
      <c r="BU55" s="478">
        <v>0</v>
      </c>
      <c r="BV55" s="478">
        <v>0</v>
      </c>
      <c r="BW55" s="478">
        <v>0</v>
      </c>
      <c r="BX55" s="478">
        <v>0</v>
      </c>
      <c r="BY55" s="478">
        <v>0</v>
      </c>
      <c r="BZ55" s="478">
        <v>0</v>
      </c>
      <c r="CA55" s="478">
        <v>0</v>
      </c>
      <c r="CB55" s="478">
        <v>0</v>
      </c>
      <c r="CC55" s="478">
        <v>0</v>
      </c>
      <c r="CD55" s="478">
        <v>0</v>
      </c>
      <c r="CE55" s="478">
        <v>0</v>
      </c>
      <c r="CF55" s="478">
        <v>0</v>
      </c>
      <c r="CG55" s="478">
        <v>4.1166832706225247E-5</v>
      </c>
      <c r="CH55" s="478">
        <v>4.9252591917649669E-5</v>
      </c>
      <c r="CI55" s="478">
        <v>0</v>
      </c>
      <c r="CJ55" s="478">
        <v>0</v>
      </c>
      <c r="CK55" s="478">
        <v>0</v>
      </c>
      <c r="CL55" s="478">
        <v>0</v>
      </c>
      <c r="CM55" s="478">
        <v>0</v>
      </c>
      <c r="CN55" s="478">
        <v>0</v>
      </c>
      <c r="CO55" s="478">
        <v>0</v>
      </c>
      <c r="CP55" s="478">
        <v>0</v>
      </c>
      <c r="CQ55" s="478">
        <v>0</v>
      </c>
      <c r="CR55" s="478">
        <v>0</v>
      </c>
      <c r="CS55" s="478">
        <v>0</v>
      </c>
      <c r="CT55" s="478">
        <v>2.4142926122646064E-3</v>
      </c>
      <c r="CU55" s="478">
        <v>0</v>
      </c>
      <c r="CV55" s="478">
        <v>1.5119767607981332E-3</v>
      </c>
      <c r="CW55" s="478">
        <v>0</v>
      </c>
      <c r="CX55" s="478">
        <v>0</v>
      </c>
      <c r="CY55" s="478">
        <v>0</v>
      </c>
      <c r="CZ55" s="478">
        <v>0</v>
      </c>
      <c r="DA55" s="478">
        <v>0</v>
      </c>
      <c r="DB55" s="478">
        <v>0</v>
      </c>
      <c r="DC55" s="478">
        <v>0</v>
      </c>
      <c r="DD55" s="478">
        <v>0</v>
      </c>
      <c r="DE55" s="478">
        <v>0</v>
      </c>
      <c r="DF55" s="479">
        <v>3.4765675435032066E-5</v>
      </c>
      <c r="DG55" s="481" t="s">
        <v>254</v>
      </c>
      <c r="DH55" s="175"/>
    </row>
    <row r="56" spans="1:112" ht="17.25" customHeight="1" x14ac:dyDescent="0.2">
      <c r="A56" s="547" t="s">
        <v>255</v>
      </c>
      <c r="B56" s="571" t="s">
        <v>350</v>
      </c>
      <c r="C56" s="459"/>
      <c r="D56" s="504">
        <v>0</v>
      </c>
      <c r="E56" s="478">
        <v>0</v>
      </c>
      <c r="F56" s="478">
        <v>0</v>
      </c>
      <c r="G56" s="478">
        <v>0</v>
      </c>
      <c r="H56" s="478">
        <v>0</v>
      </c>
      <c r="I56" s="478">
        <v>0</v>
      </c>
      <c r="J56" s="478">
        <v>0</v>
      </c>
      <c r="K56" s="478">
        <v>0</v>
      </c>
      <c r="L56" s="478">
        <v>0</v>
      </c>
      <c r="M56" s="478">
        <v>0</v>
      </c>
      <c r="N56" s="478">
        <v>0</v>
      </c>
      <c r="O56" s="478">
        <v>0</v>
      </c>
      <c r="P56" s="478">
        <v>0</v>
      </c>
      <c r="Q56" s="478">
        <v>0</v>
      </c>
      <c r="R56" s="478">
        <v>0</v>
      </c>
      <c r="S56" s="478">
        <v>0</v>
      </c>
      <c r="T56" s="478">
        <v>0</v>
      </c>
      <c r="U56" s="478">
        <v>0</v>
      </c>
      <c r="V56" s="478">
        <v>0</v>
      </c>
      <c r="W56" s="478">
        <v>0</v>
      </c>
      <c r="X56" s="478">
        <v>0</v>
      </c>
      <c r="Y56" s="478">
        <v>0</v>
      </c>
      <c r="Z56" s="478">
        <v>0</v>
      </c>
      <c r="AA56" s="478">
        <v>0</v>
      </c>
      <c r="AB56" s="478">
        <v>0</v>
      </c>
      <c r="AC56" s="478">
        <v>0</v>
      </c>
      <c r="AD56" s="478">
        <v>0</v>
      </c>
      <c r="AE56" s="478">
        <v>0</v>
      </c>
      <c r="AF56" s="478">
        <v>0</v>
      </c>
      <c r="AG56" s="478">
        <v>0</v>
      </c>
      <c r="AH56" s="478">
        <v>0</v>
      </c>
      <c r="AI56" s="478">
        <v>0</v>
      </c>
      <c r="AJ56" s="478">
        <v>0</v>
      </c>
      <c r="AK56" s="478">
        <v>0</v>
      </c>
      <c r="AL56" s="478">
        <v>0</v>
      </c>
      <c r="AM56" s="478">
        <v>0</v>
      </c>
      <c r="AN56" s="478">
        <v>0</v>
      </c>
      <c r="AO56" s="478">
        <v>0</v>
      </c>
      <c r="AP56" s="478">
        <v>0</v>
      </c>
      <c r="AQ56" s="478">
        <v>0</v>
      </c>
      <c r="AR56" s="478">
        <v>0</v>
      </c>
      <c r="AS56" s="478">
        <v>0</v>
      </c>
      <c r="AT56" s="478">
        <v>0</v>
      </c>
      <c r="AU56" s="478">
        <v>0</v>
      </c>
      <c r="AV56" s="478">
        <v>0</v>
      </c>
      <c r="AW56" s="478">
        <v>0</v>
      </c>
      <c r="AX56" s="478">
        <v>0</v>
      </c>
      <c r="AY56" s="478">
        <v>0</v>
      </c>
      <c r="AZ56" s="478">
        <v>0</v>
      </c>
      <c r="BA56" s="478">
        <v>0</v>
      </c>
      <c r="BB56" s="478">
        <v>0</v>
      </c>
      <c r="BC56" s="478">
        <v>0</v>
      </c>
      <c r="BD56" s="478">
        <v>0</v>
      </c>
      <c r="BE56" s="478">
        <v>0</v>
      </c>
      <c r="BF56" s="478">
        <v>0</v>
      </c>
      <c r="BG56" s="478">
        <v>0</v>
      </c>
      <c r="BH56" s="478">
        <v>0</v>
      </c>
      <c r="BI56" s="478">
        <v>0</v>
      </c>
      <c r="BJ56" s="478">
        <v>0</v>
      </c>
      <c r="BK56" s="478">
        <v>0</v>
      </c>
      <c r="BL56" s="478">
        <v>0</v>
      </c>
      <c r="BM56" s="478">
        <v>0</v>
      </c>
      <c r="BN56" s="478">
        <v>0</v>
      </c>
      <c r="BO56" s="478">
        <v>0</v>
      </c>
      <c r="BP56" s="478">
        <v>0</v>
      </c>
      <c r="BQ56" s="478">
        <v>0</v>
      </c>
      <c r="BR56" s="478">
        <v>0</v>
      </c>
      <c r="BS56" s="478">
        <v>0</v>
      </c>
      <c r="BT56" s="478">
        <v>0</v>
      </c>
      <c r="BU56" s="478">
        <v>0</v>
      </c>
      <c r="BV56" s="478">
        <v>0</v>
      </c>
      <c r="BW56" s="478">
        <v>0</v>
      </c>
      <c r="BX56" s="478">
        <v>0</v>
      </c>
      <c r="BY56" s="478">
        <v>0</v>
      </c>
      <c r="BZ56" s="478">
        <v>0</v>
      </c>
      <c r="CA56" s="478">
        <v>0</v>
      </c>
      <c r="CB56" s="478">
        <v>0</v>
      </c>
      <c r="CC56" s="478">
        <v>0</v>
      </c>
      <c r="CD56" s="478">
        <v>0</v>
      </c>
      <c r="CE56" s="478">
        <v>0</v>
      </c>
      <c r="CF56" s="478">
        <v>0</v>
      </c>
      <c r="CG56" s="478">
        <v>0</v>
      </c>
      <c r="CH56" s="478">
        <v>0</v>
      </c>
      <c r="CI56" s="478">
        <v>0</v>
      </c>
      <c r="CJ56" s="478">
        <v>0</v>
      </c>
      <c r="CK56" s="478">
        <v>0</v>
      </c>
      <c r="CL56" s="478">
        <v>0</v>
      </c>
      <c r="CM56" s="478">
        <v>0</v>
      </c>
      <c r="CN56" s="478">
        <v>0</v>
      </c>
      <c r="CO56" s="478">
        <v>0</v>
      </c>
      <c r="CP56" s="478">
        <v>0</v>
      </c>
      <c r="CQ56" s="478">
        <v>0</v>
      </c>
      <c r="CR56" s="478">
        <v>0</v>
      </c>
      <c r="CS56" s="478">
        <v>0</v>
      </c>
      <c r="CT56" s="478">
        <v>0</v>
      </c>
      <c r="CU56" s="478">
        <v>0</v>
      </c>
      <c r="CV56" s="478">
        <v>0</v>
      </c>
      <c r="CW56" s="478">
        <v>0</v>
      </c>
      <c r="CX56" s="478">
        <v>0</v>
      </c>
      <c r="CY56" s="478">
        <v>0</v>
      </c>
      <c r="CZ56" s="478">
        <v>0</v>
      </c>
      <c r="DA56" s="478">
        <v>0</v>
      </c>
      <c r="DB56" s="478">
        <v>0</v>
      </c>
      <c r="DC56" s="478">
        <v>0</v>
      </c>
      <c r="DD56" s="478">
        <v>0</v>
      </c>
      <c r="DE56" s="478">
        <v>0</v>
      </c>
      <c r="DF56" s="479">
        <v>0</v>
      </c>
      <c r="DG56" s="481" t="s">
        <v>255</v>
      </c>
      <c r="DH56" s="175"/>
    </row>
    <row r="57" spans="1:112" ht="17.25" customHeight="1" x14ac:dyDescent="0.2">
      <c r="A57" s="547" t="s">
        <v>256</v>
      </c>
      <c r="B57" s="571" t="s">
        <v>351</v>
      </c>
      <c r="C57" s="459"/>
      <c r="D57" s="504">
        <v>0</v>
      </c>
      <c r="E57" s="478">
        <v>0</v>
      </c>
      <c r="F57" s="478">
        <v>0</v>
      </c>
      <c r="G57" s="478">
        <v>0</v>
      </c>
      <c r="H57" s="478">
        <v>0</v>
      </c>
      <c r="I57" s="478">
        <v>0</v>
      </c>
      <c r="J57" s="478">
        <v>0</v>
      </c>
      <c r="K57" s="478">
        <v>0</v>
      </c>
      <c r="L57" s="478">
        <v>0</v>
      </c>
      <c r="M57" s="478">
        <v>0</v>
      </c>
      <c r="N57" s="478">
        <v>0</v>
      </c>
      <c r="O57" s="478">
        <v>0</v>
      </c>
      <c r="P57" s="478">
        <v>0</v>
      </c>
      <c r="Q57" s="478">
        <v>0</v>
      </c>
      <c r="R57" s="478">
        <v>0</v>
      </c>
      <c r="S57" s="478">
        <v>0</v>
      </c>
      <c r="T57" s="478">
        <v>0</v>
      </c>
      <c r="U57" s="478">
        <v>0</v>
      </c>
      <c r="V57" s="478">
        <v>0</v>
      </c>
      <c r="W57" s="478">
        <v>0</v>
      </c>
      <c r="X57" s="478">
        <v>0</v>
      </c>
      <c r="Y57" s="478">
        <v>0</v>
      </c>
      <c r="Z57" s="478">
        <v>0</v>
      </c>
      <c r="AA57" s="478">
        <v>0</v>
      </c>
      <c r="AB57" s="478">
        <v>0</v>
      </c>
      <c r="AC57" s="478">
        <v>0</v>
      </c>
      <c r="AD57" s="478">
        <v>0</v>
      </c>
      <c r="AE57" s="478">
        <v>0</v>
      </c>
      <c r="AF57" s="478">
        <v>0</v>
      </c>
      <c r="AG57" s="478">
        <v>0</v>
      </c>
      <c r="AH57" s="478">
        <v>0</v>
      </c>
      <c r="AI57" s="478">
        <v>0</v>
      </c>
      <c r="AJ57" s="478">
        <v>0</v>
      </c>
      <c r="AK57" s="478">
        <v>0</v>
      </c>
      <c r="AL57" s="478">
        <v>0</v>
      </c>
      <c r="AM57" s="478">
        <v>0</v>
      </c>
      <c r="AN57" s="478">
        <v>0</v>
      </c>
      <c r="AO57" s="478">
        <v>0</v>
      </c>
      <c r="AP57" s="478">
        <v>0</v>
      </c>
      <c r="AQ57" s="478">
        <v>0</v>
      </c>
      <c r="AR57" s="478">
        <v>0</v>
      </c>
      <c r="AS57" s="478">
        <v>0</v>
      </c>
      <c r="AT57" s="478">
        <v>0</v>
      </c>
      <c r="AU57" s="478">
        <v>0</v>
      </c>
      <c r="AV57" s="478">
        <v>0</v>
      </c>
      <c r="AW57" s="478">
        <v>0</v>
      </c>
      <c r="AX57" s="478">
        <v>0</v>
      </c>
      <c r="AY57" s="478">
        <v>0</v>
      </c>
      <c r="AZ57" s="478">
        <v>0</v>
      </c>
      <c r="BA57" s="478">
        <v>0</v>
      </c>
      <c r="BB57" s="478">
        <v>0</v>
      </c>
      <c r="BC57" s="478">
        <v>0</v>
      </c>
      <c r="BD57" s="478">
        <v>0</v>
      </c>
      <c r="BE57" s="478">
        <v>1.9815059445178335E-2</v>
      </c>
      <c r="BF57" s="478">
        <v>0</v>
      </c>
      <c r="BG57" s="478">
        <v>0</v>
      </c>
      <c r="BH57" s="478">
        <v>0</v>
      </c>
      <c r="BI57" s="478">
        <v>0</v>
      </c>
      <c r="BJ57" s="478">
        <v>0</v>
      </c>
      <c r="BK57" s="478">
        <v>0</v>
      </c>
      <c r="BL57" s="478">
        <v>0</v>
      </c>
      <c r="BM57" s="478">
        <v>0</v>
      </c>
      <c r="BN57" s="478">
        <v>0</v>
      </c>
      <c r="BO57" s="478">
        <v>0</v>
      </c>
      <c r="BP57" s="478">
        <v>0</v>
      </c>
      <c r="BQ57" s="478">
        <v>0</v>
      </c>
      <c r="BR57" s="478">
        <v>0</v>
      </c>
      <c r="BS57" s="478">
        <v>0</v>
      </c>
      <c r="BT57" s="478">
        <v>0</v>
      </c>
      <c r="BU57" s="478">
        <v>0</v>
      </c>
      <c r="BV57" s="478">
        <v>0</v>
      </c>
      <c r="BW57" s="478">
        <v>0</v>
      </c>
      <c r="BX57" s="478">
        <v>0</v>
      </c>
      <c r="BY57" s="478">
        <v>0</v>
      </c>
      <c r="BZ57" s="478">
        <v>0</v>
      </c>
      <c r="CA57" s="478">
        <v>0</v>
      </c>
      <c r="CB57" s="478">
        <v>0</v>
      </c>
      <c r="CC57" s="478">
        <v>0</v>
      </c>
      <c r="CD57" s="478">
        <v>0</v>
      </c>
      <c r="CE57" s="478">
        <v>0</v>
      </c>
      <c r="CF57" s="478">
        <v>0</v>
      </c>
      <c r="CG57" s="478">
        <v>0</v>
      </c>
      <c r="CH57" s="478">
        <v>0</v>
      </c>
      <c r="CI57" s="478">
        <v>0</v>
      </c>
      <c r="CJ57" s="478">
        <v>0</v>
      </c>
      <c r="CK57" s="478">
        <v>0</v>
      </c>
      <c r="CL57" s="478">
        <v>1.9862382067106475E-4</v>
      </c>
      <c r="CM57" s="478">
        <v>0</v>
      </c>
      <c r="CN57" s="478">
        <v>0</v>
      </c>
      <c r="CO57" s="478">
        <v>0</v>
      </c>
      <c r="CP57" s="478">
        <v>0</v>
      </c>
      <c r="CQ57" s="478">
        <v>0</v>
      </c>
      <c r="CR57" s="478">
        <v>0</v>
      </c>
      <c r="CS57" s="478">
        <v>0</v>
      </c>
      <c r="CT57" s="478">
        <v>0</v>
      </c>
      <c r="CU57" s="478">
        <v>0</v>
      </c>
      <c r="CV57" s="478">
        <v>2.6429829991904377E-3</v>
      </c>
      <c r="CW57" s="478">
        <v>0</v>
      </c>
      <c r="CX57" s="478">
        <v>0</v>
      </c>
      <c r="CY57" s="478">
        <v>0</v>
      </c>
      <c r="CZ57" s="478">
        <v>0</v>
      </c>
      <c r="DA57" s="478">
        <v>0</v>
      </c>
      <c r="DB57" s="478">
        <v>0</v>
      </c>
      <c r="DC57" s="478">
        <v>0</v>
      </c>
      <c r="DD57" s="478">
        <v>0</v>
      </c>
      <c r="DE57" s="478">
        <v>0</v>
      </c>
      <c r="DF57" s="479">
        <v>3.6107116287830729E-5</v>
      </c>
      <c r="DG57" s="481" t="s">
        <v>256</v>
      </c>
      <c r="DH57" s="175"/>
    </row>
    <row r="58" spans="1:112" ht="17.25" customHeight="1" x14ac:dyDescent="0.2">
      <c r="A58" s="547" t="s">
        <v>257</v>
      </c>
      <c r="B58" s="571" t="s">
        <v>352</v>
      </c>
      <c r="C58" s="459"/>
      <c r="D58" s="504">
        <v>0</v>
      </c>
      <c r="E58" s="478">
        <v>0</v>
      </c>
      <c r="F58" s="478">
        <v>0</v>
      </c>
      <c r="G58" s="478">
        <v>0</v>
      </c>
      <c r="H58" s="478">
        <v>0</v>
      </c>
      <c r="I58" s="478">
        <v>0</v>
      </c>
      <c r="J58" s="478">
        <v>0</v>
      </c>
      <c r="K58" s="478">
        <v>0</v>
      </c>
      <c r="L58" s="478">
        <v>0</v>
      </c>
      <c r="M58" s="478">
        <v>0</v>
      </c>
      <c r="N58" s="478">
        <v>0</v>
      </c>
      <c r="O58" s="478">
        <v>0</v>
      </c>
      <c r="P58" s="478">
        <v>0</v>
      </c>
      <c r="Q58" s="478">
        <v>0</v>
      </c>
      <c r="R58" s="478">
        <v>0</v>
      </c>
      <c r="S58" s="478">
        <v>0</v>
      </c>
      <c r="T58" s="478">
        <v>0</v>
      </c>
      <c r="U58" s="478">
        <v>0</v>
      </c>
      <c r="V58" s="478">
        <v>0</v>
      </c>
      <c r="W58" s="478">
        <v>0</v>
      </c>
      <c r="X58" s="478">
        <v>0</v>
      </c>
      <c r="Y58" s="478">
        <v>0</v>
      </c>
      <c r="Z58" s="478">
        <v>0</v>
      </c>
      <c r="AA58" s="478">
        <v>0</v>
      </c>
      <c r="AB58" s="478">
        <v>0</v>
      </c>
      <c r="AC58" s="478">
        <v>0</v>
      </c>
      <c r="AD58" s="478">
        <v>0</v>
      </c>
      <c r="AE58" s="478">
        <v>0</v>
      </c>
      <c r="AF58" s="478">
        <v>0</v>
      </c>
      <c r="AG58" s="478">
        <v>0</v>
      </c>
      <c r="AH58" s="478">
        <v>0</v>
      </c>
      <c r="AI58" s="478">
        <v>0</v>
      </c>
      <c r="AJ58" s="478">
        <v>0</v>
      </c>
      <c r="AK58" s="478">
        <v>0</v>
      </c>
      <c r="AL58" s="478">
        <v>0</v>
      </c>
      <c r="AM58" s="478">
        <v>0</v>
      </c>
      <c r="AN58" s="478">
        <v>0</v>
      </c>
      <c r="AO58" s="478">
        <v>0</v>
      </c>
      <c r="AP58" s="478">
        <v>0</v>
      </c>
      <c r="AQ58" s="478">
        <v>0</v>
      </c>
      <c r="AR58" s="478">
        <v>0</v>
      </c>
      <c r="AS58" s="478">
        <v>0</v>
      </c>
      <c r="AT58" s="478">
        <v>3.3681025146771545E-5</v>
      </c>
      <c r="AU58" s="478">
        <v>0</v>
      </c>
      <c r="AV58" s="478">
        <v>0</v>
      </c>
      <c r="AW58" s="478">
        <v>0</v>
      </c>
      <c r="AX58" s="478">
        <v>0</v>
      </c>
      <c r="AY58" s="478">
        <v>0</v>
      </c>
      <c r="AZ58" s="478">
        <v>0</v>
      </c>
      <c r="BA58" s="478">
        <v>0</v>
      </c>
      <c r="BB58" s="478">
        <v>0</v>
      </c>
      <c r="BC58" s="478">
        <v>0</v>
      </c>
      <c r="BD58" s="478">
        <v>0</v>
      </c>
      <c r="BE58" s="478">
        <v>0.2047556142668428</v>
      </c>
      <c r="BF58" s="478">
        <v>0.29248483060846114</v>
      </c>
      <c r="BG58" s="478">
        <v>0</v>
      </c>
      <c r="BH58" s="478">
        <v>7.7071290944123313E-3</v>
      </c>
      <c r="BI58" s="478">
        <v>0</v>
      </c>
      <c r="BJ58" s="478">
        <v>0</v>
      </c>
      <c r="BK58" s="478">
        <v>0</v>
      </c>
      <c r="BL58" s="478">
        <v>0</v>
      </c>
      <c r="BM58" s="478">
        <v>0</v>
      </c>
      <c r="BN58" s="478">
        <v>0</v>
      </c>
      <c r="BO58" s="478">
        <v>0</v>
      </c>
      <c r="BP58" s="478">
        <v>0</v>
      </c>
      <c r="BQ58" s="478">
        <v>0</v>
      </c>
      <c r="BR58" s="478">
        <v>0</v>
      </c>
      <c r="BS58" s="478">
        <v>0</v>
      </c>
      <c r="BT58" s="478">
        <v>0</v>
      </c>
      <c r="BU58" s="478">
        <v>0</v>
      </c>
      <c r="BV58" s="478">
        <v>0</v>
      </c>
      <c r="BW58" s="478">
        <v>0</v>
      </c>
      <c r="BX58" s="478">
        <v>0</v>
      </c>
      <c r="BY58" s="478">
        <v>0</v>
      </c>
      <c r="BZ58" s="478">
        <v>1.4083581360849521E-4</v>
      </c>
      <c r="CA58" s="478">
        <v>0</v>
      </c>
      <c r="CB58" s="478">
        <v>0</v>
      </c>
      <c r="CC58" s="478">
        <v>0</v>
      </c>
      <c r="CD58" s="478">
        <v>0</v>
      </c>
      <c r="CE58" s="478">
        <v>0</v>
      </c>
      <c r="CF58" s="478">
        <v>0</v>
      </c>
      <c r="CG58" s="478">
        <v>0</v>
      </c>
      <c r="CH58" s="478">
        <v>0</v>
      </c>
      <c r="CI58" s="478">
        <v>0</v>
      </c>
      <c r="CJ58" s="478">
        <v>0</v>
      </c>
      <c r="CK58" s="478">
        <v>0</v>
      </c>
      <c r="CL58" s="478">
        <v>0</v>
      </c>
      <c r="CM58" s="478">
        <v>0</v>
      </c>
      <c r="CN58" s="478">
        <v>0</v>
      </c>
      <c r="CO58" s="478">
        <v>0</v>
      </c>
      <c r="CP58" s="478">
        <v>0</v>
      </c>
      <c r="CQ58" s="478">
        <v>0</v>
      </c>
      <c r="CR58" s="478">
        <v>0</v>
      </c>
      <c r="CS58" s="478">
        <v>0</v>
      </c>
      <c r="CT58" s="478">
        <v>0</v>
      </c>
      <c r="CU58" s="478">
        <v>0</v>
      </c>
      <c r="CV58" s="478">
        <v>0.1065884089718558</v>
      </c>
      <c r="CW58" s="478">
        <v>0</v>
      </c>
      <c r="CX58" s="478">
        <v>0</v>
      </c>
      <c r="CY58" s="478">
        <v>0</v>
      </c>
      <c r="CZ58" s="478">
        <v>0</v>
      </c>
      <c r="DA58" s="478">
        <v>0</v>
      </c>
      <c r="DB58" s="478">
        <v>0</v>
      </c>
      <c r="DC58" s="478">
        <v>0</v>
      </c>
      <c r="DD58" s="478">
        <v>0</v>
      </c>
      <c r="DE58" s="478">
        <v>0</v>
      </c>
      <c r="DF58" s="479">
        <v>4.1628263264474564E-3</v>
      </c>
      <c r="DG58" s="481" t="s">
        <v>257</v>
      </c>
      <c r="DH58" s="175"/>
    </row>
    <row r="59" spans="1:112" ht="17.25" customHeight="1" x14ac:dyDescent="0.2">
      <c r="A59" s="547" t="s">
        <v>258</v>
      </c>
      <c r="B59" s="571" t="s">
        <v>353</v>
      </c>
      <c r="C59" s="459"/>
      <c r="D59" s="504">
        <v>0</v>
      </c>
      <c r="E59" s="478">
        <v>0</v>
      </c>
      <c r="F59" s="478">
        <v>0</v>
      </c>
      <c r="G59" s="478">
        <v>0</v>
      </c>
      <c r="H59" s="478">
        <v>4.9254526091586794E-2</v>
      </c>
      <c r="I59" s="478">
        <v>0</v>
      </c>
      <c r="J59" s="478">
        <v>2.6932399676811203E-4</v>
      </c>
      <c r="K59" s="478">
        <v>0</v>
      </c>
      <c r="L59" s="478">
        <v>0</v>
      </c>
      <c r="M59" s="478">
        <v>0</v>
      </c>
      <c r="N59" s="478">
        <v>0</v>
      </c>
      <c r="O59" s="478">
        <v>0</v>
      </c>
      <c r="P59" s="478">
        <v>0</v>
      </c>
      <c r="Q59" s="478">
        <v>0</v>
      </c>
      <c r="R59" s="478">
        <v>0</v>
      </c>
      <c r="S59" s="478">
        <v>0</v>
      </c>
      <c r="T59" s="478">
        <v>0</v>
      </c>
      <c r="U59" s="478">
        <v>0</v>
      </c>
      <c r="V59" s="478">
        <v>0</v>
      </c>
      <c r="W59" s="478">
        <v>0</v>
      </c>
      <c r="X59" s="478">
        <v>0</v>
      </c>
      <c r="Y59" s="478">
        <v>0</v>
      </c>
      <c r="Z59" s="478">
        <v>0</v>
      </c>
      <c r="AA59" s="478">
        <v>0</v>
      </c>
      <c r="AB59" s="478">
        <v>0</v>
      </c>
      <c r="AC59" s="478">
        <v>0</v>
      </c>
      <c r="AD59" s="478">
        <v>0</v>
      </c>
      <c r="AE59" s="478">
        <v>0</v>
      </c>
      <c r="AF59" s="478">
        <v>0</v>
      </c>
      <c r="AG59" s="478">
        <v>0</v>
      </c>
      <c r="AH59" s="478">
        <v>0</v>
      </c>
      <c r="AI59" s="478">
        <v>0</v>
      </c>
      <c r="AJ59" s="478">
        <v>0</v>
      </c>
      <c r="AK59" s="478">
        <v>0</v>
      </c>
      <c r="AL59" s="478">
        <v>0</v>
      </c>
      <c r="AM59" s="478">
        <v>0</v>
      </c>
      <c r="AN59" s="478">
        <v>0</v>
      </c>
      <c r="AO59" s="478">
        <v>0</v>
      </c>
      <c r="AP59" s="478">
        <v>0</v>
      </c>
      <c r="AQ59" s="478">
        <v>0</v>
      </c>
      <c r="AR59" s="478">
        <v>0</v>
      </c>
      <c r="AS59" s="478">
        <v>0</v>
      </c>
      <c r="AT59" s="478">
        <v>0</v>
      </c>
      <c r="AU59" s="478">
        <v>0</v>
      </c>
      <c r="AV59" s="478">
        <v>0</v>
      </c>
      <c r="AW59" s="478">
        <v>0</v>
      </c>
      <c r="AX59" s="478">
        <v>0</v>
      </c>
      <c r="AY59" s="478">
        <v>0</v>
      </c>
      <c r="AZ59" s="478">
        <v>0</v>
      </c>
      <c r="BA59" s="478">
        <v>0</v>
      </c>
      <c r="BB59" s="478">
        <v>0</v>
      </c>
      <c r="BC59" s="478">
        <v>0</v>
      </c>
      <c r="BD59" s="478">
        <v>0</v>
      </c>
      <c r="BE59" s="478">
        <v>0</v>
      </c>
      <c r="BF59" s="478">
        <v>0</v>
      </c>
      <c r="BG59" s="478">
        <v>0.25445103857566764</v>
      </c>
      <c r="BH59" s="478">
        <v>0</v>
      </c>
      <c r="BI59" s="478">
        <v>0</v>
      </c>
      <c r="BJ59" s="478">
        <v>0</v>
      </c>
      <c r="BK59" s="478">
        <v>0</v>
      </c>
      <c r="BL59" s="478">
        <v>0</v>
      </c>
      <c r="BM59" s="478">
        <v>0</v>
      </c>
      <c r="BN59" s="478">
        <v>0</v>
      </c>
      <c r="BO59" s="478">
        <v>0</v>
      </c>
      <c r="BP59" s="478">
        <v>0</v>
      </c>
      <c r="BQ59" s="478">
        <v>0</v>
      </c>
      <c r="BR59" s="478">
        <v>0</v>
      </c>
      <c r="BS59" s="478">
        <v>0</v>
      </c>
      <c r="BT59" s="478">
        <v>0</v>
      </c>
      <c r="BU59" s="478">
        <v>0</v>
      </c>
      <c r="BV59" s="478">
        <v>0</v>
      </c>
      <c r="BW59" s="478">
        <v>0</v>
      </c>
      <c r="BX59" s="478">
        <v>0</v>
      </c>
      <c r="BY59" s="478">
        <v>0</v>
      </c>
      <c r="BZ59" s="478">
        <v>0</v>
      </c>
      <c r="CA59" s="478">
        <v>2.248530789540925E-2</v>
      </c>
      <c r="CB59" s="478">
        <v>0</v>
      </c>
      <c r="CC59" s="478">
        <v>0</v>
      </c>
      <c r="CD59" s="478">
        <v>0</v>
      </c>
      <c r="CE59" s="478">
        <v>4.6485017521275836E-4</v>
      </c>
      <c r="CF59" s="478">
        <v>0</v>
      </c>
      <c r="CG59" s="478">
        <v>0</v>
      </c>
      <c r="CH59" s="478">
        <v>0</v>
      </c>
      <c r="CI59" s="478">
        <v>0</v>
      </c>
      <c r="CJ59" s="478">
        <v>0</v>
      </c>
      <c r="CK59" s="478">
        <v>0</v>
      </c>
      <c r="CL59" s="478">
        <v>8.3351067603036112E-4</v>
      </c>
      <c r="CM59" s="478">
        <v>1.2939061640765439E-4</v>
      </c>
      <c r="CN59" s="478">
        <v>7.6621413595425009E-5</v>
      </c>
      <c r="CO59" s="478">
        <v>0</v>
      </c>
      <c r="CP59" s="478">
        <v>0</v>
      </c>
      <c r="CQ59" s="478">
        <v>0</v>
      </c>
      <c r="CR59" s="478">
        <v>0</v>
      </c>
      <c r="CS59" s="478">
        <v>0</v>
      </c>
      <c r="CT59" s="478">
        <v>1.6650293877686941E-5</v>
      </c>
      <c r="CU59" s="478">
        <v>0</v>
      </c>
      <c r="CV59" s="478">
        <v>0</v>
      </c>
      <c r="CW59" s="478">
        <v>0</v>
      </c>
      <c r="CX59" s="478">
        <v>0</v>
      </c>
      <c r="CY59" s="478">
        <v>0</v>
      </c>
      <c r="CZ59" s="478">
        <v>0</v>
      </c>
      <c r="DA59" s="478">
        <v>2.4727992087042531E-5</v>
      </c>
      <c r="DB59" s="478">
        <v>0</v>
      </c>
      <c r="DC59" s="478">
        <v>0</v>
      </c>
      <c r="DD59" s="478">
        <v>0</v>
      </c>
      <c r="DE59" s="478">
        <v>0</v>
      </c>
      <c r="DF59" s="479">
        <v>3.1568574735861912E-4</v>
      </c>
      <c r="DG59" s="481" t="s">
        <v>258</v>
      </c>
      <c r="DH59" s="175"/>
    </row>
    <row r="60" spans="1:112" ht="17.25" customHeight="1" x14ac:dyDescent="0.2">
      <c r="A60" s="547" t="s">
        <v>259</v>
      </c>
      <c r="B60" s="571" t="s">
        <v>354</v>
      </c>
      <c r="C60" s="459"/>
      <c r="D60" s="504">
        <v>0</v>
      </c>
      <c r="E60" s="478">
        <v>0</v>
      </c>
      <c r="F60" s="478">
        <v>0</v>
      </c>
      <c r="G60" s="478">
        <v>0</v>
      </c>
      <c r="H60" s="478">
        <v>0</v>
      </c>
      <c r="I60" s="478">
        <v>0</v>
      </c>
      <c r="J60" s="478">
        <v>0</v>
      </c>
      <c r="K60" s="478">
        <v>0</v>
      </c>
      <c r="L60" s="478">
        <v>0</v>
      </c>
      <c r="M60" s="478">
        <v>0</v>
      </c>
      <c r="N60" s="478">
        <v>0</v>
      </c>
      <c r="O60" s="478">
        <v>0</v>
      </c>
      <c r="P60" s="478">
        <v>0</v>
      </c>
      <c r="Q60" s="478">
        <v>0</v>
      </c>
      <c r="R60" s="478">
        <v>0</v>
      </c>
      <c r="S60" s="478">
        <v>0</v>
      </c>
      <c r="T60" s="478">
        <v>0</v>
      </c>
      <c r="U60" s="478">
        <v>0</v>
      </c>
      <c r="V60" s="478">
        <v>0</v>
      </c>
      <c r="W60" s="478">
        <v>0</v>
      </c>
      <c r="X60" s="478">
        <v>0</v>
      </c>
      <c r="Y60" s="478">
        <v>0</v>
      </c>
      <c r="Z60" s="478">
        <v>0</v>
      </c>
      <c r="AA60" s="478">
        <v>0</v>
      </c>
      <c r="AB60" s="478">
        <v>0</v>
      </c>
      <c r="AC60" s="478">
        <v>0</v>
      </c>
      <c r="AD60" s="478">
        <v>0</v>
      </c>
      <c r="AE60" s="478">
        <v>0</v>
      </c>
      <c r="AF60" s="478">
        <v>0</v>
      </c>
      <c r="AG60" s="478">
        <v>0</v>
      </c>
      <c r="AH60" s="478">
        <v>0</v>
      </c>
      <c r="AI60" s="478">
        <v>0</v>
      </c>
      <c r="AJ60" s="478">
        <v>0</v>
      </c>
      <c r="AK60" s="478">
        <v>0</v>
      </c>
      <c r="AL60" s="478">
        <v>0</v>
      </c>
      <c r="AM60" s="478">
        <v>0</v>
      </c>
      <c r="AN60" s="478">
        <v>0</v>
      </c>
      <c r="AO60" s="478">
        <v>0</v>
      </c>
      <c r="AP60" s="478">
        <v>0</v>
      </c>
      <c r="AQ60" s="478">
        <v>0</v>
      </c>
      <c r="AR60" s="478">
        <v>0</v>
      </c>
      <c r="AS60" s="478">
        <v>0</v>
      </c>
      <c r="AT60" s="478">
        <v>0</v>
      </c>
      <c r="AU60" s="478">
        <v>0</v>
      </c>
      <c r="AV60" s="478">
        <v>0</v>
      </c>
      <c r="AW60" s="478">
        <v>0</v>
      </c>
      <c r="AX60" s="478">
        <v>0</v>
      </c>
      <c r="AY60" s="478">
        <v>0</v>
      </c>
      <c r="AZ60" s="478">
        <v>0</v>
      </c>
      <c r="BA60" s="478">
        <v>0</v>
      </c>
      <c r="BB60" s="478">
        <v>0</v>
      </c>
      <c r="BC60" s="478">
        <v>0</v>
      </c>
      <c r="BD60" s="478">
        <v>0</v>
      </c>
      <c r="BE60" s="478">
        <v>0</v>
      </c>
      <c r="BF60" s="478">
        <v>0</v>
      </c>
      <c r="BG60" s="478">
        <v>0</v>
      </c>
      <c r="BH60" s="478">
        <v>0.36801541425818884</v>
      </c>
      <c r="BI60" s="478">
        <v>0</v>
      </c>
      <c r="BJ60" s="478">
        <v>0</v>
      </c>
      <c r="BK60" s="478">
        <v>0</v>
      </c>
      <c r="BL60" s="478">
        <v>0</v>
      </c>
      <c r="BM60" s="478">
        <v>0</v>
      </c>
      <c r="BN60" s="478">
        <v>0</v>
      </c>
      <c r="BO60" s="478">
        <v>0</v>
      </c>
      <c r="BP60" s="478">
        <v>0</v>
      </c>
      <c r="BQ60" s="478">
        <v>0</v>
      </c>
      <c r="BR60" s="478">
        <v>0</v>
      </c>
      <c r="BS60" s="478">
        <v>0</v>
      </c>
      <c r="BT60" s="478">
        <v>0</v>
      </c>
      <c r="BU60" s="478">
        <v>0</v>
      </c>
      <c r="BV60" s="478">
        <v>0</v>
      </c>
      <c r="BW60" s="478">
        <v>0</v>
      </c>
      <c r="BX60" s="478">
        <v>8.3155422715627675E-2</v>
      </c>
      <c r="BY60" s="478">
        <v>0</v>
      </c>
      <c r="BZ60" s="478">
        <v>0</v>
      </c>
      <c r="CA60" s="478">
        <v>0</v>
      </c>
      <c r="CB60" s="478">
        <v>0.15004413062665489</v>
      </c>
      <c r="CC60" s="478">
        <v>0</v>
      </c>
      <c r="CD60" s="478">
        <v>0</v>
      </c>
      <c r="CE60" s="478">
        <v>7.509118214975327E-4</v>
      </c>
      <c r="CF60" s="478">
        <v>0</v>
      </c>
      <c r="CG60" s="478">
        <v>0</v>
      </c>
      <c r="CH60" s="478">
        <v>0</v>
      </c>
      <c r="CI60" s="478">
        <v>0</v>
      </c>
      <c r="CJ60" s="478">
        <v>0</v>
      </c>
      <c r="CK60" s="478">
        <v>0</v>
      </c>
      <c r="CL60" s="478">
        <v>4.3697240547634249E-3</v>
      </c>
      <c r="CM60" s="478">
        <v>0</v>
      </c>
      <c r="CN60" s="478">
        <v>0</v>
      </c>
      <c r="CO60" s="478">
        <v>0</v>
      </c>
      <c r="CP60" s="478">
        <v>0</v>
      </c>
      <c r="CQ60" s="478">
        <v>0</v>
      </c>
      <c r="CR60" s="478">
        <v>0</v>
      </c>
      <c r="CS60" s="478">
        <v>0</v>
      </c>
      <c r="CT60" s="478">
        <v>0</v>
      </c>
      <c r="CU60" s="478">
        <v>0</v>
      </c>
      <c r="CV60" s="478">
        <v>6.3217296061717221E-3</v>
      </c>
      <c r="CW60" s="478">
        <v>1.1278661899552237E-5</v>
      </c>
      <c r="CX60" s="478">
        <v>0</v>
      </c>
      <c r="CY60" s="478">
        <v>0</v>
      </c>
      <c r="CZ60" s="478">
        <v>0</v>
      </c>
      <c r="DA60" s="478">
        <v>0</v>
      </c>
      <c r="DB60" s="478">
        <v>0</v>
      </c>
      <c r="DC60" s="478">
        <v>5.1437494259208225E-4</v>
      </c>
      <c r="DD60" s="478">
        <v>0</v>
      </c>
      <c r="DE60" s="478">
        <v>0</v>
      </c>
      <c r="DF60" s="479">
        <v>4.5843741144394371E-4</v>
      </c>
      <c r="DG60" s="481" t="s">
        <v>259</v>
      </c>
      <c r="DH60" s="175"/>
    </row>
    <row r="61" spans="1:112" ht="17.25" customHeight="1" x14ac:dyDescent="0.2">
      <c r="A61" s="547" t="s">
        <v>260</v>
      </c>
      <c r="B61" s="571" t="s">
        <v>78</v>
      </c>
      <c r="C61" s="459"/>
      <c r="D61" s="504">
        <v>7.0777669645226928E-5</v>
      </c>
      <c r="E61" s="478">
        <v>0</v>
      </c>
      <c r="F61" s="478">
        <v>1.5008254539996998E-4</v>
      </c>
      <c r="G61" s="478">
        <v>0</v>
      </c>
      <c r="H61" s="478">
        <v>9.1409300674476397E-3</v>
      </c>
      <c r="I61" s="478">
        <v>0</v>
      </c>
      <c r="J61" s="478">
        <v>8.0797199030433614E-4</v>
      </c>
      <c r="K61" s="478">
        <v>3.7568516351542771E-4</v>
      </c>
      <c r="L61" s="478">
        <v>1.4830432762748811E-3</v>
      </c>
      <c r="M61" s="478">
        <v>0</v>
      </c>
      <c r="N61" s="478">
        <v>0</v>
      </c>
      <c r="O61" s="478">
        <v>1.284089519383637E-3</v>
      </c>
      <c r="P61" s="478">
        <v>2.5968357883251501E-2</v>
      </c>
      <c r="Q61" s="478">
        <v>1.8710028575316369E-3</v>
      </c>
      <c r="R61" s="478">
        <v>3.1632170166131161E-3</v>
      </c>
      <c r="S61" s="478">
        <v>2.5723472668810288E-4</v>
      </c>
      <c r="T61" s="478">
        <v>5.5793527950757709E-4</v>
      </c>
      <c r="U61" s="478">
        <v>6.5462162869861225E-5</v>
      </c>
      <c r="V61" s="478">
        <v>0</v>
      </c>
      <c r="W61" s="478">
        <v>0</v>
      </c>
      <c r="X61" s="478">
        <v>0</v>
      </c>
      <c r="Y61" s="478">
        <v>9.6816781575473083E-4</v>
      </c>
      <c r="Z61" s="478">
        <v>8.3818783789447221E-5</v>
      </c>
      <c r="AA61" s="478">
        <v>1.2811356457586312E-4</v>
      </c>
      <c r="AB61" s="478">
        <v>1.7420591138725975E-4</v>
      </c>
      <c r="AC61" s="478">
        <v>1.8702075930428279E-4</v>
      </c>
      <c r="AD61" s="478">
        <v>1.9576535075644955E-4</v>
      </c>
      <c r="AE61" s="478">
        <v>1.7683465959328028E-4</v>
      </c>
      <c r="AF61" s="478">
        <v>1.4450867052023121E-3</v>
      </c>
      <c r="AG61" s="478">
        <v>4.3503480278422272E-3</v>
      </c>
      <c r="AH61" s="478">
        <v>1.4008872285780995E-4</v>
      </c>
      <c r="AI61" s="478">
        <v>7.890365448504983E-3</v>
      </c>
      <c r="AJ61" s="478">
        <v>1.714071455353795E-3</v>
      </c>
      <c r="AK61" s="478">
        <v>0</v>
      </c>
      <c r="AL61" s="478">
        <v>1.2130927366072396E-3</v>
      </c>
      <c r="AM61" s="478">
        <v>2.3034840195796141E-3</v>
      </c>
      <c r="AN61" s="478">
        <v>6.2457060770720137E-5</v>
      </c>
      <c r="AO61" s="478">
        <v>0</v>
      </c>
      <c r="AP61" s="478">
        <v>1.3903195197816083E-3</v>
      </c>
      <c r="AQ61" s="478">
        <v>1.6294208223686889E-5</v>
      </c>
      <c r="AR61" s="478">
        <v>1.4746362563900905E-4</v>
      </c>
      <c r="AS61" s="478">
        <v>3.9983686655844414E-5</v>
      </c>
      <c r="AT61" s="478">
        <v>2.8266152642405966E-3</v>
      </c>
      <c r="AU61" s="478">
        <v>1.2094183453645263E-3</v>
      </c>
      <c r="AV61" s="478">
        <v>1.875140635547666E-4</v>
      </c>
      <c r="AW61" s="478">
        <v>8.7810709732706312E-4</v>
      </c>
      <c r="AX61" s="478">
        <v>1.0193679918450561E-3</v>
      </c>
      <c r="AY61" s="478">
        <v>0</v>
      </c>
      <c r="AZ61" s="478">
        <v>2.5630648860110617E-3</v>
      </c>
      <c r="BA61" s="478">
        <v>4.224757076468103E-4</v>
      </c>
      <c r="BB61" s="478">
        <v>3.4391120837892761E-3</v>
      </c>
      <c r="BC61" s="478">
        <v>2.2675736961451248E-3</v>
      </c>
      <c r="BD61" s="478">
        <v>0</v>
      </c>
      <c r="BE61" s="478">
        <v>0</v>
      </c>
      <c r="BF61" s="478">
        <v>3.0549469071296139E-4</v>
      </c>
      <c r="BG61" s="478">
        <v>0</v>
      </c>
      <c r="BH61" s="478">
        <v>2.7525461051472613E-4</v>
      </c>
      <c r="BI61" s="478">
        <v>3.8706467661691543E-2</v>
      </c>
      <c r="BJ61" s="478">
        <v>3.7439161362785471E-5</v>
      </c>
      <c r="BK61" s="478">
        <v>1.2867875970279357E-3</v>
      </c>
      <c r="BL61" s="478">
        <v>4.4661906522914119E-3</v>
      </c>
      <c r="BM61" s="478">
        <v>2.5108582924604074E-3</v>
      </c>
      <c r="BN61" s="478">
        <v>3.1335355329523938E-3</v>
      </c>
      <c r="BO61" s="478">
        <v>1.4051969805127284E-5</v>
      </c>
      <c r="BP61" s="478">
        <v>0</v>
      </c>
      <c r="BQ61" s="478">
        <v>9.1510445263680816E-4</v>
      </c>
      <c r="BR61" s="478">
        <v>2.3904783472987595E-4</v>
      </c>
      <c r="BS61" s="478">
        <v>3.2917788671190317E-4</v>
      </c>
      <c r="BT61" s="478">
        <v>1.8806509945750452E-4</v>
      </c>
      <c r="BU61" s="478">
        <v>1.7772722425621158E-5</v>
      </c>
      <c r="BV61" s="478">
        <v>1.9756598703967125E-5</v>
      </c>
      <c r="BW61" s="478">
        <v>0</v>
      </c>
      <c r="BX61" s="478">
        <v>0</v>
      </c>
      <c r="BY61" s="478">
        <v>1.9035116508040695E-4</v>
      </c>
      <c r="BZ61" s="478">
        <v>9.3890542405663479E-6</v>
      </c>
      <c r="CA61" s="478">
        <v>1.7034324163188826E-4</v>
      </c>
      <c r="CB61" s="478">
        <v>0</v>
      </c>
      <c r="CC61" s="478">
        <v>1.1117287381878821E-4</v>
      </c>
      <c r="CD61" s="478">
        <v>4.5442152140325365E-5</v>
      </c>
      <c r="CE61" s="478">
        <v>1.7878852892798397E-4</v>
      </c>
      <c r="CF61" s="478">
        <v>1.0847163466753444E-4</v>
      </c>
      <c r="CG61" s="478">
        <v>1.3667388458466782E-3</v>
      </c>
      <c r="CH61" s="478">
        <v>1.7730933090353879E-3</v>
      </c>
      <c r="CI61" s="478">
        <v>1.3575425455257141E-2</v>
      </c>
      <c r="CJ61" s="478">
        <v>6.6006600660066007E-4</v>
      </c>
      <c r="CK61" s="478">
        <v>5.2013422818791948E-3</v>
      </c>
      <c r="CL61" s="478">
        <v>1.1420869688586225E-3</v>
      </c>
      <c r="CM61" s="478">
        <v>2.25047250680456E-3</v>
      </c>
      <c r="CN61" s="478">
        <v>1.0232441506516303E-2</v>
      </c>
      <c r="CO61" s="478">
        <v>2.1277155268247552E-4</v>
      </c>
      <c r="CP61" s="478">
        <v>1.9756013236528868E-4</v>
      </c>
      <c r="CQ61" s="478">
        <v>2.9849886743194992E-3</v>
      </c>
      <c r="CR61" s="478">
        <v>1.5464418582045369E-3</v>
      </c>
      <c r="CS61" s="478">
        <v>4.7019486965153333E-3</v>
      </c>
      <c r="CT61" s="478">
        <v>8.6581528163972091E-3</v>
      </c>
      <c r="CU61" s="478">
        <v>1.8159806295399517E-3</v>
      </c>
      <c r="CV61" s="478">
        <v>7.738463736368398E-4</v>
      </c>
      <c r="CW61" s="478">
        <v>2.0827928974506463E-3</v>
      </c>
      <c r="CX61" s="478">
        <v>2.4985650133369348E-3</v>
      </c>
      <c r="CY61" s="478">
        <v>2.0022121214567706E-3</v>
      </c>
      <c r="CZ61" s="478">
        <v>4.4185671875359581E-3</v>
      </c>
      <c r="DA61" s="478">
        <v>6.330365974282888E-3</v>
      </c>
      <c r="DB61" s="478">
        <v>0</v>
      </c>
      <c r="DC61" s="478">
        <v>7.6237714705612199E-3</v>
      </c>
      <c r="DD61" s="478">
        <v>0.12888888888888889</v>
      </c>
      <c r="DE61" s="478">
        <v>2.3607176581680832E-4</v>
      </c>
      <c r="DF61" s="479">
        <v>1.8737692978842682E-3</v>
      </c>
      <c r="DG61" s="481" t="s">
        <v>260</v>
      </c>
      <c r="DH61" s="175"/>
    </row>
    <row r="62" spans="1:112" ht="17.25" customHeight="1" x14ac:dyDescent="0.2">
      <c r="A62" s="547" t="s">
        <v>261</v>
      </c>
      <c r="B62" s="571" t="s">
        <v>355</v>
      </c>
      <c r="C62" s="459"/>
      <c r="D62" s="504">
        <v>4.2466601787136159E-4</v>
      </c>
      <c r="E62" s="478">
        <v>1.4115986354546525E-3</v>
      </c>
      <c r="F62" s="478">
        <v>0</v>
      </c>
      <c r="G62" s="478">
        <v>4.4809559372666168E-3</v>
      </c>
      <c r="H62" s="478">
        <v>0</v>
      </c>
      <c r="I62" s="478">
        <v>0</v>
      </c>
      <c r="J62" s="478">
        <v>0</v>
      </c>
      <c r="K62" s="478">
        <v>2.4635092689536243E-5</v>
      </c>
      <c r="L62" s="478">
        <v>1.6081192152378229E-4</v>
      </c>
      <c r="M62" s="478">
        <v>3.1437553586739068E-3</v>
      </c>
      <c r="N62" s="478">
        <v>0</v>
      </c>
      <c r="O62" s="478">
        <v>2.4458847988259754E-4</v>
      </c>
      <c r="P62" s="478">
        <v>0</v>
      </c>
      <c r="Q62" s="478">
        <v>6.6675738195672877E-3</v>
      </c>
      <c r="R62" s="478">
        <v>0</v>
      </c>
      <c r="S62" s="478">
        <v>2.3279742765273313E-2</v>
      </c>
      <c r="T62" s="478">
        <v>0</v>
      </c>
      <c r="U62" s="478">
        <v>0</v>
      </c>
      <c r="V62" s="478">
        <v>1.9787985865724382E-2</v>
      </c>
      <c r="W62" s="478">
        <v>5.6648430528072015E-3</v>
      </c>
      <c r="X62" s="478">
        <v>0</v>
      </c>
      <c r="Y62" s="478">
        <v>1.8483203755317588E-3</v>
      </c>
      <c r="Z62" s="478">
        <v>1.6763756757889444E-4</v>
      </c>
      <c r="AA62" s="478">
        <v>1.4725697077685416E-6</v>
      </c>
      <c r="AB62" s="478">
        <v>0</v>
      </c>
      <c r="AC62" s="478">
        <v>0</v>
      </c>
      <c r="AD62" s="478">
        <v>4.4842500657649225E-3</v>
      </c>
      <c r="AE62" s="478">
        <v>0</v>
      </c>
      <c r="AF62" s="478">
        <v>0</v>
      </c>
      <c r="AG62" s="478">
        <v>8.7732018561484919E-3</v>
      </c>
      <c r="AH62" s="478">
        <v>1.0740135419098763E-3</v>
      </c>
      <c r="AI62" s="478">
        <v>1.7441860465116279E-2</v>
      </c>
      <c r="AJ62" s="478">
        <v>1.1516417590658311E-3</v>
      </c>
      <c r="AK62" s="478">
        <v>2.6865349896257173E-2</v>
      </c>
      <c r="AL62" s="478">
        <v>5.0040075385048635E-3</v>
      </c>
      <c r="AM62" s="478">
        <v>4.7605336404645355E-3</v>
      </c>
      <c r="AN62" s="478">
        <v>1.2491412154144027E-4</v>
      </c>
      <c r="AO62" s="478">
        <v>0.10947620951619352</v>
      </c>
      <c r="AP62" s="478">
        <v>4.6215438635660175E-2</v>
      </c>
      <c r="AQ62" s="478">
        <v>0</v>
      </c>
      <c r="AR62" s="478">
        <v>3.7685148774413424E-4</v>
      </c>
      <c r="AS62" s="478">
        <v>0</v>
      </c>
      <c r="AT62" s="478">
        <v>0</v>
      </c>
      <c r="AU62" s="478">
        <v>0</v>
      </c>
      <c r="AV62" s="478">
        <v>8.7506562992224413E-5</v>
      </c>
      <c r="AW62" s="478">
        <v>0</v>
      </c>
      <c r="AX62" s="478">
        <v>0</v>
      </c>
      <c r="AY62" s="478">
        <v>0</v>
      </c>
      <c r="AZ62" s="478">
        <v>0</v>
      </c>
      <c r="BA62" s="478">
        <v>0</v>
      </c>
      <c r="BB62" s="478">
        <v>0</v>
      </c>
      <c r="BC62" s="478">
        <v>0</v>
      </c>
      <c r="BD62" s="478">
        <v>0</v>
      </c>
      <c r="BE62" s="478">
        <v>0</v>
      </c>
      <c r="BF62" s="478">
        <v>1.8961739423563123E-4</v>
      </c>
      <c r="BG62" s="478">
        <v>0</v>
      </c>
      <c r="BH62" s="478">
        <v>0</v>
      </c>
      <c r="BI62" s="478">
        <v>1.1371712864250177E-4</v>
      </c>
      <c r="BJ62" s="478">
        <v>0</v>
      </c>
      <c r="BK62" s="478">
        <v>0</v>
      </c>
      <c r="BL62" s="478">
        <v>0</v>
      </c>
      <c r="BM62" s="478">
        <v>1.6375162776915698E-4</v>
      </c>
      <c r="BN62" s="478">
        <v>1.675687450776681E-5</v>
      </c>
      <c r="BO62" s="478">
        <v>2.6811158388182856E-3</v>
      </c>
      <c r="BP62" s="478">
        <v>4.3466978071882703E-3</v>
      </c>
      <c r="BQ62" s="478">
        <v>0</v>
      </c>
      <c r="BR62" s="478">
        <v>0</v>
      </c>
      <c r="BS62" s="478">
        <v>0</v>
      </c>
      <c r="BT62" s="478">
        <v>0</v>
      </c>
      <c r="BU62" s="478">
        <v>0</v>
      </c>
      <c r="BV62" s="478">
        <v>0</v>
      </c>
      <c r="BW62" s="478">
        <v>0</v>
      </c>
      <c r="BX62" s="478">
        <v>0</v>
      </c>
      <c r="BY62" s="478">
        <v>9.8457499179520835E-5</v>
      </c>
      <c r="BZ62" s="478">
        <v>0</v>
      </c>
      <c r="CA62" s="478">
        <v>0</v>
      </c>
      <c r="CB62" s="478">
        <v>0</v>
      </c>
      <c r="CC62" s="478">
        <v>0</v>
      </c>
      <c r="CD62" s="478">
        <v>0</v>
      </c>
      <c r="CE62" s="478">
        <v>0</v>
      </c>
      <c r="CF62" s="478">
        <v>0</v>
      </c>
      <c r="CG62" s="478">
        <v>0</v>
      </c>
      <c r="CH62" s="478">
        <v>0</v>
      </c>
      <c r="CI62" s="478">
        <v>0</v>
      </c>
      <c r="CJ62" s="478">
        <v>0</v>
      </c>
      <c r="CK62" s="478">
        <v>0</v>
      </c>
      <c r="CL62" s="478">
        <v>0</v>
      </c>
      <c r="CM62" s="478">
        <v>0</v>
      </c>
      <c r="CN62" s="478">
        <v>0</v>
      </c>
      <c r="CO62" s="478">
        <v>0</v>
      </c>
      <c r="CP62" s="478">
        <v>0</v>
      </c>
      <c r="CQ62" s="478">
        <v>0</v>
      </c>
      <c r="CR62" s="478">
        <v>0</v>
      </c>
      <c r="CS62" s="478">
        <v>0</v>
      </c>
      <c r="CT62" s="478">
        <v>0</v>
      </c>
      <c r="CU62" s="478">
        <v>0</v>
      </c>
      <c r="CV62" s="478">
        <v>0</v>
      </c>
      <c r="CW62" s="478">
        <v>0</v>
      </c>
      <c r="CX62" s="478">
        <v>0</v>
      </c>
      <c r="CY62" s="478">
        <v>6.4587487788928089E-5</v>
      </c>
      <c r="CZ62" s="478">
        <v>0</v>
      </c>
      <c r="DA62" s="478">
        <v>0</v>
      </c>
      <c r="DB62" s="478">
        <v>0</v>
      </c>
      <c r="DC62" s="478">
        <v>0</v>
      </c>
      <c r="DD62" s="478">
        <v>0</v>
      </c>
      <c r="DE62" s="478">
        <v>0</v>
      </c>
      <c r="DF62" s="479">
        <v>2.9339547185461465E-3</v>
      </c>
      <c r="DG62" s="481" t="s">
        <v>261</v>
      </c>
      <c r="DH62" s="175"/>
    </row>
    <row r="63" spans="1:112" ht="17.25" customHeight="1" x14ac:dyDescent="0.2">
      <c r="A63" s="547" t="s">
        <v>262</v>
      </c>
      <c r="B63" s="571" t="s">
        <v>356</v>
      </c>
      <c r="C63" s="459"/>
      <c r="D63" s="504">
        <v>0</v>
      </c>
      <c r="E63" s="478">
        <v>0</v>
      </c>
      <c r="F63" s="478">
        <v>0</v>
      </c>
      <c r="G63" s="478">
        <v>0</v>
      </c>
      <c r="H63" s="478">
        <v>0</v>
      </c>
      <c r="I63" s="478">
        <v>0</v>
      </c>
      <c r="J63" s="478">
        <v>0</v>
      </c>
      <c r="K63" s="478">
        <v>0</v>
      </c>
      <c r="L63" s="478">
        <v>0</v>
      </c>
      <c r="M63" s="478">
        <v>0</v>
      </c>
      <c r="N63" s="478">
        <v>0</v>
      </c>
      <c r="O63" s="478">
        <v>0</v>
      </c>
      <c r="P63" s="478">
        <v>0</v>
      </c>
      <c r="Q63" s="478">
        <v>0</v>
      </c>
      <c r="R63" s="478">
        <v>0</v>
      </c>
      <c r="S63" s="478">
        <v>0</v>
      </c>
      <c r="T63" s="478">
        <v>0</v>
      </c>
      <c r="U63" s="478">
        <v>0</v>
      </c>
      <c r="V63" s="478">
        <v>0</v>
      </c>
      <c r="W63" s="478">
        <v>0</v>
      </c>
      <c r="X63" s="478">
        <v>0</v>
      </c>
      <c r="Y63" s="478">
        <v>0</v>
      </c>
      <c r="Z63" s="478">
        <v>0</v>
      </c>
      <c r="AA63" s="478">
        <v>0</v>
      </c>
      <c r="AB63" s="478">
        <v>0</v>
      </c>
      <c r="AC63" s="478">
        <v>0</v>
      </c>
      <c r="AD63" s="478">
        <v>0</v>
      </c>
      <c r="AE63" s="478">
        <v>0</v>
      </c>
      <c r="AF63" s="478">
        <v>0</v>
      </c>
      <c r="AG63" s="478">
        <v>0</v>
      </c>
      <c r="AH63" s="478">
        <v>0</v>
      </c>
      <c r="AI63" s="478">
        <v>0</v>
      </c>
      <c r="AJ63" s="478">
        <v>0</v>
      </c>
      <c r="AK63" s="478">
        <v>0</v>
      </c>
      <c r="AL63" s="478">
        <v>0</v>
      </c>
      <c r="AM63" s="478">
        <v>0</v>
      </c>
      <c r="AN63" s="478">
        <v>0</v>
      </c>
      <c r="AO63" s="478">
        <v>0</v>
      </c>
      <c r="AP63" s="478">
        <v>0</v>
      </c>
      <c r="AQ63" s="478">
        <v>0</v>
      </c>
      <c r="AR63" s="478">
        <v>0</v>
      </c>
      <c r="AS63" s="478">
        <v>0</v>
      </c>
      <c r="AT63" s="478">
        <v>0</v>
      </c>
      <c r="AU63" s="478">
        <v>0</v>
      </c>
      <c r="AV63" s="478">
        <v>0</v>
      </c>
      <c r="AW63" s="478">
        <v>0</v>
      </c>
      <c r="AX63" s="478">
        <v>0</v>
      </c>
      <c r="AY63" s="478">
        <v>0</v>
      </c>
      <c r="AZ63" s="478">
        <v>0</v>
      </c>
      <c r="BA63" s="478">
        <v>0</v>
      </c>
      <c r="BB63" s="478">
        <v>0</v>
      </c>
      <c r="BC63" s="478">
        <v>0</v>
      </c>
      <c r="BD63" s="478">
        <v>0</v>
      </c>
      <c r="BE63" s="478">
        <v>0</v>
      </c>
      <c r="BF63" s="478">
        <v>0</v>
      </c>
      <c r="BG63" s="478">
        <v>0</v>
      </c>
      <c r="BH63" s="478">
        <v>0</v>
      </c>
      <c r="BI63" s="478">
        <v>0</v>
      </c>
      <c r="BJ63" s="478">
        <v>0</v>
      </c>
      <c r="BK63" s="478">
        <v>0</v>
      </c>
      <c r="BL63" s="478">
        <v>0</v>
      </c>
      <c r="BM63" s="478">
        <v>0</v>
      </c>
      <c r="BN63" s="478">
        <v>0</v>
      </c>
      <c r="BO63" s="478">
        <v>0</v>
      </c>
      <c r="BP63" s="478">
        <v>0</v>
      </c>
      <c r="BQ63" s="478">
        <v>0</v>
      </c>
      <c r="BR63" s="478">
        <v>0</v>
      </c>
      <c r="BS63" s="478">
        <v>0</v>
      </c>
      <c r="BT63" s="478">
        <v>0</v>
      </c>
      <c r="BU63" s="478">
        <v>0</v>
      </c>
      <c r="BV63" s="478">
        <v>0</v>
      </c>
      <c r="BW63" s="478">
        <v>0</v>
      </c>
      <c r="BX63" s="478">
        <v>0</v>
      </c>
      <c r="BY63" s="478">
        <v>0</v>
      </c>
      <c r="BZ63" s="478">
        <v>0</v>
      </c>
      <c r="CA63" s="478">
        <v>0</v>
      </c>
      <c r="CB63" s="478">
        <v>0</v>
      </c>
      <c r="CC63" s="478">
        <v>0</v>
      </c>
      <c r="CD63" s="478">
        <v>0</v>
      </c>
      <c r="CE63" s="478">
        <v>0</v>
      </c>
      <c r="CF63" s="478">
        <v>0</v>
      </c>
      <c r="CG63" s="478">
        <v>0</v>
      </c>
      <c r="CH63" s="478">
        <v>0</v>
      </c>
      <c r="CI63" s="478">
        <v>0</v>
      </c>
      <c r="CJ63" s="478">
        <v>0</v>
      </c>
      <c r="CK63" s="478">
        <v>0</v>
      </c>
      <c r="CL63" s="478">
        <v>0</v>
      </c>
      <c r="CM63" s="478">
        <v>0</v>
      </c>
      <c r="CN63" s="478">
        <v>0</v>
      </c>
      <c r="CO63" s="478">
        <v>0</v>
      </c>
      <c r="CP63" s="478">
        <v>0</v>
      </c>
      <c r="CQ63" s="478">
        <v>0</v>
      </c>
      <c r="CR63" s="478">
        <v>0</v>
      </c>
      <c r="CS63" s="478">
        <v>0</v>
      </c>
      <c r="CT63" s="478">
        <v>0</v>
      </c>
      <c r="CU63" s="478">
        <v>0</v>
      </c>
      <c r="CV63" s="478">
        <v>0</v>
      </c>
      <c r="CW63" s="478">
        <v>0</v>
      </c>
      <c r="CX63" s="478">
        <v>0</v>
      </c>
      <c r="CY63" s="478">
        <v>0</v>
      </c>
      <c r="CZ63" s="478">
        <v>0</v>
      </c>
      <c r="DA63" s="478">
        <v>0</v>
      </c>
      <c r="DB63" s="478">
        <v>0</v>
      </c>
      <c r="DC63" s="478">
        <v>0</v>
      </c>
      <c r="DD63" s="478">
        <v>0</v>
      </c>
      <c r="DE63" s="478">
        <v>0</v>
      </c>
      <c r="DF63" s="479">
        <v>0</v>
      </c>
      <c r="DG63" s="481" t="s">
        <v>262</v>
      </c>
      <c r="DH63" s="175"/>
    </row>
    <row r="64" spans="1:112" ht="17.25" customHeight="1" x14ac:dyDescent="0.2">
      <c r="A64" s="547" t="s">
        <v>263</v>
      </c>
      <c r="B64" s="571" t="s">
        <v>357</v>
      </c>
      <c r="C64" s="459"/>
      <c r="D64" s="504">
        <v>3.9989383349553218E-3</v>
      </c>
      <c r="E64" s="478">
        <v>3.7642630278790731E-3</v>
      </c>
      <c r="F64" s="478">
        <v>8.1044574515983792E-3</v>
      </c>
      <c r="G64" s="478">
        <v>7.468259895444362E-4</v>
      </c>
      <c r="H64" s="478">
        <v>8.8746893858714944E-5</v>
      </c>
      <c r="I64" s="478">
        <v>0</v>
      </c>
      <c r="J64" s="478">
        <v>3.5012119579854563E-3</v>
      </c>
      <c r="K64" s="478">
        <v>6.3435363675555826E-4</v>
      </c>
      <c r="L64" s="478">
        <v>2.1441589536504307E-4</v>
      </c>
      <c r="M64" s="478">
        <v>8.573878250928837E-4</v>
      </c>
      <c r="N64" s="478">
        <v>0</v>
      </c>
      <c r="O64" s="478">
        <v>4.4025926378867559E-3</v>
      </c>
      <c r="P64" s="478">
        <v>2.0185488270594654E-3</v>
      </c>
      <c r="Q64" s="478">
        <v>1.7689481562117295E-3</v>
      </c>
      <c r="R64" s="478">
        <v>2.9639592517870929E-3</v>
      </c>
      <c r="S64" s="478">
        <v>1.1665594855305467E-2</v>
      </c>
      <c r="T64" s="478">
        <v>5.0034196033260144E-3</v>
      </c>
      <c r="U64" s="478">
        <v>2.0293270489656979E-3</v>
      </c>
      <c r="V64" s="478">
        <v>3.3215547703180212E-3</v>
      </c>
      <c r="W64" s="478">
        <v>4.151631552399798E-3</v>
      </c>
      <c r="X64" s="478">
        <v>0</v>
      </c>
      <c r="Y64" s="478">
        <v>9.5056476455919019E-3</v>
      </c>
      <c r="Z64" s="478">
        <v>7.7113281086291438E-3</v>
      </c>
      <c r="AA64" s="478">
        <v>1.6257169573764699E-3</v>
      </c>
      <c r="AB64" s="478">
        <v>3.0582815554652267E-3</v>
      </c>
      <c r="AC64" s="478">
        <v>6.3587058163456145E-3</v>
      </c>
      <c r="AD64" s="478">
        <v>5.2306054655238861E-3</v>
      </c>
      <c r="AE64" s="478">
        <v>3.4482758620689655E-3</v>
      </c>
      <c r="AF64" s="478">
        <v>1.4450867052023121E-3</v>
      </c>
      <c r="AG64" s="478">
        <v>4.3503480278422272E-3</v>
      </c>
      <c r="AH64" s="478">
        <v>5.229978986691571E-3</v>
      </c>
      <c r="AI64" s="478">
        <v>4.5681063122923592E-3</v>
      </c>
      <c r="AJ64" s="478">
        <v>8.5167925437891687E-3</v>
      </c>
      <c r="AK64" s="478">
        <v>1.6598852092371535E-2</v>
      </c>
      <c r="AL64" s="478">
        <v>5.480579685029136E-3</v>
      </c>
      <c r="AM64" s="478">
        <v>5.4515788463384198E-3</v>
      </c>
      <c r="AN64" s="478">
        <v>2.6856536131409656E-3</v>
      </c>
      <c r="AO64" s="478">
        <v>4.4482207117153135E-3</v>
      </c>
      <c r="AP64" s="478">
        <v>4.5007788833806078E-3</v>
      </c>
      <c r="AQ64" s="478">
        <v>7.9719413734388109E-3</v>
      </c>
      <c r="AR64" s="478">
        <v>4.3583693799973781E-3</v>
      </c>
      <c r="AS64" s="478">
        <v>3.0467569231753446E-3</v>
      </c>
      <c r="AT64" s="478">
        <v>1.8913191043956328E-3</v>
      </c>
      <c r="AU64" s="478">
        <v>1.0582410521939604E-3</v>
      </c>
      <c r="AV64" s="478">
        <v>1.4751106332974973E-3</v>
      </c>
      <c r="AW64" s="478">
        <v>5.9457372132266208E-3</v>
      </c>
      <c r="AX64" s="478">
        <v>2.6428059047834788E-3</v>
      </c>
      <c r="AY64" s="478">
        <v>1.707067258449983E-3</v>
      </c>
      <c r="AZ64" s="478">
        <v>1.6187778227438284E-3</v>
      </c>
      <c r="BA64" s="478">
        <v>3.8022813688212928E-3</v>
      </c>
      <c r="BB64" s="478">
        <v>2.3448491480381429E-3</v>
      </c>
      <c r="BC64" s="478">
        <v>2.2675736961451248E-3</v>
      </c>
      <c r="BD64" s="478">
        <v>0</v>
      </c>
      <c r="BE64" s="478">
        <v>8.8066930867459266E-4</v>
      </c>
      <c r="BF64" s="478">
        <v>8.7434687341985502E-4</v>
      </c>
      <c r="BG64" s="478">
        <v>3.4124629080118695E-3</v>
      </c>
      <c r="BH64" s="478">
        <v>3.3030553261767133E-3</v>
      </c>
      <c r="BI64" s="478">
        <v>2.1179815209665955E-3</v>
      </c>
      <c r="BJ64" s="478">
        <v>2.9951329090228376E-4</v>
      </c>
      <c r="BK64" s="478">
        <v>8.8899035601123512E-4</v>
      </c>
      <c r="BL64" s="478">
        <v>1.479247859357665E-3</v>
      </c>
      <c r="BM64" s="478">
        <v>4.6006409706572676E-4</v>
      </c>
      <c r="BN64" s="478">
        <v>3.5189436466310305E-4</v>
      </c>
      <c r="BO64" s="478">
        <v>1.69241924332953E-2</v>
      </c>
      <c r="BP64" s="478">
        <v>5.3457895419748283E-2</v>
      </c>
      <c r="BQ64" s="478">
        <v>4.4813972337699688E-2</v>
      </c>
      <c r="BR64" s="478">
        <v>2.944062806673209E-3</v>
      </c>
      <c r="BS64" s="478">
        <v>3.8534174264058356E-3</v>
      </c>
      <c r="BT64" s="478">
        <v>3.4864376130198916E-3</v>
      </c>
      <c r="BU64" s="478">
        <v>4.620907830661501E-3</v>
      </c>
      <c r="BV64" s="478">
        <v>1.6793108898372055E-2</v>
      </c>
      <c r="BW64" s="478">
        <v>1.5824906945553729E-2</v>
      </c>
      <c r="BX64" s="478">
        <v>1.9214346712211786E-2</v>
      </c>
      <c r="BY64" s="478">
        <v>7.679684936002625E-4</v>
      </c>
      <c r="BZ64" s="478">
        <v>1.8318044823344943E-2</v>
      </c>
      <c r="CA64" s="478">
        <v>2.7254918661102122E-3</v>
      </c>
      <c r="CB64" s="478">
        <v>0</v>
      </c>
      <c r="CC64" s="478">
        <v>3.1128404669260703E-3</v>
      </c>
      <c r="CD64" s="478">
        <v>1.2632918295010452E-2</v>
      </c>
      <c r="CE64" s="478">
        <v>1.8665522420081529E-2</v>
      </c>
      <c r="CF64" s="478">
        <v>1.9524894240156199E-3</v>
      </c>
      <c r="CG64" s="478">
        <v>5.779823311954025E-3</v>
      </c>
      <c r="CH64" s="478">
        <v>1.1894500948112395E-2</v>
      </c>
      <c r="CI64" s="478">
        <v>1.0052575861363414E-3</v>
      </c>
      <c r="CJ64" s="478">
        <v>8.9580386610089574E-3</v>
      </c>
      <c r="CK64" s="478">
        <v>1.6442953020134228E-3</v>
      </c>
      <c r="CL64" s="478">
        <v>8.9203376604951416E-3</v>
      </c>
      <c r="CM64" s="478">
        <v>8.5490228697914505E-3</v>
      </c>
      <c r="CN64" s="478">
        <v>4.2977647443979295E-3</v>
      </c>
      <c r="CO64" s="478">
        <v>2.718216352808704E-3</v>
      </c>
      <c r="CP64" s="478">
        <v>3.5066923494838742E-3</v>
      </c>
      <c r="CQ64" s="478">
        <v>4.3095174108342613E-3</v>
      </c>
      <c r="CR64" s="478">
        <v>2.8012689660047896E-3</v>
      </c>
      <c r="CS64" s="478">
        <v>1.5150723577660519E-3</v>
      </c>
      <c r="CT64" s="478">
        <v>2.5474949632861019E-3</v>
      </c>
      <c r="CU64" s="478">
        <v>2.2011886418666079E-4</v>
      </c>
      <c r="CV64" s="478">
        <v>7.738463736368398E-4</v>
      </c>
      <c r="CW64" s="478">
        <v>1.4699856009083082E-3</v>
      </c>
      <c r="CX64" s="478">
        <v>2.869973326130263E-3</v>
      </c>
      <c r="CY64" s="478">
        <v>1.7034949904329783E-3</v>
      </c>
      <c r="CZ64" s="478">
        <v>3.3369387614203853E-3</v>
      </c>
      <c r="DA64" s="478">
        <v>5.3165182987141447E-3</v>
      </c>
      <c r="DB64" s="478">
        <v>8.4057158868030256E-4</v>
      </c>
      <c r="DC64" s="478">
        <v>3.4169192615045468E-3</v>
      </c>
      <c r="DD64" s="478">
        <v>0</v>
      </c>
      <c r="DE64" s="478">
        <v>1.4494806421152031E-2</v>
      </c>
      <c r="DF64" s="479">
        <v>5.4653653945149604E-3</v>
      </c>
      <c r="DG64" s="481" t="s">
        <v>263</v>
      </c>
      <c r="DH64" s="175"/>
    </row>
    <row r="65" spans="1:112" ht="17.25" customHeight="1" x14ac:dyDescent="0.2">
      <c r="A65" s="547" t="s">
        <v>264</v>
      </c>
      <c r="B65" s="571" t="s">
        <v>358</v>
      </c>
      <c r="C65" s="459"/>
      <c r="D65" s="504">
        <v>0</v>
      </c>
      <c r="E65" s="478">
        <v>0</v>
      </c>
      <c r="F65" s="478">
        <v>0</v>
      </c>
      <c r="G65" s="478">
        <v>0</v>
      </c>
      <c r="H65" s="478">
        <v>0</v>
      </c>
      <c r="I65" s="478">
        <v>0</v>
      </c>
      <c r="J65" s="478">
        <v>0</v>
      </c>
      <c r="K65" s="478">
        <v>0</v>
      </c>
      <c r="L65" s="478">
        <v>0</v>
      </c>
      <c r="M65" s="478">
        <v>0</v>
      </c>
      <c r="N65" s="478">
        <v>0</v>
      </c>
      <c r="O65" s="478">
        <v>0</v>
      </c>
      <c r="P65" s="478">
        <v>0</v>
      </c>
      <c r="Q65" s="478">
        <v>0</v>
      </c>
      <c r="R65" s="478">
        <v>0</v>
      </c>
      <c r="S65" s="478">
        <v>0</v>
      </c>
      <c r="T65" s="478">
        <v>0</v>
      </c>
      <c r="U65" s="478">
        <v>0</v>
      </c>
      <c r="V65" s="478">
        <v>0</v>
      </c>
      <c r="W65" s="478">
        <v>0</v>
      </c>
      <c r="X65" s="478">
        <v>0</v>
      </c>
      <c r="Y65" s="478">
        <v>0</v>
      </c>
      <c r="Z65" s="478">
        <v>0</v>
      </c>
      <c r="AA65" s="478">
        <v>0</v>
      </c>
      <c r="AB65" s="478">
        <v>0</v>
      </c>
      <c r="AC65" s="478">
        <v>0</v>
      </c>
      <c r="AD65" s="478">
        <v>0</v>
      </c>
      <c r="AE65" s="478">
        <v>0</v>
      </c>
      <c r="AF65" s="478">
        <v>0</v>
      </c>
      <c r="AG65" s="478">
        <v>0</v>
      </c>
      <c r="AH65" s="478">
        <v>0</v>
      </c>
      <c r="AI65" s="478">
        <v>0</v>
      </c>
      <c r="AJ65" s="478">
        <v>0</v>
      </c>
      <c r="AK65" s="478">
        <v>0</v>
      </c>
      <c r="AL65" s="478">
        <v>0</v>
      </c>
      <c r="AM65" s="478">
        <v>0</v>
      </c>
      <c r="AN65" s="478">
        <v>0</v>
      </c>
      <c r="AO65" s="478">
        <v>0</v>
      </c>
      <c r="AP65" s="478">
        <v>0</v>
      </c>
      <c r="AQ65" s="478">
        <v>0</v>
      </c>
      <c r="AR65" s="478">
        <v>0</v>
      </c>
      <c r="AS65" s="478">
        <v>0</v>
      </c>
      <c r="AT65" s="478">
        <v>0</v>
      </c>
      <c r="AU65" s="478">
        <v>0</v>
      </c>
      <c r="AV65" s="478">
        <v>0</v>
      </c>
      <c r="AW65" s="478">
        <v>0</v>
      </c>
      <c r="AX65" s="478">
        <v>0</v>
      </c>
      <c r="AY65" s="478">
        <v>0</v>
      </c>
      <c r="AZ65" s="478">
        <v>0</v>
      </c>
      <c r="BA65" s="478">
        <v>0</v>
      </c>
      <c r="BB65" s="478">
        <v>0</v>
      </c>
      <c r="BC65" s="478">
        <v>0</v>
      </c>
      <c r="BD65" s="478">
        <v>0</v>
      </c>
      <c r="BE65" s="478">
        <v>0</v>
      </c>
      <c r="BF65" s="478">
        <v>0</v>
      </c>
      <c r="BG65" s="478">
        <v>0</v>
      </c>
      <c r="BH65" s="478">
        <v>0</v>
      </c>
      <c r="BI65" s="478">
        <v>0</v>
      </c>
      <c r="BJ65" s="478">
        <v>0</v>
      </c>
      <c r="BK65" s="478">
        <v>0</v>
      </c>
      <c r="BL65" s="478">
        <v>0</v>
      </c>
      <c r="BM65" s="478">
        <v>0</v>
      </c>
      <c r="BN65" s="478">
        <v>0</v>
      </c>
      <c r="BO65" s="478">
        <v>0</v>
      </c>
      <c r="BP65" s="478">
        <v>0</v>
      </c>
      <c r="BQ65" s="478">
        <v>0</v>
      </c>
      <c r="BR65" s="478">
        <v>0</v>
      </c>
      <c r="BS65" s="478">
        <v>0</v>
      </c>
      <c r="BT65" s="478">
        <v>0</v>
      </c>
      <c r="BU65" s="478">
        <v>0</v>
      </c>
      <c r="BV65" s="478">
        <v>0</v>
      </c>
      <c r="BW65" s="478">
        <v>0</v>
      </c>
      <c r="BX65" s="478">
        <v>0</v>
      </c>
      <c r="BY65" s="478">
        <v>0</v>
      </c>
      <c r="BZ65" s="478">
        <v>0</v>
      </c>
      <c r="CA65" s="478">
        <v>0</v>
      </c>
      <c r="CB65" s="478">
        <v>0</v>
      </c>
      <c r="CC65" s="478">
        <v>0</v>
      </c>
      <c r="CD65" s="478">
        <v>0</v>
      </c>
      <c r="CE65" s="478">
        <v>0</v>
      </c>
      <c r="CF65" s="478">
        <v>0</v>
      </c>
      <c r="CG65" s="478">
        <v>0</v>
      </c>
      <c r="CH65" s="478">
        <v>0</v>
      </c>
      <c r="CI65" s="478">
        <v>0</v>
      </c>
      <c r="CJ65" s="478">
        <v>0</v>
      </c>
      <c r="CK65" s="478">
        <v>0</v>
      </c>
      <c r="CL65" s="478">
        <v>0</v>
      </c>
      <c r="CM65" s="478">
        <v>0</v>
      </c>
      <c r="CN65" s="478">
        <v>0</v>
      </c>
      <c r="CO65" s="478">
        <v>0</v>
      </c>
      <c r="CP65" s="478">
        <v>0</v>
      </c>
      <c r="CQ65" s="478">
        <v>0</v>
      </c>
      <c r="CR65" s="478">
        <v>0</v>
      </c>
      <c r="CS65" s="478">
        <v>0</v>
      </c>
      <c r="CT65" s="478">
        <v>0</v>
      </c>
      <c r="CU65" s="478">
        <v>0</v>
      </c>
      <c r="CV65" s="478">
        <v>0</v>
      </c>
      <c r="CW65" s="478">
        <v>0</v>
      </c>
      <c r="CX65" s="478">
        <v>0</v>
      </c>
      <c r="CY65" s="478">
        <v>0</v>
      </c>
      <c r="CZ65" s="478">
        <v>0</v>
      </c>
      <c r="DA65" s="478">
        <v>0</v>
      </c>
      <c r="DB65" s="478">
        <v>0</v>
      </c>
      <c r="DC65" s="478">
        <v>0</v>
      </c>
      <c r="DD65" s="478">
        <v>0</v>
      </c>
      <c r="DE65" s="478">
        <v>0</v>
      </c>
      <c r="DF65" s="479">
        <v>0</v>
      </c>
      <c r="DG65" s="481" t="s">
        <v>264</v>
      </c>
      <c r="DH65" s="175"/>
    </row>
    <row r="66" spans="1:112" ht="17.25" customHeight="1" x14ac:dyDescent="0.2">
      <c r="A66" s="547" t="s">
        <v>265</v>
      </c>
      <c r="B66" s="571" t="s">
        <v>359</v>
      </c>
      <c r="C66" s="459"/>
      <c r="D66" s="504">
        <v>0</v>
      </c>
      <c r="E66" s="478">
        <v>0</v>
      </c>
      <c r="F66" s="478">
        <v>0</v>
      </c>
      <c r="G66" s="478">
        <v>0</v>
      </c>
      <c r="H66" s="478">
        <v>0</v>
      </c>
      <c r="I66" s="478">
        <v>0</v>
      </c>
      <c r="J66" s="478">
        <v>0</v>
      </c>
      <c r="K66" s="478">
        <v>0</v>
      </c>
      <c r="L66" s="478">
        <v>0</v>
      </c>
      <c r="M66" s="478">
        <v>0</v>
      </c>
      <c r="N66" s="478">
        <v>0</v>
      </c>
      <c r="O66" s="478">
        <v>0</v>
      </c>
      <c r="P66" s="478">
        <v>0</v>
      </c>
      <c r="Q66" s="478">
        <v>0</v>
      </c>
      <c r="R66" s="478">
        <v>0</v>
      </c>
      <c r="S66" s="478">
        <v>0</v>
      </c>
      <c r="T66" s="478">
        <v>0</v>
      </c>
      <c r="U66" s="478">
        <v>0</v>
      </c>
      <c r="V66" s="478">
        <v>0</v>
      </c>
      <c r="W66" s="478">
        <v>0</v>
      </c>
      <c r="X66" s="478">
        <v>0</v>
      </c>
      <c r="Y66" s="478">
        <v>0</v>
      </c>
      <c r="Z66" s="478">
        <v>0</v>
      </c>
      <c r="AA66" s="478">
        <v>0</v>
      </c>
      <c r="AB66" s="478">
        <v>0</v>
      </c>
      <c r="AC66" s="478">
        <v>0</v>
      </c>
      <c r="AD66" s="478">
        <v>0</v>
      </c>
      <c r="AE66" s="478">
        <v>0</v>
      </c>
      <c r="AF66" s="478">
        <v>0</v>
      </c>
      <c r="AG66" s="478">
        <v>0</v>
      </c>
      <c r="AH66" s="478">
        <v>0</v>
      </c>
      <c r="AI66" s="478">
        <v>0</v>
      </c>
      <c r="AJ66" s="478">
        <v>0</v>
      </c>
      <c r="AK66" s="478">
        <v>0</v>
      </c>
      <c r="AL66" s="478">
        <v>0</v>
      </c>
      <c r="AM66" s="478">
        <v>0</v>
      </c>
      <c r="AN66" s="478">
        <v>0</v>
      </c>
      <c r="AO66" s="478">
        <v>0</v>
      </c>
      <c r="AP66" s="478">
        <v>0</v>
      </c>
      <c r="AQ66" s="478">
        <v>0</v>
      </c>
      <c r="AR66" s="478">
        <v>0</v>
      </c>
      <c r="AS66" s="478">
        <v>0</v>
      </c>
      <c r="AT66" s="478">
        <v>0</v>
      </c>
      <c r="AU66" s="478">
        <v>0</v>
      </c>
      <c r="AV66" s="478">
        <v>0</v>
      </c>
      <c r="AW66" s="478">
        <v>0</v>
      </c>
      <c r="AX66" s="478">
        <v>0</v>
      </c>
      <c r="AY66" s="478">
        <v>0</v>
      </c>
      <c r="AZ66" s="478">
        <v>0</v>
      </c>
      <c r="BA66" s="478">
        <v>0</v>
      </c>
      <c r="BB66" s="478">
        <v>0</v>
      </c>
      <c r="BC66" s="478">
        <v>0</v>
      </c>
      <c r="BD66" s="478">
        <v>0</v>
      </c>
      <c r="BE66" s="478">
        <v>0</v>
      </c>
      <c r="BF66" s="478">
        <v>0</v>
      </c>
      <c r="BG66" s="478">
        <v>0</v>
      </c>
      <c r="BH66" s="478">
        <v>0</v>
      </c>
      <c r="BI66" s="478">
        <v>0</v>
      </c>
      <c r="BJ66" s="478">
        <v>0</v>
      </c>
      <c r="BK66" s="478">
        <v>0</v>
      </c>
      <c r="BL66" s="478">
        <v>0</v>
      </c>
      <c r="BM66" s="478">
        <v>0</v>
      </c>
      <c r="BN66" s="478">
        <v>0</v>
      </c>
      <c r="BO66" s="478">
        <v>0</v>
      </c>
      <c r="BP66" s="478">
        <v>0</v>
      </c>
      <c r="BQ66" s="478">
        <v>0</v>
      </c>
      <c r="BR66" s="478">
        <v>0</v>
      </c>
      <c r="BS66" s="478">
        <v>0</v>
      </c>
      <c r="BT66" s="478">
        <v>0</v>
      </c>
      <c r="BU66" s="478">
        <v>0</v>
      </c>
      <c r="BV66" s="478">
        <v>0</v>
      </c>
      <c r="BW66" s="478">
        <v>0</v>
      </c>
      <c r="BX66" s="478">
        <v>0</v>
      </c>
      <c r="BY66" s="478">
        <v>0</v>
      </c>
      <c r="BZ66" s="478">
        <v>0</v>
      </c>
      <c r="CA66" s="478">
        <v>0</v>
      </c>
      <c r="CB66" s="478">
        <v>0</v>
      </c>
      <c r="CC66" s="478">
        <v>0</v>
      </c>
      <c r="CD66" s="478">
        <v>0</v>
      </c>
      <c r="CE66" s="478">
        <v>0</v>
      </c>
      <c r="CF66" s="478">
        <v>0</v>
      </c>
      <c r="CG66" s="478">
        <v>0</v>
      </c>
      <c r="CH66" s="478">
        <v>0</v>
      </c>
      <c r="CI66" s="478">
        <v>0</v>
      </c>
      <c r="CJ66" s="478">
        <v>0</v>
      </c>
      <c r="CK66" s="478">
        <v>0</v>
      </c>
      <c r="CL66" s="478">
        <v>0</v>
      </c>
      <c r="CM66" s="478">
        <v>0</v>
      </c>
      <c r="CN66" s="478">
        <v>0</v>
      </c>
      <c r="CO66" s="478">
        <v>0</v>
      </c>
      <c r="CP66" s="478">
        <v>0</v>
      </c>
      <c r="CQ66" s="478">
        <v>0</v>
      </c>
      <c r="CR66" s="478">
        <v>0</v>
      </c>
      <c r="CS66" s="478">
        <v>0</v>
      </c>
      <c r="CT66" s="478">
        <v>0</v>
      </c>
      <c r="CU66" s="478">
        <v>0</v>
      </c>
      <c r="CV66" s="478">
        <v>0</v>
      </c>
      <c r="CW66" s="478">
        <v>0</v>
      </c>
      <c r="CX66" s="478">
        <v>0</v>
      </c>
      <c r="CY66" s="478">
        <v>0</v>
      </c>
      <c r="CZ66" s="478">
        <v>0</v>
      </c>
      <c r="DA66" s="478">
        <v>0</v>
      </c>
      <c r="DB66" s="478">
        <v>0</v>
      </c>
      <c r="DC66" s="478">
        <v>0</v>
      </c>
      <c r="DD66" s="478">
        <v>0</v>
      </c>
      <c r="DE66" s="478">
        <v>0</v>
      </c>
      <c r="DF66" s="479">
        <v>0</v>
      </c>
      <c r="DG66" s="481" t="s">
        <v>265</v>
      </c>
      <c r="DH66" s="175"/>
    </row>
    <row r="67" spans="1:112" ht="17.25" customHeight="1" x14ac:dyDescent="0.2">
      <c r="A67" s="547" t="s">
        <v>266</v>
      </c>
      <c r="B67" s="571" t="s">
        <v>549</v>
      </c>
      <c r="C67" s="459"/>
      <c r="D67" s="504">
        <v>7.2370167212244541E-3</v>
      </c>
      <c r="E67" s="478">
        <v>1.2586754499470651E-2</v>
      </c>
      <c r="F67" s="478">
        <v>5.2829055980789436E-2</v>
      </c>
      <c r="G67" s="478">
        <v>1.219815782922579E-2</v>
      </c>
      <c r="H67" s="478">
        <v>1.6861909833155839E-3</v>
      </c>
      <c r="I67" s="478">
        <v>0</v>
      </c>
      <c r="J67" s="478">
        <v>1.7775383786695395E-2</v>
      </c>
      <c r="K67" s="478">
        <v>1.1880273449528854E-2</v>
      </c>
      <c r="L67" s="478">
        <v>1.5080584640674695E-2</v>
      </c>
      <c r="M67" s="478">
        <v>5.7159188339525576E-3</v>
      </c>
      <c r="N67" s="478">
        <v>0</v>
      </c>
      <c r="O67" s="478">
        <v>4.0785129020423139E-2</v>
      </c>
      <c r="P67" s="478">
        <v>1.2711402073104202E-2</v>
      </c>
      <c r="Q67" s="478">
        <v>1.9220302081915906E-2</v>
      </c>
      <c r="R67" s="478">
        <v>1.1830929786545119E-2</v>
      </c>
      <c r="S67" s="478">
        <v>0.1309967845659164</v>
      </c>
      <c r="T67" s="478">
        <v>1.8267880925812607E-2</v>
      </c>
      <c r="U67" s="478">
        <v>2.0522388059701493E-2</v>
      </c>
      <c r="V67" s="478">
        <v>7.2155477031802126E-2</v>
      </c>
      <c r="W67" s="478">
        <v>6.8482520467155555E-2</v>
      </c>
      <c r="X67" s="478">
        <v>0</v>
      </c>
      <c r="Y67" s="478">
        <v>4.488778054862843E-2</v>
      </c>
      <c r="Z67" s="478">
        <v>1.835631364988894E-2</v>
      </c>
      <c r="AA67" s="478">
        <v>2.0423069277041902E-2</v>
      </c>
      <c r="AB67" s="478">
        <v>3.0156978882372298E-2</v>
      </c>
      <c r="AC67" s="478">
        <v>1.6644847578081167E-2</v>
      </c>
      <c r="AD67" s="478">
        <v>2.5082435565670098E-2</v>
      </c>
      <c r="AE67" s="478">
        <v>4.0848806366047742E-2</v>
      </c>
      <c r="AF67" s="478">
        <v>6.8641618497109827E-3</v>
      </c>
      <c r="AG67" s="478">
        <v>1.91415313225058E-2</v>
      </c>
      <c r="AH67" s="478">
        <v>3.0072379173476535E-2</v>
      </c>
      <c r="AI67" s="478">
        <v>2.1594684385382059E-2</v>
      </c>
      <c r="AJ67" s="478">
        <v>5.9617547806524188E-2</v>
      </c>
      <c r="AK67" s="478">
        <v>0.1641022877314004</v>
      </c>
      <c r="AL67" s="478">
        <v>3.4746441955678789E-2</v>
      </c>
      <c r="AM67" s="478">
        <v>0.10979940493329494</v>
      </c>
      <c r="AN67" s="478">
        <v>1.3240896883392668E-2</v>
      </c>
      <c r="AO67" s="478">
        <v>2.922830867652939E-2</v>
      </c>
      <c r="AP67" s="478">
        <v>2.8714664826438398E-2</v>
      </c>
      <c r="AQ67" s="478">
        <v>1.2680967550084323E-2</v>
      </c>
      <c r="AR67" s="478">
        <v>3.1524446192161486E-2</v>
      </c>
      <c r="AS67" s="478">
        <v>2.6597148363467705E-2</v>
      </c>
      <c r="AT67" s="478">
        <v>1.0972241653582885E-2</v>
      </c>
      <c r="AU67" s="478">
        <v>2.5359990929362409E-2</v>
      </c>
      <c r="AV67" s="478">
        <v>4.1628122109158186E-2</v>
      </c>
      <c r="AW67" s="478">
        <v>2.4819750003967352E-2</v>
      </c>
      <c r="AX67" s="478">
        <v>6.7957866123003734E-3</v>
      </c>
      <c r="AY67" s="478">
        <v>8.5353362922499145E-3</v>
      </c>
      <c r="AZ67" s="478">
        <v>5.8006205314987186E-3</v>
      </c>
      <c r="BA67" s="478">
        <v>2.4081115335868188E-2</v>
      </c>
      <c r="BB67" s="478">
        <v>7.9724871033296854E-3</v>
      </c>
      <c r="BC67" s="478">
        <v>4.5351473922902496E-3</v>
      </c>
      <c r="BD67" s="478">
        <v>0</v>
      </c>
      <c r="BE67" s="478">
        <v>2.6420079260237782E-2</v>
      </c>
      <c r="BF67" s="478">
        <v>3.2814343502443957E-2</v>
      </c>
      <c r="BG67" s="478">
        <v>1.543026706231454E-2</v>
      </c>
      <c r="BH67" s="478">
        <v>1.2936966694192129E-2</v>
      </c>
      <c r="BI67" s="478">
        <v>1.6318407960199004E-2</v>
      </c>
      <c r="BJ67" s="478">
        <v>2.9389741669786598E-2</v>
      </c>
      <c r="BK67" s="478">
        <v>1.874835692443928E-3</v>
      </c>
      <c r="BL67" s="478">
        <v>1.5361420077944984E-3</v>
      </c>
      <c r="BM67" s="478">
        <v>1.5205508292850292E-3</v>
      </c>
      <c r="BN67" s="478">
        <v>3.1167786584446271E-3</v>
      </c>
      <c r="BO67" s="478">
        <v>0.12258938457993042</v>
      </c>
      <c r="BP67" s="478">
        <v>2.2252497729336965E-2</v>
      </c>
      <c r="BQ67" s="478">
        <v>5.7259392893560281E-2</v>
      </c>
      <c r="BR67" s="478">
        <v>6.6266576080118766E-2</v>
      </c>
      <c r="BS67" s="478">
        <v>2.2085460687846038E-2</v>
      </c>
      <c r="BT67" s="478">
        <v>4.4159132007233273E-3</v>
      </c>
      <c r="BU67" s="478">
        <v>1.5639995734546618E-2</v>
      </c>
      <c r="BV67" s="478">
        <v>5.2947684526631891E-3</v>
      </c>
      <c r="BW67" s="478">
        <v>0</v>
      </c>
      <c r="BX67" s="478">
        <v>4.280529461998292E-2</v>
      </c>
      <c r="BY67" s="478">
        <v>4.5487364620938626E-3</v>
      </c>
      <c r="BZ67" s="478">
        <v>1.8026984141887388E-3</v>
      </c>
      <c r="CA67" s="478">
        <v>5.1102972489566474E-4</v>
      </c>
      <c r="CB67" s="478">
        <v>1.76522506619594E-3</v>
      </c>
      <c r="CC67" s="478">
        <v>2.7793218454697055E-3</v>
      </c>
      <c r="CD67" s="478">
        <v>4.748704898664001E-2</v>
      </c>
      <c r="CE67" s="478">
        <v>1.1835800615032539E-2</v>
      </c>
      <c r="CF67" s="478">
        <v>5.3151100987091872E-3</v>
      </c>
      <c r="CG67" s="478">
        <v>9.4683715224318076E-3</v>
      </c>
      <c r="CH67" s="478">
        <v>4.4573595685472945E-3</v>
      </c>
      <c r="CI67" s="478">
        <v>2.4820076684251261E-3</v>
      </c>
      <c r="CJ67" s="478">
        <v>3.8661008958038659E-3</v>
      </c>
      <c r="CK67" s="478">
        <v>4.865771812080537E-3</v>
      </c>
      <c r="CL67" s="478">
        <v>8.2854508051358449E-3</v>
      </c>
      <c r="CM67" s="478">
        <v>1.6497303591975935E-2</v>
      </c>
      <c r="CN67" s="478">
        <v>6.2899214978789798E-3</v>
      </c>
      <c r="CO67" s="478">
        <v>7.0358053881407348E-3</v>
      </c>
      <c r="CP67" s="478">
        <v>1.9854793302711511E-2</v>
      </c>
      <c r="CQ67" s="478">
        <v>1.8677774791722654E-2</v>
      </c>
      <c r="CR67" s="478">
        <v>1.1991552009048894E-2</v>
      </c>
      <c r="CS67" s="478">
        <v>2.8908277171168346E-3</v>
      </c>
      <c r="CT67" s="478">
        <v>2.9637523102282754E-3</v>
      </c>
      <c r="CU67" s="478">
        <v>3.4668721109399076E-3</v>
      </c>
      <c r="CV67" s="478">
        <v>2.8691842468688985E-3</v>
      </c>
      <c r="CW67" s="478">
        <v>3.8836192474124868E-3</v>
      </c>
      <c r="CX67" s="478">
        <v>4.3657358949252122E-2</v>
      </c>
      <c r="CY67" s="478">
        <v>1.6372928154493271E-2</v>
      </c>
      <c r="CZ67" s="478">
        <v>2.457827998066877E-2</v>
      </c>
      <c r="DA67" s="478">
        <v>3.0637982195845698E-2</v>
      </c>
      <c r="DB67" s="478">
        <v>5.884001120762118E-3</v>
      </c>
      <c r="DC67" s="478">
        <v>1.4935243868834389E-2</v>
      </c>
      <c r="DD67" s="478">
        <v>0</v>
      </c>
      <c r="DE67" s="478">
        <v>3.8243626062322948E-3</v>
      </c>
      <c r="DF67" s="479">
        <v>2.1227630775112472E-2</v>
      </c>
      <c r="DG67" s="481" t="s">
        <v>266</v>
      </c>
      <c r="DH67" s="175"/>
    </row>
    <row r="68" spans="1:112" ht="17.25" customHeight="1" x14ac:dyDescent="0.2">
      <c r="A68" s="547" t="s">
        <v>267</v>
      </c>
      <c r="B68" s="571" t="s">
        <v>360</v>
      </c>
      <c r="C68" s="459"/>
      <c r="D68" s="504">
        <v>0</v>
      </c>
      <c r="E68" s="478">
        <v>0</v>
      </c>
      <c r="F68" s="478">
        <v>0</v>
      </c>
      <c r="G68" s="478">
        <v>2.4894199651481205E-4</v>
      </c>
      <c r="H68" s="478">
        <v>0</v>
      </c>
      <c r="I68" s="478">
        <v>0</v>
      </c>
      <c r="J68" s="478">
        <v>0</v>
      </c>
      <c r="K68" s="478">
        <v>2.0631890127486606E-3</v>
      </c>
      <c r="L68" s="478">
        <v>1.9476110495658078E-3</v>
      </c>
      <c r="M68" s="478">
        <v>5.715918833952558E-4</v>
      </c>
      <c r="N68" s="478">
        <v>0</v>
      </c>
      <c r="O68" s="478">
        <v>6.1147119970649385E-3</v>
      </c>
      <c r="P68" s="478">
        <v>9.8199672667757766E-4</v>
      </c>
      <c r="Q68" s="478">
        <v>3.4018233773302493E-5</v>
      </c>
      <c r="R68" s="478">
        <v>1.494433236195173E-4</v>
      </c>
      <c r="S68" s="478">
        <v>1.3247588424437299E-3</v>
      </c>
      <c r="T68" s="478">
        <v>2.8796659587487853E-4</v>
      </c>
      <c r="U68" s="478">
        <v>3.9277297721916735E-4</v>
      </c>
      <c r="V68" s="478">
        <v>9.257950530035336E-3</v>
      </c>
      <c r="W68" s="478">
        <v>8.1480619252706325E-4</v>
      </c>
      <c r="X68" s="478">
        <v>0</v>
      </c>
      <c r="Y68" s="478">
        <v>1.4669209329617133E-3</v>
      </c>
      <c r="Z68" s="478">
        <v>1.2153723649469847E-3</v>
      </c>
      <c r="AA68" s="478">
        <v>1.5712318781890338E-3</v>
      </c>
      <c r="AB68" s="478">
        <v>4.6454909703269262E-4</v>
      </c>
      <c r="AC68" s="478">
        <v>1.8702075930428279E-4</v>
      </c>
      <c r="AD68" s="478">
        <v>7.7694373581465919E-4</v>
      </c>
      <c r="AE68" s="478">
        <v>1.6799292661361627E-3</v>
      </c>
      <c r="AF68" s="478">
        <v>0</v>
      </c>
      <c r="AG68" s="478">
        <v>7.9756380510440832E-4</v>
      </c>
      <c r="AH68" s="478">
        <v>1.8678496381041327E-4</v>
      </c>
      <c r="AI68" s="478">
        <v>8.3056478405315617E-4</v>
      </c>
      <c r="AJ68" s="478">
        <v>4.0173549734854572E-4</v>
      </c>
      <c r="AK68" s="478">
        <v>1.0239551615423999E-3</v>
      </c>
      <c r="AL68" s="478">
        <v>1.2347551069037974E-3</v>
      </c>
      <c r="AM68" s="478">
        <v>9.3483059794606006E-3</v>
      </c>
      <c r="AN68" s="478">
        <v>9.9931297233152219E-4</v>
      </c>
      <c r="AO68" s="478">
        <v>1.6993202718912435E-4</v>
      </c>
      <c r="AP68" s="478">
        <v>9.2857106613151205E-4</v>
      </c>
      <c r="AQ68" s="478">
        <v>7.2101871389814495E-4</v>
      </c>
      <c r="AR68" s="478">
        <v>1.4910211036833136E-3</v>
      </c>
      <c r="AS68" s="478">
        <v>4.5581402787662632E-4</v>
      </c>
      <c r="AT68" s="478">
        <v>3.9639975749661895E-4</v>
      </c>
      <c r="AU68" s="478">
        <v>1.1716240220718847E-3</v>
      </c>
      <c r="AV68" s="478">
        <v>3.6252718953921545E-4</v>
      </c>
      <c r="AW68" s="478">
        <v>2.8035949492972496E-4</v>
      </c>
      <c r="AX68" s="478">
        <v>3.775437006833541E-4</v>
      </c>
      <c r="AY68" s="478">
        <v>3.414134516899966E-4</v>
      </c>
      <c r="AZ68" s="478">
        <v>0</v>
      </c>
      <c r="BA68" s="478">
        <v>4.224757076468103E-4</v>
      </c>
      <c r="BB68" s="478">
        <v>1.2505862122870095E-3</v>
      </c>
      <c r="BC68" s="478">
        <v>0</v>
      </c>
      <c r="BD68" s="478">
        <v>0</v>
      </c>
      <c r="BE68" s="478">
        <v>1.6732716864817261E-2</v>
      </c>
      <c r="BF68" s="478">
        <v>6.2363054104163157E-3</v>
      </c>
      <c r="BG68" s="478">
        <v>1.3353115727002967E-3</v>
      </c>
      <c r="BH68" s="478">
        <v>2.7525461051472613E-4</v>
      </c>
      <c r="BI68" s="478">
        <v>5.5437100213219612E-4</v>
      </c>
      <c r="BJ68" s="478">
        <v>1.1606140022463497E-3</v>
      </c>
      <c r="BK68" s="478">
        <v>2.9748315415161955E-4</v>
      </c>
      <c r="BL68" s="478">
        <v>3.9825903905783291E-4</v>
      </c>
      <c r="BM68" s="478">
        <v>1.7154932432959303E-4</v>
      </c>
      <c r="BN68" s="478">
        <v>2.6810999212426896E-4</v>
      </c>
      <c r="BO68" s="478">
        <v>3.6057354519956606E-3</v>
      </c>
      <c r="BP68" s="478">
        <v>4.216945633839367E-3</v>
      </c>
      <c r="BQ68" s="478">
        <v>5.2291683007817601E-4</v>
      </c>
      <c r="BR68" s="478">
        <v>1.4594499383508216E-3</v>
      </c>
      <c r="BS68" s="478">
        <v>1.5780177043405667E-3</v>
      </c>
      <c r="BT68" s="478">
        <v>2.7848101265822784E-4</v>
      </c>
      <c r="BU68" s="478">
        <v>7.7311342551452029E-4</v>
      </c>
      <c r="BV68" s="478">
        <v>5.9269796111901376E-5</v>
      </c>
      <c r="BW68" s="478">
        <v>0</v>
      </c>
      <c r="BX68" s="478">
        <v>3.2023911187019642E-4</v>
      </c>
      <c r="BY68" s="478">
        <v>2.3629799803085003E-4</v>
      </c>
      <c r="BZ68" s="478">
        <v>2.4411541025472504E-4</v>
      </c>
      <c r="CA68" s="478">
        <v>0</v>
      </c>
      <c r="CB68" s="478">
        <v>0</v>
      </c>
      <c r="CC68" s="478">
        <v>1.1117287381878821E-4</v>
      </c>
      <c r="CD68" s="478">
        <v>9.0884304280650731E-5</v>
      </c>
      <c r="CE68" s="478">
        <v>3.5757705785596794E-4</v>
      </c>
      <c r="CF68" s="478">
        <v>3.254149040026033E-4</v>
      </c>
      <c r="CG68" s="478">
        <v>3.622681278147822E-4</v>
      </c>
      <c r="CH68" s="478">
        <v>2.4626295958824835E-4</v>
      </c>
      <c r="CI68" s="478">
        <v>6.2272593831454783E-5</v>
      </c>
      <c r="CJ68" s="478">
        <v>2.8288543140028287E-4</v>
      </c>
      <c r="CK68" s="478">
        <v>2.348993288590604E-4</v>
      </c>
      <c r="CL68" s="478">
        <v>1.134993260977513E-3</v>
      </c>
      <c r="CM68" s="478">
        <v>1.0998202394650622E-3</v>
      </c>
      <c r="CN68" s="478">
        <v>3.9703823408538411E-4</v>
      </c>
      <c r="CO68" s="478">
        <v>6.813471069045564E-4</v>
      </c>
      <c r="CP68" s="478">
        <v>2.6670617869313973E-3</v>
      </c>
      <c r="CQ68" s="478">
        <v>2.4858908895458208E-3</v>
      </c>
      <c r="CR68" s="478">
        <v>2.0678136846849237E-3</v>
      </c>
      <c r="CS68" s="478">
        <v>5.2243874405725923E-4</v>
      </c>
      <c r="CT68" s="478">
        <v>6.6601175510747762E-5</v>
      </c>
      <c r="CU68" s="478">
        <v>0</v>
      </c>
      <c r="CV68" s="478">
        <v>7.8575170246202204E-4</v>
      </c>
      <c r="CW68" s="478">
        <v>5.639330949776119E-4</v>
      </c>
      <c r="CX68" s="478">
        <v>7.6982813924435295E-3</v>
      </c>
      <c r="CY68" s="478">
        <v>6.2003988277370969E-3</v>
      </c>
      <c r="CZ68" s="478">
        <v>4.2574735921570434E-3</v>
      </c>
      <c r="DA68" s="478">
        <v>4.4510385756676556E-4</v>
      </c>
      <c r="DB68" s="478">
        <v>1.1207621182404036E-3</v>
      </c>
      <c r="DC68" s="478">
        <v>1.3961605584642235E-3</v>
      </c>
      <c r="DD68" s="478">
        <v>0</v>
      </c>
      <c r="DE68" s="478">
        <v>2.3607176581680829E-5</v>
      </c>
      <c r="DF68" s="479">
        <v>1.1419015259448635E-3</v>
      </c>
      <c r="DG68" s="481" t="s">
        <v>267</v>
      </c>
      <c r="DH68" s="175"/>
    </row>
    <row r="69" spans="1:112" ht="17.25" customHeight="1" x14ac:dyDescent="0.2">
      <c r="A69" s="547" t="s">
        <v>268</v>
      </c>
      <c r="B69" s="571" t="s">
        <v>188</v>
      </c>
      <c r="C69" s="459"/>
      <c r="D69" s="504">
        <v>3.5388834822613464E-5</v>
      </c>
      <c r="E69" s="478">
        <v>1.2939654158334313E-3</v>
      </c>
      <c r="F69" s="478">
        <v>1.2006603631997599E-3</v>
      </c>
      <c r="G69" s="478">
        <v>2.4894199651481205E-4</v>
      </c>
      <c r="H69" s="478">
        <v>8.8746893858714944E-5</v>
      </c>
      <c r="I69" s="478">
        <v>0</v>
      </c>
      <c r="J69" s="478">
        <v>5.3864799353622406E-4</v>
      </c>
      <c r="K69" s="478">
        <v>1.5828047053027038E-3</v>
      </c>
      <c r="L69" s="478">
        <v>3.1268984740735447E-3</v>
      </c>
      <c r="M69" s="478">
        <v>0</v>
      </c>
      <c r="N69" s="478">
        <v>0</v>
      </c>
      <c r="O69" s="478">
        <v>3.7911214381802618E-3</v>
      </c>
      <c r="P69" s="478">
        <v>2.0731042007637751E-3</v>
      </c>
      <c r="Q69" s="478">
        <v>4.7625527282623488E-4</v>
      </c>
      <c r="R69" s="478">
        <v>2.9888664723903461E-4</v>
      </c>
      <c r="S69" s="478">
        <v>4.5530546623794212E-3</v>
      </c>
      <c r="T69" s="478">
        <v>1.0798747345307945E-3</v>
      </c>
      <c r="U69" s="478">
        <v>3.6004189578423674E-4</v>
      </c>
      <c r="V69" s="478">
        <v>3.5335689045936395E-3</v>
      </c>
      <c r="W69" s="478">
        <v>2.8712218212858416E-3</v>
      </c>
      <c r="X69" s="478">
        <v>0</v>
      </c>
      <c r="Y69" s="478">
        <v>2.9045034472641924E-3</v>
      </c>
      <c r="Z69" s="478">
        <v>5.8673148652613047E-3</v>
      </c>
      <c r="AA69" s="478">
        <v>3.64461002672714E-3</v>
      </c>
      <c r="AB69" s="478">
        <v>1.1613727425817317E-3</v>
      </c>
      <c r="AC69" s="478">
        <v>3.7404151860856558E-4</v>
      </c>
      <c r="AD69" s="478">
        <v>6.4847272438073918E-4</v>
      </c>
      <c r="AE69" s="478">
        <v>4.4208664898320068E-4</v>
      </c>
      <c r="AF69" s="478">
        <v>7.2254335260115603E-4</v>
      </c>
      <c r="AG69" s="478">
        <v>1.232598607888631E-3</v>
      </c>
      <c r="AH69" s="478">
        <v>9.3392481905206633E-4</v>
      </c>
      <c r="AI69" s="478">
        <v>1.6611295681063123E-3</v>
      </c>
      <c r="AJ69" s="478">
        <v>7.2312389522738235E-4</v>
      </c>
      <c r="AK69" s="478">
        <v>6.4670852307941037E-4</v>
      </c>
      <c r="AL69" s="478">
        <v>2.4695102138075947E-3</v>
      </c>
      <c r="AM69" s="478">
        <v>9.9817640848449941E-4</v>
      </c>
      <c r="AN69" s="478">
        <v>3.7474236462432077E-4</v>
      </c>
      <c r="AO69" s="478">
        <v>5.3978408636545382E-4</v>
      </c>
      <c r="AP69" s="478">
        <v>7.1545639521608301E-4</v>
      </c>
      <c r="AQ69" s="478">
        <v>3.0144285213820745E-4</v>
      </c>
      <c r="AR69" s="478">
        <v>5.8985450255603618E-4</v>
      </c>
      <c r="AS69" s="478">
        <v>6.7972267314935506E-4</v>
      </c>
      <c r="AT69" s="478">
        <v>4.4562587117266965E-4</v>
      </c>
      <c r="AU69" s="478">
        <v>4.913262028043388E-4</v>
      </c>
      <c r="AV69" s="478">
        <v>6.500487536565242E-4</v>
      </c>
      <c r="AW69" s="478">
        <v>1.2907116370349603E-3</v>
      </c>
      <c r="AX69" s="478">
        <v>4.1529807075168953E-4</v>
      </c>
      <c r="AY69" s="478">
        <v>3.414134516899966E-4</v>
      </c>
      <c r="AZ69" s="478">
        <v>2.6979630379063809E-4</v>
      </c>
      <c r="BA69" s="478">
        <v>4.224757076468103E-4</v>
      </c>
      <c r="BB69" s="478">
        <v>4.6896982960762859E-4</v>
      </c>
      <c r="BC69" s="478">
        <v>0</v>
      </c>
      <c r="BD69" s="478">
        <v>0</v>
      </c>
      <c r="BE69" s="478">
        <v>0</v>
      </c>
      <c r="BF69" s="478">
        <v>2.5282319231417495E-4</v>
      </c>
      <c r="BG69" s="478">
        <v>5.9347181008902075E-4</v>
      </c>
      <c r="BH69" s="478">
        <v>1.9267822736030828E-3</v>
      </c>
      <c r="BI69" s="478">
        <v>5.6858564321250889E-4</v>
      </c>
      <c r="BJ69" s="478">
        <v>1.0857356795207788E-3</v>
      </c>
      <c r="BK69" s="478">
        <v>7.6100341759716627E-4</v>
      </c>
      <c r="BL69" s="478">
        <v>1.2801183398287487E-3</v>
      </c>
      <c r="BM69" s="478">
        <v>6.1601802827444775E-4</v>
      </c>
      <c r="BN69" s="478">
        <v>1.0221693449737755E-3</v>
      </c>
      <c r="BO69" s="478">
        <v>6.3233864123072767E-4</v>
      </c>
      <c r="BP69" s="478">
        <v>2.9842999870247828E-3</v>
      </c>
      <c r="BQ69" s="478">
        <v>6.5756791382330634E-2</v>
      </c>
      <c r="BR69" s="478">
        <v>7.7753453612138595E-3</v>
      </c>
      <c r="BS69" s="478">
        <v>2.6300295072342779E-3</v>
      </c>
      <c r="BT69" s="478">
        <v>1.2079566003616636E-3</v>
      </c>
      <c r="BU69" s="478">
        <v>2.2749084704795082E-3</v>
      </c>
      <c r="BV69" s="478">
        <v>2.5683578315157263E-4</v>
      </c>
      <c r="BW69" s="478">
        <v>0</v>
      </c>
      <c r="BX69" s="478">
        <v>7.3654995730145171E-3</v>
      </c>
      <c r="BY69" s="478">
        <v>9.451919921234001E-4</v>
      </c>
      <c r="BZ69" s="478">
        <v>1.1351366576844714E-2</v>
      </c>
      <c r="CA69" s="478">
        <v>2.5551486244783237E-4</v>
      </c>
      <c r="CB69" s="478">
        <v>0</v>
      </c>
      <c r="CC69" s="478">
        <v>6.6703724291272931E-4</v>
      </c>
      <c r="CD69" s="478">
        <v>1.7722439334726893E-3</v>
      </c>
      <c r="CE69" s="478">
        <v>5.113351927340342E-3</v>
      </c>
      <c r="CF69" s="478">
        <v>6.5082980800520659E-4</v>
      </c>
      <c r="CG69" s="478">
        <v>4.6271519961797181E-3</v>
      </c>
      <c r="CH69" s="478">
        <v>4.4327332725884697E-4</v>
      </c>
      <c r="CI69" s="478">
        <v>1.5123344216210445E-4</v>
      </c>
      <c r="CJ69" s="478">
        <v>1.4144271570014145E-3</v>
      </c>
      <c r="CK69" s="478">
        <v>9.0604026845637583E-4</v>
      </c>
      <c r="CL69" s="478">
        <v>3.926367312194084E-3</v>
      </c>
      <c r="CM69" s="478">
        <v>6.5249839417002853E-3</v>
      </c>
      <c r="CN69" s="478">
        <v>8.9159463092858184E-3</v>
      </c>
      <c r="CO69" s="478">
        <v>3.9852829024908613E-3</v>
      </c>
      <c r="CP69" s="478">
        <v>3.803032548031807E-3</v>
      </c>
      <c r="CQ69" s="478">
        <v>4.6934387837370903E-3</v>
      </c>
      <c r="CR69" s="478">
        <v>8.0061504201903444E-3</v>
      </c>
      <c r="CS69" s="478">
        <v>2.1419988506347631E-3</v>
      </c>
      <c r="CT69" s="478">
        <v>3.6630646530911269E-4</v>
      </c>
      <c r="CU69" s="478">
        <v>1.1005943209333039E-4</v>
      </c>
      <c r="CV69" s="478">
        <v>8.8099433306347921E-4</v>
      </c>
      <c r="CW69" s="478">
        <v>7.2559391553786055E-4</v>
      </c>
      <c r="CX69" s="478">
        <v>1.2931762163622244E-2</v>
      </c>
      <c r="CY69" s="478">
        <v>8.452887464375964E-3</v>
      </c>
      <c r="CZ69" s="478">
        <v>1.6891814144017674E-2</v>
      </c>
      <c r="DA69" s="478">
        <v>5.6627101879327402E-3</v>
      </c>
      <c r="DB69" s="478">
        <v>1.6811431773606051E-3</v>
      </c>
      <c r="DC69" s="478">
        <v>5.0151556902728028E-3</v>
      </c>
      <c r="DD69" s="478">
        <v>0</v>
      </c>
      <c r="DE69" s="478">
        <v>6.1378659112370159E-4</v>
      </c>
      <c r="DF69" s="479">
        <v>2.6478924566868309E-3</v>
      </c>
      <c r="DG69" s="481" t="s">
        <v>268</v>
      </c>
      <c r="DH69" s="175"/>
    </row>
    <row r="70" spans="1:112" ht="17.25" customHeight="1" x14ac:dyDescent="0.2">
      <c r="A70" s="547" t="s">
        <v>269</v>
      </c>
      <c r="B70" s="571" t="s">
        <v>189</v>
      </c>
      <c r="C70" s="459"/>
      <c r="D70" s="504">
        <v>0</v>
      </c>
      <c r="E70" s="478">
        <v>5.8816609810610516E-4</v>
      </c>
      <c r="F70" s="478">
        <v>1.0505778177997899E-3</v>
      </c>
      <c r="G70" s="478">
        <v>2.4894199651481205E-4</v>
      </c>
      <c r="H70" s="478">
        <v>0</v>
      </c>
      <c r="I70" s="478">
        <v>0</v>
      </c>
      <c r="J70" s="478">
        <v>1.6159439806086723E-3</v>
      </c>
      <c r="K70" s="478">
        <v>2.0508714664038922E-3</v>
      </c>
      <c r="L70" s="478">
        <v>2.4300468141371548E-3</v>
      </c>
      <c r="M70" s="478">
        <v>2.857959416976279E-4</v>
      </c>
      <c r="N70" s="478">
        <v>0</v>
      </c>
      <c r="O70" s="478">
        <v>1.284089519383637E-3</v>
      </c>
      <c r="P70" s="478">
        <v>7.6377523186033829E-4</v>
      </c>
      <c r="Q70" s="478">
        <v>2.3812763641311744E-4</v>
      </c>
      <c r="R70" s="478">
        <v>2.4907220603252885E-4</v>
      </c>
      <c r="S70" s="478">
        <v>4.1800643086816721E-3</v>
      </c>
      <c r="T70" s="478">
        <v>1.6738058385227313E-3</v>
      </c>
      <c r="U70" s="478">
        <v>1.0473946059177796E-3</v>
      </c>
      <c r="V70" s="478">
        <v>1.4840989399293287E-2</v>
      </c>
      <c r="W70" s="478">
        <v>6.1304465913940946E-3</v>
      </c>
      <c r="X70" s="478">
        <v>0</v>
      </c>
      <c r="Y70" s="478">
        <v>1.99501246882793E-3</v>
      </c>
      <c r="Z70" s="478">
        <v>7.2084154058924604E-3</v>
      </c>
      <c r="AA70" s="478">
        <v>4.7387293195991663E-3</v>
      </c>
      <c r="AB70" s="478">
        <v>8.7102955693629867E-4</v>
      </c>
      <c r="AC70" s="478">
        <v>0</v>
      </c>
      <c r="AD70" s="478">
        <v>9.7882675378224777E-5</v>
      </c>
      <c r="AE70" s="478">
        <v>1.7683465959328028E-4</v>
      </c>
      <c r="AF70" s="478">
        <v>7.2254335260115603E-4</v>
      </c>
      <c r="AG70" s="478">
        <v>3.625290023201856E-3</v>
      </c>
      <c r="AH70" s="478">
        <v>5.6969413962176044E-3</v>
      </c>
      <c r="AI70" s="478">
        <v>6.2292358803986707E-4</v>
      </c>
      <c r="AJ70" s="478">
        <v>5.97246772724838E-3</v>
      </c>
      <c r="AK70" s="478">
        <v>0</v>
      </c>
      <c r="AL70" s="478">
        <v>2.1662370296557848E-5</v>
      </c>
      <c r="AM70" s="478">
        <v>9.5978500815817252E-5</v>
      </c>
      <c r="AN70" s="478">
        <v>0</v>
      </c>
      <c r="AO70" s="478">
        <v>0</v>
      </c>
      <c r="AP70" s="478">
        <v>1.0148317662639476E-4</v>
      </c>
      <c r="AQ70" s="478">
        <v>1.5886853018094718E-4</v>
      </c>
      <c r="AR70" s="478">
        <v>1.3107877834578582E-4</v>
      </c>
      <c r="AS70" s="478">
        <v>6.5573246115584844E-4</v>
      </c>
      <c r="AT70" s="478">
        <v>3.3681025146771545E-5</v>
      </c>
      <c r="AU70" s="478">
        <v>1.5117729317056579E-4</v>
      </c>
      <c r="AV70" s="478">
        <v>1.5626171962897218E-3</v>
      </c>
      <c r="AW70" s="478">
        <v>1.3647688621107367E-3</v>
      </c>
      <c r="AX70" s="478">
        <v>3.0203496054668328E-4</v>
      </c>
      <c r="AY70" s="478">
        <v>0</v>
      </c>
      <c r="AZ70" s="478">
        <v>1.3489815189531904E-4</v>
      </c>
      <c r="BA70" s="478">
        <v>4.647232784114913E-3</v>
      </c>
      <c r="BB70" s="478">
        <v>4.6896982960762859E-4</v>
      </c>
      <c r="BC70" s="478">
        <v>0</v>
      </c>
      <c r="BD70" s="478">
        <v>0</v>
      </c>
      <c r="BE70" s="478">
        <v>0</v>
      </c>
      <c r="BF70" s="478">
        <v>8.4274397438058321E-5</v>
      </c>
      <c r="BG70" s="478">
        <v>4.4510385756676556E-4</v>
      </c>
      <c r="BH70" s="478">
        <v>1.2386457473162676E-2</v>
      </c>
      <c r="BI70" s="478">
        <v>9.9502487562189051E-5</v>
      </c>
      <c r="BJ70" s="478">
        <v>0</v>
      </c>
      <c r="BK70" s="478">
        <v>1.1311278070648789E-3</v>
      </c>
      <c r="BL70" s="478">
        <v>9.8142406053537386E-4</v>
      </c>
      <c r="BM70" s="478">
        <v>7.4935863945790413E-3</v>
      </c>
      <c r="BN70" s="478">
        <v>8.5292491244533062E-3</v>
      </c>
      <c r="BO70" s="478">
        <v>1.1654703756372568E-2</v>
      </c>
      <c r="BP70" s="478">
        <v>4.3466978071882703E-3</v>
      </c>
      <c r="BQ70" s="478">
        <v>3.0852092974612386E-3</v>
      </c>
      <c r="BR70" s="478">
        <v>0</v>
      </c>
      <c r="BS70" s="478">
        <v>2.1447466433187918E-3</v>
      </c>
      <c r="BT70" s="478">
        <v>6.3110307414104881E-3</v>
      </c>
      <c r="BU70" s="478">
        <v>8.8863612128105778E-5</v>
      </c>
      <c r="BV70" s="478">
        <v>5.9269796111901376E-5</v>
      </c>
      <c r="BW70" s="478">
        <v>0</v>
      </c>
      <c r="BX70" s="478">
        <v>6.5862510674637068E-2</v>
      </c>
      <c r="BY70" s="478">
        <v>4.2402362979980304E-3</v>
      </c>
      <c r="BZ70" s="478">
        <v>0</v>
      </c>
      <c r="CA70" s="478">
        <v>4.2585810407972068E-3</v>
      </c>
      <c r="CB70" s="478">
        <v>1.76522506619594E-3</v>
      </c>
      <c r="CC70" s="478">
        <v>4.6692607003891049E-3</v>
      </c>
      <c r="CD70" s="478">
        <v>4.1806779969099338E-3</v>
      </c>
      <c r="CE70" s="478">
        <v>2.2241292998641207E-2</v>
      </c>
      <c r="CF70" s="478">
        <v>2.8202625013558956E-3</v>
      </c>
      <c r="CG70" s="478">
        <v>1.8986143244111086E-2</v>
      </c>
      <c r="CH70" s="478">
        <v>6.1319476937473838E-3</v>
      </c>
      <c r="CI70" s="478">
        <v>3.2915513882340381E-4</v>
      </c>
      <c r="CJ70" s="478">
        <v>6.0348892032060352E-3</v>
      </c>
      <c r="CK70" s="478">
        <v>2.5838926174496643E-3</v>
      </c>
      <c r="CL70" s="478">
        <v>4.8474852805561464E-2</v>
      </c>
      <c r="CM70" s="478">
        <v>1.4330010767147723E-2</v>
      </c>
      <c r="CN70" s="478">
        <v>6.0948851723633523E-3</v>
      </c>
      <c r="CO70" s="478">
        <v>6.2229702430616155E-3</v>
      </c>
      <c r="CP70" s="478">
        <v>2.5386477008939597E-2</v>
      </c>
      <c r="CQ70" s="478">
        <v>7.505662840250317E-3</v>
      </c>
      <c r="CR70" s="478">
        <v>5.9648471673603562E-3</v>
      </c>
      <c r="CS70" s="478">
        <v>6.965849920763457E-5</v>
      </c>
      <c r="CT70" s="478">
        <v>7.3261293061822538E-4</v>
      </c>
      <c r="CU70" s="478">
        <v>1.650891481399956E-4</v>
      </c>
      <c r="CV70" s="478">
        <v>3.702557264631649E-3</v>
      </c>
      <c r="CW70" s="478">
        <v>1.7857881340957709E-3</v>
      </c>
      <c r="CX70" s="478">
        <v>8.0831954620657051E-2</v>
      </c>
      <c r="CY70" s="478">
        <v>2.845886180699644E-2</v>
      </c>
      <c r="CZ70" s="478">
        <v>1.4613490437944446E-2</v>
      </c>
      <c r="DA70" s="478">
        <v>2.5049455984174084E-2</v>
      </c>
      <c r="DB70" s="478">
        <v>5.6038105912020178E-4</v>
      </c>
      <c r="DC70" s="478">
        <v>2.3697988426563791E-2</v>
      </c>
      <c r="DD70" s="478">
        <v>0</v>
      </c>
      <c r="DE70" s="478">
        <v>1.7138810198300283E-2</v>
      </c>
      <c r="DF70" s="479">
        <v>5.8888135570484054E-3</v>
      </c>
      <c r="DG70" s="481" t="s">
        <v>269</v>
      </c>
      <c r="DH70" s="175"/>
    </row>
    <row r="71" spans="1:112" ht="17.25" customHeight="1" x14ac:dyDescent="0.2">
      <c r="A71" s="547" t="s">
        <v>270</v>
      </c>
      <c r="B71" s="571" t="s">
        <v>190</v>
      </c>
      <c r="C71" s="459"/>
      <c r="D71" s="504">
        <v>5.6976024064407681E-2</v>
      </c>
      <c r="E71" s="478">
        <v>4.2936125161745678E-2</v>
      </c>
      <c r="F71" s="478">
        <v>3.8871379258592229E-2</v>
      </c>
      <c r="G71" s="478">
        <v>3.1117749564351507E-2</v>
      </c>
      <c r="H71" s="478">
        <v>3.50550230741924E-2</v>
      </c>
      <c r="I71" s="478">
        <v>0</v>
      </c>
      <c r="J71" s="478">
        <v>1.2388903851333153E-2</v>
      </c>
      <c r="K71" s="478">
        <v>7.8672168504033996E-2</v>
      </c>
      <c r="L71" s="478">
        <v>7.1132473287353032E-2</v>
      </c>
      <c r="M71" s="478">
        <v>5.1443269505573021E-2</v>
      </c>
      <c r="N71" s="478">
        <v>0</v>
      </c>
      <c r="O71" s="478">
        <v>5.3197994374464964E-2</v>
      </c>
      <c r="P71" s="478">
        <v>0.10376432078559739</v>
      </c>
      <c r="Q71" s="478">
        <v>6.0348346713838617E-2</v>
      </c>
      <c r="R71" s="478">
        <v>6.1022690477969564E-2</v>
      </c>
      <c r="S71" s="478">
        <v>4.0090032154340836E-2</v>
      </c>
      <c r="T71" s="478">
        <v>6.6376300349159492E-2</v>
      </c>
      <c r="U71" s="478">
        <v>5.5282796543597801E-2</v>
      </c>
      <c r="V71" s="478">
        <v>1.9929328621908129E-2</v>
      </c>
      <c r="W71" s="478">
        <v>2.556939432739689E-2</v>
      </c>
      <c r="X71" s="478">
        <v>0</v>
      </c>
      <c r="Y71" s="478">
        <v>4.1895261845386535E-2</v>
      </c>
      <c r="Z71" s="478">
        <v>3.2228322367042456E-2</v>
      </c>
      <c r="AA71" s="478">
        <v>5.2698852131912798E-2</v>
      </c>
      <c r="AB71" s="478">
        <v>4.8138900180012774E-2</v>
      </c>
      <c r="AC71" s="478">
        <v>2.0385262764166821E-2</v>
      </c>
      <c r="AD71" s="478">
        <v>5.5731948293476732E-2</v>
      </c>
      <c r="AE71" s="478">
        <v>2.6525198938992044E-2</v>
      </c>
      <c r="AF71" s="478">
        <v>0.10729768786127168</v>
      </c>
      <c r="AG71" s="478">
        <v>3.763051044083527E-2</v>
      </c>
      <c r="AH71" s="478">
        <v>2.8811580667756246E-2</v>
      </c>
      <c r="AI71" s="478">
        <v>6.4991694352159471E-2</v>
      </c>
      <c r="AJ71" s="478">
        <v>3.1817451390004824E-2</v>
      </c>
      <c r="AK71" s="478">
        <v>1.8781493357764543E-2</v>
      </c>
      <c r="AL71" s="478">
        <v>2.9027576197387518E-3</v>
      </c>
      <c r="AM71" s="478">
        <v>2.7008350129570976E-2</v>
      </c>
      <c r="AN71" s="478">
        <v>3.87858347386172E-2</v>
      </c>
      <c r="AO71" s="478">
        <v>2.189124350259896E-2</v>
      </c>
      <c r="AP71" s="478">
        <v>3.7914114787621085E-2</v>
      </c>
      <c r="AQ71" s="478">
        <v>2.5533024286517356E-2</v>
      </c>
      <c r="AR71" s="478">
        <v>2.2807707432166733E-2</v>
      </c>
      <c r="AS71" s="478">
        <v>3.3346394670974243E-2</v>
      </c>
      <c r="AT71" s="478">
        <v>4.2629814443459924E-2</v>
      </c>
      <c r="AU71" s="478">
        <v>6.3343285838467059E-2</v>
      </c>
      <c r="AV71" s="478">
        <v>4.8216116208715652E-2</v>
      </c>
      <c r="AW71" s="478">
        <v>3.2336558349158655E-2</v>
      </c>
      <c r="AX71" s="478">
        <v>4.1794087665647302E-2</v>
      </c>
      <c r="AY71" s="478">
        <v>5.4626152270399457E-2</v>
      </c>
      <c r="AZ71" s="478">
        <v>3.3724537973829759E-2</v>
      </c>
      <c r="BA71" s="478">
        <v>2.4081115335868188E-2</v>
      </c>
      <c r="BB71" s="478">
        <v>4.4708457089260592E-2</v>
      </c>
      <c r="BC71" s="478">
        <v>2.2675736961451247E-2</v>
      </c>
      <c r="BD71" s="478">
        <v>0</v>
      </c>
      <c r="BE71" s="478">
        <v>5.7243505063848529E-3</v>
      </c>
      <c r="BF71" s="478">
        <v>4.1347126243047365E-2</v>
      </c>
      <c r="BG71" s="478">
        <v>3.8724035608308609E-2</v>
      </c>
      <c r="BH71" s="478">
        <v>5.1197357555739058E-2</v>
      </c>
      <c r="BI71" s="478">
        <v>9.857853589196873E-2</v>
      </c>
      <c r="BJ71" s="478">
        <v>5.8030700112317486E-3</v>
      </c>
      <c r="BK71" s="478">
        <v>5.3180302464267429E-2</v>
      </c>
      <c r="BL71" s="478">
        <v>6.1573692145762811E-2</v>
      </c>
      <c r="BM71" s="478">
        <v>3.8091747697730091E-2</v>
      </c>
      <c r="BN71" s="478">
        <v>3.3614290262580226E-2</v>
      </c>
      <c r="BO71" s="478">
        <v>2.7822900214152018E-3</v>
      </c>
      <c r="BP71" s="478">
        <v>9.3421564811210587E-3</v>
      </c>
      <c r="BQ71" s="478">
        <v>2.0812089837111407E-2</v>
      </c>
      <c r="BR71" s="478">
        <v>1.7098210915679021E-2</v>
      </c>
      <c r="BS71" s="478">
        <v>9.6055464777117724E-3</v>
      </c>
      <c r="BT71" s="478">
        <v>5.2694394213381552E-3</v>
      </c>
      <c r="BU71" s="478">
        <v>1.5017950449649877E-3</v>
      </c>
      <c r="BV71" s="478">
        <v>4.3266951161688005E-3</v>
      </c>
      <c r="BW71" s="478">
        <v>6.7624587471179498E-4</v>
      </c>
      <c r="BX71" s="478">
        <v>2.2416737830913747E-3</v>
      </c>
      <c r="BY71" s="478">
        <v>1.1775516901870692E-2</v>
      </c>
      <c r="BZ71" s="478">
        <v>8.4454542893894299E-2</v>
      </c>
      <c r="CA71" s="478">
        <v>4.5992675240609827E-3</v>
      </c>
      <c r="CB71" s="478">
        <v>2.6478375992939102E-3</v>
      </c>
      <c r="CC71" s="478">
        <v>7.7821011673151752E-3</v>
      </c>
      <c r="CD71" s="478">
        <v>7.1344178860310824E-3</v>
      </c>
      <c r="CE71" s="478">
        <v>1.2729743259672459E-2</v>
      </c>
      <c r="CF71" s="478">
        <v>3.6880355786961709E-3</v>
      </c>
      <c r="CG71" s="478">
        <v>4.2237170356587105E-3</v>
      </c>
      <c r="CH71" s="478">
        <v>3.5215603221119512E-3</v>
      </c>
      <c r="CI71" s="478">
        <v>1.1422572925655419E-2</v>
      </c>
      <c r="CJ71" s="478">
        <v>5.2805280528052806E-3</v>
      </c>
      <c r="CK71" s="478">
        <v>3.0805369127516777E-2</v>
      </c>
      <c r="CL71" s="478">
        <v>8.9558061999006882E-3</v>
      </c>
      <c r="CM71" s="478">
        <v>8.059186964819616E-3</v>
      </c>
      <c r="CN71" s="478">
        <v>3.3142244171548381E-2</v>
      </c>
      <c r="CO71" s="478">
        <v>5.0584643631556174E-2</v>
      </c>
      <c r="CP71" s="478">
        <v>2.9189509556971402E-2</v>
      </c>
      <c r="CQ71" s="478">
        <v>2.5012477444619343E-2</v>
      </c>
      <c r="CR71" s="478">
        <v>2.0324664422116771E-2</v>
      </c>
      <c r="CS71" s="478">
        <v>3.5212371349459273E-2</v>
      </c>
      <c r="CT71" s="478">
        <v>1.5401521836860421E-2</v>
      </c>
      <c r="CU71" s="478">
        <v>5.0627338762931984E-3</v>
      </c>
      <c r="CV71" s="478">
        <v>6.0276679841897232E-2</v>
      </c>
      <c r="CW71" s="478">
        <v>7.9928117328160186E-3</v>
      </c>
      <c r="CX71" s="478">
        <v>6.2396596549279128E-2</v>
      </c>
      <c r="CY71" s="478">
        <v>0.10140235582861711</v>
      </c>
      <c r="CZ71" s="478">
        <v>4.2505695809265186E-2</v>
      </c>
      <c r="DA71" s="478">
        <v>1.9559841740850643E-2</v>
      </c>
      <c r="DB71" s="478">
        <v>3.2782291958531801E-2</v>
      </c>
      <c r="DC71" s="478">
        <v>2.5645264994948104E-2</v>
      </c>
      <c r="DD71" s="478">
        <v>0.2388477366255144</v>
      </c>
      <c r="DE71" s="478">
        <v>3.1869688385269121E-3</v>
      </c>
      <c r="DF71" s="479">
        <v>3.1353720625938657E-2</v>
      </c>
      <c r="DG71" s="481" t="s">
        <v>270</v>
      </c>
      <c r="DH71" s="175"/>
    </row>
    <row r="72" spans="1:112" ht="17.25" customHeight="1" x14ac:dyDescent="0.2">
      <c r="A72" s="547" t="s">
        <v>271</v>
      </c>
      <c r="B72" s="571" t="s">
        <v>191</v>
      </c>
      <c r="C72" s="459"/>
      <c r="D72" s="504">
        <v>7.6085994868618952E-3</v>
      </c>
      <c r="E72" s="478">
        <v>5.1758616633337251E-3</v>
      </c>
      <c r="F72" s="478">
        <v>1.2156686177397569E-2</v>
      </c>
      <c r="G72" s="478">
        <v>1.1202389843166542E-2</v>
      </c>
      <c r="H72" s="478">
        <v>1.0205892793752218E-2</v>
      </c>
      <c r="I72" s="478">
        <v>0</v>
      </c>
      <c r="J72" s="478">
        <v>6.1136547266361432E-2</v>
      </c>
      <c r="K72" s="478">
        <v>4.834636940321488E-3</v>
      </c>
      <c r="L72" s="478">
        <v>4.7528856805917879E-3</v>
      </c>
      <c r="M72" s="478">
        <v>4.8585310088596744E-3</v>
      </c>
      <c r="N72" s="478">
        <v>0</v>
      </c>
      <c r="O72" s="478">
        <v>2.366393542864131E-2</v>
      </c>
      <c r="P72" s="478">
        <v>2.116748499727223E-2</v>
      </c>
      <c r="Q72" s="478">
        <v>8.7767043135120425E-3</v>
      </c>
      <c r="R72" s="478">
        <v>1.6214600612717626E-2</v>
      </c>
      <c r="S72" s="478">
        <v>7.9614147909967854E-3</v>
      </c>
      <c r="T72" s="478">
        <v>1.0816745257550124E-2</v>
      </c>
      <c r="U72" s="478">
        <v>1.1717727153705159E-2</v>
      </c>
      <c r="V72" s="478">
        <v>1.3356890459363958E-2</v>
      </c>
      <c r="W72" s="478">
        <v>4.92763745004462E-3</v>
      </c>
      <c r="X72" s="478">
        <v>0</v>
      </c>
      <c r="Y72" s="478">
        <v>8.0387267126301887E-3</v>
      </c>
      <c r="Z72" s="478">
        <v>1.0477347973680901E-2</v>
      </c>
      <c r="AA72" s="478">
        <v>8.5791911174595229E-3</v>
      </c>
      <c r="AB72" s="478">
        <v>1.3839691849098968E-2</v>
      </c>
      <c r="AC72" s="478">
        <v>1.6831868337385449E-3</v>
      </c>
      <c r="AD72" s="478">
        <v>4.4720147313426443E-3</v>
      </c>
      <c r="AE72" s="478">
        <v>5.4818744473916891E-3</v>
      </c>
      <c r="AF72" s="478">
        <v>6.8641618497109827E-3</v>
      </c>
      <c r="AG72" s="478">
        <v>7.6856148491879347E-3</v>
      </c>
      <c r="AH72" s="478">
        <v>8.9189820219472329E-3</v>
      </c>
      <c r="AI72" s="478">
        <v>1.5573089700996677E-2</v>
      </c>
      <c r="AJ72" s="478">
        <v>1.6631849590229793E-2</v>
      </c>
      <c r="AK72" s="478">
        <v>4.338336342324378E-3</v>
      </c>
      <c r="AL72" s="478">
        <v>4.4841106513874747E-3</v>
      </c>
      <c r="AM72" s="478">
        <v>6.6992993569440443E-3</v>
      </c>
      <c r="AN72" s="478">
        <v>7.807132596340016E-3</v>
      </c>
      <c r="AO72" s="478">
        <v>1.675329868052779E-2</v>
      </c>
      <c r="AP72" s="478">
        <v>7.4539393232086948E-3</v>
      </c>
      <c r="AQ72" s="478">
        <v>1.3919327375084526E-2</v>
      </c>
      <c r="AR72" s="478">
        <v>7.8811115480403714E-3</v>
      </c>
      <c r="AS72" s="478">
        <v>8.0926981791429094E-3</v>
      </c>
      <c r="AT72" s="478">
        <v>7.4694150383186435E-3</v>
      </c>
      <c r="AU72" s="478">
        <v>1.1073736724743943E-2</v>
      </c>
      <c r="AV72" s="478">
        <v>4.9003675275645676E-3</v>
      </c>
      <c r="AW72" s="478">
        <v>8.3790460371449878E-3</v>
      </c>
      <c r="AX72" s="478">
        <v>7.0978215728470569E-3</v>
      </c>
      <c r="AY72" s="478">
        <v>6.1454421304199388E-3</v>
      </c>
      <c r="AZ72" s="478">
        <v>7.5542965061378663E-3</v>
      </c>
      <c r="BA72" s="478">
        <v>1.9011406844106463E-2</v>
      </c>
      <c r="BB72" s="478">
        <v>9.6920431452243248E-3</v>
      </c>
      <c r="BC72" s="478">
        <v>1.1337868480725623E-2</v>
      </c>
      <c r="BD72" s="478">
        <v>0</v>
      </c>
      <c r="BE72" s="478">
        <v>3.0823425803610744E-3</v>
      </c>
      <c r="BF72" s="478">
        <v>4.8352435530085959E-3</v>
      </c>
      <c r="BG72" s="478">
        <v>1.9584569732937686E-2</v>
      </c>
      <c r="BH72" s="478">
        <v>1.1010184420589045E-2</v>
      </c>
      <c r="BI72" s="478">
        <v>3.2608386638237383E-2</v>
      </c>
      <c r="BJ72" s="478">
        <v>2.9951329090228381E-3</v>
      </c>
      <c r="BK72" s="478">
        <v>1.0654047846360329E-2</v>
      </c>
      <c r="BL72" s="478">
        <v>5.3764970272807446E-3</v>
      </c>
      <c r="BM72" s="478">
        <v>1.6102243397300438E-2</v>
      </c>
      <c r="BN72" s="478">
        <v>1.4544967072741593E-2</v>
      </c>
      <c r="BO72" s="478">
        <v>2.536099510429372E-2</v>
      </c>
      <c r="BP72" s="478">
        <v>7.7202543142597642E-3</v>
      </c>
      <c r="BQ72" s="478">
        <v>2.0315318848537139E-2</v>
      </c>
      <c r="BR72" s="478">
        <v>2.0784580156513424E-2</v>
      </c>
      <c r="BS72" s="478">
        <v>1.8766533129039427E-2</v>
      </c>
      <c r="BT72" s="478">
        <v>7.9898734177215186E-2</v>
      </c>
      <c r="BU72" s="478">
        <v>9.613265560018483E-2</v>
      </c>
      <c r="BV72" s="478">
        <v>7.2645013434487121E-2</v>
      </c>
      <c r="BW72" s="478">
        <v>7.0557497852589704E-2</v>
      </c>
      <c r="BX72" s="478">
        <v>6.6182749786507261E-2</v>
      </c>
      <c r="BY72" s="478">
        <v>1.5799146701673778E-2</v>
      </c>
      <c r="BZ72" s="478">
        <v>4.8175237308345928E-2</v>
      </c>
      <c r="CA72" s="478">
        <v>2.9810067285580444E-2</v>
      </c>
      <c r="CB72" s="478">
        <v>2.5595763459841131E-2</v>
      </c>
      <c r="CC72" s="478">
        <v>1.2562534741523069E-2</v>
      </c>
      <c r="CD72" s="478">
        <v>7.2253021903117328E-3</v>
      </c>
      <c r="CE72" s="478">
        <v>1.0834584853035829E-2</v>
      </c>
      <c r="CF72" s="478">
        <v>4.3388653867013776E-4</v>
      </c>
      <c r="CG72" s="478">
        <v>9.6165721201742181E-3</v>
      </c>
      <c r="CH72" s="478">
        <v>4.7528751200531924E-3</v>
      </c>
      <c r="CI72" s="478">
        <v>3.2648631337348433E-3</v>
      </c>
      <c r="CJ72" s="478">
        <v>3.8661008958038659E-3</v>
      </c>
      <c r="CK72" s="478">
        <v>4.261744966442953E-3</v>
      </c>
      <c r="CL72" s="478">
        <v>1.5130878910406469E-2</v>
      </c>
      <c r="CM72" s="478">
        <v>1.4071229534332414E-2</v>
      </c>
      <c r="CN72" s="478">
        <v>3.0300286285463523E-3</v>
      </c>
      <c r="CO72" s="478">
        <v>4.3677935589986824E-3</v>
      </c>
      <c r="CP72" s="478">
        <v>2.1534054427816467E-2</v>
      </c>
      <c r="CQ72" s="478">
        <v>1.9618382155334589E-2</v>
      </c>
      <c r="CR72" s="478">
        <v>9.861880650035789E-3</v>
      </c>
      <c r="CS72" s="478">
        <v>2.5547254584399978E-2</v>
      </c>
      <c r="CT72" s="478">
        <v>5.0533641918779869E-2</v>
      </c>
      <c r="CU72" s="478">
        <v>2.3662777900066035E-3</v>
      </c>
      <c r="CV72" s="478">
        <v>7.7979903804943091E-3</v>
      </c>
      <c r="CW72" s="478">
        <v>3.9964058664080093E-3</v>
      </c>
      <c r="CX72" s="478">
        <v>3.1063240706351081E-2</v>
      </c>
      <c r="CY72" s="478">
        <v>1.0196749634677022E-2</v>
      </c>
      <c r="CZ72" s="478">
        <v>4.9248613444411206E-3</v>
      </c>
      <c r="DA72" s="478">
        <v>1.7457962413452027E-2</v>
      </c>
      <c r="DB72" s="478">
        <v>1.7652003362286353E-2</v>
      </c>
      <c r="DC72" s="478">
        <v>8.468816019105355E-3</v>
      </c>
      <c r="DD72" s="478">
        <v>0</v>
      </c>
      <c r="DE72" s="478">
        <v>3.4372049102927286E-2</v>
      </c>
      <c r="DF72" s="479">
        <v>1.9101447023426588E-2</v>
      </c>
      <c r="DG72" s="481" t="s">
        <v>271</v>
      </c>
      <c r="DH72" s="175"/>
    </row>
    <row r="73" spans="1:112" ht="17.25" customHeight="1" x14ac:dyDescent="0.2">
      <c r="A73" s="547" t="s">
        <v>272</v>
      </c>
      <c r="B73" s="571" t="s">
        <v>361</v>
      </c>
      <c r="C73" s="459"/>
      <c r="D73" s="504">
        <v>1.7694417411306734E-4</v>
      </c>
      <c r="E73" s="478">
        <v>0</v>
      </c>
      <c r="F73" s="478">
        <v>2.8515683625994297E-3</v>
      </c>
      <c r="G73" s="478">
        <v>1.7425939756036844E-3</v>
      </c>
      <c r="H73" s="478">
        <v>4.4373446929357475E-4</v>
      </c>
      <c r="I73" s="478">
        <v>0</v>
      </c>
      <c r="J73" s="478">
        <v>2.4239159709130084E-3</v>
      </c>
      <c r="K73" s="478">
        <v>3.7137402229475889E-3</v>
      </c>
      <c r="L73" s="478">
        <v>1.6617231890790837E-3</v>
      </c>
      <c r="M73" s="478">
        <v>1.1431837667905116E-3</v>
      </c>
      <c r="N73" s="478">
        <v>0</v>
      </c>
      <c r="O73" s="478">
        <v>2.9350617585911704E-3</v>
      </c>
      <c r="P73" s="478">
        <v>6.2738679759956357E-3</v>
      </c>
      <c r="Q73" s="478">
        <v>2.4493128316777791E-3</v>
      </c>
      <c r="R73" s="478">
        <v>7.8208672694214058E-3</v>
      </c>
      <c r="S73" s="478">
        <v>2.4565916398713826E-3</v>
      </c>
      <c r="T73" s="478">
        <v>2.7356826608113459E-3</v>
      </c>
      <c r="U73" s="478">
        <v>5.7606703325477878E-3</v>
      </c>
      <c r="V73" s="478">
        <v>1.9081272084805654E-3</v>
      </c>
      <c r="W73" s="478">
        <v>1.5908120901718854E-3</v>
      </c>
      <c r="X73" s="478">
        <v>0</v>
      </c>
      <c r="Y73" s="478">
        <v>2.2590582367610387E-3</v>
      </c>
      <c r="Z73" s="478">
        <v>2.1792883785256277E-3</v>
      </c>
      <c r="AA73" s="478">
        <v>5.9668524558781303E-3</v>
      </c>
      <c r="AB73" s="478">
        <v>1.8194839633780462E-3</v>
      </c>
      <c r="AC73" s="478">
        <v>1.8702075930428278E-3</v>
      </c>
      <c r="AD73" s="478">
        <v>4.4658970641315056E-3</v>
      </c>
      <c r="AE73" s="478">
        <v>3.8019451812555259E-3</v>
      </c>
      <c r="AF73" s="478">
        <v>2.8901734104046241E-3</v>
      </c>
      <c r="AG73" s="478">
        <v>1.8851508120649651E-3</v>
      </c>
      <c r="AH73" s="478">
        <v>5.4167639505019842E-3</v>
      </c>
      <c r="AI73" s="478">
        <v>3.3222591362126247E-3</v>
      </c>
      <c r="AJ73" s="478">
        <v>4.1780491724248752E-3</v>
      </c>
      <c r="AK73" s="478">
        <v>1.0239551615423999E-3</v>
      </c>
      <c r="AL73" s="478">
        <v>2.0362628078764377E-3</v>
      </c>
      <c r="AM73" s="478">
        <v>2.2650926192532873E-3</v>
      </c>
      <c r="AN73" s="478">
        <v>1.3740553369558429E-3</v>
      </c>
      <c r="AO73" s="478">
        <v>1.2295081967213116E-3</v>
      </c>
      <c r="AP73" s="478">
        <v>2.2224815681180453E-3</v>
      </c>
      <c r="AQ73" s="478">
        <v>3.3443862379117341E-3</v>
      </c>
      <c r="AR73" s="478">
        <v>3.1786603748853062E-3</v>
      </c>
      <c r="AS73" s="478">
        <v>3.5425546377078152E-3</v>
      </c>
      <c r="AT73" s="478">
        <v>3.1038360096794083E-3</v>
      </c>
      <c r="AU73" s="478">
        <v>2.0786877810952797E-3</v>
      </c>
      <c r="AV73" s="478">
        <v>1.2250918818911419E-3</v>
      </c>
      <c r="AW73" s="478">
        <v>2.2587453648111803E-3</v>
      </c>
      <c r="AX73" s="478">
        <v>2.5295427945784725E-3</v>
      </c>
      <c r="AY73" s="478">
        <v>2.3898941618299761E-3</v>
      </c>
      <c r="AZ73" s="478">
        <v>1.8885741265344666E-3</v>
      </c>
      <c r="BA73" s="478">
        <v>5.9146599070553441E-3</v>
      </c>
      <c r="BB73" s="478">
        <v>1.0942629357511334E-3</v>
      </c>
      <c r="BC73" s="478">
        <v>6.8027210884353739E-3</v>
      </c>
      <c r="BD73" s="478">
        <v>0</v>
      </c>
      <c r="BE73" s="478">
        <v>4.4033465433729633E-4</v>
      </c>
      <c r="BF73" s="478">
        <v>8.0060677566155401E-4</v>
      </c>
      <c r="BG73" s="478">
        <v>2.0771513353115725E-3</v>
      </c>
      <c r="BH73" s="478">
        <v>1.1010184420589045E-3</v>
      </c>
      <c r="BI73" s="478">
        <v>1.4783226723525231E-3</v>
      </c>
      <c r="BJ73" s="478">
        <v>1.8719580681392738E-4</v>
      </c>
      <c r="BK73" s="478">
        <v>8.592420405960732E-3</v>
      </c>
      <c r="BL73" s="478">
        <v>3.2358546923448922E-3</v>
      </c>
      <c r="BM73" s="478">
        <v>1.7388863329772385E-3</v>
      </c>
      <c r="BN73" s="478">
        <v>2.0946093134708516E-3</v>
      </c>
      <c r="BO73" s="478">
        <v>9.1731258887870898E-3</v>
      </c>
      <c r="BP73" s="478">
        <v>1.6673154275334112E-2</v>
      </c>
      <c r="BQ73" s="478">
        <v>1.0981253431641697E-3</v>
      </c>
      <c r="BR73" s="478">
        <v>1.3210538235072092E-3</v>
      </c>
      <c r="BS73" s="478">
        <v>3.6000861970961077E-2</v>
      </c>
      <c r="BT73" s="478">
        <v>1.7414104882459314E-2</v>
      </c>
      <c r="BU73" s="478">
        <v>3.6709558170120497E-2</v>
      </c>
      <c r="BV73" s="478">
        <v>0.1757744586691955</v>
      </c>
      <c r="BW73" s="478">
        <v>1.8204011513133108E-2</v>
      </c>
      <c r="BX73" s="478">
        <v>2.8821520068317676E-3</v>
      </c>
      <c r="BY73" s="478">
        <v>1.3219560223170331E-2</v>
      </c>
      <c r="BZ73" s="478">
        <v>2.5078163876552716E-2</v>
      </c>
      <c r="CA73" s="478">
        <v>8.866365726939783E-2</v>
      </c>
      <c r="CB73" s="478">
        <v>3.5304501323918801E-3</v>
      </c>
      <c r="CC73" s="478">
        <v>8.3935519733185096E-2</v>
      </c>
      <c r="CD73" s="478">
        <v>9.7200763428155951E-2</v>
      </c>
      <c r="CE73" s="478">
        <v>3.1717085031824355E-2</v>
      </c>
      <c r="CF73" s="478">
        <v>1.7030046642802908E-2</v>
      </c>
      <c r="CG73" s="478">
        <v>1.3346287163358226E-2</v>
      </c>
      <c r="CH73" s="478">
        <v>1.039229689462408E-2</v>
      </c>
      <c r="CI73" s="478">
        <v>3.4490120897792881E-2</v>
      </c>
      <c r="CJ73" s="478">
        <v>6.4592173503064593E-2</v>
      </c>
      <c r="CK73" s="478">
        <v>2.3758389261744967E-2</v>
      </c>
      <c r="CL73" s="478">
        <v>3.3517769738242178E-3</v>
      </c>
      <c r="CM73" s="478">
        <v>1.2292108558727166E-3</v>
      </c>
      <c r="CN73" s="478">
        <v>2.2505798847892562E-2</v>
      </c>
      <c r="CO73" s="478">
        <v>2.2921951091231182E-2</v>
      </c>
      <c r="CP73" s="478">
        <v>1.0421296982268978E-2</v>
      </c>
      <c r="CQ73" s="478">
        <v>5.7492225592198718E-3</v>
      </c>
      <c r="CR73" s="478">
        <v>7.484778593709958E-3</v>
      </c>
      <c r="CS73" s="478">
        <v>1.6961844557059017E-2</v>
      </c>
      <c r="CT73" s="478">
        <v>4.0093907657470153E-2</v>
      </c>
      <c r="CU73" s="478">
        <v>1.8159806295399517E-3</v>
      </c>
      <c r="CV73" s="478">
        <v>3.1906281251488167E-3</v>
      </c>
      <c r="CW73" s="478">
        <v>9.5041524273560187E-3</v>
      </c>
      <c r="CX73" s="478">
        <v>1.0872134247222878E-2</v>
      </c>
      <c r="CY73" s="478">
        <v>4.4016372928154496E-2</v>
      </c>
      <c r="CZ73" s="478">
        <v>2.6649483349826249E-2</v>
      </c>
      <c r="DA73" s="478">
        <v>5.9347181008902079E-3</v>
      </c>
      <c r="DB73" s="478">
        <v>2.2135051835247967E-2</v>
      </c>
      <c r="DC73" s="478">
        <v>1.0416092587489666E-2</v>
      </c>
      <c r="DD73" s="478">
        <v>0</v>
      </c>
      <c r="DE73" s="478">
        <v>1.8980169971671387E-2</v>
      </c>
      <c r="DF73" s="479">
        <v>1.2839601122562421E-2</v>
      </c>
      <c r="DG73" s="481" t="s">
        <v>272</v>
      </c>
      <c r="DH73" s="175"/>
    </row>
    <row r="74" spans="1:112" ht="17.25" customHeight="1" x14ac:dyDescent="0.2">
      <c r="A74" s="547" t="s">
        <v>273</v>
      </c>
      <c r="B74" s="571" t="s">
        <v>362</v>
      </c>
      <c r="C74" s="459"/>
      <c r="D74" s="504">
        <v>0</v>
      </c>
      <c r="E74" s="478">
        <v>0</v>
      </c>
      <c r="F74" s="478">
        <v>0</v>
      </c>
      <c r="G74" s="478">
        <v>0</v>
      </c>
      <c r="H74" s="478">
        <v>0</v>
      </c>
      <c r="I74" s="478">
        <v>0</v>
      </c>
      <c r="J74" s="478">
        <v>0</v>
      </c>
      <c r="K74" s="478">
        <v>0</v>
      </c>
      <c r="L74" s="478">
        <v>0</v>
      </c>
      <c r="M74" s="478">
        <v>0</v>
      </c>
      <c r="N74" s="478">
        <v>0</v>
      </c>
      <c r="O74" s="478">
        <v>0</v>
      </c>
      <c r="P74" s="478">
        <v>0</v>
      </c>
      <c r="Q74" s="478">
        <v>0</v>
      </c>
      <c r="R74" s="478">
        <v>0</v>
      </c>
      <c r="S74" s="478">
        <v>0</v>
      </c>
      <c r="T74" s="478">
        <v>0</v>
      </c>
      <c r="U74" s="478">
        <v>0</v>
      </c>
      <c r="V74" s="478">
        <v>0</v>
      </c>
      <c r="W74" s="478">
        <v>0</v>
      </c>
      <c r="X74" s="478">
        <v>0</v>
      </c>
      <c r="Y74" s="478">
        <v>0</v>
      </c>
      <c r="Z74" s="478">
        <v>0</v>
      </c>
      <c r="AA74" s="478">
        <v>0</v>
      </c>
      <c r="AB74" s="478">
        <v>0</v>
      </c>
      <c r="AC74" s="478">
        <v>0</v>
      </c>
      <c r="AD74" s="478">
        <v>0</v>
      </c>
      <c r="AE74" s="478">
        <v>0</v>
      </c>
      <c r="AF74" s="478">
        <v>0</v>
      </c>
      <c r="AG74" s="478">
        <v>0</v>
      </c>
      <c r="AH74" s="478">
        <v>0</v>
      </c>
      <c r="AI74" s="478">
        <v>0</v>
      </c>
      <c r="AJ74" s="478">
        <v>0</v>
      </c>
      <c r="AK74" s="478">
        <v>0</v>
      </c>
      <c r="AL74" s="478">
        <v>0</v>
      </c>
      <c r="AM74" s="478">
        <v>0</v>
      </c>
      <c r="AN74" s="478">
        <v>0</v>
      </c>
      <c r="AO74" s="478">
        <v>0</v>
      </c>
      <c r="AP74" s="478">
        <v>0</v>
      </c>
      <c r="AQ74" s="478">
        <v>0</v>
      </c>
      <c r="AR74" s="478">
        <v>0</v>
      </c>
      <c r="AS74" s="478">
        <v>0</v>
      </c>
      <c r="AT74" s="478">
        <v>0</v>
      </c>
      <c r="AU74" s="478">
        <v>0</v>
      </c>
      <c r="AV74" s="478">
        <v>0</v>
      </c>
      <c r="AW74" s="478">
        <v>0</v>
      </c>
      <c r="AX74" s="478">
        <v>0</v>
      </c>
      <c r="AY74" s="478">
        <v>0</v>
      </c>
      <c r="AZ74" s="478">
        <v>0</v>
      </c>
      <c r="BA74" s="478">
        <v>0</v>
      </c>
      <c r="BB74" s="478">
        <v>0</v>
      </c>
      <c r="BC74" s="478">
        <v>0</v>
      </c>
      <c r="BD74" s="478">
        <v>0</v>
      </c>
      <c r="BE74" s="478">
        <v>0</v>
      </c>
      <c r="BF74" s="478">
        <v>0</v>
      </c>
      <c r="BG74" s="478">
        <v>0</v>
      </c>
      <c r="BH74" s="478">
        <v>0</v>
      </c>
      <c r="BI74" s="478">
        <v>0</v>
      </c>
      <c r="BJ74" s="478">
        <v>0</v>
      </c>
      <c r="BK74" s="478">
        <v>0</v>
      </c>
      <c r="BL74" s="478">
        <v>0</v>
      </c>
      <c r="BM74" s="478">
        <v>0</v>
      </c>
      <c r="BN74" s="478">
        <v>0</v>
      </c>
      <c r="BO74" s="478">
        <v>0</v>
      </c>
      <c r="BP74" s="478">
        <v>0</v>
      </c>
      <c r="BQ74" s="478">
        <v>0</v>
      </c>
      <c r="BR74" s="478">
        <v>0</v>
      </c>
      <c r="BS74" s="478">
        <v>0</v>
      </c>
      <c r="BT74" s="478">
        <v>0</v>
      </c>
      <c r="BU74" s="478">
        <v>0</v>
      </c>
      <c r="BV74" s="478">
        <v>0</v>
      </c>
      <c r="BW74" s="478">
        <v>0</v>
      </c>
      <c r="BX74" s="478">
        <v>0</v>
      </c>
      <c r="BY74" s="478">
        <v>0</v>
      </c>
      <c r="BZ74" s="478">
        <v>0</v>
      </c>
      <c r="CA74" s="478">
        <v>0</v>
      </c>
      <c r="CB74" s="478">
        <v>0</v>
      </c>
      <c r="CC74" s="478">
        <v>0</v>
      </c>
      <c r="CD74" s="478">
        <v>0</v>
      </c>
      <c r="CE74" s="478">
        <v>0</v>
      </c>
      <c r="CF74" s="478">
        <v>0</v>
      </c>
      <c r="CG74" s="478">
        <v>0</v>
      </c>
      <c r="CH74" s="478">
        <v>0</v>
      </c>
      <c r="CI74" s="478">
        <v>0</v>
      </c>
      <c r="CJ74" s="478">
        <v>0</v>
      </c>
      <c r="CK74" s="478">
        <v>0</v>
      </c>
      <c r="CL74" s="478">
        <v>0</v>
      </c>
      <c r="CM74" s="478">
        <v>0</v>
      </c>
      <c r="CN74" s="478">
        <v>0</v>
      </c>
      <c r="CO74" s="478">
        <v>0</v>
      </c>
      <c r="CP74" s="478">
        <v>0</v>
      </c>
      <c r="CQ74" s="478">
        <v>0</v>
      </c>
      <c r="CR74" s="478">
        <v>0</v>
      </c>
      <c r="CS74" s="478">
        <v>0</v>
      </c>
      <c r="CT74" s="478">
        <v>0</v>
      </c>
      <c r="CU74" s="478">
        <v>0</v>
      </c>
      <c r="CV74" s="478">
        <v>0</v>
      </c>
      <c r="CW74" s="478">
        <v>0</v>
      </c>
      <c r="CX74" s="478">
        <v>0</v>
      </c>
      <c r="CY74" s="478">
        <v>0</v>
      </c>
      <c r="CZ74" s="478">
        <v>0</v>
      </c>
      <c r="DA74" s="478">
        <v>0</v>
      </c>
      <c r="DB74" s="478">
        <v>0</v>
      </c>
      <c r="DC74" s="478">
        <v>0</v>
      </c>
      <c r="DD74" s="478">
        <v>0</v>
      </c>
      <c r="DE74" s="478">
        <v>0</v>
      </c>
      <c r="DF74" s="479">
        <v>0</v>
      </c>
      <c r="DG74" s="481" t="s">
        <v>273</v>
      </c>
      <c r="DH74" s="175"/>
    </row>
    <row r="75" spans="1:112" ht="17.25" customHeight="1" x14ac:dyDescent="0.2">
      <c r="A75" s="547" t="s">
        <v>274</v>
      </c>
      <c r="B75" s="571" t="s">
        <v>363</v>
      </c>
      <c r="C75" s="459"/>
      <c r="D75" s="504">
        <v>0</v>
      </c>
      <c r="E75" s="478">
        <v>0</v>
      </c>
      <c r="F75" s="478">
        <v>0</v>
      </c>
      <c r="G75" s="478">
        <v>0</v>
      </c>
      <c r="H75" s="478">
        <v>0</v>
      </c>
      <c r="I75" s="478">
        <v>0</v>
      </c>
      <c r="J75" s="478">
        <v>0</v>
      </c>
      <c r="K75" s="478">
        <v>0</v>
      </c>
      <c r="L75" s="478">
        <v>0</v>
      </c>
      <c r="M75" s="478">
        <v>0</v>
      </c>
      <c r="N75" s="478">
        <v>0</v>
      </c>
      <c r="O75" s="478">
        <v>0</v>
      </c>
      <c r="P75" s="478">
        <v>0</v>
      </c>
      <c r="Q75" s="478">
        <v>0</v>
      </c>
      <c r="R75" s="478">
        <v>0</v>
      </c>
      <c r="S75" s="478">
        <v>0</v>
      </c>
      <c r="T75" s="478">
        <v>0</v>
      </c>
      <c r="U75" s="478">
        <v>0</v>
      </c>
      <c r="V75" s="478">
        <v>0</v>
      </c>
      <c r="W75" s="478">
        <v>0</v>
      </c>
      <c r="X75" s="478">
        <v>0</v>
      </c>
      <c r="Y75" s="478">
        <v>0</v>
      </c>
      <c r="Z75" s="478">
        <v>0</v>
      </c>
      <c r="AA75" s="478">
        <v>0</v>
      </c>
      <c r="AB75" s="478">
        <v>0</v>
      </c>
      <c r="AC75" s="478">
        <v>0</v>
      </c>
      <c r="AD75" s="478">
        <v>0</v>
      </c>
      <c r="AE75" s="478">
        <v>0</v>
      </c>
      <c r="AF75" s="478">
        <v>0</v>
      </c>
      <c r="AG75" s="478">
        <v>0</v>
      </c>
      <c r="AH75" s="478">
        <v>0</v>
      </c>
      <c r="AI75" s="478">
        <v>0</v>
      </c>
      <c r="AJ75" s="478">
        <v>0</v>
      </c>
      <c r="AK75" s="478">
        <v>0</v>
      </c>
      <c r="AL75" s="478">
        <v>0</v>
      </c>
      <c r="AM75" s="478">
        <v>0</v>
      </c>
      <c r="AN75" s="478">
        <v>0</v>
      </c>
      <c r="AO75" s="478">
        <v>0</v>
      </c>
      <c r="AP75" s="478">
        <v>0</v>
      </c>
      <c r="AQ75" s="478">
        <v>0</v>
      </c>
      <c r="AR75" s="478">
        <v>0</v>
      </c>
      <c r="AS75" s="478">
        <v>0</v>
      </c>
      <c r="AT75" s="478">
        <v>0</v>
      </c>
      <c r="AU75" s="478">
        <v>0</v>
      </c>
      <c r="AV75" s="478">
        <v>0</v>
      </c>
      <c r="AW75" s="478">
        <v>0</v>
      </c>
      <c r="AX75" s="478">
        <v>0</v>
      </c>
      <c r="AY75" s="478">
        <v>0</v>
      </c>
      <c r="AZ75" s="478">
        <v>0</v>
      </c>
      <c r="BA75" s="478">
        <v>0</v>
      </c>
      <c r="BB75" s="478">
        <v>0</v>
      </c>
      <c r="BC75" s="478">
        <v>0</v>
      </c>
      <c r="BD75" s="478">
        <v>0</v>
      </c>
      <c r="BE75" s="478">
        <v>0</v>
      </c>
      <c r="BF75" s="478">
        <v>0</v>
      </c>
      <c r="BG75" s="478">
        <v>0</v>
      </c>
      <c r="BH75" s="478">
        <v>0</v>
      </c>
      <c r="BI75" s="478">
        <v>0</v>
      </c>
      <c r="BJ75" s="478">
        <v>0</v>
      </c>
      <c r="BK75" s="478">
        <v>0</v>
      </c>
      <c r="BL75" s="478">
        <v>0</v>
      </c>
      <c r="BM75" s="478">
        <v>0</v>
      </c>
      <c r="BN75" s="478">
        <v>0</v>
      </c>
      <c r="BO75" s="478">
        <v>0</v>
      </c>
      <c r="BP75" s="478">
        <v>0</v>
      </c>
      <c r="BQ75" s="478">
        <v>0</v>
      </c>
      <c r="BR75" s="478">
        <v>0</v>
      </c>
      <c r="BS75" s="478">
        <v>0</v>
      </c>
      <c r="BT75" s="478">
        <v>0</v>
      </c>
      <c r="BU75" s="478">
        <v>0</v>
      </c>
      <c r="BV75" s="478">
        <v>0</v>
      </c>
      <c r="BW75" s="478">
        <v>0</v>
      </c>
      <c r="BX75" s="478">
        <v>0</v>
      </c>
      <c r="BY75" s="478">
        <v>0</v>
      </c>
      <c r="BZ75" s="478">
        <v>0</v>
      </c>
      <c r="CA75" s="478">
        <v>0</v>
      </c>
      <c r="CB75" s="478">
        <v>0</v>
      </c>
      <c r="CC75" s="478">
        <v>0</v>
      </c>
      <c r="CD75" s="478">
        <v>0</v>
      </c>
      <c r="CE75" s="478">
        <v>0</v>
      </c>
      <c r="CF75" s="478">
        <v>0</v>
      </c>
      <c r="CG75" s="478">
        <v>0</v>
      </c>
      <c r="CH75" s="478">
        <v>0</v>
      </c>
      <c r="CI75" s="478">
        <v>0</v>
      </c>
      <c r="CJ75" s="478">
        <v>0</v>
      </c>
      <c r="CK75" s="478">
        <v>0</v>
      </c>
      <c r="CL75" s="478">
        <v>0</v>
      </c>
      <c r="CM75" s="478">
        <v>0</v>
      </c>
      <c r="CN75" s="478">
        <v>0</v>
      </c>
      <c r="CO75" s="478">
        <v>0</v>
      </c>
      <c r="CP75" s="478">
        <v>0</v>
      </c>
      <c r="CQ75" s="478">
        <v>0</v>
      </c>
      <c r="CR75" s="478">
        <v>0</v>
      </c>
      <c r="CS75" s="478">
        <v>0</v>
      </c>
      <c r="CT75" s="478">
        <v>0</v>
      </c>
      <c r="CU75" s="478">
        <v>0</v>
      </c>
      <c r="CV75" s="478">
        <v>0</v>
      </c>
      <c r="CW75" s="478">
        <v>0</v>
      </c>
      <c r="CX75" s="478">
        <v>0</v>
      </c>
      <c r="CY75" s="478">
        <v>0</v>
      </c>
      <c r="CZ75" s="478">
        <v>0</v>
      </c>
      <c r="DA75" s="478">
        <v>0</v>
      </c>
      <c r="DB75" s="478">
        <v>0</v>
      </c>
      <c r="DC75" s="478">
        <v>0</v>
      </c>
      <c r="DD75" s="478">
        <v>0</v>
      </c>
      <c r="DE75" s="478">
        <v>0</v>
      </c>
      <c r="DF75" s="479">
        <v>0</v>
      </c>
      <c r="DG75" s="481" t="s">
        <v>274</v>
      </c>
      <c r="DH75" s="175"/>
    </row>
    <row r="76" spans="1:112" ht="17.25" customHeight="1" x14ac:dyDescent="0.2">
      <c r="A76" s="547" t="s">
        <v>275</v>
      </c>
      <c r="B76" s="571" t="s">
        <v>364</v>
      </c>
      <c r="C76" s="459"/>
      <c r="D76" s="504">
        <v>1.9463859152437407E-4</v>
      </c>
      <c r="E76" s="478">
        <v>1.1763321962122103E-4</v>
      </c>
      <c r="F76" s="478">
        <v>1.5008254539996998E-4</v>
      </c>
      <c r="G76" s="478">
        <v>1.9915359721184964E-3</v>
      </c>
      <c r="H76" s="478">
        <v>4.4373446929357475E-4</v>
      </c>
      <c r="I76" s="478">
        <v>0</v>
      </c>
      <c r="J76" s="478">
        <v>2.1545919741448962E-3</v>
      </c>
      <c r="K76" s="478">
        <v>5.4813081234218145E-4</v>
      </c>
      <c r="L76" s="478">
        <v>3.7522781688882536E-4</v>
      </c>
      <c r="M76" s="478">
        <v>2.857959416976279E-4</v>
      </c>
      <c r="N76" s="478">
        <v>0</v>
      </c>
      <c r="O76" s="478">
        <v>9.1720679955974074E-4</v>
      </c>
      <c r="P76" s="478">
        <v>1.6366612111292963E-3</v>
      </c>
      <c r="Q76" s="478">
        <v>5.7830997414614238E-4</v>
      </c>
      <c r="R76" s="478">
        <v>9.2156716232035668E-4</v>
      </c>
      <c r="S76" s="478">
        <v>7.5884244372990354E-4</v>
      </c>
      <c r="T76" s="478">
        <v>1.6918037507649114E-3</v>
      </c>
      <c r="U76" s="478">
        <v>1.6038229903115998E-3</v>
      </c>
      <c r="V76" s="478">
        <v>8.4805653710247353E-4</v>
      </c>
      <c r="W76" s="478">
        <v>1.125208551584992E-3</v>
      </c>
      <c r="X76" s="478">
        <v>0</v>
      </c>
      <c r="Y76" s="478">
        <v>9.3882939709549653E-4</v>
      </c>
      <c r="Z76" s="478">
        <v>1.2991911487364319E-3</v>
      </c>
      <c r="AA76" s="478">
        <v>1.0381616439768219E-3</v>
      </c>
      <c r="AB76" s="478">
        <v>1.1033041054526449E-3</v>
      </c>
      <c r="AC76" s="478">
        <v>5.6106227791284831E-4</v>
      </c>
      <c r="AD76" s="478">
        <v>1.8047118272860193E-3</v>
      </c>
      <c r="AE76" s="478">
        <v>7.0733863837312114E-4</v>
      </c>
      <c r="AF76" s="478">
        <v>1.083815028901734E-3</v>
      </c>
      <c r="AG76" s="478">
        <v>7.250580046403712E-4</v>
      </c>
      <c r="AH76" s="478">
        <v>9.3392481905206633E-4</v>
      </c>
      <c r="AI76" s="478">
        <v>1.0382059800664453E-3</v>
      </c>
      <c r="AJ76" s="478">
        <v>2.4639777170710805E-3</v>
      </c>
      <c r="AK76" s="478">
        <v>1.1586861038506103E-3</v>
      </c>
      <c r="AL76" s="478">
        <v>3.4659792474492557E-4</v>
      </c>
      <c r="AM76" s="478">
        <v>1.1901334101161339E-3</v>
      </c>
      <c r="AN76" s="478">
        <v>1.8737118231216038E-4</v>
      </c>
      <c r="AO76" s="478">
        <v>1.0695721711315475E-3</v>
      </c>
      <c r="AP76" s="478">
        <v>6.342698539149673E-4</v>
      </c>
      <c r="AQ76" s="478">
        <v>1.0061673578126654E-3</v>
      </c>
      <c r="AR76" s="478">
        <v>5.5708480796958968E-4</v>
      </c>
      <c r="AS76" s="478">
        <v>9.1162805575325265E-4</v>
      </c>
      <c r="AT76" s="478">
        <v>9.1197852705104487E-4</v>
      </c>
      <c r="AU76" s="478">
        <v>6.8029781926754601E-4</v>
      </c>
      <c r="AV76" s="478">
        <v>7.7505812935970201E-4</v>
      </c>
      <c r="AW76" s="478">
        <v>1.7244753839073649E-3</v>
      </c>
      <c r="AX76" s="478">
        <v>1.5101748027334164E-3</v>
      </c>
      <c r="AY76" s="478">
        <v>6.8282690337999319E-4</v>
      </c>
      <c r="AZ76" s="478">
        <v>1.7536759746391475E-3</v>
      </c>
      <c r="BA76" s="478">
        <v>8.449514152936206E-4</v>
      </c>
      <c r="BB76" s="478">
        <v>3.2827888072534E-3</v>
      </c>
      <c r="BC76" s="478">
        <v>0</v>
      </c>
      <c r="BD76" s="478">
        <v>0</v>
      </c>
      <c r="BE76" s="478">
        <v>0</v>
      </c>
      <c r="BF76" s="478">
        <v>4.2137198719029156E-4</v>
      </c>
      <c r="BG76" s="478">
        <v>5.9347181008902075E-4</v>
      </c>
      <c r="BH76" s="478">
        <v>8.2576383154417832E-4</v>
      </c>
      <c r="BI76" s="478">
        <v>2.3596304193319118E-3</v>
      </c>
      <c r="BJ76" s="478">
        <v>2.0965930363159866E-3</v>
      </c>
      <c r="BK76" s="478">
        <v>2.2899284656787457E-3</v>
      </c>
      <c r="BL76" s="478">
        <v>1.6214832304497482E-3</v>
      </c>
      <c r="BM76" s="478">
        <v>8.8113971132927334E-4</v>
      </c>
      <c r="BN76" s="478">
        <v>8.7135747440387416E-4</v>
      </c>
      <c r="BO76" s="478">
        <v>5.1992288278970942E-4</v>
      </c>
      <c r="BP76" s="478">
        <v>8.4338912676787338E-4</v>
      </c>
      <c r="BQ76" s="478">
        <v>2.640729991894789E-3</v>
      </c>
      <c r="BR76" s="478">
        <v>1.4443521803678821E-2</v>
      </c>
      <c r="BS76" s="478">
        <v>4.4642629893763778E-3</v>
      </c>
      <c r="BT76" s="478">
        <v>8.6292947558770337E-3</v>
      </c>
      <c r="BU76" s="478">
        <v>4.6209078306615008E-4</v>
      </c>
      <c r="BV76" s="478">
        <v>1.3829619092776987E-4</v>
      </c>
      <c r="BW76" s="478">
        <v>1.8836932443225486E-6</v>
      </c>
      <c r="BX76" s="478">
        <v>4.2698548249359521E-4</v>
      </c>
      <c r="BY76" s="478">
        <v>1.4965539875287169E-3</v>
      </c>
      <c r="BZ76" s="478">
        <v>2.3472635601415871E-4</v>
      </c>
      <c r="CA76" s="478">
        <v>1.5330891746869943E-3</v>
      </c>
      <c r="CB76" s="478">
        <v>0</v>
      </c>
      <c r="CC76" s="478">
        <v>5.3362979433018345E-3</v>
      </c>
      <c r="CD76" s="478">
        <v>9.5428519494683269E-4</v>
      </c>
      <c r="CE76" s="478">
        <v>1.1800042909246942E-3</v>
      </c>
      <c r="CF76" s="478">
        <v>1.0847163466753444E-3</v>
      </c>
      <c r="CG76" s="478">
        <v>1.3338053796816979E-3</v>
      </c>
      <c r="CH76" s="478">
        <v>2.0932351565001108E-3</v>
      </c>
      <c r="CI76" s="478">
        <v>7.6506329564358727E-4</v>
      </c>
      <c r="CJ76" s="478">
        <v>1.7916077322017916E-3</v>
      </c>
      <c r="CK76" s="478">
        <v>1.610738255033557E-3</v>
      </c>
      <c r="CL76" s="478">
        <v>6.0225579910619283E-3</v>
      </c>
      <c r="CM76" s="478">
        <v>3.1423435413287493E-3</v>
      </c>
      <c r="CN76" s="478">
        <v>6.3595773284202753E-3</v>
      </c>
      <c r="CO76" s="478">
        <v>1.441587036713851E-3</v>
      </c>
      <c r="CP76" s="478">
        <v>5.1365634414975055E-3</v>
      </c>
      <c r="CQ76" s="478">
        <v>1.1613621530310592E-3</v>
      </c>
      <c r="CR76" s="478">
        <v>3.9765647782402376E-4</v>
      </c>
      <c r="CS76" s="478">
        <v>4.3884854500809778E-3</v>
      </c>
      <c r="CT76" s="478">
        <v>8.3251469388434703E-4</v>
      </c>
      <c r="CU76" s="478">
        <v>4.9526744441998679E-4</v>
      </c>
      <c r="CV76" s="478">
        <v>4.5240249535692174E-4</v>
      </c>
      <c r="CW76" s="478">
        <v>9.0981205989721379E-4</v>
      </c>
      <c r="CX76" s="478">
        <v>2.363507445048452E-4</v>
      </c>
      <c r="CY76" s="478">
        <v>8.4771077722968122E-4</v>
      </c>
      <c r="CZ76" s="478">
        <v>8.7450808919982512E-4</v>
      </c>
      <c r="DA76" s="478">
        <v>1.162215628090999E-3</v>
      </c>
      <c r="DB76" s="478">
        <v>2.8019052956010089E-4</v>
      </c>
      <c r="DC76" s="478">
        <v>1.6166069624322587E-3</v>
      </c>
      <c r="DD76" s="478">
        <v>6.584362139917696E-4</v>
      </c>
      <c r="DE76" s="478">
        <v>2.5967894239848916E-4</v>
      </c>
      <c r="DF76" s="479">
        <v>1.9037281435967718E-3</v>
      </c>
      <c r="DG76" s="481" t="s">
        <v>275</v>
      </c>
      <c r="DH76" s="175"/>
    </row>
    <row r="77" spans="1:112" ht="17.25" customHeight="1" x14ac:dyDescent="0.2">
      <c r="A77" s="547" t="s">
        <v>276</v>
      </c>
      <c r="B77" s="571" t="s">
        <v>365</v>
      </c>
      <c r="C77" s="459"/>
      <c r="D77" s="504">
        <v>9.1303193842342742E-3</v>
      </c>
      <c r="E77" s="478">
        <v>4.2112692624397131E-2</v>
      </c>
      <c r="F77" s="478">
        <v>7.8042923607984389E-3</v>
      </c>
      <c r="G77" s="478">
        <v>2.8628329599203386E-2</v>
      </c>
      <c r="H77" s="478">
        <v>5.5910543130990413E-3</v>
      </c>
      <c r="I77" s="478">
        <v>0</v>
      </c>
      <c r="J77" s="478">
        <v>1.0772959870724481E-2</v>
      </c>
      <c r="K77" s="478">
        <v>2.0514873437211308E-2</v>
      </c>
      <c r="L77" s="478">
        <v>2.104849372833506E-2</v>
      </c>
      <c r="M77" s="478">
        <v>2.4578450985995998E-2</v>
      </c>
      <c r="N77" s="478">
        <v>0</v>
      </c>
      <c r="O77" s="478">
        <v>1.0333863275039745E-2</v>
      </c>
      <c r="P77" s="478">
        <v>1.2165848336061102E-2</v>
      </c>
      <c r="Q77" s="478">
        <v>2.1091304939447542E-2</v>
      </c>
      <c r="R77" s="478">
        <v>1.9153652643901467E-2</v>
      </c>
      <c r="S77" s="478">
        <v>1.4893890675241158E-2</v>
      </c>
      <c r="T77" s="478">
        <v>2.2353407004787443E-2</v>
      </c>
      <c r="U77" s="478">
        <v>1.4205289342759884E-2</v>
      </c>
      <c r="V77" s="478">
        <v>9.399293286219081E-3</v>
      </c>
      <c r="W77" s="478">
        <v>8.0316610406239095E-3</v>
      </c>
      <c r="X77" s="478">
        <v>0</v>
      </c>
      <c r="Y77" s="478">
        <v>1.320228839665542E-2</v>
      </c>
      <c r="Z77" s="478">
        <v>1.2405180000838187E-2</v>
      </c>
      <c r="AA77" s="478">
        <v>1.3429835734849098E-2</v>
      </c>
      <c r="AB77" s="478">
        <v>1.3026730929291757E-2</v>
      </c>
      <c r="AC77" s="478">
        <v>4.7877314381896394E-2</v>
      </c>
      <c r="AD77" s="478">
        <v>8.7910877824068125E-3</v>
      </c>
      <c r="AE77" s="478">
        <v>6.7197170645446509E-3</v>
      </c>
      <c r="AF77" s="478">
        <v>1.5173410404624277E-2</v>
      </c>
      <c r="AG77" s="478">
        <v>1.7183874709976798E-2</v>
      </c>
      <c r="AH77" s="478">
        <v>4.0485640905907075E-2</v>
      </c>
      <c r="AI77" s="478">
        <v>3.5506644518272422E-2</v>
      </c>
      <c r="AJ77" s="478">
        <v>2.3809523809523808E-2</v>
      </c>
      <c r="AK77" s="478">
        <v>8.0030179731077032E-3</v>
      </c>
      <c r="AL77" s="478">
        <v>1.3647293286831446E-3</v>
      </c>
      <c r="AM77" s="478">
        <v>2.2708513293022363E-2</v>
      </c>
      <c r="AN77" s="478">
        <v>1.6363749921928673E-2</v>
      </c>
      <c r="AO77" s="478">
        <v>8.9664134346261488E-3</v>
      </c>
      <c r="AP77" s="478">
        <v>1.5587815929814236E-2</v>
      </c>
      <c r="AQ77" s="478">
        <v>1.012277685896548E-2</v>
      </c>
      <c r="AR77" s="478">
        <v>8.7495084545812039E-3</v>
      </c>
      <c r="AS77" s="478">
        <v>9.5561011107468154E-3</v>
      </c>
      <c r="AT77" s="478">
        <v>7.7207273028753231E-3</v>
      </c>
      <c r="AU77" s="478">
        <v>8.9950489436486647E-3</v>
      </c>
      <c r="AV77" s="478">
        <v>8.7131534865114886E-3</v>
      </c>
      <c r="AW77" s="478">
        <v>7.4321715165332758E-3</v>
      </c>
      <c r="AX77" s="478">
        <v>9.0988031864688342E-3</v>
      </c>
      <c r="AY77" s="478">
        <v>8.8767497439399112E-3</v>
      </c>
      <c r="AZ77" s="478">
        <v>5.6657223796033997E-3</v>
      </c>
      <c r="BA77" s="478">
        <v>6.3371356147021544E-3</v>
      </c>
      <c r="BB77" s="478">
        <v>7.6598405502579332E-3</v>
      </c>
      <c r="BC77" s="478">
        <v>9.0702947845804991E-3</v>
      </c>
      <c r="BD77" s="478">
        <v>0</v>
      </c>
      <c r="BE77" s="478">
        <v>5.2840158520475562E-3</v>
      </c>
      <c r="BF77" s="478">
        <v>7.5952300691050061E-3</v>
      </c>
      <c r="BG77" s="478">
        <v>9.7922848664688429E-3</v>
      </c>
      <c r="BH77" s="478">
        <v>9.0834021469859624E-3</v>
      </c>
      <c r="BI77" s="478">
        <v>1.8479033404406538E-2</v>
      </c>
      <c r="BJ77" s="478">
        <v>0.505578435043055</v>
      </c>
      <c r="BK77" s="478">
        <v>1.9685774770661243E-2</v>
      </c>
      <c r="BL77" s="478">
        <v>1.9464910533951583E-2</v>
      </c>
      <c r="BM77" s="478">
        <v>1.7981488268365525E-2</v>
      </c>
      <c r="BN77" s="478">
        <v>1.9253648809424068E-2</v>
      </c>
      <c r="BO77" s="478">
        <v>4.0076217884223008E-3</v>
      </c>
      <c r="BP77" s="478">
        <v>2.3355391202802646E-2</v>
      </c>
      <c r="BQ77" s="478">
        <v>1.1608753627735509E-2</v>
      </c>
      <c r="BR77" s="478">
        <v>3.7354369542789562E-2</v>
      </c>
      <c r="BS77" s="478">
        <v>4.7323563197912265E-3</v>
      </c>
      <c r="BT77" s="478">
        <v>8.4122965641952978E-3</v>
      </c>
      <c r="BU77" s="478">
        <v>6.6647709096079332E-4</v>
      </c>
      <c r="BV77" s="478">
        <v>8.2977714556661927E-4</v>
      </c>
      <c r="BW77" s="478">
        <v>5.0859717596708809E-5</v>
      </c>
      <c r="BX77" s="478">
        <v>9.6071733561058927E-4</v>
      </c>
      <c r="BY77" s="478">
        <v>3.1703314735805712E-3</v>
      </c>
      <c r="BZ77" s="478">
        <v>3.0514426281840631E-3</v>
      </c>
      <c r="CA77" s="478">
        <v>1.8737756579507707E-3</v>
      </c>
      <c r="CB77" s="478">
        <v>3.5304501323918801E-3</v>
      </c>
      <c r="CC77" s="478">
        <v>5.0027793218454693E-3</v>
      </c>
      <c r="CD77" s="478">
        <v>2.1812233027356178E-3</v>
      </c>
      <c r="CE77" s="478">
        <v>5.6854752199098904E-3</v>
      </c>
      <c r="CF77" s="478">
        <v>8.1353726000650828E-2</v>
      </c>
      <c r="CG77" s="478">
        <v>4.9647200243707647E-3</v>
      </c>
      <c r="CH77" s="478">
        <v>3.0044081069766295E-3</v>
      </c>
      <c r="CI77" s="478">
        <v>7.1880365451164946E-3</v>
      </c>
      <c r="CJ77" s="478">
        <v>7.0721357850070717E-3</v>
      </c>
      <c r="CK77" s="478">
        <v>1.6073825503355704E-2</v>
      </c>
      <c r="CL77" s="478">
        <v>6.3063063063063061E-3</v>
      </c>
      <c r="CM77" s="478">
        <v>2.9898474577054425E-3</v>
      </c>
      <c r="CN77" s="478">
        <v>1.0197613591245656E-2</v>
      </c>
      <c r="CO77" s="478">
        <v>8.4534855088228469E-3</v>
      </c>
      <c r="CP77" s="478">
        <v>6.9146046327851042E-3</v>
      </c>
      <c r="CQ77" s="478">
        <v>4.7990171612853688E-3</v>
      </c>
      <c r="CR77" s="478">
        <v>3.4110088986682927E-3</v>
      </c>
      <c r="CS77" s="478">
        <v>1.180711561569406E-2</v>
      </c>
      <c r="CT77" s="478">
        <v>2.514194375530728E-3</v>
      </c>
      <c r="CU77" s="478">
        <v>2.4763372220999338E-3</v>
      </c>
      <c r="CV77" s="478">
        <v>8.5242154388304198E-3</v>
      </c>
      <c r="CW77" s="478">
        <v>2.770791273323333E-3</v>
      </c>
      <c r="CX77" s="478">
        <v>7.4956950400108047E-3</v>
      </c>
      <c r="CY77" s="478">
        <v>1.2554192938972898E-2</v>
      </c>
      <c r="CZ77" s="478">
        <v>3.5670724691045496E-3</v>
      </c>
      <c r="DA77" s="478">
        <v>3.2888229475766567E-3</v>
      </c>
      <c r="DB77" s="478">
        <v>5.3236200616419167E-3</v>
      </c>
      <c r="DC77" s="478">
        <v>1.6037475888674567E-2</v>
      </c>
      <c r="DD77" s="478">
        <v>4.7160493827160491E-2</v>
      </c>
      <c r="DE77" s="478">
        <v>2.5637393767705383E-2</v>
      </c>
      <c r="DF77" s="479">
        <v>1.0977010498451473E-2</v>
      </c>
      <c r="DG77" s="481" t="s">
        <v>276</v>
      </c>
      <c r="DH77" s="175"/>
    </row>
    <row r="78" spans="1:112" ht="17.25" customHeight="1" x14ac:dyDescent="0.2">
      <c r="A78" s="547" t="s">
        <v>277</v>
      </c>
      <c r="B78" s="571" t="s">
        <v>366</v>
      </c>
      <c r="C78" s="459"/>
      <c r="D78" s="504">
        <v>5.5436609749623993E-2</v>
      </c>
      <c r="E78" s="478">
        <v>2.1291612751441008E-2</v>
      </c>
      <c r="F78" s="478">
        <v>1.9360648356596129E-2</v>
      </c>
      <c r="G78" s="478">
        <v>3.3109285536470003E-2</v>
      </c>
      <c r="H78" s="478">
        <v>3.2570110046148383E-2</v>
      </c>
      <c r="I78" s="478">
        <v>0</v>
      </c>
      <c r="J78" s="478">
        <v>0.29383248047401023</v>
      </c>
      <c r="K78" s="478">
        <v>7.181129518999815E-3</v>
      </c>
      <c r="L78" s="478">
        <v>9.0233355966122288E-3</v>
      </c>
      <c r="M78" s="478">
        <v>3.7153472420691628E-3</v>
      </c>
      <c r="N78" s="478">
        <v>0</v>
      </c>
      <c r="O78" s="478">
        <v>1.7060046471811179E-2</v>
      </c>
      <c r="P78" s="478">
        <v>1.3966175668303328E-2</v>
      </c>
      <c r="Q78" s="478">
        <v>2.3812763641311744E-2</v>
      </c>
      <c r="R78" s="478">
        <v>1.2578146404642707E-2</v>
      </c>
      <c r="S78" s="478">
        <v>7.022508038585209E-3</v>
      </c>
      <c r="T78" s="478">
        <v>5.687340268528851E-3</v>
      </c>
      <c r="U78" s="478">
        <v>1.4630793401413983E-2</v>
      </c>
      <c r="V78" s="478">
        <v>5.2296819787985864E-3</v>
      </c>
      <c r="W78" s="478">
        <v>4.6560353858689325E-3</v>
      </c>
      <c r="X78" s="478">
        <v>0</v>
      </c>
      <c r="Y78" s="478">
        <v>5.8970221505060877E-3</v>
      </c>
      <c r="Z78" s="478">
        <v>2.2631071623150749E-3</v>
      </c>
      <c r="AA78" s="478">
        <v>2.357584102137435E-3</v>
      </c>
      <c r="AB78" s="478">
        <v>1.4323597158508023E-3</v>
      </c>
      <c r="AC78" s="478">
        <v>3.7404151860856558E-4</v>
      </c>
      <c r="AD78" s="478">
        <v>1.8536531649751317E-3</v>
      </c>
      <c r="AE78" s="478">
        <v>1.9451812555260832E-3</v>
      </c>
      <c r="AF78" s="478">
        <v>1.6618497109826588E-2</v>
      </c>
      <c r="AG78" s="478">
        <v>7.7581206496519723E-3</v>
      </c>
      <c r="AH78" s="478">
        <v>3.9878589773523231E-2</v>
      </c>
      <c r="AI78" s="478">
        <v>4.5681063122923592E-3</v>
      </c>
      <c r="AJ78" s="478">
        <v>5.4877068937811344E-2</v>
      </c>
      <c r="AK78" s="478">
        <v>4.0958206461695996E-3</v>
      </c>
      <c r="AL78" s="478">
        <v>7.75512856616771E-3</v>
      </c>
      <c r="AM78" s="478">
        <v>4.7605336404645355E-3</v>
      </c>
      <c r="AN78" s="478">
        <v>5.1214789831990504E-3</v>
      </c>
      <c r="AO78" s="478">
        <v>5.8876449420231904E-3</v>
      </c>
      <c r="AP78" s="478">
        <v>6.1448063447282026E-3</v>
      </c>
      <c r="AQ78" s="478">
        <v>9.8213340068272724E-3</v>
      </c>
      <c r="AR78" s="478">
        <v>1.0027526543452615E-2</v>
      </c>
      <c r="AS78" s="478">
        <v>7.9087732205260254E-3</v>
      </c>
      <c r="AT78" s="478">
        <v>6.8242938643535579E-3</v>
      </c>
      <c r="AU78" s="478">
        <v>8.3903397709664002E-3</v>
      </c>
      <c r="AV78" s="478">
        <v>5.0253769032677451E-3</v>
      </c>
      <c r="AW78" s="478">
        <v>9.3629491702945894E-4</v>
      </c>
      <c r="AX78" s="478">
        <v>3.3601389360818513E-3</v>
      </c>
      <c r="AY78" s="478">
        <v>2.0484807101399795E-3</v>
      </c>
      <c r="AZ78" s="478">
        <v>3.102657493592338E-3</v>
      </c>
      <c r="BA78" s="478">
        <v>7.1820870299957752E-3</v>
      </c>
      <c r="BB78" s="478">
        <v>0</v>
      </c>
      <c r="BC78" s="478">
        <v>9.0702947845804991E-3</v>
      </c>
      <c r="BD78" s="478">
        <v>0</v>
      </c>
      <c r="BE78" s="478">
        <v>1.321003963011889E-3</v>
      </c>
      <c r="BF78" s="478">
        <v>1.8540367436372829E-3</v>
      </c>
      <c r="BG78" s="478">
        <v>3.2640949554896144E-3</v>
      </c>
      <c r="BH78" s="478">
        <v>5.5050922102945225E-4</v>
      </c>
      <c r="BI78" s="478">
        <v>3.1371712864250174E-2</v>
      </c>
      <c r="BJ78" s="478">
        <v>1.5799326095095469E-2</v>
      </c>
      <c r="BK78" s="478">
        <v>2.0733884023079158E-2</v>
      </c>
      <c r="BL78" s="478">
        <v>2.2707876994851078E-2</v>
      </c>
      <c r="BM78" s="478">
        <v>2.5389300000779769E-2</v>
      </c>
      <c r="BN78" s="478">
        <v>1.3221173986628015E-2</v>
      </c>
      <c r="BO78" s="478">
        <v>5.0418467660796693E-3</v>
      </c>
      <c r="BP78" s="478">
        <v>7.8500064876086666E-3</v>
      </c>
      <c r="BQ78" s="478">
        <v>1.1164274322169059E-2</v>
      </c>
      <c r="BR78" s="478">
        <v>2.1979819330162804E-2</v>
      </c>
      <c r="BS78" s="478">
        <v>4.3142664678025001E-2</v>
      </c>
      <c r="BT78" s="478">
        <v>1.1688969258589511E-2</v>
      </c>
      <c r="BU78" s="478">
        <v>5.0385668076635979E-3</v>
      </c>
      <c r="BV78" s="478">
        <v>3.9118065433854906E-3</v>
      </c>
      <c r="BW78" s="478">
        <v>9.1170753025211348E-4</v>
      </c>
      <c r="BX78" s="478">
        <v>3.8428693424423571E-3</v>
      </c>
      <c r="BY78" s="478">
        <v>2.4942566458811947E-3</v>
      </c>
      <c r="BZ78" s="478">
        <v>0</v>
      </c>
      <c r="CA78" s="478">
        <v>4.5140959032450387E-3</v>
      </c>
      <c r="CB78" s="478">
        <v>3.5304501323918801E-3</v>
      </c>
      <c r="CC78" s="478">
        <v>3.7798777098387993E-3</v>
      </c>
      <c r="CD78" s="478">
        <v>1.0179042079432881E-2</v>
      </c>
      <c r="CE78" s="478">
        <v>5.7569906314810845E-3</v>
      </c>
      <c r="CF78" s="478">
        <v>9.9793903894131678E-3</v>
      </c>
      <c r="CG78" s="478">
        <v>8.8673357649209188E-3</v>
      </c>
      <c r="CH78" s="478">
        <v>9.1609820966828386E-3</v>
      </c>
      <c r="CI78" s="478">
        <v>1.5897303596687097E-2</v>
      </c>
      <c r="CJ78" s="478">
        <v>1.1315417256011315E-3</v>
      </c>
      <c r="CK78" s="478">
        <v>1.8322147651006711E-2</v>
      </c>
      <c r="CL78" s="478">
        <v>1.6414840036887281E-2</v>
      </c>
      <c r="CM78" s="478">
        <v>1.7407659000272645E-2</v>
      </c>
      <c r="CN78" s="478">
        <v>8.5537359904710817E-3</v>
      </c>
      <c r="CO78" s="478">
        <v>5.4220885559983648E-3</v>
      </c>
      <c r="CP78" s="478">
        <v>1.249567837210451E-2</v>
      </c>
      <c r="CQ78" s="478">
        <v>7.5728490805083122E-3</v>
      </c>
      <c r="CR78" s="478">
        <v>7.6615148060761914E-3</v>
      </c>
      <c r="CS78" s="478">
        <v>1.5638333072113961E-2</v>
      </c>
      <c r="CT78" s="478">
        <v>1.0189979853144408E-2</v>
      </c>
      <c r="CU78" s="478">
        <v>1.0235527184679728E-2</v>
      </c>
      <c r="CV78" s="478">
        <v>6.41697223677318E-3</v>
      </c>
      <c r="CW78" s="478">
        <v>7.3236111267759195E-3</v>
      </c>
      <c r="CX78" s="478">
        <v>7.0364993078299631E-2</v>
      </c>
      <c r="CY78" s="478">
        <v>7.1934314524918662E-3</v>
      </c>
      <c r="CZ78" s="478">
        <v>2.3657745149932109E-2</v>
      </c>
      <c r="DA78" s="478">
        <v>4.300197823936696E-2</v>
      </c>
      <c r="DB78" s="478">
        <v>1.4289717007565145E-2</v>
      </c>
      <c r="DC78" s="478">
        <v>3.6796178928997884E-2</v>
      </c>
      <c r="DD78" s="478">
        <v>0</v>
      </c>
      <c r="DE78" s="478">
        <v>8.687440982058545E-3</v>
      </c>
      <c r="DF78" s="479">
        <v>1.1906070075752282E-2</v>
      </c>
      <c r="DG78" s="481" t="s">
        <v>277</v>
      </c>
      <c r="DH78" s="175"/>
    </row>
    <row r="79" spans="1:112" ht="17.25" customHeight="1" x14ac:dyDescent="0.2">
      <c r="A79" s="547" t="s">
        <v>278</v>
      </c>
      <c r="B79" s="571" t="s">
        <v>367</v>
      </c>
      <c r="C79" s="459"/>
      <c r="D79" s="504">
        <v>1.9640803326550472E-3</v>
      </c>
      <c r="E79" s="478">
        <v>4.7053287848488412E-3</v>
      </c>
      <c r="F79" s="478">
        <v>6.0033018159987993E-4</v>
      </c>
      <c r="G79" s="478">
        <v>1.4936519790888724E-3</v>
      </c>
      <c r="H79" s="478">
        <v>1.508697195598154E-3</v>
      </c>
      <c r="I79" s="478">
        <v>0</v>
      </c>
      <c r="J79" s="478">
        <v>2.6932399676811203E-4</v>
      </c>
      <c r="K79" s="478">
        <v>9.6692738806429762E-4</v>
      </c>
      <c r="L79" s="478">
        <v>9.1126755530143298E-4</v>
      </c>
      <c r="M79" s="478">
        <v>3.7153472420691628E-3</v>
      </c>
      <c r="N79" s="478">
        <v>0</v>
      </c>
      <c r="O79" s="478">
        <v>4.2802983979454566E-4</v>
      </c>
      <c r="P79" s="478">
        <v>2.1822149481723951E-4</v>
      </c>
      <c r="Q79" s="478">
        <v>3.0956592733705265E-3</v>
      </c>
      <c r="R79" s="478">
        <v>9.4647438292360959E-4</v>
      </c>
      <c r="S79" s="478">
        <v>2.147909967845659E-3</v>
      </c>
      <c r="T79" s="478">
        <v>1.3318455059213132E-3</v>
      </c>
      <c r="U79" s="478">
        <v>7.2008379156847347E-4</v>
      </c>
      <c r="V79" s="478">
        <v>1.9787985865724381E-3</v>
      </c>
      <c r="W79" s="478">
        <v>3.8412291933418692E-3</v>
      </c>
      <c r="X79" s="478">
        <v>0</v>
      </c>
      <c r="Y79" s="478">
        <v>2.0830277248056329E-3</v>
      </c>
      <c r="Z79" s="478">
        <v>2.2211977704203511E-3</v>
      </c>
      <c r="AA79" s="478">
        <v>1.0072376801136824E-3</v>
      </c>
      <c r="AB79" s="478">
        <v>1.393647291098078E-3</v>
      </c>
      <c r="AC79" s="478">
        <v>2.9923321488685246E-3</v>
      </c>
      <c r="AD79" s="478">
        <v>4.0376603593517721E-4</v>
      </c>
      <c r="AE79" s="478">
        <v>4.4208664898320068E-4</v>
      </c>
      <c r="AF79" s="478">
        <v>1.083815028901734E-3</v>
      </c>
      <c r="AG79" s="478">
        <v>1.5226218097447795E-3</v>
      </c>
      <c r="AH79" s="478">
        <v>8.3119308895633903E-3</v>
      </c>
      <c r="AI79" s="478">
        <v>2.4916943521594683E-3</v>
      </c>
      <c r="AJ79" s="478">
        <v>5.1422143660613852E-3</v>
      </c>
      <c r="AK79" s="478">
        <v>2.7215650346258521E-3</v>
      </c>
      <c r="AL79" s="478">
        <v>1.5163659207590496E-4</v>
      </c>
      <c r="AM79" s="478">
        <v>5.3939917458489302E-3</v>
      </c>
      <c r="AN79" s="478">
        <v>4.1846230716382484E-3</v>
      </c>
      <c r="AO79" s="478">
        <v>6.0975609756097563E-3</v>
      </c>
      <c r="AP79" s="478">
        <v>6.8501144222816459E-4</v>
      </c>
      <c r="AQ79" s="478">
        <v>1.7516273840463407E-3</v>
      </c>
      <c r="AR79" s="478">
        <v>1.3435574780443047E-3</v>
      </c>
      <c r="AS79" s="478">
        <v>1.3754388209610479E-3</v>
      </c>
      <c r="AT79" s="478">
        <v>9.0420598278640526E-4</v>
      </c>
      <c r="AU79" s="478">
        <v>5.6691484938962164E-4</v>
      </c>
      <c r="AV79" s="478">
        <v>4.375328149611221E-4</v>
      </c>
      <c r="AW79" s="478">
        <v>4.3376374687240468E-4</v>
      </c>
      <c r="AX79" s="478">
        <v>7.550874013667082E-4</v>
      </c>
      <c r="AY79" s="478">
        <v>6.8282690337999319E-4</v>
      </c>
      <c r="AZ79" s="478">
        <v>2.6979630379063809E-4</v>
      </c>
      <c r="BA79" s="478">
        <v>4.224757076468103E-4</v>
      </c>
      <c r="BB79" s="478">
        <v>4.6896982960762859E-4</v>
      </c>
      <c r="BC79" s="478">
        <v>0</v>
      </c>
      <c r="BD79" s="478">
        <v>0</v>
      </c>
      <c r="BE79" s="478">
        <v>1.321003963011889E-3</v>
      </c>
      <c r="BF79" s="478">
        <v>1.2325130625316029E-3</v>
      </c>
      <c r="BG79" s="478">
        <v>1.3353115727002967E-3</v>
      </c>
      <c r="BH79" s="478">
        <v>1.1010184420589045E-3</v>
      </c>
      <c r="BI79" s="478">
        <v>5.9701492537313433E-4</v>
      </c>
      <c r="BJ79" s="478">
        <v>0.11924372894047174</v>
      </c>
      <c r="BK79" s="478">
        <v>8.7861303668036468E-4</v>
      </c>
      <c r="BL79" s="478">
        <v>7.6095923534264497E-4</v>
      </c>
      <c r="BM79" s="478">
        <v>1.6843024570541861E-3</v>
      </c>
      <c r="BN79" s="478">
        <v>2.0443386899475511E-3</v>
      </c>
      <c r="BO79" s="478">
        <v>2.1640033499896014E-3</v>
      </c>
      <c r="BP79" s="478">
        <v>4.4115738938627219E-3</v>
      </c>
      <c r="BQ79" s="478">
        <v>5.2291683007817601E-4</v>
      </c>
      <c r="BR79" s="478">
        <v>5.787473893460154E-4</v>
      </c>
      <c r="BS79" s="478">
        <v>1.7986008243021514E-4</v>
      </c>
      <c r="BT79" s="478">
        <v>2.640144665461121E-4</v>
      </c>
      <c r="BU79" s="478">
        <v>1.3329541819215868E-4</v>
      </c>
      <c r="BV79" s="478">
        <v>7.9026394815868501E-5</v>
      </c>
      <c r="BW79" s="478">
        <v>1.318585271025784E-5</v>
      </c>
      <c r="BX79" s="478">
        <v>0</v>
      </c>
      <c r="BY79" s="478">
        <v>6.2422054479816212E-3</v>
      </c>
      <c r="BZ79" s="478">
        <v>6.6005051311181428E-3</v>
      </c>
      <c r="CA79" s="478">
        <v>0.32765522527893703</v>
      </c>
      <c r="CB79" s="478">
        <v>1.76522506619594E-3</v>
      </c>
      <c r="CC79" s="478">
        <v>1.1117287381878821E-4</v>
      </c>
      <c r="CD79" s="478">
        <v>9.0884304280650731E-5</v>
      </c>
      <c r="CE79" s="478">
        <v>2.5030394049917757E-4</v>
      </c>
      <c r="CF79" s="478">
        <v>1.4101312506779478E-3</v>
      </c>
      <c r="CG79" s="478">
        <v>9.0567031953695551E-5</v>
      </c>
      <c r="CH79" s="478">
        <v>7.3878887876474504E-5</v>
      </c>
      <c r="CI79" s="478">
        <v>4.0921990232098854E-4</v>
      </c>
      <c r="CJ79" s="478">
        <v>1.885902876001886E-4</v>
      </c>
      <c r="CK79" s="478">
        <v>5.369127516778523E-4</v>
      </c>
      <c r="CL79" s="478">
        <v>1.773426970277364E-4</v>
      </c>
      <c r="CM79" s="478">
        <v>2.2181248527026464E-4</v>
      </c>
      <c r="CN79" s="478">
        <v>3.6917590186886595E-4</v>
      </c>
      <c r="CO79" s="478">
        <v>2.0799016947612776E-4</v>
      </c>
      <c r="CP79" s="478">
        <v>5.4329036400454383E-4</v>
      </c>
      <c r="CQ79" s="478">
        <v>1.8236265212884402E-4</v>
      </c>
      <c r="CR79" s="478">
        <v>1.7673621236623279E-4</v>
      </c>
      <c r="CS79" s="478">
        <v>4.0053637044389881E-4</v>
      </c>
      <c r="CT79" s="478">
        <v>8.3251469388434703E-5</v>
      </c>
      <c r="CU79" s="478">
        <v>5.5029716046665196E-5</v>
      </c>
      <c r="CV79" s="478">
        <v>8.4527834658793281E-4</v>
      </c>
      <c r="CW79" s="478">
        <v>1.2030572692855719E-4</v>
      </c>
      <c r="CX79" s="478">
        <v>4.3893709693756965E-4</v>
      </c>
      <c r="CY79" s="478">
        <v>3.5523118283910449E-4</v>
      </c>
      <c r="CZ79" s="478">
        <v>2.5314707845258097E-4</v>
      </c>
      <c r="DA79" s="478">
        <v>2.2255192878338278E-4</v>
      </c>
      <c r="DB79" s="478">
        <v>0</v>
      </c>
      <c r="DC79" s="478">
        <v>2.9392853862404705E-4</v>
      </c>
      <c r="DD79" s="478">
        <v>3.0452674897119341E-3</v>
      </c>
      <c r="DE79" s="478">
        <v>1.8885741265344664E-4</v>
      </c>
      <c r="DF79" s="479">
        <v>1.7916060456503501E-3</v>
      </c>
      <c r="DG79" s="481" t="s">
        <v>278</v>
      </c>
      <c r="DH79" s="175"/>
    </row>
    <row r="80" spans="1:112" ht="17.25" customHeight="1" x14ac:dyDescent="0.2">
      <c r="A80" s="547" t="s">
        <v>279</v>
      </c>
      <c r="B80" s="571" t="s">
        <v>368</v>
      </c>
      <c r="C80" s="459"/>
      <c r="D80" s="504">
        <v>0</v>
      </c>
      <c r="E80" s="478">
        <v>0</v>
      </c>
      <c r="F80" s="478">
        <v>3.0016509079993996E-4</v>
      </c>
      <c r="G80" s="478">
        <v>2.4894199651481205E-4</v>
      </c>
      <c r="H80" s="478">
        <v>8.8746893858714944E-5</v>
      </c>
      <c r="I80" s="478">
        <v>0</v>
      </c>
      <c r="J80" s="478">
        <v>8.0797199030433614E-4</v>
      </c>
      <c r="K80" s="478">
        <v>8.6222824413376855E-5</v>
      </c>
      <c r="L80" s="478">
        <v>3.5735982560840513E-5</v>
      </c>
      <c r="M80" s="478">
        <v>0</v>
      </c>
      <c r="N80" s="478">
        <v>0</v>
      </c>
      <c r="O80" s="478">
        <v>3.6688271982389631E-4</v>
      </c>
      <c r="P80" s="478">
        <v>8.7288597926895803E-4</v>
      </c>
      <c r="Q80" s="478">
        <v>2.7214587018641994E-4</v>
      </c>
      <c r="R80" s="478">
        <v>4.7323719146180479E-4</v>
      </c>
      <c r="S80" s="478">
        <v>1.2861736334405144E-4</v>
      </c>
      <c r="T80" s="478">
        <v>3.059645081170584E-4</v>
      </c>
      <c r="U80" s="478">
        <v>6.2189054726368158E-4</v>
      </c>
      <c r="V80" s="478">
        <v>2.8268551236749118E-4</v>
      </c>
      <c r="W80" s="478">
        <v>3.4920265394016993E-4</v>
      </c>
      <c r="X80" s="478">
        <v>0</v>
      </c>
      <c r="Y80" s="478">
        <v>1.7603051195540559E-4</v>
      </c>
      <c r="Z80" s="478">
        <v>1.0058254054733666E-3</v>
      </c>
      <c r="AA80" s="478">
        <v>2.684494577262051E-3</v>
      </c>
      <c r="AB80" s="478">
        <v>3.677680351508817E-4</v>
      </c>
      <c r="AC80" s="478">
        <v>1.8702075930428279E-4</v>
      </c>
      <c r="AD80" s="478">
        <v>3.2423636219036959E-4</v>
      </c>
      <c r="AE80" s="478">
        <v>4.4208664898320068E-4</v>
      </c>
      <c r="AF80" s="478">
        <v>3.6127167630057802E-4</v>
      </c>
      <c r="AG80" s="478">
        <v>2.9002320185614848E-4</v>
      </c>
      <c r="AH80" s="478">
        <v>2.801774457156199E-4</v>
      </c>
      <c r="AI80" s="478">
        <v>4.1528239202657808E-4</v>
      </c>
      <c r="AJ80" s="478">
        <v>5.0886496330815789E-4</v>
      </c>
      <c r="AK80" s="478">
        <v>1.347309423082105E-4</v>
      </c>
      <c r="AL80" s="478">
        <v>6.9319584948985115E-4</v>
      </c>
      <c r="AM80" s="478">
        <v>2.8793550244745177E-4</v>
      </c>
      <c r="AN80" s="478">
        <v>1.8737118231216038E-4</v>
      </c>
      <c r="AO80" s="478">
        <v>2.9988004798080768E-4</v>
      </c>
      <c r="AP80" s="478">
        <v>1.725214002648711E-4</v>
      </c>
      <c r="AQ80" s="478">
        <v>4.9289979876652849E-4</v>
      </c>
      <c r="AR80" s="478">
        <v>5.8985450255603618E-4</v>
      </c>
      <c r="AS80" s="478">
        <v>4.79804239870133E-4</v>
      </c>
      <c r="AT80" s="478">
        <v>8.1352629969894347E-4</v>
      </c>
      <c r="AU80" s="478">
        <v>8.314751124381118E-4</v>
      </c>
      <c r="AV80" s="478">
        <v>1.7501312598444883E-4</v>
      </c>
      <c r="AW80" s="478">
        <v>5.6071898985944992E-4</v>
      </c>
      <c r="AX80" s="478">
        <v>4.9080681088836035E-4</v>
      </c>
      <c r="AY80" s="478">
        <v>3.414134516899966E-4</v>
      </c>
      <c r="AZ80" s="478">
        <v>4.0469445568595711E-4</v>
      </c>
      <c r="BA80" s="478">
        <v>4.224757076468103E-4</v>
      </c>
      <c r="BB80" s="478">
        <v>6.2529310614350476E-4</v>
      </c>
      <c r="BC80" s="478">
        <v>0</v>
      </c>
      <c r="BD80" s="478">
        <v>0</v>
      </c>
      <c r="BE80" s="478">
        <v>0</v>
      </c>
      <c r="BF80" s="478">
        <v>3.6870048879150512E-4</v>
      </c>
      <c r="BG80" s="478">
        <v>1.4836795252225519E-4</v>
      </c>
      <c r="BH80" s="478">
        <v>2.7525461051472613E-4</v>
      </c>
      <c r="BI80" s="478">
        <v>4.690831556503198E-4</v>
      </c>
      <c r="BJ80" s="478">
        <v>0</v>
      </c>
      <c r="BK80" s="478">
        <v>1.0377319330870449E-4</v>
      </c>
      <c r="BL80" s="478">
        <v>2.1335305663812477E-4</v>
      </c>
      <c r="BM80" s="478">
        <v>8.5774662164796514E-5</v>
      </c>
      <c r="BN80" s="478">
        <v>2.8486686663203577E-4</v>
      </c>
      <c r="BO80" s="478">
        <v>6.2952824726970229E-4</v>
      </c>
      <c r="BP80" s="478">
        <v>1.297521733489036E-4</v>
      </c>
      <c r="BQ80" s="478">
        <v>1.1504170261719873E-3</v>
      </c>
      <c r="BR80" s="478">
        <v>4.1896278402657203E-3</v>
      </c>
      <c r="BS80" s="478">
        <v>1.6170439486414626E-3</v>
      </c>
      <c r="BT80" s="478">
        <v>8.2820976491862573E-4</v>
      </c>
      <c r="BU80" s="478">
        <v>7.9977250915295211E-5</v>
      </c>
      <c r="BV80" s="478">
        <v>1.1853959222380275E-4</v>
      </c>
      <c r="BW80" s="478">
        <v>0</v>
      </c>
      <c r="BX80" s="478">
        <v>0</v>
      </c>
      <c r="BY80" s="478">
        <v>1.4440433212996391E-4</v>
      </c>
      <c r="BZ80" s="478">
        <v>0</v>
      </c>
      <c r="CA80" s="478">
        <v>1.7034324163188826E-4</v>
      </c>
      <c r="CB80" s="478">
        <v>2.6478375992939102E-3</v>
      </c>
      <c r="CC80" s="478">
        <v>8.8938299055030571E-4</v>
      </c>
      <c r="CD80" s="478">
        <v>1.8176860856130146E-4</v>
      </c>
      <c r="CE80" s="478">
        <v>1.7878852892798397E-4</v>
      </c>
      <c r="CF80" s="478">
        <v>2.3755287992190042E-2</v>
      </c>
      <c r="CG80" s="478">
        <v>7.9863655450076987E-4</v>
      </c>
      <c r="CH80" s="478">
        <v>1.8962247888295121E-3</v>
      </c>
      <c r="CI80" s="478">
        <v>2.4019429049275415E-3</v>
      </c>
      <c r="CJ80" s="478">
        <v>9.4295143800094295E-4</v>
      </c>
      <c r="CK80" s="478">
        <v>8.3221476510067106E-3</v>
      </c>
      <c r="CL80" s="478">
        <v>6.4907427112151524E-4</v>
      </c>
      <c r="CM80" s="478">
        <v>1.5619295837781136E-3</v>
      </c>
      <c r="CN80" s="478">
        <v>1.887673007669107E-3</v>
      </c>
      <c r="CO80" s="478">
        <v>3.9924549773003834E-4</v>
      </c>
      <c r="CP80" s="478">
        <v>9.8780066182644339E-5</v>
      </c>
      <c r="CQ80" s="478">
        <v>6.7186240257995157E-5</v>
      </c>
      <c r="CR80" s="478">
        <v>1.5022578051129785E-4</v>
      </c>
      <c r="CS80" s="478">
        <v>3.7441443324103584E-3</v>
      </c>
      <c r="CT80" s="478">
        <v>1.115569689805025E-3</v>
      </c>
      <c r="CU80" s="478">
        <v>1.8159806295399517E-3</v>
      </c>
      <c r="CV80" s="478">
        <v>1.6667460355255013E-4</v>
      </c>
      <c r="CW80" s="478">
        <v>1.5489362342051738E-3</v>
      </c>
      <c r="CX80" s="478">
        <v>3.3764392072120744E-4</v>
      </c>
      <c r="CY80" s="478">
        <v>1.6146871947232021E-4</v>
      </c>
      <c r="CZ80" s="478">
        <v>5.5232089844199476E-4</v>
      </c>
      <c r="DA80" s="478">
        <v>6.9238377843719087E-4</v>
      </c>
      <c r="DB80" s="478">
        <v>5.6038105912020178E-4</v>
      </c>
      <c r="DC80" s="478">
        <v>6.4296867824010292E-4</v>
      </c>
      <c r="DD80" s="478">
        <v>0</v>
      </c>
      <c r="DE80" s="478">
        <v>2.5259678942398489E-3</v>
      </c>
      <c r="DF80" s="479">
        <v>8.7003617977766739E-4</v>
      </c>
      <c r="DG80" s="481" t="s">
        <v>279</v>
      </c>
      <c r="DH80" s="175"/>
    </row>
    <row r="81" spans="1:112" ht="17.25" customHeight="1" x14ac:dyDescent="0.2">
      <c r="A81" s="547" t="s">
        <v>280</v>
      </c>
      <c r="B81" s="571" t="s">
        <v>369</v>
      </c>
      <c r="C81" s="459"/>
      <c r="D81" s="504">
        <v>6.7238786162965585E-4</v>
      </c>
      <c r="E81" s="478">
        <v>2.4702976120456418E-3</v>
      </c>
      <c r="F81" s="478">
        <v>4.5024763619990995E-4</v>
      </c>
      <c r="G81" s="478">
        <v>4.978839930296241E-4</v>
      </c>
      <c r="H81" s="478">
        <v>5.3248136315228972E-4</v>
      </c>
      <c r="I81" s="478">
        <v>0</v>
      </c>
      <c r="J81" s="478">
        <v>2.6932399676811203E-4</v>
      </c>
      <c r="K81" s="478">
        <v>1.4534704686826384E-3</v>
      </c>
      <c r="L81" s="478">
        <v>1.3758353285923597E-3</v>
      </c>
      <c r="M81" s="478">
        <v>1.4289797084881394E-3</v>
      </c>
      <c r="N81" s="478">
        <v>0</v>
      </c>
      <c r="O81" s="478">
        <v>5.5032407973584449E-4</v>
      </c>
      <c r="P81" s="478">
        <v>7.0921985815602842E-4</v>
      </c>
      <c r="Q81" s="478">
        <v>1.1566199482922848E-3</v>
      </c>
      <c r="R81" s="478">
        <v>1.0710104859398739E-3</v>
      </c>
      <c r="S81" s="478">
        <v>1.0289389067524115E-3</v>
      </c>
      <c r="T81" s="478">
        <v>1.8357870487023505E-3</v>
      </c>
      <c r="U81" s="478">
        <v>1.3092432573972245E-3</v>
      </c>
      <c r="V81" s="478">
        <v>7.0671378091872788E-4</v>
      </c>
      <c r="W81" s="478">
        <v>6.2080471811585766E-4</v>
      </c>
      <c r="X81" s="478">
        <v>0</v>
      </c>
      <c r="Y81" s="478">
        <v>9.9750623441396502E-4</v>
      </c>
      <c r="Z81" s="478">
        <v>1.0058254054733666E-3</v>
      </c>
      <c r="AA81" s="478">
        <v>7.7015395716294719E-4</v>
      </c>
      <c r="AB81" s="478">
        <v>9.0974198168902308E-4</v>
      </c>
      <c r="AC81" s="478">
        <v>2.6182906302599589E-3</v>
      </c>
      <c r="AD81" s="478">
        <v>4.771780424688458E-4</v>
      </c>
      <c r="AE81" s="478">
        <v>3.5366931918656057E-4</v>
      </c>
      <c r="AF81" s="478">
        <v>7.2254335260115603E-4</v>
      </c>
      <c r="AG81" s="478">
        <v>1.0875870069605568E-3</v>
      </c>
      <c r="AH81" s="478">
        <v>3.0352556619192153E-3</v>
      </c>
      <c r="AI81" s="478">
        <v>2.0764119601328905E-3</v>
      </c>
      <c r="AJ81" s="478">
        <v>1.7676361883336013E-3</v>
      </c>
      <c r="AK81" s="478">
        <v>5.3892376923284199E-4</v>
      </c>
      <c r="AL81" s="478">
        <v>6.4987110889673549E-5</v>
      </c>
      <c r="AM81" s="478">
        <v>1.4780689125635858E-3</v>
      </c>
      <c r="AN81" s="478">
        <v>9.3685591156080199E-4</v>
      </c>
      <c r="AO81" s="478">
        <v>5.5977608956417433E-4</v>
      </c>
      <c r="AP81" s="478">
        <v>8.4231036599907651E-4</v>
      </c>
      <c r="AQ81" s="478">
        <v>5.7437083988496284E-4</v>
      </c>
      <c r="AR81" s="478">
        <v>4.9154541879669678E-4</v>
      </c>
      <c r="AS81" s="478">
        <v>5.5177487585065296E-4</v>
      </c>
      <c r="AT81" s="478">
        <v>4.145356941141113E-4</v>
      </c>
      <c r="AU81" s="478">
        <v>4.913262028043388E-4</v>
      </c>
      <c r="AV81" s="478">
        <v>4.5003375253143985E-4</v>
      </c>
      <c r="AW81" s="478">
        <v>3.5970652179662826E-4</v>
      </c>
      <c r="AX81" s="478">
        <v>4.5305244082002492E-4</v>
      </c>
      <c r="AY81" s="478">
        <v>6.8282690337999319E-4</v>
      </c>
      <c r="AZ81" s="478">
        <v>2.6979630379063809E-4</v>
      </c>
      <c r="BA81" s="478">
        <v>4.224757076468103E-4</v>
      </c>
      <c r="BB81" s="478">
        <v>4.6896982960762859E-4</v>
      </c>
      <c r="BC81" s="478">
        <v>0</v>
      </c>
      <c r="BD81" s="478">
        <v>0</v>
      </c>
      <c r="BE81" s="478">
        <v>4.4033465433729633E-4</v>
      </c>
      <c r="BF81" s="478">
        <v>4.8457778526883534E-4</v>
      </c>
      <c r="BG81" s="478">
        <v>5.9347181008902075E-4</v>
      </c>
      <c r="BH81" s="478">
        <v>5.5050922102945225E-4</v>
      </c>
      <c r="BI81" s="478">
        <v>8.5287846481876329E-4</v>
      </c>
      <c r="BJ81" s="478">
        <v>1.7596405840509173E-3</v>
      </c>
      <c r="BK81" s="478">
        <v>9.3049963333471702E-4</v>
      </c>
      <c r="BL81" s="478">
        <v>9.5297698631695727E-4</v>
      </c>
      <c r="BM81" s="478">
        <v>9.0453280101058142E-4</v>
      </c>
      <c r="BN81" s="478">
        <v>1.0054124704660086E-3</v>
      </c>
      <c r="BO81" s="478">
        <v>2.6417703233639294E-4</v>
      </c>
      <c r="BP81" s="478">
        <v>1.4921499935123914E-3</v>
      </c>
      <c r="BQ81" s="478">
        <v>2.8760425654299681E-4</v>
      </c>
      <c r="BR81" s="478">
        <v>2.013034397725271E-4</v>
      </c>
      <c r="BS81" s="478">
        <v>1.3404666520742449E-4</v>
      </c>
      <c r="BT81" s="478">
        <v>1.2658227848101267E-4</v>
      </c>
      <c r="BU81" s="478">
        <v>7.1090889702484631E-5</v>
      </c>
      <c r="BV81" s="478">
        <v>5.9269796111901376E-5</v>
      </c>
      <c r="BW81" s="478">
        <v>5.6510797329676459E-6</v>
      </c>
      <c r="BX81" s="478">
        <v>6.7250213492741247E-3</v>
      </c>
      <c r="BY81" s="478">
        <v>1.0699048244174599E-3</v>
      </c>
      <c r="BZ81" s="478">
        <v>5.2578703747171551E-4</v>
      </c>
      <c r="CA81" s="478">
        <v>2.5551486244783237E-4</v>
      </c>
      <c r="CB81" s="478">
        <v>8.8261253309797002E-4</v>
      </c>
      <c r="CC81" s="478">
        <v>3.6687048360200111E-3</v>
      </c>
      <c r="CD81" s="478">
        <v>9.0884304280650731E-5</v>
      </c>
      <c r="CE81" s="478">
        <v>2.5030394049917757E-4</v>
      </c>
      <c r="CF81" s="478">
        <v>8.2438442347326172E-3</v>
      </c>
      <c r="CG81" s="478">
        <v>8.2333665412450495E-5</v>
      </c>
      <c r="CH81" s="478">
        <v>7.3878887876474504E-5</v>
      </c>
      <c r="CI81" s="478">
        <v>4.0921990232098854E-4</v>
      </c>
      <c r="CJ81" s="478">
        <v>9.42951438000943E-5</v>
      </c>
      <c r="CK81" s="478">
        <v>9.395973154362416E-4</v>
      </c>
      <c r="CL81" s="478">
        <v>9.9311910335532377E-5</v>
      </c>
      <c r="CM81" s="478">
        <v>1.5711717706643746E-4</v>
      </c>
      <c r="CN81" s="478">
        <v>3.6917590186886595E-4</v>
      </c>
      <c r="CO81" s="478">
        <v>5.5703114353951452E-4</v>
      </c>
      <c r="CP81" s="478">
        <v>4.4451029782189953E-4</v>
      </c>
      <c r="CQ81" s="478">
        <v>2.5914692670940992E-4</v>
      </c>
      <c r="CR81" s="478">
        <v>2.2092026545779097E-4</v>
      </c>
      <c r="CS81" s="478">
        <v>4.1795099524580742E-4</v>
      </c>
      <c r="CT81" s="478">
        <v>9.9901763266121643E-5</v>
      </c>
      <c r="CU81" s="478">
        <v>6.0532687651331722E-4</v>
      </c>
      <c r="CV81" s="478">
        <v>5.3573979713319683E-4</v>
      </c>
      <c r="CW81" s="478">
        <v>1.0526751106248754E-4</v>
      </c>
      <c r="CX81" s="478">
        <v>6.0775905729817329E-4</v>
      </c>
      <c r="CY81" s="478">
        <v>7.9119672541436907E-4</v>
      </c>
      <c r="CZ81" s="478">
        <v>2.5314707845258097E-4</v>
      </c>
      <c r="DA81" s="478">
        <v>1.4836795252225519E-4</v>
      </c>
      <c r="DB81" s="478">
        <v>2.8019052956010089E-4</v>
      </c>
      <c r="DC81" s="478">
        <v>2.0207587030403234E-4</v>
      </c>
      <c r="DD81" s="478">
        <v>3.1275720164609055E-3</v>
      </c>
      <c r="DE81" s="478">
        <v>7.0821529745042488E-5</v>
      </c>
      <c r="DF81" s="479">
        <v>5.2584481429707663E-4</v>
      </c>
      <c r="DG81" s="481" t="s">
        <v>280</v>
      </c>
      <c r="DH81" s="175"/>
    </row>
    <row r="82" spans="1:112" ht="17.25" customHeight="1" x14ac:dyDescent="0.2">
      <c r="A82" s="547" t="s">
        <v>281</v>
      </c>
      <c r="B82" s="571" t="s">
        <v>370</v>
      </c>
      <c r="C82" s="459"/>
      <c r="D82" s="504">
        <v>2.4064407679377157E-3</v>
      </c>
      <c r="E82" s="478">
        <v>8.1166921538642512E-3</v>
      </c>
      <c r="F82" s="478">
        <v>1.6509079993996699E-3</v>
      </c>
      <c r="G82" s="478">
        <v>1.2447099825740602E-3</v>
      </c>
      <c r="H82" s="478">
        <v>2.5736599219027332E-3</v>
      </c>
      <c r="I82" s="478">
        <v>0</v>
      </c>
      <c r="J82" s="478">
        <v>2.6932399676811203E-4</v>
      </c>
      <c r="K82" s="478">
        <v>7.3966865800332571E-3</v>
      </c>
      <c r="L82" s="478">
        <v>4.7886216631526281E-3</v>
      </c>
      <c r="M82" s="478">
        <v>3.0294369819948555E-2</v>
      </c>
      <c r="N82" s="478">
        <v>0</v>
      </c>
      <c r="O82" s="478">
        <v>3.0573559985324693E-3</v>
      </c>
      <c r="P82" s="478">
        <v>2.8368794326241137E-3</v>
      </c>
      <c r="Q82" s="478">
        <v>3.8440604163831812E-3</v>
      </c>
      <c r="R82" s="478">
        <v>2.8394231487708288E-3</v>
      </c>
      <c r="S82" s="478">
        <v>6.0964630225080387E-3</v>
      </c>
      <c r="T82" s="478">
        <v>4.9674237788416547E-3</v>
      </c>
      <c r="U82" s="478">
        <v>3.5349567949725059E-3</v>
      </c>
      <c r="V82" s="478">
        <v>6.9257950530035332E-3</v>
      </c>
      <c r="W82" s="478">
        <v>3.4532262445194583E-3</v>
      </c>
      <c r="X82" s="478">
        <v>0</v>
      </c>
      <c r="Y82" s="478">
        <v>2.4937655860349127E-3</v>
      </c>
      <c r="Z82" s="478">
        <v>2.4726541217886928E-3</v>
      </c>
      <c r="AA82" s="478">
        <v>2.694802565216431E-3</v>
      </c>
      <c r="AB82" s="478">
        <v>2.7485821574434314E-3</v>
      </c>
      <c r="AC82" s="478">
        <v>8.7899756873012908E-3</v>
      </c>
      <c r="AD82" s="478">
        <v>2.8324799187573794E-3</v>
      </c>
      <c r="AE82" s="478">
        <v>1.3262599469496021E-3</v>
      </c>
      <c r="AF82" s="478">
        <v>6.8641618497109827E-3</v>
      </c>
      <c r="AG82" s="478">
        <v>8.193155452436195E-3</v>
      </c>
      <c r="AH82" s="478">
        <v>6.1172075647910346E-3</v>
      </c>
      <c r="AI82" s="478">
        <v>1.4119601328903655E-2</v>
      </c>
      <c r="AJ82" s="478">
        <v>7.9007981145213999E-3</v>
      </c>
      <c r="AK82" s="478">
        <v>2.5598879038559994E-3</v>
      </c>
      <c r="AL82" s="478">
        <v>3.4659792474492557E-4</v>
      </c>
      <c r="AM82" s="478">
        <v>5.4323831461752566E-3</v>
      </c>
      <c r="AN82" s="478">
        <v>3.6849665854724878E-3</v>
      </c>
      <c r="AO82" s="478">
        <v>5.1479408236705321E-3</v>
      </c>
      <c r="AP82" s="478">
        <v>9.3313780907969979E-3</v>
      </c>
      <c r="AQ82" s="478">
        <v>2.4563518897207986E-3</v>
      </c>
      <c r="AR82" s="478">
        <v>2.58880587232927E-3</v>
      </c>
      <c r="AS82" s="478">
        <v>2.2790701393831316E-3</v>
      </c>
      <c r="AT82" s="478">
        <v>1.9431360661598968E-3</v>
      </c>
      <c r="AU82" s="478">
        <v>2.5700139838996184E-3</v>
      </c>
      <c r="AV82" s="478">
        <v>2.1626621996649747E-3</v>
      </c>
      <c r="AW82" s="478">
        <v>1.5287527176356703E-3</v>
      </c>
      <c r="AX82" s="478">
        <v>2.4540340544418017E-3</v>
      </c>
      <c r="AY82" s="478">
        <v>2.3898941618299761E-3</v>
      </c>
      <c r="AZ82" s="478">
        <v>1.7536759746391475E-3</v>
      </c>
      <c r="BA82" s="478">
        <v>2.5348542458808617E-3</v>
      </c>
      <c r="BB82" s="478">
        <v>1.7195560418946381E-3</v>
      </c>
      <c r="BC82" s="478">
        <v>2.2675736961451248E-3</v>
      </c>
      <c r="BD82" s="478">
        <v>0</v>
      </c>
      <c r="BE82" s="478">
        <v>8.8066930867459266E-4</v>
      </c>
      <c r="BF82" s="478">
        <v>1.6328164503623798E-3</v>
      </c>
      <c r="BG82" s="478">
        <v>2.0771513353115725E-3</v>
      </c>
      <c r="BH82" s="478">
        <v>2.7525461051472614E-3</v>
      </c>
      <c r="BI82" s="478">
        <v>3.8521677327647478E-3</v>
      </c>
      <c r="BJ82" s="478">
        <v>2.7592661924372895E-2</v>
      </c>
      <c r="BK82" s="478">
        <v>2.2484191883552639E-3</v>
      </c>
      <c r="BL82" s="478">
        <v>2.49623076266606E-3</v>
      </c>
      <c r="BM82" s="478">
        <v>2.4016905406143026E-3</v>
      </c>
      <c r="BN82" s="478">
        <v>2.6475861722271561E-3</v>
      </c>
      <c r="BO82" s="478">
        <v>3.8530501205659008E-3</v>
      </c>
      <c r="BP82" s="478">
        <v>2.6664071623199687E-2</v>
      </c>
      <c r="BQ82" s="478">
        <v>1.0719795016602609E-3</v>
      </c>
      <c r="BR82" s="478">
        <v>6.9198057421806191E-4</v>
      </c>
      <c r="BS82" s="478">
        <v>5.7351611190011996E-4</v>
      </c>
      <c r="BT82" s="478">
        <v>6.6907775768535263E-4</v>
      </c>
      <c r="BU82" s="478">
        <v>5.2429531155582414E-4</v>
      </c>
      <c r="BV82" s="478">
        <v>3.9513197407934248E-4</v>
      </c>
      <c r="BW82" s="478">
        <v>1.1302159465935292E-5</v>
      </c>
      <c r="BX82" s="478">
        <v>3.2023911187019642E-4</v>
      </c>
      <c r="BY82" s="478">
        <v>2.1660649819494585E-4</v>
      </c>
      <c r="BZ82" s="478">
        <v>1.239355159754758E-3</v>
      </c>
      <c r="CA82" s="478">
        <v>7.6654458734349716E-4</v>
      </c>
      <c r="CB82" s="478">
        <v>8.8261253309797002E-4</v>
      </c>
      <c r="CC82" s="478">
        <v>4.4469149527515285E-4</v>
      </c>
      <c r="CD82" s="478">
        <v>3.1809506498227754E-4</v>
      </c>
      <c r="CE82" s="478">
        <v>9.6545805621111355E-4</v>
      </c>
      <c r="CF82" s="478">
        <v>2.1694326933506888E-4</v>
      </c>
      <c r="CG82" s="478">
        <v>5.2693545863968317E-4</v>
      </c>
      <c r="CH82" s="478">
        <v>7.1416258280592013E-4</v>
      </c>
      <c r="CI82" s="478">
        <v>1.3077244704605504E-3</v>
      </c>
      <c r="CJ82" s="478">
        <v>8.4865629420084862E-4</v>
      </c>
      <c r="CK82" s="478">
        <v>3.0872483221476509E-3</v>
      </c>
      <c r="CL82" s="478">
        <v>2.4437823650422076E-3</v>
      </c>
      <c r="CM82" s="478">
        <v>8.1331244599097035E-4</v>
      </c>
      <c r="CN82" s="478">
        <v>1.3931166108259092E-3</v>
      </c>
      <c r="CO82" s="478">
        <v>1.0662484550155514E-3</v>
      </c>
      <c r="CP82" s="478">
        <v>1.8768212574702425E-3</v>
      </c>
      <c r="CQ82" s="478">
        <v>9.9819556954735666E-4</v>
      </c>
      <c r="CR82" s="478">
        <v>7.4229209193817764E-4</v>
      </c>
      <c r="CS82" s="478">
        <v>1.7240478553889557E-3</v>
      </c>
      <c r="CT82" s="478">
        <v>2.8305499592067799E-4</v>
      </c>
      <c r="CU82" s="478">
        <v>4.4023772837332157E-4</v>
      </c>
      <c r="CV82" s="478">
        <v>1.6191247202247726E-3</v>
      </c>
      <c r="CW82" s="478">
        <v>3.8723405855129345E-4</v>
      </c>
      <c r="CX82" s="478">
        <v>2.6336225816254179E-3</v>
      </c>
      <c r="CY82" s="478">
        <v>2.801482282844756E-3</v>
      </c>
      <c r="CZ82" s="478">
        <v>9.2053483073665805E-4</v>
      </c>
      <c r="DA82" s="478">
        <v>4.6983184965380812E-4</v>
      </c>
      <c r="DB82" s="478">
        <v>8.4057158868030256E-4</v>
      </c>
      <c r="DC82" s="478">
        <v>7.1645081289611467E-4</v>
      </c>
      <c r="DD82" s="478">
        <v>7.5720164609053495E-3</v>
      </c>
      <c r="DE82" s="478">
        <v>1.8885741265344664E-4</v>
      </c>
      <c r="DF82" s="479">
        <v>2.2502670305697601E-3</v>
      </c>
      <c r="DG82" s="481" t="s">
        <v>281</v>
      </c>
      <c r="DH82" s="175"/>
    </row>
    <row r="83" spans="1:112" ht="17.25" customHeight="1" x14ac:dyDescent="0.2">
      <c r="A83" s="547" t="s">
        <v>282</v>
      </c>
      <c r="B83" s="571" t="s">
        <v>371</v>
      </c>
      <c r="C83" s="459"/>
      <c r="D83" s="504">
        <v>0</v>
      </c>
      <c r="E83" s="478">
        <v>0</v>
      </c>
      <c r="F83" s="478">
        <v>0</v>
      </c>
      <c r="G83" s="478">
        <v>0</v>
      </c>
      <c r="H83" s="478">
        <v>4.0823571175008875E-3</v>
      </c>
      <c r="I83" s="478">
        <v>0</v>
      </c>
      <c r="J83" s="478">
        <v>0</v>
      </c>
      <c r="K83" s="478">
        <v>2.7714479275728273E-4</v>
      </c>
      <c r="L83" s="478">
        <v>4.8243576457134691E-4</v>
      </c>
      <c r="M83" s="478">
        <v>2.857959416976279E-4</v>
      </c>
      <c r="N83" s="478">
        <v>0</v>
      </c>
      <c r="O83" s="478">
        <v>1.8344135991194815E-4</v>
      </c>
      <c r="P83" s="478">
        <v>2.1822149481723951E-4</v>
      </c>
      <c r="Q83" s="478">
        <v>4.0821880527962988E-4</v>
      </c>
      <c r="R83" s="478">
        <v>3.9851552965204613E-4</v>
      </c>
      <c r="S83" s="478">
        <v>2.3665594855305466E-3</v>
      </c>
      <c r="T83" s="478">
        <v>1.0798747345307944E-4</v>
      </c>
      <c r="U83" s="478">
        <v>1.2765121759622938E-3</v>
      </c>
      <c r="V83" s="478">
        <v>2.8975265017667845E-3</v>
      </c>
      <c r="W83" s="478">
        <v>1.1640088464672331E-3</v>
      </c>
      <c r="X83" s="478">
        <v>0</v>
      </c>
      <c r="Y83" s="478">
        <v>2.9338418659234265E-4</v>
      </c>
      <c r="Z83" s="478">
        <v>3.7718452705251245E-4</v>
      </c>
      <c r="AA83" s="478">
        <v>4.0642923934411748E-4</v>
      </c>
      <c r="AB83" s="478">
        <v>1.2194413797108183E-3</v>
      </c>
      <c r="AC83" s="478">
        <v>0</v>
      </c>
      <c r="AD83" s="478">
        <v>1.2418864438612268E-3</v>
      </c>
      <c r="AE83" s="478">
        <v>1.0610079575596816E-3</v>
      </c>
      <c r="AF83" s="478">
        <v>3.6127167630057802E-4</v>
      </c>
      <c r="AG83" s="478">
        <v>6.2354988399071923E-3</v>
      </c>
      <c r="AH83" s="478">
        <v>4.6696240952603317E-5</v>
      </c>
      <c r="AI83" s="478">
        <v>2.6993355481727574E-3</v>
      </c>
      <c r="AJ83" s="478">
        <v>3.481707643687396E-4</v>
      </c>
      <c r="AK83" s="478">
        <v>0</v>
      </c>
      <c r="AL83" s="478">
        <v>9.5314429304854534E-4</v>
      </c>
      <c r="AM83" s="478">
        <v>2.4954410212112485E-4</v>
      </c>
      <c r="AN83" s="478">
        <v>2.4982824308288055E-4</v>
      </c>
      <c r="AO83" s="478">
        <v>1.4494202319072372E-3</v>
      </c>
      <c r="AP83" s="478">
        <v>1.9434028323954597E-3</v>
      </c>
      <c r="AQ83" s="478">
        <v>3.6661968503295507E-5</v>
      </c>
      <c r="AR83" s="478">
        <v>4.4239087691702714E-4</v>
      </c>
      <c r="AS83" s="478">
        <v>2.3190538260389762E-4</v>
      </c>
      <c r="AT83" s="478">
        <v>2.4613056838025362E-4</v>
      </c>
      <c r="AU83" s="478">
        <v>8.314751124381118E-4</v>
      </c>
      <c r="AV83" s="478">
        <v>1.5001125084381327E-4</v>
      </c>
      <c r="AW83" s="478">
        <v>2.2217167522732922E-4</v>
      </c>
      <c r="AX83" s="478">
        <v>1.1703854721183977E-3</v>
      </c>
      <c r="AY83" s="478">
        <v>0</v>
      </c>
      <c r="AZ83" s="478">
        <v>6.7449075947659514E-4</v>
      </c>
      <c r="BA83" s="478">
        <v>1.2674271229404308E-3</v>
      </c>
      <c r="BB83" s="478">
        <v>1.5632327653587619E-4</v>
      </c>
      <c r="BC83" s="478">
        <v>2.2675736961451248E-3</v>
      </c>
      <c r="BD83" s="478">
        <v>0</v>
      </c>
      <c r="BE83" s="478">
        <v>4.4033465433729633E-4</v>
      </c>
      <c r="BF83" s="478">
        <v>7.7953817630203946E-4</v>
      </c>
      <c r="BG83" s="478">
        <v>1.4836795252225519E-4</v>
      </c>
      <c r="BH83" s="478">
        <v>0</v>
      </c>
      <c r="BI83" s="478">
        <v>7.533759772565743E-4</v>
      </c>
      <c r="BJ83" s="478">
        <v>2.6207412953949832E-4</v>
      </c>
      <c r="BK83" s="478">
        <v>0</v>
      </c>
      <c r="BL83" s="478">
        <v>0</v>
      </c>
      <c r="BM83" s="478">
        <v>7.7976965604360468E-6</v>
      </c>
      <c r="BN83" s="478">
        <v>0</v>
      </c>
      <c r="BO83" s="478">
        <v>0</v>
      </c>
      <c r="BP83" s="478">
        <v>0</v>
      </c>
      <c r="BQ83" s="478">
        <v>0</v>
      </c>
      <c r="BR83" s="478">
        <v>0</v>
      </c>
      <c r="BS83" s="478">
        <v>2.5299187066363279E-3</v>
      </c>
      <c r="BT83" s="478">
        <v>7.2332730560578663E-6</v>
      </c>
      <c r="BU83" s="478">
        <v>0</v>
      </c>
      <c r="BV83" s="478">
        <v>0</v>
      </c>
      <c r="BW83" s="478">
        <v>0</v>
      </c>
      <c r="BX83" s="478">
        <v>2.5619128949615714E-3</v>
      </c>
      <c r="BY83" s="478">
        <v>2.4128651132261241E-2</v>
      </c>
      <c r="BZ83" s="478">
        <v>0.12909949580778729</v>
      </c>
      <c r="CA83" s="478">
        <v>4.6588876586321437E-2</v>
      </c>
      <c r="CB83" s="478">
        <v>0.28949691085613416</v>
      </c>
      <c r="CC83" s="478">
        <v>3.4797109505280713E-2</v>
      </c>
      <c r="CD83" s="478">
        <v>8.5431246023811684E-3</v>
      </c>
      <c r="CE83" s="478">
        <v>1.4481870843166702E-2</v>
      </c>
      <c r="CF83" s="478">
        <v>0</v>
      </c>
      <c r="CG83" s="478">
        <v>0</v>
      </c>
      <c r="CH83" s="478">
        <v>0</v>
      </c>
      <c r="CI83" s="478">
        <v>0</v>
      </c>
      <c r="CJ83" s="478">
        <v>0</v>
      </c>
      <c r="CK83" s="478">
        <v>1.1409395973154361E-3</v>
      </c>
      <c r="CL83" s="478">
        <v>9.5765056394977652E-5</v>
      </c>
      <c r="CM83" s="478">
        <v>0</v>
      </c>
      <c r="CN83" s="478">
        <v>2.0896749162388637E-5</v>
      </c>
      <c r="CO83" s="478">
        <v>0</v>
      </c>
      <c r="CP83" s="478">
        <v>0</v>
      </c>
      <c r="CQ83" s="478">
        <v>0</v>
      </c>
      <c r="CR83" s="478">
        <v>0</v>
      </c>
      <c r="CS83" s="478">
        <v>0</v>
      </c>
      <c r="CT83" s="478">
        <v>1.7982317387901896E-3</v>
      </c>
      <c r="CU83" s="478">
        <v>0</v>
      </c>
      <c r="CV83" s="478">
        <v>0</v>
      </c>
      <c r="CW83" s="478">
        <v>0</v>
      </c>
      <c r="CX83" s="478">
        <v>2.3770132018773003E-2</v>
      </c>
      <c r="CY83" s="478">
        <v>3.1567134656838602E-3</v>
      </c>
      <c r="CZ83" s="478">
        <v>0</v>
      </c>
      <c r="DA83" s="478">
        <v>1.5578635014836795E-3</v>
      </c>
      <c r="DB83" s="478">
        <v>0</v>
      </c>
      <c r="DC83" s="478">
        <v>0</v>
      </c>
      <c r="DD83" s="478">
        <v>0</v>
      </c>
      <c r="DE83" s="478">
        <v>1.30547686496695E-2</v>
      </c>
      <c r="DF83" s="479">
        <v>2.7668335456349793E-3</v>
      </c>
      <c r="DG83" s="481" t="s">
        <v>282</v>
      </c>
      <c r="DH83" s="175"/>
    </row>
    <row r="84" spans="1:112" ht="17.25" customHeight="1" x14ac:dyDescent="0.2">
      <c r="A84" s="547" t="s">
        <v>283</v>
      </c>
      <c r="B84" s="571" t="s">
        <v>372</v>
      </c>
      <c r="C84" s="459"/>
      <c r="D84" s="504">
        <v>7.0777669645226928E-5</v>
      </c>
      <c r="E84" s="478">
        <v>1.1763321962122103E-4</v>
      </c>
      <c r="F84" s="478">
        <v>1.5008254539996998E-4</v>
      </c>
      <c r="G84" s="478">
        <v>0</v>
      </c>
      <c r="H84" s="478">
        <v>3.5498757543485978E-4</v>
      </c>
      <c r="I84" s="478">
        <v>0</v>
      </c>
      <c r="J84" s="478">
        <v>5.3864799353622406E-4</v>
      </c>
      <c r="K84" s="478">
        <v>6.7746504896224667E-5</v>
      </c>
      <c r="L84" s="478">
        <v>2.1441589536504307E-4</v>
      </c>
      <c r="M84" s="478">
        <v>0</v>
      </c>
      <c r="N84" s="478">
        <v>0</v>
      </c>
      <c r="O84" s="478">
        <v>1.8344135991194815E-4</v>
      </c>
      <c r="P84" s="478">
        <v>2.7277686852154935E-4</v>
      </c>
      <c r="Q84" s="478">
        <v>1.7009116886651244E-4</v>
      </c>
      <c r="R84" s="478">
        <v>3.9851552965204613E-4</v>
      </c>
      <c r="S84" s="478">
        <v>7.7170418006430869E-5</v>
      </c>
      <c r="T84" s="478">
        <v>2.3397285914833881E-4</v>
      </c>
      <c r="U84" s="478">
        <v>2.618486514794449E-4</v>
      </c>
      <c r="V84" s="478">
        <v>1.4134275618374559E-4</v>
      </c>
      <c r="W84" s="478">
        <v>7.7600589764482207E-5</v>
      </c>
      <c r="X84" s="478">
        <v>0</v>
      </c>
      <c r="Y84" s="478">
        <v>8.8015255977702797E-5</v>
      </c>
      <c r="Z84" s="478">
        <v>1.6763756757889444E-4</v>
      </c>
      <c r="AA84" s="478">
        <v>2.1352260762643851E-4</v>
      </c>
      <c r="AB84" s="478">
        <v>3.4841182277451949E-4</v>
      </c>
      <c r="AC84" s="478">
        <v>3.7404151860856558E-4</v>
      </c>
      <c r="AD84" s="478">
        <v>1.896476835453105E-4</v>
      </c>
      <c r="AE84" s="478">
        <v>1.7683465959328028E-4</v>
      </c>
      <c r="AF84" s="478">
        <v>0</v>
      </c>
      <c r="AG84" s="478">
        <v>1.4501160092807424E-4</v>
      </c>
      <c r="AH84" s="478">
        <v>1.8678496381041327E-4</v>
      </c>
      <c r="AI84" s="478">
        <v>2.0764119601328904E-4</v>
      </c>
      <c r="AJ84" s="478">
        <v>1.8747656542932134E-4</v>
      </c>
      <c r="AK84" s="478">
        <v>5.3892376923284202E-5</v>
      </c>
      <c r="AL84" s="478">
        <v>8.6649481186231394E-5</v>
      </c>
      <c r="AM84" s="478">
        <v>1.1517420097898071E-4</v>
      </c>
      <c r="AN84" s="478">
        <v>1.2491412154144027E-4</v>
      </c>
      <c r="AO84" s="478">
        <v>1.9992003198720512E-5</v>
      </c>
      <c r="AP84" s="478">
        <v>4.5667429481877642E-5</v>
      </c>
      <c r="AQ84" s="478">
        <v>1.2220656167765168E-4</v>
      </c>
      <c r="AR84" s="478">
        <v>1.4746362563900905E-4</v>
      </c>
      <c r="AS84" s="478">
        <v>3.0387601858441755E-4</v>
      </c>
      <c r="AT84" s="478">
        <v>2.1244954323348204E-4</v>
      </c>
      <c r="AU84" s="478">
        <v>1.8897161646320721E-4</v>
      </c>
      <c r="AV84" s="478">
        <v>3.7502812710953319E-5</v>
      </c>
      <c r="AW84" s="478">
        <v>1.2695524298704527E-4</v>
      </c>
      <c r="AX84" s="478">
        <v>1.8877185034167705E-4</v>
      </c>
      <c r="AY84" s="478">
        <v>3.414134516899966E-4</v>
      </c>
      <c r="AZ84" s="478">
        <v>0</v>
      </c>
      <c r="BA84" s="478">
        <v>0</v>
      </c>
      <c r="BB84" s="478">
        <v>1.5632327653587619E-4</v>
      </c>
      <c r="BC84" s="478">
        <v>0</v>
      </c>
      <c r="BD84" s="478">
        <v>0</v>
      </c>
      <c r="BE84" s="478">
        <v>0</v>
      </c>
      <c r="BF84" s="478">
        <v>1.1587729647733018E-4</v>
      </c>
      <c r="BG84" s="478">
        <v>1.4836795252225519E-4</v>
      </c>
      <c r="BH84" s="478">
        <v>5.5050922102945225E-4</v>
      </c>
      <c r="BI84" s="478">
        <v>2.1321961620469082E-4</v>
      </c>
      <c r="BJ84" s="478">
        <v>9.7341819543242229E-4</v>
      </c>
      <c r="BK84" s="478">
        <v>2.6289208971538473E-4</v>
      </c>
      <c r="BL84" s="478">
        <v>9.1741814354393653E-4</v>
      </c>
      <c r="BM84" s="478">
        <v>4.3667100738441862E-4</v>
      </c>
      <c r="BN84" s="478">
        <v>5.0270623523300431E-4</v>
      </c>
      <c r="BO84" s="478">
        <v>9.246196131773752E-4</v>
      </c>
      <c r="BP84" s="478">
        <v>3.9574412871415596E-3</v>
      </c>
      <c r="BQ84" s="478">
        <v>5.7520851308599363E-4</v>
      </c>
      <c r="BR84" s="478">
        <v>1.7488236330238294E-3</v>
      </c>
      <c r="BS84" s="478">
        <v>1.4134287609846152E-3</v>
      </c>
      <c r="BT84" s="478">
        <v>7.2477396021699819E-3</v>
      </c>
      <c r="BU84" s="478">
        <v>2.5770447517150678E-4</v>
      </c>
      <c r="BV84" s="478">
        <v>4.3464517148727674E-4</v>
      </c>
      <c r="BW84" s="478">
        <v>0</v>
      </c>
      <c r="BX84" s="478">
        <v>1.2809564474807857E-3</v>
      </c>
      <c r="BY84" s="478">
        <v>3.413193304890056E-4</v>
      </c>
      <c r="BZ84" s="478">
        <v>0</v>
      </c>
      <c r="CA84" s="478">
        <v>6.8137296652755306E-4</v>
      </c>
      <c r="CB84" s="478">
        <v>8.8261253309797002E-4</v>
      </c>
      <c r="CC84" s="478">
        <v>3.1128404669260703E-3</v>
      </c>
      <c r="CD84" s="478">
        <v>8.179587385258566E-4</v>
      </c>
      <c r="CE84" s="478">
        <v>1.0727311735679039E-3</v>
      </c>
      <c r="CF84" s="478">
        <v>1.6487688469465234E-2</v>
      </c>
      <c r="CG84" s="478">
        <v>2.8734449228945223E-3</v>
      </c>
      <c r="CH84" s="478">
        <v>2.0686088605412858E-3</v>
      </c>
      <c r="CI84" s="478">
        <v>9.6967324680408151E-4</v>
      </c>
      <c r="CJ84" s="478">
        <v>1.9801980198019802E-3</v>
      </c>
      <c r="CK84" s="478">
        <v>4.0268456375838931E-3</v>
      </c>
      <c r="CL84" s="478">
        <v>3.9547421437185213E-3</v>
      </c>
      <c r="CM84" s="478">
        <v>1.2476952296452386E-3</v>
      </c>
      <c r="CN84" s="478">
        <v>8.0243516783572374E-3</v>
      </c>
      <c r="CO84" s="478">
        <v>3.370875160475174E-4</v>
      </c>
      <c r="CP84" s="478">
        <v>4.8896132760408951E-3</v>
      </c>
      <c r="CQ84" s="478">
        <v>5.6148500787038813E-3</v>
      </c>
      <c r="CR84" s="478">
        <v>1.5464418582045369E-3</v>
      </c>
      <c r="CS84" s="478">
        <v>5.7294115598279438E-3</v>
      </c>
      <c r="CT84" s="478">
        <v>1.3320235102149552E-3</v>
      </c>
      <c r="CU84" s="478">
        <v>1.650891481399956E-4</v>
      </c>
      <c r="CV84" s="478">
        <v>9.5242630601457211E-4</v>
      </c>
      <c r="CW84" s="478">
        <v>1.3120843343145769E-3</v>
      </c>
      <c r="CX84" s="478">
        <v>1.4518688591011919E-3</v>
      </c>
      <c r="CY84" s="478">
        <v>6.4587487788928086E-4</v>
      </c>
      <c r="CZ84" s="478">
        <v>1.9561365153153982E-3</v>
      </c>
      <c r="DA84" s="478">
        <v>6.4292779426310587E-4</v>
      </c>
      <c r="DB84" s="478">
        <v>1.6811431773606051E-3</v>
      </c>
      <c r="DC84" s="478">
        <v>1.9472765683843116E-3</v>
      </c>
      <c r="DD84" s="478">
        <v>0</v>
      </c>
      <c r="DE84" s="478">
        <v>2.1246458923512748E-4</v>
      </c>
      <c r="DF84" s="479">
        <v>1.1222270601038164E-3</v>
      </c>
      <c r="DG84" s="481" t="s">
        <v>283</v>
      </c>
      <c r="DH84" s="175"/>
    </row>
    <row r="85" spans="1:112" ht="17.25" customHeight="1" x14ac:dyDescent="0.2">
      <c r="A85" s="547" t="s">
        <v>284</v>
      </c>
      <c r="B85" s="571" t="s">
        <v>373</v>
      </c>
      <c r="C85" s="459"/>
      <c r="D85" s="504">
        <v>1.061665044678404E-4</v>
      </c>
      <c r="E85" s="478">
        <v>2.3526643924244207E-4</v>
      </c>
      <c r="F85" s="478">
        <v>1.2006603631997599E-3</v>
      </c>
      <c r="G85" s="478">
        <v>1.7425939756036844E-3</v>
      </c>
      <c r="H85" s="478">
        <v>3.6386226482073127E-3</v>
      </c>
      <c r="I85" s="478">
        <v>0</v>
      </c>
      <c r="J85" s="478">
        <v>1.3466199838405601E-3</v>
      </c>
      <c r="K85" s="478">
        <v>9.9772125392621797E-4</v>
      </c>
      <c r="L85" s="478">
        <v>4.4669978201050637E-4</v>
      </c>
      <c r="M85" s="478">
        <v>2.857959416976279E-4</v>
      </c>
      <c r="N85" s="478">
        <v>0</v>
      </c>
      <c r="O85" s="478">
        <v>8.5605967958909132E-4</v>
      </c>
      <c r="P85" s="478">
        <v>1.4729950900163667E-3</v>
      </c>
      <c r="Q85" s="478">
        <v>8.1643761055925977E-4</v>
      </c>
      <c r="R85" s="478">
        <v>2.0174848688634837E-3</v>
      </c>
      <c r="S85" s="478">
        <v>4.7588424437299036E-4</v>
      </c>
      <c r="T85" s="478">
        <v>1.2058601202260537E-3</v>
      </c>
      <c r="U85" s="478">
        <v>1.6692851531814612E-3</v>
      </c>
      <c r="V85" s="478">
        <v>6.3604240282685517E-4</v>
      </c>
      <c r="W85" s="478">
        <v>5.4320412835137547E-4</v>
      </c>
      <c r="X85" s="478">
        <v>0</v>
      </c>
      <c r="Y85" s="478">
        <v>5.2809153586621681E-4</v>
      </c>
      <c r="Z85" s="478">
        <v>6.7055027031557776E-4</v>
      </c>
      <c r="AA85" s="478">
        <v>6.7016647400546326E-3</v>
      </c>
      <c r="AB85" s="478">
        <v>1.7614153262489596E-3</v>
      </c>
      <c r="AC85" s="478">
        <v>1.6831868337385449E-3</v>
      </c>
      <c r="AD85" s="478">
        <v>9.4212075051541345E-4</v>
      </c>
      <c r="AE85" s="478">
        <v>1.0610079575596816E-3</v>
      </c>
      <c r="AF85" s="478">
        <v>7.2254335260115603E-4</v>
      </c>
      <c r="AG85" s="478">
        <v>1.3051044083526682E-3</v>
      </c>
      <c r="AH85" s="478">
        <v>1.2141022647676862E-3</v>
      </c>
      <c r="AI85" s="478">
        <v>6.2292358803986707E-4</v>
      </c>
      <c r="AJ85" s="478">
        <v>1.1248593925759281E-3</v>
      </c>
      <c r="AK85" s="478">
        <v>2.425156961547789E-4</v>
      </c>
      <c r="AL85" s="478">
        <v>4.9823451682083056E-4</v>
      </c>
      <c r="AM85" s="478">
        <v>5.3747960456857662E-4</v>
      </c>
      <c r="AN85" s="478">
        <v>6.8702766847792145E-4</v>
      </c>
      <c r="AO85" s="478">
        <v>1.6993202718912435E-4</v>
      </c>
      <c r="AP85" s="478">
        <v>5.3786083611989221E-4</v>
      </c>
      <c r="AQ85" s="478">
        <v>6.5176832894747565E-4</v>
      </c>
      <c r="AR85" s="478">
        <v>8.1924236466116138E-4</v>
      </c>
      <c r="AS85" s="478">
        <v>1.7033050515389721E-3</v>
      </c>
      <c r="AT85" s="478">
        <v>1.1270189183727401E-3</v>
      </c>
      <c r="AU85" s="478">
        <v>9.0706375902339465E-4</v>
      </c>
      <c r="AV85" s="478">
        <v>2.500187514063555E-4</v>
      </c>
      <c r="AW85" s="478">
        <v>7.5115185434001793E-4</v>
      </c>
      <c r="AX85" s="478">
        <v>1.1326311020500622E-3</v>
      </c>
      <c r="AY85" s="478">
        <v>1.0242403550699897E-3</v>
      </c>
      <c r="AZ85" s="478">
        <v>5.3959260758127618E-4</v>
      </c>
      <c r="BA85" s="478">
        <v>4.224757076468103E-4</v>
      </c>
      <c r="BB85" s="478">
        <v>1.0942629357511334E-3</v>
      </c>
      <c r="BC85" s="478">
        <v>0</v>
      </c>
      <c r="BD85" s="478">
        <v>0</v>
      </c>
      <c r="BE85" s="478">
        <v>4.4033465433729633E-4</v>
      </c>
      <c r="BF85" s="478">
        <v>6.6366087982470923E-4</v>
      </c>
      <c r="BG85" s="478">
        <v>5.9347181008902075E-4</v>
      </c>
      <c r="BH85" s="478">
        <v>8.2576383154417832E-4</v>
      </c>
      <c r="BI85" s="478">
        <v>1.4498933901918977E-3</v>
      </c>
      <c r="BJ85" s="478">
        <v>2.6207412953949832E-4</v>
      </c>
      <c r="BK85" s="478">
        <v>4.7493531470950423E-3</v>
      </c>
      <c r="BL85" s="478">
        <v>4.9071203026768697E-3</v>
      </c>
      <c r="BM85" s="478">
        <v>4.0158137286245644E-3</v>
      </c>
      <c r="BN85" s="478">
        <v>5.0103054778222762E-3</v>
      </c>
      <c r="BO85" s="478">
        <v>3.2881609343997842E-4</v>
      </c>
      <c r="BP85" s="478">
        <v>1.1028934734656805E-3</v>
      </c>
      <c r="BQ85" s="478">
        <v>1.1242711846680786E-3</v>
      </c>
      <c r="BR85" s="478">
        <v>5.4351928738582325E-3</v>
      </c>
      <c r="BS85" s="478">
        <v>1.1327791606642606E-2</v>
      </c>
      <c r="BT85" s="478">
        <v>1.1070524412296565E-2</v>
      </c>
      <c r="BU85" s="478">
        <v>2.799203782035332E-3</v>
      </c>
      <c r="BV85" s="478">
        <v>2.528844634107792E-3</v>
      </c>
      <c r="BW85" s="478">
        <v>0</v>
      </c>
      <c r="BX85" s="478">
        <v>4.3766011955593508E-3</v>
      </c>
      <c r="BY85" s="478">
        <v>2.4548736462093861E-3</v>
      </c>
      <c r="BZ85" s="478">
        <v>0</v>
      </c>
      <c r="CA85" s="478">
        <v>5.2806404905885356E-3</v>
      </c>
      <c r="CB85" s="478">
        <v>2.6478375992939102E-3</v>
      </c>
      <c r="CC85" s="478">
        <v>5.4474708171206223E-3</v>
      </c>
      <c r="CD85" s="478">
        <v>1.5450331727710623E-3</v>
      </c>
      <c r="CE85" s="478">
        <v>1.8236429950654366E-3</v>
      </c>
      <c r="CF85" s="478">
        <v>2.7117908666883608E-3</v>
      </c>
      <c r="CG85" s="478">
        <v>0.23708802292169245</v>
      </c>
      <c r="CH85" s="478">
        <v>4.0288620188637429E-2</v>
      </c>
      <c r="CI85" s="478">
        <v>1.4304904411568469E-2</v>
      </c>
      <c r="CJ85" s="478">
        <v>3.1305987741631305E-2</v>
      </c>
      <c r="CK85" s="478">
        <v>9.496644295302014E-3</v>
      </c>
      <c r="CL85" s="478">
        <v>6.1466978789813439E-3</v>
      </c>
      <c r="CM85" s="478">
        <v>6.654374558107939E-4</v>
      </c>
      <c r="CN85" s="478">
        <v>1.7051747316509127E-2</v>
      </c>
      <c r="CO85" s="478">
        <v>1.8384418428407153E-3</v>
      </c>
      <c r="CP85" s="478">
        <v>6.1737541364152715E-3</v>
      </c>
      <c r="CQ85" s="478">
        <v>1.0999347333666065E-2</v>
      </c>
      <c r="CR85" s="478">
        <v>2.3859388669441426E-3</v>
      </c>
      <c r="CS85" s="478">
        <v>1.1598140118071157E-2</v>
      </c>
      <c r="CT85" s="478">
        <v>2.8638505469621538E-3</v>
      </c>
      <c r="CU85" s="478">
        <v>4.1822584195465549E-3</v>
      </c>
      <c r="CV85" s="478">
        <v>2.3929710938616123E-3</v>
      </c>
      <c r="CW85" s="478">
        <v>3.398636785731741E-3</v>
      </c>
      <c r="CX85" s="478">
        <v>5.9762973967653716E-3</v>
      </c>
      <c r="CY85" s="478">
        <v>5.5545239498478154E-3</v>
      </c>
      <c r="CZ85" s="478">
        <v>8.6070006673877528E-3</v>
      </c>
      <c r="DA85" s="478">
        <v>1.904055390702275E-3</v>
      </c>
      <c r="DB85" s="478">
        <v>5.6038105912020178E-3</v>
      </c>
      <c r="DC85" s="478">
        <v>3.9864058050886374E-3</v>
      </c>
      <c r="DD85" s="478">
        <v>0</v>
      </c>
      <c r="DE85" s="478">
        <v>1.3172804532577903E-2</v>
      </c>
      <c r="DF85" s="479">
        <v>7.2338315854545334E-3</v>
      </c>
      <c r="DG85" s="481" t="s">
        <v>284</v>
      </c>
      <c r="DH85" s="175"/>
    </row>
    <row r="86" spans="1:112" ht="17.25" customHeight="1" x14ac:dyDescent="0.2">
      <c r="A86" s="547" t="s">
        <v>285</v>
      </c>
      <c r="B86" s="571" t="s">
        <v>374</v>
      </c>
      <c r="C86" s="459"/>
      <c r="D86" s="504">
        <v>0</v>
      </c>
      <c r="E86" s="478">
        <v>0</v>
      </c>
      <c r="F86" s="478">
        <v>0</v>
      </c>
      <c r="G86" s="478">
        <v>0</v>
      </c>
      <c r="H86" s="478">
        <v>0</v>
      </c>
      <c r="I86" s="478">
        <v>0</v>
      </c>
      <c r="J86" s="478">
        <v>0</v>
      </c>
      <c r="K86" s="478">
        <v>6.1587731723840607E-6</v>
      </c>
      <c r="L86" s="478">
        <v>0</v>
      </c>
      <c r="M86" s="478">
        <v>0</v>
      </c>
      <c r="N86" s="478">
        <v>0</v>
      </c>
      <c r="O86" s="478">
        <v>0</v>
      </c>
      <c r="P86" s="478">
        <v>0</v>
      </c>
      <c r="Q86" s="478">
        <v>0</v>
      </c>
      <c r="R86" s="478">
        <v>2.4907220603252883E-5</v>
      </c>
      <c r="S86" s="478">
        <v>1.2861736334405144E-5</v>
      </c>
      <c r="T86" s="478">
        <v>1.7997912242179908E-5</v>
      </c>
      <c r="U86" s="478">
        <v>3.2731081434930612E-5</v>
      </c>
      <c r="V86" s="478">
        <v>0</v>
      </c>
      <c r="W86" s="478">
        <v>0</v>
      </c>
      <c r="X86" s="478">
        <v>0</v>
      </c>
      <c r="Y86" s="478">
        <v>0</v>
      </c>
      <c r="Z86" s="478">
        <v>0</v>
      </c>
      <c r="AA86" s="478">
        <v>5.8902788310741663E-6</v>
      </c>
      <c r="AB86" s="478">
        <v>0</v>
      </c>
      <c r="AC86" s="478">
        <v>0</v>
      </c>
      <c r="AD86" s="478">
        <v>1.8353001633417145E-5</v>
      </c>
      <c r="AE86" s="478">
        <v>0</v>
      </c>
      <c r="AF86" s="478">
        <v>0</v>
      </c>
      <c r="AG86" s="478">
        <v>0</v>
      </c>
      <c r="AH86" s="478">
        <v>0</v>
      </c>
      <c r="AI86" s="478">
        <v>0</v>
      </c>
      <c r="AJ86" s="478">
        <v>0</v>
      </c>
      <c r="AK86" s="478">
        <v>0</v>
      </c>
      <c r="AL86" s="478">
        <v>0</v>
      </c>
      <c r="AM86" s="478">
        <v>0</v>
      </c>
      <c r="AN86" s="478">
        <v>0</v>
      </c>
      <c r="AO86" s="478">
        <v>9.9960015993602559E-6</v>
      </c>
      <c r="AP86" s="478">
        <v>5.0741588313197379E-6</v>
      </c>
      <c r="AQ86" s="478">
        <v>1.6294208223686889E-5</v>
      </c>
      <c r="AR86" s="478">
        <v>1.6384847293223228E-5</v>
      </c>
      <c r="AS86" s="478">
        <v>7.9967373311688831E-6</v>
      </c>
      <c r="AT86" s="478">
        <v>1.2954240441065978E-5</v>
      </c>
      <c r="AU86" s="478">
        <v>0</v>
      </c>
      <c r="AV86" s="478">
        <v>0</v>
      </c>
      <c r="AW86" s="478">
        <v>0</v>
      </c>
      <c r="AX86" s="478">
        <v>0</v>
      </c>
      <c r="AY86" s="478">
        <v>0</v>
      </c>
      <c r="AZ86" s="478">
        <v>0</v>
      </c>
      <c r="BA86" s="478">
        <v>0</v>
      </c>
      <c r="BB86" s="478">
        <v>0</v>
      </c>
      <c r="BC86" s="478">
        <v>0</v>
      </c>
      <c r="BD86" s="478">
        <v>0</v>
      </c>
      <c r="BE86" s="478">
        <v>0</v>
      </c>
      <c r="BF86" s="478">
        <v>0</v>
      </c>
      <c r="BG86" s="478">
        <v>0</v>
      </c>
      <c r="BH86" s="478">
        <v>0</v>
      </c>
      <c r="BI86" s="478">
        <v>1.4214641080312721E-5</v>
      </c>
      <c r="BJ86" s="478">
        <v>3.7439161362785471E-5</v>
      </c>
      <c r="BK86" s="478">
        <v>6.918212887246966E-6</v>
      </c>
      <c r="BL86" s="478">
        <v>7.1117685546041593E-6</v>
      </c>
      <c r="BM86" s="478">
        <v>7.7976965604360468E-6</v>
      </c>
      <c r="BN86" s="478">
        <v>5.0270623523300433E-5</v>
      </c>
      <c r="BO86" s="478">
        <v>2.8103939610254565E-6</v>
      </c>
      <c r="BP86" s="478">
        <v>0</v>
      </c>
      <c r="BQ86" s="478">
        <v>0</v>
      </c>
      <c r="BR86" s="478">
        <v>2.013034397725271E-4</v>
      </c>
      <c r="BS86" s="478">
        <v>9.1626834445581297E-5</v>
      </c>
      <c r="BT86" s="478">
        <v>2.8933092224231466E-4</v>
      </c>
      <c r="BU86" s="478">
        <v>3.5545444851242315E-5</v>
      </c>
      <c r="BV86" s="478">
        <v>0</v>
      </c>
      <c r="BW86" s="478">
        <v>0</v>
      </c>
      <c r="BX86" s="478">
        <v>3.2023911187019642E-4</v>
      </c>
      <c r="BY86" s="478">
        <v>1.3127666557269446E-5</v>
      </c>
      <c r="BZ86" s="478">
        <v>0</v>
      </c>
      <c r="CA86" s="478">
        <v>0</v>
      </c>
      <c r="CB86" s="478">
        <v>0</v>
      </c>
      <c r="CC86" s="478">
        <v>0</v>
      </c>
      <c r="CD86" s="478">
        <v>0</v>
      </c>
      <c r="CE86" s="478">
        <v>2.1454623471358077E-4</v>
      </c>
      <c r="CF86" s="478">
        <v>1.0847163466753444E-4</v>
      </c>
      <c r="CG86" s="478">
        <v>0</v>
      </c>
      <c r="CH86" s="478">
        <v>3.7899869480631419E-2</v>
      </c>
      <c r="CI86" s="478">
        <v>1.7792169666129936E-5</v>
      </c>
      <c r="CJ86" s="478">
        <v>0</v>
      </c>
      <c r="CK86" s="478">
        <v>0</v>
      </c>
      <c r="CL86" s="478">
        <v>7.0937078811094558E-6</v>
      </c>
      <c r="CM86" s="478">
        <v>1.0628514919200181E-4</v>
      </c>
      <c r="CN86" s="478">
        <v>2.0896749162388637E-5</v>
      </c>
      <c r="CO86" s="478">
        <v>2.6297607634912705E-5</v>
      </c>
      <c r="CP86" s="478">
        <v>4.9390033091322169E-5</v>
      </c>
      <c r="CQ86" s="478">
        <v>4.7990171612853688E-5</v>
      </c>
      <c r="CR86" s="478">
        <v>7.0694484946493116E-5</v>
      </c>
      <c r="CS86" s="478">
        <v>3.1346324643435555E-4</v>
      </c>
      <c r="CT86" s="478">
        <v>8.1586440000666009E-4</v>
      </c>
      <c r="CU86" s="478">
        <v>0.26403257759189963</v>
      </c>
      <c r="CV86" s="478">
        <v>2.3810657650364302E-5</v>
      </c>
      <c r="CW86" s="478">
        <v>2.2557323799104474E-5</v>
      </c>
      <c r="CX86" s="478">
        <v>3.8153763041496439E-3</v>
      </c>
      <c r="CY86" s="478">
        <v>2.8822166425809159E-3</v>
      </c>
      <c r="CZ86" s="478">
        <v>4.809794490599038E-3</v>
      </c>
      <c r="DA86" s="478">
        <v>1.2611275964391692E-3</v>
      </c>
      <c r="DB86" s="478">
        <v>2.8019052956010089E-4</v>
      </c>
      <c r="DC86" s="478">
        <v>1.2859373564802056E-4</v>
      </c>
      <c r="DD86" s="478">
        <v>0</v>
      </c>
      <c r="DE86" s="478">
        <v>5.3116147308781871E-3</v>
      </c>
      <c r="DF86" s="479">
        <v>8.5304459564221758E-4</v>
      </c>
      <c r="DG86" s="481" t="s">
        <v>285</v>
      </c>
      <c r="DH86" s="175"/>
    </row>
    <row r="87" spans="1:112" ht="17.25" customHeight="1" x14ac:dyDescent="0.2">
      <c r="A87" s="547" t="s">
        <v>286</v>
      </c>
      <c r="B87" s="571" t="s">
        <v>375</v>
      </c>
      <c r="C87" s="459"/>
      <c r="D87" s="504">
        <v>1.1678315491462444E-3</v>
      </c>
      <c r="E87" s="478">
        <v>2.7055640512880837E-3</v>
      </c>
      <c r="F87" s="478">
        <v>7.6542098153984696E-3</v>
      </c>
      <c r="G87" s="478">
        <v>0</v>
      </c>
      <c r="H87" s="478">
        <v>7.9872204472843447E-4</v>
      </c>
      <c r="I87" s="478">
        <v>0</v>
      </c>
      <c r="J87" s="478">
        <v>5.3864799353622406E-4</v>
      </c>
      <c r="K87" s="478">
        <v>2.3280162591611752E-3</v>
      </c>
      <c r="L87" s="478">
        <v>2.7695386484651394E-3</v>
      </c>
      <c r="M87" s="478">
        <v>8.573878250928837E-4</v>
      </c>
      <c r="N87" s="478">
        <v>0</v>
      </c>
      <c r="O87" s="478">
        <v>1.4675308792955852E-3</v>
      </c>
      <c r="P87" s="478">
        <v>1.2002182214948171E-3</v>
      </c>
      <c r="Q87" s="478">
        <v>1.2246564158388895E-3</v>
      </c>
      <c r="R87" s="478">
        <v>1.4944332361951729E-3</v>
      </c>
      <c r="S87" s="478">
        <v>5.3762057877813508E-3</v>
      </c>
      <c r="T87" s="478">
        <v>1.1158705590151542E-3</v>
      </c>
      <c r="U87" s="478">
        <v>1.6038229903115998E-3</v>
      </c>
      <c r="V87" s="478">
        <v>4.6643109540636047E-3</v>
      </c>
      <c r="W87" s="478">
        <v>2.9100221161680829E-3</v>
      </c>
      <c r="X87" s="478">
        <v>0</v>
      </c>
      <c r="Y87" s="478">
        <v>6.0143758251430248E-3</v>
      </c>
      <c r="Z87" s="478">
        <v>1.3830099325258791E-3</v>
      </c>
      <c r="AA87" s="478">
        <v>7.9798552463977261E-3</v>
      </c>
      <c r="AB87" s="478">
        <v>5.4003832530050517E-3</v>
      </c>
      <c r="AC87" s="478">
        <v>7.4808303721713115E-4</v>
      </c>
      <c r="AD87" s="478">
        <v>2.0004771780424689E-3</v>
      </c>
      <c r="AE87" s="478">
        <v>1.5915119363395225E-3</v>
      </c>
      <c r="AF87" s="478">
        <v>7.2254335260115606E-3</v>
      </c>
      <c r="AG87" s="478">
        <v>3.2627610208816704E-3</v>
      </c>
      <c r="AH87" s="478">
        <v>1.914545879056736E-3</v>
      </c>
      <c r="AI87" s="478">
        <v>5.1910299003322261E-3</v>
      </c>
      <c r="AJ87" s="478">
        <v>4.2316139054046813E-3</v>
      </c>
      <c r="AK87" s="478">
        <v>1.7515022500067365E-3</v>
      </c>
      <c r="AL87" s="478">
        <v>7.1485821978640898E-4</v>
      </c>
      <c r="AM87" s="478">
        <v>3.0137249256166621E-3</v>
      </c>
      <c r="AN87" s="478">
        <v>3.5600524639310474E-3</v>
      </c>
      <c r="AO87" s="478">
        <v>1.5093962415033987E-3</v>
      </c>
      <c r="AP87" s="478">
        <v>2.1666658209735282E-3</v>
      </c>
      <c r="AQ87" s="478">
        <v>4.3179651792770264E-3</v>
      </c>
      <c r="AR87" s="478">
        <v>2.8673482763140645E-3</v>
      </c>
      <c r="AS87" s="478">
        <v>3.7584665456493749E-3</v>
      </c>
      <c r="AT87" s="478">
        <v>6.3035333986227052E-3</v>
      </c>
      <c r="AU87" s="478">
        <v>1.6251559015835822E-3</v>
      </c>
      <c r="AV87" s="478">
        <v>3.9502962722204162E-3</v>
      </c>
      <c r="AW87" s="478">
        <v>4.5386499367868682E-3</v>
      </c>
      <c r="AX87" s="478">
        <v>8.6079963755804727E-3</v>
      </c>
      <c r="AY87" s="478">
        <v>1.707067258449983E-3</v>
      </c>
      <c r="AZ87" s="478">
        <v>9.442870632672332E-3</v>
      </c>
      <c r="BA87" s="478">
        <v>7.6045627376425855E-3</v>
      </c>
      <c r="BB87" s="478">
        <v>4.8460215726121624E-3</v>
      </c>
      <c r="BC87" s="478">
        <v>2.9478458049886622E-2</v>
      </c>
      <c r="BD87" s="478">
        <v>0</v>
      </c>
      <c r="BE87" s="478">
        <v>8.8066930867459266E-4</v>
      </c>
      <c r="BF87" s="478">
        <v>1.5801449519635934E-3</v>
      </c>
      <c r="BG87" s="478">
        <v>2.225519287833828E-3</v>
      </c>
      <c r="BH87" s="478">
        <v>3.0278007156619873E-3</v>
      </c>
      <c r="BI87" s="478">
        <v>2.08955223880597E-3</v>
      </c>
      <c r="BJ87" s="478">
        <v>7.4878322725570941E-5</v>
      </c>
      <c r="BK87" s="478">
        <v>1.7122576895936242E-3</v>
      </c>
      <c r="BL87" s="478">
        <v>2.0481893437259979E-3</v>
      </c>
      <c r="BM87" s="478">
        <v>1.7934702089002909E-3</v>
      </c>
      <c r="BN87" s="478">
        <v>3.0329942859057928E-3</v>
      </c>
      <c r="BO87" s="478">
        <v>1.2233644912343812E-2</v>
      </c>
      <c r="BP87" s="478">
        <v>1.2910341248215908E-2</v>
      </c>
      <c r="BQ87" s="478">
        <v>3.7257824143070044E-2</v>
      </c>
      <c r="BR87" s="478">
        <v>2.6295261820286353E-3</v>
      </c>
      <c r="BS87" s="478">
        <v>1.4633144819605428E-2</v>
      </c>
      <c r="BT87" s="478">
        <v>3.787703435804702E-2</v>
      </c>
      <c r="BU87" s="478">
        <v>3.1990900366118081E-3</v>
      </c>
      <c r="BV87" s="478">
        <v>3.0425162004109373E-3</v>
      </c>
      <c r="BW87" s="478">
        <v>0</v>
      </c>
      <c r="BX87" s="478">
        <v>5.33731853116994E-4</v>
      </c>
      <c r="BY87" s="478">
        <v>2.9471611421069905E-3</v>
      </c>
      <c r="BZ87" s="478">
        <v>0</v>
      </c>
      <c r="CA87" s="478">
        <v>3.5772080742696535E-3</v>
      </c>
      <c r="CB87" s="478">
        <v>4.4130626654898496E-3</v>
      </c>
      <c r="CC87" s="478">
        <v>3.7798777098387993E-3</v>
      </c>
      <c r="CD87" s="478">
        <v>9.4519676451876762E-3</v>
      </c>
      <c r="CE87" s="478">
        <v>2.1740685117642853E-2</v>
      </c>
      <c r="CF87" s="478">
        <v>2.1694326933506887E-3</v>
      </c>
      <c r="CG87" s="478">
        <v>2.0896284281679937E-2</v>
      </c>
      <c r="CH87" s="478">
        <v>4.8021277119708423E-3</v>
      </c>
      <c r="CI87" s="478">
        <v>2.8058251563486909E-2</v>
      </c>
      <c r="CJ87" s="478">
        <v>5.440829797265441E-2</v>
      </c>
      <c r="CK87" s="478">
        <v>2.2953020134228189E-2</v>
      </c>
      <c r="CL87" s="478">
        <v>1.297793856848975E-2</v>
      </c>
      <c r="CM87" s="478">
        <v>4.172847379146854E-3</v>
      </c>
      <c r="CN87" s="478">
        <v>3.3560179154796151E-2</v>
      </c>
      <c r="CO87" s="478">
        <v>5.9695569331251839E-3</v>
      </c>
      <c r="CP87" s="478">
        <v>1.1902997975008643E-2</v>
      </c>
      <c r="CQ87" s="478">
        <v>1.0269896725150688E-2</v>
      </c>
      <c r="CR87" s="478">
        <v>1.1311117591438899E-3</v>
      </c>
      <c r="CS87" s="478">
        <v>2.9587447538442783E-2</v>
      </c>
      <c r="CT87" s="478">
        <v>1.1605254832747798E-2</v>
      </c>
      <c r="CU87" s="478">
        <v>3.3017829627999119E-3</v>
      </c>
      <c r="CV87" s="478">
        <v>1.7024620220010478E-3</v>
      </c>
      <c r="CW87" s="478">
        <v>1.2590746233866815E-2</v>
      </c>
      <c r="CX87" s="478">
        <v>1.4788803727588885E-2</v>
      </c>
      <c r="CY87" s="478">
        <v>7.42756109572673E-4</v>
      </c>
      <c r="CZ87" s="478">
        <v>4.142406738314961E-4</v>
      </c>
      <c r="DA87" s="478">
        <v>7.6162215628090999E-3</v>
      </c>
      <c r="DB87" s="478">
        <v>5.6038105912020178E-4</v>
      </c>
      <c r="DC87" s="478">
        <v>5.3825663635528615E-3</v>
      </c>
      <c r="DD87" s="478">
        <v>0</v>
      </c>
      <c r="DE87" s="478">
        <v>2.8800755429650615E-3</v>
      </c>
      <c r="DF87" s="479">
        <v>7.9432302231095611E-3</v>
      </c>
      <c r="DG87" s="481" t="s">
        <v>286</v>
      </c>
      <c r="DH87" s="175"/>
    </row>
    <row r="88" spans="1:112" ht="17.25" customHeight="1" x14ac:dyDescent="0.2">
      <c r="A88" s="547" t="s">
        <v>287</v>
      </c>
      <c r="B88" s="571" t="s">
        <v>376</v>
      </c>
      <c r="C88" s="459"/>
      <c r="D88" s="504">
        <v>1.7694417411306732E-5</v>
      </c>
      <c r="E88" s="478">
        <v>1.1763321962122103E-4</v>
      </c>
      <c r="F88" s="478">
        <v>1.5008254539996998E-4</v>
      </c>
      <c r="G88" s="478">
        <v>0</v>
      </c>
      <c r="H88" s="478">
        <v>1.7749378771742989E-4</v>
      </c>
      <c r="I88" s="478">
        <v>0</v>
      </c>
      <c r="J88" s="478">
        <v>0</v>
      </c>
      <c r="K88" s="478">
        <v>7.9448173923754388E-4</v>
      </c>
      <c r="L88" s="478">
        <v>3.3949183432798483E-4</v>
      </c>
      <c r="M88" s="478">
        <v>0</v>
      </c>
      <c r="N88" s="478">
        <v>0</v>
      </c>
      <c r="O88" s="478">
        <v>0</v>
      </c>
      <c r="P88" s="478">
        <v>1.6366612111292964E-4</v>
      </c>
      <c r="Q88" s="478">
        <v>1.7009116886651244E-4</v>
      </c>
      <c r="R88" s="478">
        <v>2.2416498542927594E-4</v>
      </c>
      <c r="S88" s="478">
        <v>1.5691318327974277E-3</v>
      </c>
      <c r="T88" s="478">
        <v>2.6996868363269861E-4</v>
      </c>
      <c r="U88" s="478">
        <v>2.9457973291437551E-4</v>
      </c>
      <c r="V88" s="478">
        <v>4.2402826855123676E-4</v>
      </c>
      <c r="W88" s="478">
        <v>3.8800294882241102E-4</v>
      </c>
      <c r="X88" s="478">
        <v>0</v>
      </c>
      <c r="Y88" s="478">
        <v>8.2147572245855945E-4</v>
      </c>
      <c r="Z88" s="478">
        <v>7.9627844599974851E-4</v>
      </c>
      <c r="AA88" s="478">
        <v>2.4032337630782597E-3</v>
      </c>
      <c r="AB88" s="478">
        <v>1.1807289549580938E-3</v>
      </c>
      <c r="AC88" s="478">
        <v>1.8702075930428279E-4</v>
      </c>
      <c r="AD88" s="478">
        <v>4.0376603593517721E-4</v>
      </c>
      <c r="AE88" s="478">
        <v>2.652519893899204E-4</v>
      </c>
      <c r="AF88" s="478">
        <v>0</v>
      </c>
      <c r="AG88" s="478">
        <v>3.625290023201856E-4</v>
      </c>
      <c r="AH88" s="478">
        <v>1.8678496381041327E-4</v>
      </c>
      <c r="AI88" s="478">
        <v>1.8687707641196014E-3</v>
      </c>
      <c r="AJ88" s="478">
        <v>6.6955916224757618E-4</v>
      </c>
      <c r="AK88" s="478">
        <v>8.0838565384926296E-5</v>
      </c>
      <c r="AL88" s="478">
        <v>1.9496133266902065E-4</v>
      </c>
      <c r="AM88" s="478">
        <v>1.5356560130530761E-4</v>
      </c>
      <c r="AN88" s="478">
        <v>6.2457060770720137E-5</v>
      </c>
      <c r="AO88" s="478">
        <v>9.9960015993602559E-6</v>
      </c>
      <c r="AP88" s="478">
        <v>2.0296635325278952E-5</v>
      </c>
      <c r="AQ88" s="478">
        <v>1.5886853018094718E-4</v>
      </c>
      <c r="AR88" s="478">
        <v>1.8023332022545549E-4</v>
      </c>
      <c r="AS88" s="478">
        <v>9.4361500507792817E-4</v>
      </c>
      <c r="AT88" s="478">
        <v>5.6221403514226346E-4</v>
      </c>
      <c r="AU88" s="478">
        <v>3.7794323292641448E-5</v>
      </c>
      <c r="AV88" s="478">
        <v>1.375103132734955E-4</v>
      </c>
      <c r="AW88" s="478">
        <v>3.0680850388535943E-4</v>
      </c>
      <c r="AX88" s="478">
        <v>2.2652622041001246E-4</v>
      </c>
      <c r="AY88" s="478">
        <v>3.414134516899966E-4</v>
      </c>
      <c r="AZ88" s="478">
        <v>1.3489815189531904E-4</v>
      </c>
      <c r="BA88" s="478">
        <v>4.224757076468103E-4</v>
      </c>
      <c r="BB88" s="478">
        <v>1.5632327653587619E-4</v>
      </c>
      <c r="BC88" s="478">
        <v>0</v>
      </c>
      <c r="BD88" s="478">
        <v>0</v>
      </c>
      <c r="BE88" s="478">
        <v>4.4033465433729633E-4</v>
      </c>
      <c r="BF88" s="478">
        <v>1.0534299679757289E-4</v>
      </c>
      <c r="BG88" s="478">
        <v>2.9673590504451037E-4</v>
      </c>
      <c r="BH88" s="478">
        <v>8.2576383154417832E-4</v>
      </c>
      <c r="BI88" s="478">
        <v>1.023454157782516E-3</v>
      </c>
      <c r="BJ88" s="478">
        <v>3.7439161362785471E-5</v>
      </c>
      <c r="BK88" s="478">
        <v>1.2106872552682192E-4</v>
      </c>
      <c r="BL88" s="478">
        <v>1.2801183398287487E-4</v>
      </c>
      <c r="BM88" s="478">
        <v>1.0137005528566861E-4</v>
      </c>
      <c r="BN88" s="478">
        <v>1.3405499606213448E-4</v>
      </c>
      <c r="BO88" s="478">
        <v>1.4051969805127284E-5</v>
      </c>
      <c r="BP88" s="478">
        <v>6.4876086674451802E-5</v>
      </c>
      <c r="BQ88" s="478">
        <v>3.3989593955081443E-4</v>
      </c>
      <c r="BR88" s="478">
        <v>4.780956694597519E-4</v>
      </c>
      <c r="BS88" s="478">
        <v>1.2997436145428753E-2</v>
      </c>
      <c r="BT88" s="478">
        <v>3.2839059674502711E-3</v>
      </c>
      <c r="BU88" s="478">
        <v>1.0663633455372694E-4</v>
      </c>
      <c r="BV88" s="478">
        <v>6.5196775723091517E-4</v>
      </c>
      <c r="BW88" s="478">
        <v>0</v>
      </c>
      <c r="BX88" s="478">
        <v>1.2809564474807857E-3</v>
      </c>
      <c r="BY88" s="478">
        <v>9.6488349195930428E-4</v>
      </c>
      <c r="BZ88" s="478">
        <v>0</v>
      </c>
      <c r="CA88" s="478">
        <v>4.2585810407972063E-4</v>
      </c>
      <c r="CB88" s="478">
        <v>0</v>
      </c>
      <c r="CC88" s="478">
        <v>2.556976097832129E-3</v>
      </c>
      <c r="CD88" s="478">
        <v>7.2707443424520585E-4</v>
      </c>
      <c r="CE88" s="478">
        <v>8.939426446399199E-4</v>
      </c>
      <c r="CF88" s="478">
        <v>1.9524894240156199E-3</v>
      </c>
      <c r="CG88" s="478">
        <v>2.3539194941419598E-2</v>
      </c>
      <c r="CH88" s="478">
        <v>1.3199694633930111E-2</v>
      </c>
      <c r="CI88" s="478">
        <v>1.9687035735572775E-2</v>
      </c>
      <c r="CJ88" s="478">
        <v>0.12022630834512023</v>
      </c>
      <c r="CK88" s="478">
        <v>9.8657718120805371E-3</v>
      </c>
      <c r="CL88" s="478">
        <v>2.5395474214371851E-3</v>
      </c>
      <c r="CM88" s="478">
        <v>1.5711717706643746E-4</v>
      </c>
      <c r="CN88" s="478">
        <v>1.5533250210708887E-3</v>
      </c>
      <c r="CO88" s="478">
        <v>6.2157981682520939E-5</v>
      </c>
      <c r="CP88" s="478">
        <v>9.8780066182644352E-4</v>
      </c>
      <c r="CQ88" s="478">
        <v>1.0653818098053519E-3</v>
      </c>
      <c r="CR88" s="478">
        <v>3.5347242473246558E-5</v>
      </c>
      <c r="CS88" s="478">
        <v>5.398533688591679E-4</v>
      </c>
      <c r="CT88" s="478">
        <v>5.0783396326945169E-3</v>
      </c>
      <c r="CU88" s="478">
        <v>0.21725731895223421</v>
      </c>
      <c r="CV88" s="478">
        <v>2.1548645173579692E-3</v>
      </c>
      <c r="CW88" s="478">
        <v>8.932700224445372E-3</v>
      </c>
      <c r="CX88" s="478">
        <v>6.5840564540635442E-3</v>
      </c>
      <c r="CY88" s="478">
        <v>8.5255483881385083E-3</v>
      </c>
      <c r="CZ88" s="478">
        <v>4.6026741536832902E-3</v>
      </c>
      <c r="DA88" s="478">
        <v>1.2611275964391692E-3</v>
      </c>
      <c r="DB88" s="478">
        <v>3.6424768842813113E-3</v>
      </c>
      <c r="DC88" s="478">
        <v>9.1852668320014698E-4</v>
      </c>
      <c r="DD88" s="478">
        <v>0</v>
      </c>
      <c r="DE88" s="478">
        <v>2.1624173748819642E-2</v>
      </c>
      <c r="DF88" s="479">
        <v>3.2851886485039303E-3</v>
      </c>
      <c r="DG88" s="481" t="s">
        <v>287</v>
      </c>
      <c r="DH88" s="175"/>
    </row>
    <row r="89" spans="1:112" ht="17.25" customHeight="1" x14ac:dyDescent="0.2">
      <c r="A89" s="547" t="s">
        <v>288</v>
      </c>
      <c r="B89" s="571" t="s">
        <v>377</v>
      </c>
      <c r="C89" s="459"/>
      <c r="D89" s="504">
        <v>6.3699902680704234E-4</v>
      </c>
      <c r="E89" s="478">
        <v>5.8816609810610516E-4</v>
      </c>
      <c r="F89" s="478">
        <v>2.2512381809995496E-3</v>
      </c>
      <c r="G89" s="478">
        <v>4.978839930296241E-4</v>
      </c>
      <c r="H89" s="478">
        <v>8.874689385871495E-4</v>
      </c>
      <c r="I89" s="478">
        <v>0</v>
      </c>
      <c r="J89" s="478">
        <v>1.6159439806086723E-3</v>
      </c>
      <c r="K89" s="478">
        <v>7.5752910020323954E-4</v>
      </c>
      <c r="L89" s="478">
        <v>8.0405960761891144E-4</v>
      </c>
      <c r="M89" s="478">
        <v>2.857959416976279E-4</v>
      </c>
      <c r="N89" s="478">
        <v>0</v>
      </c>
      <c r="O89" s="478">
        <v>1.100648159471689E-3</v>
      </c>
      <c r="P89" s="478">
        <v>2.6186579378068742E-3</v>
      </c>
      <c r="Q89" s="478">
        <v>8.8447407810586477E-4</v>
      </c>
      <c r="R89" s="478">
        <v>1.3200826919724028E-3</v>
      </c>
      <c r="S89" s="478">
        <v>4.2443729903536976E-4</v>
      </c>
      <c r="T89" s="478">
        <v>1.1878622079838739E-3</v>
      </c>
      <c r="U89" s="478">
        <v>1.4728986645718774E-3</v>
      </c>
      <c r="V89" s="478">
        <v>5.1590106007067139E-3</v>
      </c>
      <c r="W89" s="478">
        <v>8.5360648740930435E-4</v>
      </c>
      <c r="X89" s="478">
        <v>0</v>
      </c>
      <c r="Y89" s="478">
        <v>2.9338418659234265E-4</v>
      </c>
      <c r="Z89" s="478">
        <v>2.0954695947361803E-4</v>
      </c>
      <c r="AA89" s="478">
        <v>1.5815398661434136E-3</v>
      </c>
      <c r="AB89" s="478">
        <v>1.1807289549580938E-3</v>
      </c>
      <c r="AC89" s="478">
        <v>9.3510379652141388E-4</v>
      </c>
      <c r="AD89" s="478">
        <v>3.3647169661264769E-4</v>
      </c>
      <c r="AE89" s="478">
        <v>1.0610079575596816E-3</v>
      </c>
      <c r="AF89" s="478">
        <v>1.083815028901734E-3</v>
      </c>
      <c r="AG89" s="478">
        <v>2.9002320185614848E-4</v>
      </c>
      <c r="AH89" s="478">
        <v>3.7356992762082653E-4</v>
      </c>
      <c r="AI89" s="478">
        <v>1.2458471760797341E-3</v>
      </c>
      <c r="AJ89" s="478">
        <v>9.6416519363650972E-4</v>
      </c>
      <c r="AK89" s="478">
        <v>2.1556950769313681E-4</v>
      </c>
      <c r="AL89" s="478">
        <v>1.0831185148278925E-4</v>
      </c>
      <c r="AM89" s="478">
        <v>1.7276130146847107E-4</v>
      </c>
      <c r="AN89" s="478">
        <v>3.1228530385360063E-4</v>
      </c>
      <c r="AO89" s="478">
        <v>2.8988404638144742E-4</v>
      </c>
      <c r="AP89" s="478">
        <v>3.8056191234898034E-4</v>
      </c>
      <c r="AQ89" s="478">
        <v>5.2956176726982396E-4</v>
      </c>
      <c r="AR89" s="478">
        <v>5.0793026608992003E-4</v>
      </c>
      <c r="AS89" s="478">
        <v>7.1170962247403058E-4</v>
      </c>
      <c r="AT89" s="478">
        <v>6.3475778161223295E-4</v>
      </c>
      <c r="AU89" s="478">
        <v>6.0470917268226317E-4</v>
      </c>
      <c r="AV89" s="478">
        <v>5.0003750281271101E-4</v>
      </c>
      <c r="AW89" s="478">
        <v>1.2007850065858033E-3</v>
      </c>
      <c r="AX89" s="478">
        <v>1.1703854721183977E-3</v>
      </c>
      <c r="AY89" s="478">
        <v>6.8282690337999319E-4</v>
      </c>
      <c r="AZ89" s="478">
        <v>9.4428706326723328E-4</v>
      </c>
      <c r="BA89" s="478">
        <v>8.449514152936206E-4</v>
      </c>
      <c r="BB89" s="478">
        <v>9.3793965921525719E-4</v>
      </c>
      <c r="BC89" s="478">
        <v>4.5351473922902496E-3</v>
      </c>
      <c r="BD89" s="478">
        <v>0</v>
      </c>
      <c r="BE89" s="478">
        <v>0</v>
      </c>
      <c r="BF89" s="478">
        <v>2.3175459295466037E-4</v>
      </c>
      <c r="BG89" s="478">
        <v>4.4510385756676556E-4</v>
      </c>
      <c r="BH89" s="478">
        <v>1.3762730525736307E-3</v>
      </c>
      <c r="BI89" s="478">
        <v>1.9758351101634682E-3</v>
      </c>
      <c r="BJ89" s="478">
        <v>1.4601272931486335E-3</v>
      </c>
      <c r="BK89" s="478">
        <v>1.5323841545252031E-3</v>
      </c>
      <c r="BL89" s="478">
        <v>1.3583477939293944E-3</v>
      </c>
      <c r="BM89" s="478">
        <v>1.489360043043285E-3</v>
      </c>
      <c r="BN89" s="478">
        <v>1.2064949645592105E-3</v>
      </c>
      <c r="BO89" s="478">
        <v>3.5129924512818209E-4</v>
      </c>
      <c r="BP89" s="478">
        <v>2.5950434669780721E-4</v>
      </c>
      <c r="BQ89" s="478">
        <v>1.4903129657228018E-3</v>
      </c>
      <c r="BR89" s="478">
        <v>1.0945874537631162E-3</v>
      </c>
      <c r="BS89" s="478">
        <v>2.1786825079282662E-3</v>
      </c>
      <c r="BT89" s="478">
        <v>2.9403254972875225E-3</v>
      </c>
      <c r="BU89" s="478">
        <v>7.4645434187608855E-4</v>
      </c>
      <c r="BV89" s="478">
        <v>5.926979611190138E-4</v>
      </c>
      <c r="BW89" s="478">
        <v>0</v>
      </c>
      <c r="BX89" s="478">
        <v>1.9214346712211785E-3</v>
      </c>
      <c r="BY89" s="478">
        <v>1.1486708237610766E-3</v>
      </c>
      <c r="BZ89" s="478">
        <v>0</v>
      </c>
      <c r="CA89" s="478">
        <v>5.9620134571160884E-4</v>
      </c>
      <c r="CB89" s="478">
        <v>1.76522506619594E-3</v>
      </c>
      <c r="CC89" s="478">
        <v>3.1128404669260703E-3</v>
      </c>
      <c r="CD89" s="478">
        <v>2.3629919112969191E-3</v>
      </c>
      <c r="CE89" s="478">
        <v>1.0727311735679039E-3</v>
      </c>
      <c r="CF89" s="478">
        <v>3.0372057706909645E-3</v>
      </c>
      <c r="CG89" s="478">
        <v>3.7214816766427627E-3</v>
      </c>
      <c r="CH89" s="478">
        <v>0.19361193882828084</v>
      </c>
      <c r="CI89" s="478">
        <v>5.0885605245131619E-3</v>
      </c>
      <c r="CJ89" s="478">
        <v>6.2234794908062234E-3</v>
      </c>
      <c r="CK89" s="478">
        <v>6.325503355704698E-2</v>
      </c>
      <c r="CL89" s="478">
        <v>5.8452152940341919E-3</v>
      </c>
      <c r="CM89" s="478">
        <v>4.0619411365117215E-3</v>
      </c>
      <c r="CN89" s="478">
        <v>1.5742217702332775E-2</v>
      </c>
      <c r="CO89" s="478">
        <v>2.6034631558563576E-3</v>
      </c>
      <c r="CP89" s="478">
        <v>4.6426631105842839E-3</v>
      </c>
      <c r="CQ89" s="478">
        <v>9.3964756017967527E-3</v>
      </c>
      <c r="CR89" s="478">
        <v>1.6082995325327183E-3</v>
      </c>
      <c r="CS89" s="478">
        <v>2.1071696010309459E-2</v>
      </c>
      <c r="CT89" s="478">
        <v>1.1988211591934597E-3</v>
      </c>
      <c r="CU89" s="478">
        <v>0.18165309267004182</v>
      </c>
      <c r="CV89" s="478">
        <v>4.0478118005619315E-4</v>
      </c>
      <c r="CW89" s="478">
        <v>3.4362323253969147E-3</v>
      </c>
      <c r="CX89" s="478">
        <v>4.2543134010872138E-3</v>
      </c>
      <c r="CY89" s="478">
        <v>2.163680840929091E-3</v>
      </c>
      <c r="CZ89" s="478">
        <v>5.63827583826203E-3</v>
      </c>
      <c r="DA89" s="478">
        <v>1.8125618199802174E-2</v>
      </c>
      <c r="DB89" s="478">
        <v>3.0820958251611096E-3</v>
      </c>
      <c r="DC89" s="478">
        <v>2.3881693763203823E-3</v>
      </c>
      <c r="DD89" s="478">
        <v>0</v>
      </c>
      <c r="DE89" s="478">
        <v>1.6525023607176582E-4</v>
      </c>
      <c r="DF89" s="479">
        <v>3.5562714875069937E-3</v>
      </c>
      <c r="DG89" s="481" t="s">
        <v>288</v>
      </c>
      <c r="DH89" s="175"/>
    </row>
    <row r="90" spans="1:112" ht="17.25" customHeight="1" x14ac:dyDescent="0.2">
      <c r="A90" s="547" t="s">
        <v>289</v>
      </c>
      <c r="B90" s="571" t="s">
        <v>192</v>
      </c>
      <c r="C90" s="459"/>
      <c r="D90" s="504">
        <v>0</v>
      </c>
      <c r="E90" s="478">
        <v>0</v>
      </c>
      <c r="F90" s="478">
        <v>0</v>
      </c>
      <c r="G90" s="478">
        <v>0</v>
      </c>
      <c r="H90" s="478">
        <v>0</v>
      </c>
      <c r="I90" s="478">
        <v>0</v>
      </c>
      <c r="J90" s="478">
        <v>0</v>
      </c>
      <c r="K90" s="478">
        <v>0</v>
      </c>
      <c r="L90" s="478">
        <v>0</v>
      </c>
      <c r="M90" s="478">
        <v>0</v>
      </c>
      <c r="N90" s="478">
        <v>0</v>
      </c>
      <c r="O90" s="478">
        <v>0</v>
      </c>
      <c r="P90" s="478">
        <v>0</v>
      </c>
      <c r="Q90" s="478">
        <v>0</v>
      </c>
      <c r="R90" s="478">
        <v>0</v>
      </c>
      <c r="S90" s="478">
        <v>0</v>
      </c>
      <c r="T90" s="478">
        <v>0</v>
      </c>
      <c r="U90" s="478">
        <v>0</v>
      </c>
      <c r="V90" s="478">
        <v>0</v>
      </c>
      <c r="W90" s="478">
        <v>0</v>
      </c>
      <c r="X90" s="478">
        <v>0</v>
      </c>
      <c r="Y90" s="478">
        <v>0</v>
      </c>
      <c r="Z90" s="478">
        <v>0</v>
      </c>
      <c r="AA90" s="478">
        <v>0</v>
      </c>
      <c r="AB90" s="478">
        <v>0</v>
      </c>
      <c r="AC90" s="478">
        <v>0</v>
      </c>
      <c r="AD90" s="478">
        <v>0</v>
      </c>
      <c r="AE90" s="478">
        <v>0</v>
      </c>
      <c r="AF90" s="478">
        <v>0</v>
      </c>
      <c r="AG90" s="478">
        <v>0</v>
      </c>
      <c r="AH90" s="478">
        <v>0</v>
      </c>
      <c r="AI90" s="478">
        <v>0</v>
      </c>
      <c r="AJ90" s="478">
        <v>0</v>
      </c>
      <c r="AK90" s="478">
        <v>0</v>
      </c>
      <c r="AL90" s="478">
        <v>0</v>
      </c>
      <c r="AM90" s="478">
        <v>0</v>
      </c>
      <c r="AN90" s="478">
        <v>0</v>
      </c>
      <c r="AO90" s="478">
        <v>0</v>
      </c>
      <c r="AP90" s="478">
        <v>0</v>
      </c>
      <c r="AQ90" s="478">
        <v>0</v>
      </c>
      <c r="AR90" s="478">
        <v>0</v>
      </c>
      <c r="AS90" s="478">
        <v>0</v>
      </c>
      <c r="AT90" s="478">
        <v>0</v>
      </c>
      <c r="AU90" s="478">
        <v>0</v>
      </c>
      <c r="AV90" s="478">
        <v>0</v>
      </c>
      <c r="AW90" s="478">
        <v>0</v>
      </c>
      <c r="AX90" s="478">
        <v>0</v>
      </c>
      <c r="AY90" s="478">
        <v>0</v>
      </c>
      <c r="AZ90" s="478">
        <v>0</v>
      </c>
      <c r="BA90" s="478">
        <v>0</v>
      </c>
      <c r="BB90" s="478">
        <v>0</v>
      </c>
      <c r="BC90" s="478">
        <v>0</v>
      </c>
      <c r="BD90" s="478">
        <v>0</v>
      </c>
      <c r="BE90" s="478">
        <v>0</v>
      </c>
      <c r="BF90" s="478">
        <v>0</v>
      </c>
      <c r="BG90" s="478">
        <v>0</v>
      </c>
      <c r="BH90" s="478">
        <v>0</v>
      </c>
      <c r="BI90" s="478">
        <v>0</v>
      </c>
      <c r="BJ90" s="478">
        <v>0</v>
      </c>
      <c r="BK90" s="478">
        <v>0</v>
      </c>
      <c r="BL90" s="478">
        <v>0</v>
      </c>
      <c r="BM90" s="478">
        <v>0</v>
      </c>
      <c r="BN90" s="478">
        <v>0</v>
      </c>
      <c r="BO90" s="478">
        <v>0</v>
      </c>
      <c r="BP90" s="478">
        <v>0</v>
      </c>
      <c r="BQ90" s="478">
        <v>0</v>
      </c>
      <c r="BR90" s="478">
        <v>0</v>
      </c>
      <c r="BS90" s="478">
        <v>0</v>
      </c>
      <c r="BT90" s="478">
        <v>0</v>
      </c>
      <c r="BU90" s="478">
        <v>0</v>
      </c>
      <c r="BV90" s="478">
        <v>0</v>
      </c>
      <c r="BW90" s="478">
        <v>0</v>
      </c>
      <c r="BX90" s="478">
        <v>0</v>
      </c>
      <c r="BY90" s="478">
        <v>0</v>
      </c>
      <c r="BZ90" s="478">
        <v>0</v>
      </c>
      <c r="CA90" s="478">
        <v>0</v>
      </c>
      <c r="CB90" s="478">
        <v>0</v>
      </c>
      <c r="CC90" s="478">
        <v>0</v>
      </c>
      <c r="CD90" s="478">
        <v>0</v>
      </c>
      <c r="CE90" s="478">
        <v>0</v>
      </c>
      <c r="CF90" s="478">
        <v>0</v>
      </c>
      <c r="CG90" s="478">
        <v>0</v>
      </c>
      <c r="CH90" s="478">
        <v>0</v>
      </c>
      <c r="CI90" s="478">
        <v>0</v>
      </c>
      <c r="CJ90" s="478">
        <v>0</v>
      </c>
      <c r="CK90" s="478">
        <v>0</v>
      </c>
      <c r="CL90" s="478">
        <v>0</v>
      </c>
      <c r="CM90" s="478">
        <v>0</v>
      </c>
      <c r="CN90" s="478">
        <v>0</v>
      </c>
      <c r="CO90" s="478">
        <v>0</v>
      </c>
      <c r="CP90" s="478">
        <v>0</v>
      </c>
      <c r="CQ90" s="478">
        <v>0</v>
      </c>
      <c r="CR90" s="478">
        <v>0</v>
      </c>
      <c r="CS90" s="478">
        <v>0</v>
      </c>
      <c r="CT90" s="478">
        <v>0</v>
      </c>
      <c r="CU90" s="478">
        <v>0</v>
      </c>
      <c r="CV90" s="478">
        <v>0</v>
      </c>
      <c r="CW90" s="478">
        <v>0</v>
      </c>
      <c r="CX90" s="478">
        <v>0</v>
      </c>
      <c r="CY90" s="478">
        <v>0</v>
      </c>
      <c r="CZ90" s="478">
        <v>0</v>
      </c>
      <c r="DA90" s="478">
        <v>0</v>
      </c>
      <c r="DB90" s="478">
        <v>0</v>
      </c>
      <c r="DC90" s="478">
        <v>0</v>
      </c>
      <c r="DD90" s="478">
        <v>0</v>
      </c>
      <c r="DE90" s="478">
        <v>0.10082625118035883</v>
      </c>
      <c r="DF90" s="479">
        <v>4.7744115685859144E-4</v>
      </c>
      <c r="DG90" s="481" t="s">
        <v>289</v>
      </c>
      <c r="DH90" s="175"/>
    </row>
    <row r="91" spans="1:112" ht="17.25" customHeight="1" x14ac:dyDescent="0.2">
      <c r="A91" s="547" t="s">
        <v>290</v>
      </c>
      <c r="B91" s="571" t="s">
        <v>378</v>
      </c>
      <c r="C91" s="459"/>
      <c r="D91" s="504">
        <v>0</v>
      </c>
      <c r="E91" s="478">
        <v>0</v>
      </c>
      <c r="F91" s="478">
        <v>0</v>
      </c>
      <c r="G91" s="478">
        <v>4.978839930296241E-4</v>
      </c>
      <c r="H91" s="478">
        <v>0</v>
      </c>
      <c r="I91" s="478">
        <v>0</v>
      </c>
      <c r="J91" s="478">
        <v>0</v>
      </c>
      <c r="K91" s="478">
        <v>1.9708074151628994E-4</v>
      </c>
      <c r="L91" s="478">
        <v>1.2507593896294179E-4</v>
      </c>
      <c r="M91" s="478">
        <v>2.857959416976279E-4</v>
      </c>
      <c r="N91" s="478">
        <v>0</v>
      </c>
      <c r="O91" s="478">
        <v>0</v>
      </c>
      <c r="P91" s="478">
        <v>1.0911074740861975E-4</v>
      </c>
      <c r="Q91" s="478">
        <v>1.0205470131990747E-4</v>
      </c>
      <c r="R91" s="478">
        <v>1.9925776482602306E-4</v>
      </c>
      <c r="S91" s="478">
        <v>3.3440514469453377E-4</v>
      </c>
      <c r="T91" s="478">
        <v>1.7997912242179908E-5</v>
      </c>
      <c r="U91" s="478">
        <v>3.2731081434930612E-5</v>
      </c>
      <c r="V91" s="478">
        <v>1.4134275618374559E-4</v>
      </c>
      <c r="W91" s="478">
        <v>2.3280176929344664E-4</v>
      </c>
      <c r="X91" s="478">
        <v>0</v>
      </c>
      <c r="Y91" s="478">
        <v>1.4669209329617132E-4</v>
      </c>
      <c r="Z91" s="478">
        <v>3.3527513515778888E-4</v>
      </c>
      <c r="AA91" s="478">
        <v>2.3561115324296665E-4</v>
      </c>
      <c r="AB91" s="478">
        <v>9.6781061881810965E-4</v>
      </c>
      <c r="AC91" s="478">
        <v>0</v>
      </c>
      <c r="AD91" s="478">
        <v>1.896476835453105E-4</v>
      </c>
      <c r="AE91" s="478">
        <v>8.8417329796640142E-5</v>
      </c>
      <c r="AF91" s="478">
        <v>0</v>
      </c>
      <c r="AG91" s="478">
        <v>7.250580046403712E-5</v>
      </c>
      <c r="AH91" s="478">
        <v>2.3348120476301658E-4</v>
      </c>
      <c r="AI91" s="478">
        <v>1.4534883720930232E-3</v>
      </c>
      <c r="AJ91" s="478">
        <v>2.6782366489903046E-4</v>
      </c>
      <c r="AK91" s="478">
        <v>0</v>
      </c>
      <c r="AL91" s="478">
        <v>2.1662370296557848E-5</v>
      </c>
      <c r="AM91" s="478">
        <v>3.8391400326326901E-4</v>
      </c>
      <c r="AN91" s="478">
        <v>0</v>
      </c>
      <c r="AO91" s="478">
        <v>0</v>
      </c>
      <c r="AP91" s="478">
        <v>4.5667429481877642E-5</v>
      </c>
      <c r="AQ91" s="478">
        <v>2.7292798774675544E-4</v>
      </c>
      <c r="AR91" s="478">
        <v>2.6215755669157164E-4</v>
      </c>
      <c r="AS91" s="478">
        <v>9.1162805575325265E-4</v>
      </c>
      <c r="AT91" s="478">
        <v>3.1608346676200989E-4</v>
      </c>
      <c r="AU91" s="478">
        <v>3.4014890963377301E-4</v>
      </c>
      <c r="AV91" s="478">
        <v>8.6256469235192635E-4</v>
      </c>
      <c r="AW91" s="478">
        <v>1.9625164645080749E-3</v>
      </c>
      <c r="AX91" s="478">
        <v>1.3591573224600749E-3</v>
      </c>
      <c r="AY91" s="478">
        <v>1.707067258449983E-3</v>
      </c>
      <c r="AZ91" s="478">
        <v>9.4428706326723328E-4</v>
      </c>
      <c r="BA91" s="478">
        <v>1.6899028305872412E-3</v>
      </c>
      <c r="BB91" s="478">
        <v>1.8758793184305144E-3</v>
      </c>
      <c r="BC91" s="478">
        <v>0</v>
      </c>
      <c r="BD91" s="478">
        <v>0</v>
      </c>
      <c r="BE91" s="478">
        <v>0</v>
      </c>
      <c r="BF91" s="478">
        <v>2.9496039103320412E-4</v>
      </c>
      <c r="BG91" s="478">
        <v>1.0385756676557863E-3</v>
      </c>
      <c r="BH91" s="478">
        <v>0</v>
      </c>
      <c r="BI91" s="478">
        <v>1.279317697228145E-4</v>
      </c>
      <c r="BJ91" s="478">
        <v>3.7439161362785471E-5</v>
      </c>
      <c r="BK91" s="478">
        <v>2.4559655749726732E-4</v>
      </c>
      <c r="BL91" s="478">
        <v>2.8447074218416637E-5</v>
      </c>
      <c r="BM91" s="478">
        <v>1.169654484065407E-4</v>
      </c>
      <c r="BN91" s="478">
        <v>1.8432561958543493E-4</v>
      </c>
      <c r="BO91" s="478">
        <v>8.5998055207378967E-4</v>
      </c>
      <c r="BP91" s="478">
        <v>7.1363695341896977E-4</v>
      </c>
      <c r="BQ91" s="478">
        <v>7.8437524511726405E-5</v>
      </c>
      <c r="BR91" s="478">
        <v>2.5162929971565888E-4</v>
      </c>
      <c r="BS91" s="478">
        <v>2.273702928834795E-4</v>
      </c>
      <c r="BT91" s="478">
        <v>2.2423146473779385E-4</v>
      </c>
      <c r="BU91" s="478">
        <v>8.8863612128105788E-6</v>
      </c>
      <c r="BV91" s="478">
        <v>0</v>
      </c>
      <c r="BW91" s="478">
        <v>0</v>
      </c>
      <c r="BX91" s="478">
        <v>6.0845431255337323E-3</v>
      </c>
      <c r="BY91" s="478">
        <v>2.0347883163767641E-4</v>
      </c>
      <c r="BZ91" s="478">
        <v>4.6006365778775106E-4</v>
      </c>
      <c r="CA91" s="478">
        <v>1.7034324163188826E-4</v>
      </c>
      <c r="CB91" s="478">
        <v>0</v>
      </c>
      <c r="CC91" s="478">
        <v>5.5586436909394106E-4</v>
      </c>
      <c r="CD91" s="478">
        <v>3.6353721712260292E-4</v>
      </c>
      <c r="CE91" s="478">
        <v>3.5757705785596794E-4</v>
      </c>
      <c r="CF91" s="478">
        <v>2.1694326933506888E-4</v>
      </c>
      <c r="CG91" s="478">
        <v>6.6525601653260004E-3</v>
      </c>
      <c r="CH91" s="478">
        <v>8.8654665451769394E-4</v>
      </c>
      <c r="CI91" s="478">
        <v>4.5992758586945884E-3</v>
      </c>
      <c r="CJ91" s="478">
        <v>8.2036775106082045E-3</v>
      </c>
      <c r="CK91" s="478">
        <v>1.2751677852348992E-3</v>
      </c>
      <c r="CL91" s="478">
        <v>9.2218202454422927E-5</v>
      </c>
      <c r="CM91" s="478">
        <v>0</v>
      </c>
      <c r="CN91" s="478">
        <v>0</v>
      </c>
      <c r="CO91" s="478">
        <v>1.21925271761868E-4</v>
      </c>
      <c r="CP91" s="478">
        <v>0</v>
      </c>
      <c r="CQ91" s="478">
        <v>1.0557837754827811E-4</v>
      </c>
      <c r="CR91" s="478">
        <v>1.7673621236623279E-5</v>
      </c>
      <c r="CS91" s="478">
        <v>0</v>
      </c>
      <c r="CT91" s="478">
        <v>6.6601175510747762E-4</v>
      </c>
      <c r="CU91" s="478">
        <v>1.1005943209333039E-4</v>
      </c>
      <c r="CV91" s="478">
        <v>0</v>
      </c>
      <c r="CW91" s="478">
        <v>5.9024997274323377E-4</v>
      </c>
      <c r="CX91" s="478">
        <v>2.7011513657696591E-4</v>
      </c>
      <c r="CY91" s="478">
        <v>6.3780144191566488E-4</v>
      </c>
      <c r="CZ91" s="478">
        <v>1.2197086507260719E-3</v>
      </c>
      <c r="DA91" s="478">
        <v>1.7309594460929772E-4</v>
      </c>
      <c r="DB91" s="478">
        <v>8.4057158868030256E-4</v>
      </c>
      <c r="DC91" s="478">
        <v>4.0415174060806468E-4</v>
      </c>
      <c r="DD91" s="478">
        <v>0</v>
      </c>
      <c r="DE91" s="478">
        <v>2.4315391879131255E-3</v>
      </c>
      <c r="DF91" s="479">
        <v>4.6145565336274069E-4</v>
      </c>
      <c r="DG91" s="481" t="s">
        <v>290</v>
      </c>
      <c r="DH91" s="175"/>
    </row>
    <row r="92" spans="1:112" ht="17.25" customHeight="1" x14ac:dyDescent="0.2">
      <c r="A92" s="547" t="s">
        <v>291</v>
      </c>
      <c r="B92" s="571" t="s">
        <v>550</v>
      </c>
      <c r="C92" s="459"/>
      <c r="D92" s="504">
        <v>0</v>
      </c>
      <c r="E92" s="478">
        <v>0</v>
      </c>
      <c r="F92" s="478">
        <v>0</v>
      </c>
      <c r="G92" s="478">
        <v>0</v>
      </c>
      <c r="H92" s="478">
        <v>0</v>
      </c>
      <c r="I92" s="478">
        <v>0</v>
      </c>
      <c r="J92" s="478">
        <v>0</v>
      </c>
      <c r="K92" s="478">
        <v>0</v>
      </c>
      <c r="L92" s="478">
        <v>0</v>
      </c>
      <c r="M92" s="478">
        <v>0</v>
      </c>
      <c r="N92" s="478">
        <v>0</v>
      </c>
      <c r="O92" s="478">
        <v>0</v>
      </c>
      <c r="P92" s="478">
        <v>0</v>
      </c>
      <c r="Q92" s="478">
        <v>0</v>
      </c>
      <c r="R92" s="478">
        <v>0</v>
      </c>
      <c r="S92" s="478">
        <v>0</v>
      </c>
      <c r="T92" s="478">
        <v>0</v>
      </c>
      <c r="U92" s="478">
        <v>0</v>
      </c>
      <c r="V92" s="478">
        <v>0</v>
      </c>
      <c r="W92" s="478">
        <v>0</v>
      </c>
      <c r="X92" s="478">
        <v>0</v>
      </c>
      <c r="Y92" s="478">
        <v>0</v>
      </c>
      <c r="Z92" s="478">
        <v>0</v>
      </c>
      <c r="AA92" s="478">
        <v>0</v>
      </c>
      <c r="AB92" s="478">
        <v>0</v>
      </c>
      <c r="AC92" s="478">
        <v>0</v>
      </c>
      <c r="AD92" s="478">
        <v>0</v>
      </c>
      <c r="AE92" s="478">
        <v>0</v>
      </c>
      <c r="AF92" s="478">
        <v>0</v>
      </c>
      <c r="AG92" s="478">
        <v>0</v>
      </c>
      <c r="AH92" s="478">
        <v>0</v>
      </c>
      <c r="AI92" s="478">
        <v>0</v>
      </c>
      <c r="AJ92" s="478">
        <v>0</v>
      </c>
      <c r="AK92" s="478">
        <v>0</v>
      </c>
      <c r="AL92" s="478">
        <v>0</v>
      </c>
      <c r="AM92" s="478">
        <v>0</v>
      </c>
      <c r="AN92" s="478">
        <v>0</v>
      </c>
      <c r="AO92" s="478">
        <v>0</v>
      </c>
      <c r="AP92" s="478">
        <v>0</v>
      </c>
      <c r="AQ92" s="478">
        <v>0</v>
      </c>
      <c r="AR92" s="478">
        <v>0</v>
      </c>
      <c r="AS92" s="478">
        <v>0</v>
      </c>
      <c r="AT92" s="478">
        <v>0</v>
      </c>
      <c r="AU92" s="478">
        <v>0</v>
      </c>
      <c r="AV92" s="478">
        <v>0</v>
      </c>
      <c r="AW92" s="478">
        <v>0</v>
      </c>
      <c r="AX92" s="478">
        <v>0</v>
      </c>
      <c r="AY92" s="478">
        <v>0</v>
      </c>
      <c r="AZ92" s="478">
        <v>0</v>
      </c>
      <c r="BA92" s="478">
        <v>0</v>
      </c>
      <c r="BB92" s="478">
        <v>0</v>
      </c>
      <c r="BC92" s="478">
        <v>0</v>
      </c>
      <c r="BD92" s="478">
        <v>0</v>
      </c>
      <c r="BE92" s="478">
        <v>0</v>
      </c>
      <c r="BF92" s="478">
        <v>0</v>
      </c>
      <c r="BG92" s="478">
        <v>0</v>
      </c>
      <c r="BH92" s="478">
        <v>0</v>
      </c>
      <c r="BI92" s="478">
        <v>0</v>
      </c>
      <c r="BJ92" s="478">
        <v>0</v>
      </c>
      <c r="BK92" s="478">
        <v>0</v>
      </c>
      <c r="BL92" s="478">
        <v>0</v>
      </c>
      <c r="BM92" s="478">
        <v>0</v>
      </c>
      <c r="BN92" s="478">
        <v>0</v>
      </c>
      <c r="BO92" s="478">
        <v>0</v>
      </c>
      <c r="BP92" s="478">
        <v>0</v>
      </c>
      <c r="BQ92" s="478">
        <v>0</v>
      </c>
      <c r="BR92" s="478">
        <v>0</v>
      </c>
      <c r="BS92" s="478">
        <v>0</v>
      </c>
      <c r="BT92" s="478">
        <v>0</v>
      </c>
      <c r="BU92" s="478">
        <v>0</v>
      </c>
      <c r="BV92" s="478">
        <v>0</v>
      </c>
      <c r="BW92" s="478">
        <v>0</v>
      </c>
      <c r="BX92" s="478">
        <v>0</v>
      </c>
      <c r="BY92" s="478">
        <v>0</v>
      </c>
      <c r="BZ92" s="478">
        <v>0</v>
      </c>
      <c r="CA92" s="478">
        <v>0</v>
      </c>
      <c r="CB92" s="478">
        <v>0</v>
      </c>
      <c r="CC92" s="478">
        <v>0</v>
      </c>
      <c r="CD92" s="478">
        <v>0</v>
      </c>
      <c r="CE92" s="478">
        <v>0</v>
      </c>
      <c r="CF92" s="478">
        <v>0</v>
      </c>
      <c r="CG92" s="478">
        <v>0</v>
      </c>
      <c r="CH92" s="478">
        <v>0</v>
      </c>
      <c r="CI92" s="478">
        <v>0</v>
      </c>
      <c r="CJ92" s="478">
        <v>0</v>
      </c>
      <c r="CK92" s="478">
        <v>0</v>
      </c>
      <c r="CL92" s="478">
        <v>0</v>
      </c>
      <c r="CM92" s="478">
        <v>0</v>
      </c>
      <c r="CN92" s="478">
        <v>0</v>
      </c>
      <c r="CO92" s="478">
        <v>0</v>
      </c>
      <c r="CP92" s="478">
        <v>0</v>
      </c>
      <c r="CQ92" s="478">
        <v>0</v>
      </c>
      <c r="CR92" s="478">
        <v>0</v>
      </c>
      <c r="CS92" s="478">
        <v>0</v>
      </c>
      <c r="CT92" s="478">
        <v>0</v>
      </c>
      <c r="CU92" s="478">
        <v>0</v>
      </c>
      <c r="CV92" s="478">
        <v>0</v>
      </c>
      <c r="CW92" s="478">
        <v>0</v>
      </c>
      <c r="CX92" s="478">
        <v>0</v>
      </c>
      <c r="CY92" s="478">
        <v>0</v>
      </c>
      <c r="CZ92" s="478">
        <v>0</v>
      </c>
      <c r="DA92" s="478">
        <v>0</v>
      </c>
      <c r="DB92" s="478">
        <v>0</v>
      </c>
      <c r="DC92" s="478">
        <v>0</v>
      </c>
      <c r="DD92" s="478">
        <v>0</v>
      </c>
      <c r="DE92" s="478">
        <v>0</v>
      </c>
      <c r="DF92" s="479">
        <v>0</v>
      </c>
      <c r="DG92" s="481" t="s">
        <v>291</v>
      </c>
      <c r="DH92" s="175"/>
    </row>
    <row r="93" spans="1:112" ht="17.25" customHeight="1" x14ac:dyDescent="0.2">
      <c r="A93" s="547" t="s">
        <v>292</v>
      </c>
      <c r="B93" s="571" t="s">
        <v>379</v>
      </c>
      <c r="C93" s="459"/>
      <c r="D93" s="504">
        <v>0</v>
      </c>
      <c r="E93" s="478">
        <v>0</v>
      </c>
      <c r="F93" s="478">
        <v>0</v>
      </c>
      <c r="G93" s="478">
        <v>0</v>
      </c>
      <c r="H93" s="478">
        <v>0</v>
      </c>
      <c r="I93" s="478">
        <v>0</v>
      </c>
      <c r="J93" s="478">
        <v>0</v>
      </c>
      <c r="K93" s="478">
        <v>0</v>
      </c>
      <c r="L93" s="478">
        <v>0</v>
      </c>
      <c r="M93" s="478">
        <v>0</v>
      </c>
      <c r="N93" s="478">
        <v>0</v>
      </c>
      <c r="O93" s="478">
        <v>0</v>
      </c>
      <c r="P93" s="478">
        <v>0</v>
      </c>
      <c r="Q93" s="478">
        <v>0</v>
      </c>
      <c r="R93" s="478">
        <v>0</v>
      </c>
      <c r="S93" s="478">
        <v>0</v>
      </c>
      <c r="T93" s="478">
        <v>0</v>
      </c>
      <c r="U93" s="478">
        <v>0</v>
      </c>
      <c r="V93" s="478">
        <v>0</v>
      </c>
      <c r="W93" s="478">
        <v>0</v>
      </c>
      <c r="X93" s="478">
        <v>0</v>
      </c>
      <c r="Y93" s="478">
        <v>0</v>
      </c>
      <c r="Z93" s="478">
        <v>0</v>
      </c>
      <c r="AA93" s="478">
        <v>0</v>
      </c>
      <c r="AB93" s="478">
        <v>0</v>
      </c>
      <c r="AC93" s="478">
        <v>0</v>
      </c>
      <c r="AD93" s="478">
        <v>0</v>
      </c>
      <c r="AE93" s="478">
        <v>0</v>
      </c>
      <c r="AF93" s="478">
        <v>0</v>
      </c>
      <c r="AG93" s="478">
        <v>0</v>
      </c>
      <c r="AH93" s="478">
        <v>0</v>
      </c>
      <c r="AI93" s="478">
        <v>0</v>
      </c>
      <c r="AJ93" s="478">
        <v>0</v>
      </c>
      <c r="AK93" s="478">
        <v>0</v>
      </c>
      <c r="AL93" s="478">
        <v>0</v>
      </c>
      <c r="AM93" s="478">
        <v>0</v>
      </c>
      <c r="AN93" s="478">
        <v>0</v>
      </c>
      <c r="AO93" s="478">
        <v>0</v>
      </c>
      <c r="AP93" s="478">
        <v>0</v>
      </c>
      <c r="AQ93" s="478">
        <v>0</v>
      </c>
      <c r="AR93" s="478">
        <v>0</v>
      </c>
      <c r="AS93" s="478">
        <v>0</v>
      </c>
      <c r="AT93" s="478">
        <v>0</v>
      </c>
      <c r="AU93" s="478">
        <v>0</v>
      </c>
      <c r="AV93" s="478">
        <v>0</v>
      </c>
      <c r="AW93" s="478">
        <v>0</v>
      </c>
      <c r="AX93" s="478">
        <v>0</v>
      </c>
      <c r="AY93" s="478">
        <v>0</v>
      </c>
      <c r="AZ93" s="478">
        <v>0</v>
      </c>
      <c r="BA93" s="478">
        <v>0</v>
      </c>
      <c r="BB93" s="478">
        <v>0</v>
      </c>
      <c r="BC93" s="478">
        <v>0</v>
      </c>
      <c r="BD93" s="478">
        <v>0</v>
      </c>
      <c r="BE93" s="478">
        <v>0</v>
      </c>
      <c r="BF93" s="478">
        <v>0</v>
      </c>
      <c r="BG93" s="478">
        <v>0</v>
      </c>
      <c r="BH93" s="478">
        <v>0</v>
      </c>
      <c r="BI93" s="478">
        <v>0</v>
      </c>
      <c r="BJ93" s="478">
        <v>0</v>
      </c>
      <c r="BK93" s="478">
        <v>0</v>
      </c>
      <c r="BL93" s="478">
        <v>0</v>
      </c>
      <c r="BM93" s="478">
        <v>0</v>
      </c>
      <c r="BN93" s="478">
        <v>0</v>
      </c>
      <c r="BO93" s="478">
        <v>0</v>
      </c>
      <c r="BP93" s="478">
        <v>0</v>
      </c>
      <c r="BQ93" s="478">
        <v>0</v>
      </c>
      <c r="BR93" s="478">
        <v>0</v>
      </c>
      <c r="BS93" s="478">
        <v>0</v>
      </c>
      <c r="BT93" s="478">
        <v>0</v>
      </c>
      <c r="BU93" s="478">
        <v>0</v>
      </c>
      <c r="BV93" s="478">
        <v>0</v>
      </c>
      <c r="BW93" s="478">
        <v>0</v>
      </c>
      <c r="BX93" s="478">
        <v>0</v>
      </c>
      <c r="BY93" s="478">
        <v>0</v>
      </c>
      <c r="BZ93" s="478">
        <v>0</v>
      </c>
      <c r="CA93" s="478">
        <v>0</v>
      </c>
      <c r="CB93" s="478">
        <v>0</v>
      </c>
      <c r="CC93" s="478">
        <v>0</v>
      </c>
      <c r="CD93" s="478">
        <v>0</v>
      </c>
      <c r="CE93" s="478">
        <v>0</v>
      </c>
      <c r="CF93" s="478">
        <v>0</v>
      </c>
      <c r="CG93" s="478">
        <v>0</v>
      </c>
      <c r="CH93" s="478">
        <v>0</v>
      </c>
      <c r="CI93" s="478">
        <v>0</v>
      </c>
      <c r="CJ93" s="478">
        <v>0</v>
      </c>
      <c r="CK93" s="478">
        <v>0</v>
      </c>
      <c r="CL93" s="478">
        <v>0</v>
      </c>
      <c r="CM93" s="478">
        <v>0</v>
      </c>
      <c r="CN93" s="478">
        <v>0</v>
      </c>
      <c r="CO93" s="478">
        <v>9.5101711974257038E-3</v>
      </c>
      <c r="CP93" s="478">
        <v>0</v>
      </c>
      <c r="CQ93" s="478">
        <v>0</v>
      </c>
      <c r="CR93" s="478">
        <v>6.2741355390012635E-4</v>
      </c>
      <c r="CS93" s="478">
        <v>0</v>
      </c>
      <c r="CT93" s="478">
        <v>0</v>
      </c>
      <c r="CU93" s="478">
        <v>0</v>
      </c>
      <c r="CV93" s="478">
        <v>0</v>
      </c>
      <c r="CW93" s="478">
        <v>0</v>
      </c>
      <c r="CX93" s="478">
        <v>0</v>
      </c>
      <c r="CY93" s="478">
        <v>0</v>
      </c>
      <c r="CZ93" s="478">
        <v>0</v>
      </c>
      <c r="DA93" s="478">
        <v>0</v>
      </c>
      <c r="DB93" s="478">
        <v>0</v>
      </c>
      <c r="DC93" s="478">
        <v>0</v>
      </c>
      <c r="DD93" s="478">
        <v>0</v>
      </c>
      <c r="DE93" s="478">
        <v>0</v>
      </c>
      <c r="DF93" s="479">
        <v>4.5262450108181617E-4</v>
      </c>
      <c r="DG93" s="481" t="s">
        <v>292</v>
      </c>
      <c r="DH93" s="175"/>
    </row>
    <row r="94" spans="1:112" ht="17.25" customHeight="1" x14ac:dyDescent="0.2">
      <c r="A94" s="547" t="s">
        <v>293</v>
      </c>
      <c r="B94" s="571" t="s">
        <v>380</v>
      </c>
      <c r="C94" s="459"/>
      <c r="D94" s="504">
        <v>0</v>
      </c>
      <c r="E94" s="478">
        <v>0</v>
      </c>
      <c r="F94" s="478">
        <v>0</v>
      </c>
      <c r="G94" s="478">
        <v>0</v>
      </c>
      <c r="H94" s="478">
        <v>0</v>
      </c>
      <c r="I94" s="478">
        <v>0</v>
      </c>
      <c r="J94" s="478">
        <v>0</v>
      </c>
      <c r="K94" s="478">
        <v>0</v>
      </c>
      <c r="L94" s="478">
        <v>0</v>
      </c>
      <c r="M94" s="478">
        <v>0</v>
      </c>
      <c r="N94" s="478">
        <v>0</v>
      </c>
      <c r="O94" s="478">
        <v>0</v>
      </c>
      <c r="P94" s="478">
        <v>0</v>
      </c>
      <c r="Q94" s="478">
        <v>0</v>
      </c>
      <c r="R94" s="478">
        <v>0</v>
      </c>
      <c r="S94" s="478">
        <v>0</v>
      </c>
      <c r="T94" s="478">
        <v>0</v>
      </c>
      <c r="U94" s="478">
        <v>0</v>
      </c>
      <c r="V94" s="478">
        <v>0</v>
      </c>
      <c r="W94" s="478">
        <v>0</v>
      </c>
      <c r="X94" s="478">
        <v>0</v>
      </c>
      <c r="Y94" s="478">
        <v>0</v>
      </c>
      <c r="Z94" s="478">
        <v>0</v>
      </c>
      <c r="AA94" s="478">
        <v>1.3253127369916873E-5</v>
      </c>
      <c r="AB94" s="478">
        <v>0</v>
      </c>
      <c r="AC94" s="478">
        <v>0</v>
      </c>
      <c r="AD94" s="478">
        <v>0</v>
      </c>
      <c r="AE94" s="478">
        <v>0</v>
      </c>
      <c r="AF94" s="478">
        <v>0</v>
      </c>
      <c r="AG94" s="478">
        <v>0</v>
      </c>
      <c r="AH94" s="478">
        <v>0</v>
      </c>
      <c r="AI94" s="478">
        <v>0</v>
      </c>
      <c r="AJ94" s="478">
        <v>0</v>
      </c>
      <c r="AK94" s="478">
        <v>0</v>
      </c>
      <c r="AL94" s="478">
        <v>0</v>
      </c>
      <c r="AM94" s="478">
        <v>0</v>
      </c>
      <c r="AN94" s="478">
        <v>0</v>
      </c>
      <c r="AO94" s="478">
        <v>0</v>
      </c>
      <c r="AP94" s="478">
        <v>0</v>
      </c>
      <c r="AQ94" s="478">
        <v>0</v>
      </c>
      <c r="AR94" s="478">
        <v>0</v>
      </c>
      <c r="AS94" s="478">
        <v>0</v>
      </c>
      <c r="AT94" s="478">
        <v>0</v>
      </c>
      <c r="AU94" s="478">
        <v>0</v>
      </c>
      <c r="AV94" s="478">
        <v>0</v>
      </c>
      <c r="AW94" s="478">
        <v>0</v>
      </c>
      <c r="AX94" s="478">
        <v>0</v>
      </c>
      <c r="AY94" s="478">
        <v>0</v>
      </c>
      <c r="AZ94" s="478">
        <v>0</v>
      </c>
      <c r="BA94" s="478">
        <v>0</v>
      </c>
      <c r="BB94" s="478">
        <v>0</v>
      </c>
      <c r="BC94" s="478">
        <v>0</v>
      </c>
      <c r="BD94" s="478">
        <v>0</v>
      </c>
      <c r="BE94" s="478">
        <v>0</v>
      </c>
      <c r="BF94" s="478">
        <v>0</v>
      </c>
      <c r="BG94" s="478">
        <v>0</v>
      </c>
      <c r="BH94" s="478">
        <v>0</v>
      </c>
      <c r="BI94" s="478">
        <v>0</v>
      </c>
      <c r="BJ94" s="478">
        <v>0</v>
      </c>
      <c r="BK94" s="478">
        <v>0</v>
      </c>
      <c r="BL94" s="478">
        <v>0</v>
      </c>
      <c r="BM94" s="478">
        <v>0</v>
      </c>
      <c r="BN94" s="478">
        <v>0</v>
      </c>
      <c r="BO94" s="478">
        <v>0</v>
      </c>
      <c r="BP94" s="478">
        <v>0</v>
      </c>
      <c r="BQ94" s="478">
        <v>1.0458336601563521E-4</v>
      </c>
      <c r="BR94" s="478">
        <v>0</v>
      </c>
      <c r="BS94" s="478">
        <v>2.0361518765684734E-5</v>
      </c>
      <c r="BT94" s="478">
        <v>1.1573236889692586E-4</v>
      </c>
      <c r="BU94" s="478">
        <v>2.6659083638431735E-5</v>
      </c>
      <c r="BV94" s="478">
        <v>1.9756598703967125E-5</v>
      </c>
      <c r="BW94" s="478">
        <v>0</v>
      </c>
      <c r="BX94" s="478">
        <v>0</v>
      </c>
      <c r="BY94" s="478">
        <v>0</v>
      </c>
      <c r="BZ94" s="478">
        <v>0</v>
      </c>
      <c r="CA94" s="478">
        <v>0</v>
      </c>
      <c r="CB94" s="478">
        <v>0</v>
      </c>
      <c r="CC94" s="478">
        <v>0</v>
      </c>
      <c r="CD94" s="478">
        <v>1.0815232209397438E-2</v>
      </c>
      <c r="CE94" s="478">
        <v>5.0060788099835513E-4</v>
      </c>
      <c r="CF94" s="478">
        <v>0</v>
      </c>
      <c r="CG94" s="478">
        <v>6.1750249059337877E-4</v>
      </c>
      <c r="CH94" s="478">
        <v>3.2014184746472282E-4</v>
      </c>
      <c r="CI94" s="478">
        <v>9.7856933163714655E-5</v>
      </c>
      <c r="CJ94" s="478">
        <v>1.885902876001886E-4</v>
      </c>
      <c r="CK94" s="478">
        <v>1.0067114093959731E-4</v>
      </c>
      <c r="CL94" s="478">
        <v>1.4187415762218912E-5</v>
      </c>
      <c r="CM94" s="478">
        <v>9.2421868862610279E-6</v>
      </c>
      <c r="CN94" s="478">
        <v>2.0896749162388637E-5</v>
      </c>
      <c r="CO94" s="478">
        <v>8.9555307454893627E-3</v>
      </c>
      <c r="CP94" s="478">
        <v>4.7266261668395315E-2</v>
      </c>
      <c r="CQ94" s="478">
        <v>1.8716166929012938E-3</v>
      </c>
      <c r="CR94" s="478">
        <v>9.7204916801428033E-4</v>
      </c>
      <c r="CS94" s="478">
        <v>0</v>
      </c>
      <c r="CT94" s="478">
        <v>0</v>
      </c>
      <c r="CU94" s="478">
        <v>0</v>
      </c>
      <c r="CV94" s="478">
        <v>0</v>
      </c>
      <c r="CW94" s="478">
        <v>3.3835985698656714E-5</v>
      </c>
      <c r="CX94" s="478">
        <v>0</v>
      </c>
      <c r="CY94" s="478">
        <v>4.3596554257526463E-4</v>
      </c>
      <c r="CZ94" s="478">
        <v>0</v>
      </c>
      <c r="DA94" s="478">
        <v>7.4183976261127594E-5</v>
      </c>
      <c r="DB94" s="478">
        <v>3.3622863547212102E-3</v>
      </c>
      <c r="DC94" s="478">
        <v>7.3482134656011763E-5</v>
      </c>
      <c r="DD94" s="478">
        <v>0</v>
      </c>
      <c r="DE94" s="478">
        <v>1.1803588290840416E-4</v>
      </c>
      <c r="DF94" s="479">
        <v>6.1717457902511904E-4</v>
      </c>
      <c r="DG94" s="481" t="s">
        <v>293</v>
      </c>
      <c r="DH94" s="175"/>
    </row>
    <row r="95" spans="1:112" ht="17.25" customHeight="1" x14ac:dyDescent="0.2">
      <c r="A95" s="547" t="s">
        <v>294</v>
      </c>
      <c r="B95" s="571" t="s">
        <v>381</v>
      </c>
      <c r="C95" s="459"/>
      <c r="D95" s="504">
        <v>0</v>
      </c>
      <c r="E95" s="478">
        <v>0</v>
      </c>
      <c r="F95" s="478">
        <v>0</v>
      </c>
      <c r="G95" s="478">
        <v>0</v>
      </c>
      <c r="H95" s="478">
        <v>0</v>
      </c>
      <c r="I95" s="478">
        <v>0</v>
      </c>
      <c r="J95" s="478">
        <v>0</v>
      </c>
      <c r="K95" s="478">
        <v>0</v>
      </c>
      <c r="L95" s="478">
        <v>0</v>
      </c>
      <c r="M95" s="478">
        <v>0</v>
      </c>
      <c r="N95" s="478">
        <v>0</v>
      </c>
      <c r="O95" s="478">
        <v>0</v>
      </c>
      <c r="P95" s="478">
        <v>0</v>
      </c>
      <c r="Q95" s="478">
        <v>0</v>
      </c>
      <c r="R95" s="478">
        <v>0</v>
      </c>
      <c r="S95" s="478">
        <v>0</v>
      </c>
      <c r="T95" s="478">
        <v>0</v>
      </c>
      <c r="U95" s="478">
        <v>0</v>
      </c>
      <c r="V95" s="478">
        <v>0</v>
      </c>
      <c r="W95" s="478">
        <v>0</v>
      </c>
      <c r="X95" s="478">
        <v>0</v>
      </c>
      <c r="Y95" s="478">
        <v>0</v>
      </c>
      <c r="Z95" s="478">
        <v>0</v>
      </c>
      <c r="AA95" s="478">
        <v>0</v>
      </c>
      <c r="AB95" s="478">
        <v>0</v>
      </c>
      <c r="AC95" s="478">
        <v>0</v>
      </c>
      <c r="AD95" s="478">
        <v>0</v>
      </c>
      <c r="AE95" s="478">
        <v>0</v>
      </c>
      <c r="AF95" s="478">
        <v>0</v>
      </c>
      <c r="AG95" s="478">
        <v>0</v>
      </c>
      <c r="AH95" s="478">
        <v>0</v>
      </c>
      <c r="AI95" s="478">
        <v>0</v>
      </c>
      <c r="AJ95" s="478">
        <v>0</v>
      </c>
      <c r="AK95" s="478">
        <v>0</v>
      </c>
      <c r="AL95" s="478">
        <v>0</v>
      </c>
      <c r="AM95" s="478">
        <v>0</v>
      </c>
      <c r="AN95" s="478">
        <v>0</v>
      </c>
      <c r="AO95" s="478">
        <v>0</v>
      </c>
      <c r="AP95" s="478">
        <v>0</v>
      </c>
      <c r="AQ95" s="478">
        <v>0</v>
      </c>
      <c r="AR95" s="478">
        <v>0</v>
      </c>
      <c r="AS95" s="478">
        <v>0</v>
      </c>
      <c r="AT95" s="478">
        <v>0</v>
      </c>
      <c r="AU95" s="478">
        <v>0</v>
      </c>
      <c r="AV95" s="478">
        <v>0</v>
      </c>
      <c r="AW95" s="478">
        <v>0</v>
      </c>
      <c r="AX95" s="478">
        <v>0</v>
      </c>
      <c r="AY95" s="478">
        <v>0</v>
      </c>
      <c r="AZ95" s="478">
        <v>0</v>
      </c>
      <c r="BA95" s="478">
        <v>0</v>
      </c>
      <c r="BB95" s="478">
        <v>0</v>
      </c>
      <c r="BC95" s="478">
        <v>0</v>
      </c>
      <c r="BD95" s="478">
        <v>0</v>
      </c>
      <c r="BE95" s="478">
        <v>0</v>
      </c>
      <c r="BF95" s="478">
        <v>0</v>
      </c>
      <c r="BG95" s="478">
        <v>0</v>
      </c>
      <c r="BH95" s="478">
        <v>0</v>
      </c>
      <c r="BI95" s="478">
        <v>0</v>
      </c>
      <c r="BJ95" s="478">
        <v>0</v>
      </c>
      <c r="BK95" s="478">
        <v>0</v>
      </c>
      <c r="BL95" s="478">
        <v>0</v>
      </c>
      <c r="BM95" s="478">
        <v>0</v>
      </c>
      <c r="BN95" s="478">
        <v>0</v>
      </c>
      <c r="BO95" s="478">
        <v>0</v>
      </c>
      <c r="BP95" s="478">
        <v>0</v>
      </c>
      <c r="BQ95" s="478">
        <v>0</v>
      </c>
      <c r="BR95" s="478">
        <v>0</v>
      </c>
      <c r="BS95" s="478">
        <v>0</v>
      </c>
      <c r="BT95" s="478">
        <v>0</v>
      </c>
      <c r="BU95" s="478">
        <v>0</v>
      </c>
      <c r="BV95" s="478">
        <v>0</v>
      </c>
      <c r="BW95" s="478">
        <v>0</v>
      </c>
      <c r="BX95" s="478">
        <v>0</v>
      </c>
      <c r="BY95" s="478">
        <v>0</v>
      </c>
      <c r="BZ95" s="478">
        <v>0</v>
      </c>
      <c r="CA95" s="478">
        <v>0</v>
      </c>
      <c r="CB95" s="478">
        <v>0</v>
      </c>
      <c r="CC95" s="478">
        <v>0</v>
      </c>
      <c r="CD95" s="478">
        <v>0</v>
      </c>
      <c r="CE95" s="478">
        <v>0</v>
      </c>
      <c r="CF95" s="478">
        <v>0</v>
      </c>
      <c r="CG95" s="478">
        <v>0</v>
      </c>
      <c r="CH95" s="478">
        <v>0</v>
      </c>
      <c r="CI95" s="478">
        <v>0</v>
      </c>
      <c r="CJ95" s="478">
        <v>0</v>
      </c>
      <c r="CK95" s="478">
        <v>0</v>
      </c>
      <c r="CL95" s="478">
        <v>0</v>
      </c>
      <c r="CM95" s="478">
        <v>0</v>
      </c>
      <c r="CN95" s="478">
        <v>0</v>
      </c>
      <c r="CO95" s="478">
        <v>0</v>
      </c>
      <c r="CP95" s="478">
        <v>0</v>
      </c>
      <c r="CQ95" s="478">
        <v>0</v>
      </c>
      <c r="CR95" s="478">
        <v>0</v>
      </c>
      <c r="CS95" s="478">
        <v>0</v>
      </c>
      <c r="CT95" s="478">
        <v>0</v>
      </c>
      <c r="CU95" s="478">
        <v>0</v>
      </c>
      <c r="CV95" s="478">
        <v>0</v>
      </c>
      <c r="CW95" s="478">
        <v>0</v>
      </c>
      <c r="CX95" s="478">
        <v>0</v>
      </c>
      <c r="CY95" s="478">
        <v>0</v>
      </c>
      <c r="CZ95" s="478">
        <v>0</v>
      </c>
      <c r="DA95" s="478">
        <v>0</v>
      </c>
      <c r="DB95" s="478">
        <v>0</v>
      </c>
      <c r="DC95" s="478">
        <v>0</v>
      </c>
      <c r="DD95" s="478">
        <v>0</v>
      </c>
      <c r="DE95" s="478">
        <v>0</v>
      </c>
      <c r="DF95" s="479">
        <v>0</v>
      </c>
      <c r="DG95" s="481" t="s">
        <v>294</v>
      </c>
      <c r="DH95" s="175"/>
    </row>
    <row r="96" spans="1:112" ht="17.25" customHeight="1" x14ac:dyDescent="0.2">
      <c r="A96" s="547" t="s">
        <v>295</v>
      </c>
      <c r="B96" s="571" t="s">
        <v>382</v>
      </c>
      <c r="C96" s="459"/>
      <c r="D96" s="504">
        <v>0</v>
      </c>
      <c r="E96" s="478">
        <v>0</v>
      </c>
      <c r="F96" s="478">
        <v>0</v>
      </c>
      <c r="G96" s="478">
        <v>0</v>
      </c>
      <c r="H96" s="478">
        <v>0</v>
      </c>
      <c r="I96" s="478">
        <v>0</v>
      </c>
      <c r="J96" s="478">
        <v>0</v>
      </c>
      <c r="K96" s="478">
        <v>0</v>
      </c>
      <c r="L96" s="478">
        <v>0</v>
      </c>
      <c r="M96" s="478">
        <v>0</v>
      </c>
      <c r="N96" s="478">
        <v>0</v>
      </c>
      <c r="O96" s="478">
        <v>0</v>
      </c>
      <c r="P96" s="478">
        <v>0</v>
      </c>
      <c r="Q96" s="478">
        <v>0</v>
      </c>
      <c r="R96" s="478">
        <v>0</v>
      </c>
      <c r="S96" s="478">
        <v>0</v>
      </c>
      <c r="T96" s="478">
        <v>0</v>
      </c>
      <c r="U96" s="478">
        <v>0</v>
      </c>
      <c r="V96" s="478">
        <v>0</v>
      </c>
      <c r="W96" s="478">
        <v>0</v>
      </c>
      <c r="X96" s="478">
        <v>0</v>
      </c>
      <c r="Y96" s="478">
        <v>0</v>
      </c>
      <c r="Z96" s="478">
        <v>0</v>
      </c>
      <c r="AA96" s="478">
        <v>0</v>
      </c>
      <c r="AB96" s="478">
        <v>0</v>
      </c>
      <c r="AC96" s="478">
        <v>0</v>
      </c>
      <c r="AD96" s="478">
        <v>0</v>
      </c>
      <c r="AE96" s="478">
        <v>0</v>
      </c>
      <c r="AF96" s="478">
        <v>0</v>
      </c>
      <c r="AG96" s="478">
        <v>0</v>
      </c>
      <c r="AH96" s="478">
        <v>0</v>
      </c>
      <c r="AI96" s="478">
        <v>0</v>
      </c>
      <c r="AJ96" s="478">
        <v>0</v>
      </c>
      <c r="AK96" s="478">
        <v>0</v>
      </c>
      <c r="AL96" s="478">
        <v>0</v>
      </c>
      <c r="AM96" s="478">
        <v>0</v>
      </c>
      <c r="AN96" s="478">
        <v>0</v>
      </c>
      <c r="AO96" s="478">
        <v>0</v>
      </c>
      <c r="AP96" s="478">
        <v>0</v>
      </c>
      <c r="AQ96" s="478">
        <v>0</v>
      </c>
      <c r="AR96" s="478">
        <v>0</v>
      </c>
      <c r="AS96" s="478">
        <v>0</v>
      </c>
      <c r="AT96" s="478">
        <v>0</v>
      </c>
      <c r="AU96" s="478">
        <v>0</v>
      </c>
      <c r="AV96" s="478">
        <v>0</v>
      </c>
      <c r="AW96" s="478">
        <v>0</v>
      </c>
      <c r="AX96" s="478">
        <v>0</v>
      </c>
      <c r="AY96" s="478">
        <v>0</v>
      </c>
      <c r="AZ96" s="478">
        <v>0</v>
      </c>
      <c r="BA96" s="478">
        <v>0</v>
      </c>
      <c r="BB96" s="478">
        <v>0</v>
      </c>
      <c r="BC96" s="478">
        <v>0</v>
      </c>
      <c r="BD96" s="478">
        <v>0</v>
      </c>
      <c r="BE96" s="478">
        <v>0</v>
      </c>
      <c r="BF96" s="478">
        <v>0</v>
      </c>
      <c r="BG96" s="478">
        <v>0</v>
      </c>
      <c r="BH96" s="478">
        <v>0</v>
      </c>
      <c r="BI96" s="478">
        <v>0</v>
      </c>
      <c r="BJ96" s="478">
        <v>0</v>
      </c>
      <c r="BK96" s="478">
        <v>0</v>
      </c>
      <c r="BL96" s="478">
        <v>0</v>
      </c>
      <c r="BM96" s="478">
        <v>0</v>
      </c>
      <c r="BN96" s="478">
        <v>0</v>
      </c>
      <c r="BO96" s="478">
        <v>0</v>
      </c>
      <c r="BP96" s="478">
        <v>0</v>
      </c>
      <c r="BQ96" s="478">
        <v>0</v>
      </c>
      <c r="BR96" s="478">
        <v>0</v>
      </c>
      <c r="BS96" s="478">
        <v>0</v>
      </c>
      <c r="BT96" s="478">
        <v>0</v>
      </c>
      <c r="BU96" s="478">
        <v>0</v>
      </c>
      <c r="BV96" s="478">
        <v>0</v>
      </c>
      <c r="BW96" s="478">
        <v>0</v>
      </c>
      <c r="BX96" s="478">
        <v>0</v>
      </c>
      <c r="BY96" s="478">
        <v>0</v>
      </c>
      <c r="BZ96" s="478">
        <v>0</v>
      </c>
      <c r="CA96" s="478">
        <v>0</v>
      </c>
      <c r="CB96" s="478">
        <v>0</v>
      </c>
      <c r="CC96" s="478">
        <v>0</v>
      </c>
      <c r="CD96" s="478">
        <v>0</v>
      </c>
      <c r="CE96" s="478">
        <v>0</v>
      </c>
      <c r="CF96" s="478">
        <v>0</v>
      </c>
      <c r="CG96" s="478">
        <v>0</v>
      </c>
      <c r="CH96" s="478">
        <v>0</v>
      </c>
      <c r="CI96" s="478">
        <v>0</v>
      </c>
      <c r="CJ96" s="478">
        <v>0</v>
      </c>
      <c r="CK96" s="478">
        <v>0</v>
      </c>
      <c r="CL96" s="478">
        <v>0</v>
      </c>
      <c r="CM96" s="478">
        <v>0</v>
      </c>
      <c r="CN96" s="478">
        <v>0</v>
      </c>
      <c r="CO96" s="478">
        <v>0</v>
      </c>
      <c r="CP96" s="478">
        <v>0</v>
      </c>
      <c r="CQ96" s="478">
        <v>0</v>
      </c>
      <c r="CR96" s="478">
        <v>0</v>
      </c>
      <c r="CS96" s="478">
        <v>0</v>
      </c>
      <c r="CT96" s="478">
        <v>0</v>
      </c>
      <c r="CU96" s="478">
        <v>0</v>
      </c>
      <c r="CV96" s="478">
        <v>0</v>
      </c>
      <c r="CW96" s="478">
        <v>0</v>
      </c>
      <c r="CX96" s="478">
        <v>0</v>
      </c>
      <c r="CY96" s="478">
        <v>0</v>
      </c>
      <c r="CZ96" s="478">
        <v>0</v>
      </c>
      <c r="DA96" s="478">
        <v>0</v>
      </c>
      <c r="DB96" s="478">
        <v>0</v>
      </c>
      <c r="DC96" s="478">
        <v>0</v>
      </c>
      <c r="DD96" s="478">
        <v>0</v>
      </c>
      <c r="DE96" s="478">
        <v>0</v>
      </c>
      <c r="DF96" s="479">
        <v>0</v>
      </c>
      <c r="DG96" s="481" t="s">
        <v>295</v>
      </c>
      <c r="DH96" s="175"/>
    </row>
    <row r="97" spans="1:112" ht="17.25" customHeight="1" x14ac:dyDescent="0.2">
      <c r="A97" s="547" t="s">
        <v>296</v>
      </c>
      <c r="B97" s="571" t="s">
        <v>534</v>
      </c>
      <c r="C97" s="459"/>
      <c r="D97" s="504">
        <v>3.1142174643899851E-3</v>
      </c>
      <c r="E97" s="478">
        <v>2.3526643924244206E-3</v>
      </c>
      <c r="F97" s="478">
        <v>3.0016509079993996E-4</v>
      </c>
      <c r="G97" s="478">
        <v>1.4936519790888724E-3</v>
      </c>
      <c r="H97" s="478">
        <v>1.7216897408590698E-2</v>
      </c>
      <c r="I97" s="478">
        <v>0</v>
      </c>
      <c r="J97" s="478">
        <v>2.4239159709130084E-3</v>
      </c>
      <c r="K97" s="478">
        <v>1.3364537784073412E-3</v>
      </c>
      <c r="L97" s="478">
        <v>1.9118750670049673E-3</v>
      </c>
      <c r="M97" s="478">
        <v>1.4289797084881394E-3</v>
      </c>
      <c r="N97" s="478">
        <v>0</v>
      </c>
      <c r="O97" s="478">
        <v>3.6688271982389631E-4</v>
      </c>
      <c r="P97" s="478">
        <v>1.8548827059465358E-3</v>
      </c>
      <c r="Q97" s="478">
        <v>1.0545652469723772E-3</v>
      </c>
      <c r="R97" s="478">
        <v>1.1208249271463797E-3</v>
      </c>
      <c r="S97" s="478">
        <v>1.0803858520900321E-3</v>
      </c>
      <c r="T97" s="478">
        <v>3.9595406932795794E-4</v>
      </c>
      <c r="U97" s="478">
        <v>7.855459544383347E-4</v>
      </c>
      <c r="V97" s="478">
        <v>1.6254416961130741E-3</v>
      </c>
      <c r="W97" s="478">
        <v>4.1128312575175567E-3</v>
      </c>
      <c r="X97" s="478">
        <v>0</v>
      </c>
      <c r="Y97" s="478">
        <v>9.6816781575473083E-4</v>
      </c>
      <c r="Z97" s="478">
        <v>6.7055027031557776E-4</v>
      </c>
      <c r="AA97" s="478">
        <v>2.2029642828217382E-3</v>
      </c>
      <c r="AB97" s="478">
        <v>1.0645916806999206E-3</v>
      </c>
      <c r="AC97" s="478">
        <v>5.6106227791284831E-4</v>
      </c>
      <c r="AD97" s="478">
        <v>6.3011972274732201E-4</v>
      </c>
      <c r="AE97" s="478">
        <v>5.305039787798408E-4</v>
      </c>
      <c r="AF97" s="478">
        <v>0</v>
      </c>
      <c r="AG97" s="478">
        <v>2.1751740139211136E-4</v>
      </c>
      <c r="AH97" s="478">
        <v>1.914545879056736E-3</v>
      </c>
      <c r="AI97" s="478">
        <v>4.1528239202657808E-4</v>
      </c>
      <c r="AJ97" s="478">
        <v>9.1060046065670366E-4</v>
      </c>
      <c r="AK97" s="478">
        <v>1.347309423082105E-4</v>
      </c>
      <c r="AL97" s="478">
        <v>1.2347551069037974E-3</v>
      </c>
      <c r="AM97" s="478">
        <v>3.2632690277377869E-4</v>
      </c>
      <c r="AN97" s="478">
        <v>9.3685591156080199E-4</v>
      </c>
      <c r="AO97" s="478">
        <v>6.797281087564974E-4</v>
      </c>
      <c r="AP97" s="478">
        <v>1.7099915261547516E-3</v>
      </c>
      <c r="AQ97" s="478">
        <v>2.3219246718753818E-4</v>
      </c>
      <c r="AR97" s="478">
        <v>2.4577270939834839E-4</v>
      </c>
      <c r="AS97" s="478">
        <v>4.0383523522402858E-3</v>
      </c>
      <c r="AT97" s="478">
        <v>6.6584795867079131E-4</v>
      </c>
      <c r="AU97" s="478">
        <v>2.6456026304849011E-4</v>
      </c>
      <c r="AV97" s="478">
        <v>3.87529064679851E-4</v>
      </c>
      <c r="AW97" s="478">
        <v>5.0782097194818109E-4</v>
      </c>
      <c r="AX97" s="478">
        <v>6.7957866123003743E-4</v>
      </c>
      <c r="AY97" s="478">
        <v>0</v>
      </c>
      <c r="AZ97" s="478">
        <v>5.3959260758127618E-4</v>
      </c>
      <c r="BA97" s="478">
        <v>0</v>
      </c>
      <c r="BB97" s="478">
        <v>4.6896982960762859E-4</v>
      </c>
      <c r="BC97" s="478">
        <v>0</v>
      </c>
      <c r="BD97" s="478">
        <v>0</v>
      </c>
      <c r="BE97" s="478">
        <v>0</v>
      </c>
      <c r="BF97" s="478">
        <v>9.4808697117815613E-5</v>
      </c>
      <c r="BG97" s="478">
        <v>4.4510385756676556E-4</v>
      </c>
      <c r="BH97" s="478">
        <v>2.7525461051472613E-4</v>
      </c>
      <c r="BI97" s="478">
        <v>9.8081023454157793E-4</v>
      </c>
      <c r="BJ97" s="478">
        <v>2.6956196181205541E-3</v>
      </c>
      <c r="BK97" s="478">
        <v>1.1242095941776319E-3</v>
      </c>
      <c r="BL97" s="478">
        <v>2.1121952607174354E-3</v>
      </c>
      <c r="BM97" s="478">
        <v>1.341203808395E-3</v>
      </c>
      <c r="BN97" s="478">
        <v>1.3740637096368786E-3</v>
      </c>
      <c r="BO97" s="478">
        <v>2.1696241379116524E-3</v>
      </c>
      <c r="BP97" s="478">
        <v>8.0446347476320224E-3</v>
      </c>
      <c r="BQ97" s="478">
        <v>9.203336209375898E-3</v>
      </c>
      <c r="BR97" s="478">
        <v>2.5666188570997207E-3</v>
      </c>
      <c r="BS97" s="478">
        <v>8.5857737461970626E-4</v>
      </c>
      <c r="BT97" s="478">
        <v>4.4593128390596742E-3</v>
      </c>
      <c r="BU97" s="478">
        <v>6.9313617459922506E-4</v>
      </c>
      <c r="BV97" s="478">
        <v>8.6929034297455348E-4</v>
      </c>
      <c r="BW97" s="478">
        <v>0</v>
      </c>
      <c r="BX97" s="478">
        <v>8.5397096498719043E-4</v>
      </c>
      <c r="BY97" s="478">
        <v>2.0150968165408597E-3</v>
      </c>
      <c r="BZ97" s="478">
        <v>0</v>
      </c>
      <c r="CA97" s="478">
        <v>1.5330891746869943E-3</v>
      </c>
      <c r="CB97" s="478">
        <v>0</v>
      </c>
      <c r="CC97" s="478">
        <v>1.1117287381878821E-3</v>
      </c>
      <c r="CD97" s="478">
        <v>4.9077524311551398E-3</v>
      </c>
      <c r="CE97" s="478">
        <v>3.7188014017020669E-3</v>
      </c>
      <c r="CF97" s="478">
        <v>1.0847163466753444E-4</v>
      </c>
      <c r="CG97" s="478">
        <v>1.5478729097540694E-3</v>
      </c>
      <c r="CH97" s="478">
        <v>4.1864703130002215E-3</v>
      </c>
      <c r="CI97" s="478">
        <v>3.1136296915727389E-4</v>
      </c>
      <c r="CJ97" s="478">
        <v>8.4865629420084862E-4</v>
      </c>
      <c r="CK97" s="478">
        <v>4.6644295302013423E-3</v>
      </c>
      <c r="CL97" s="478">
        <v>3.5468539405547279E-6</v>
      </c>
      <c r="CM97" s="478">
        <v>3.6044528856418007E-4</v>
      </c>
      <c r="CN97" s="478">
        <v>6.8750304744258622E-3</v>
      </c>
      <c r="CO97" s="478">
        <v>1.9316788153644969E-3</v>
      </c>
      <c r="CP97" s="478">
        <v>4.4451029782189953E-4</v>
      </c>
      <c r="CQ97" s="478">
        <v>2.8794102967712213E-5</v>
      </c>
      <c r="CR97" s="478">
        <v>5.1253501586207505E-4</v>
      </c>
      <c r="CS97" s="478">
        <v>0</v>
      </c>
      <c r="CT97" s="478">
        <v>1.4652258612364508E-3</v>
      </c>
      <c r="CU97" s="478">
        <v>3.3017829627999119E-4</v>
      </c>
      <c r="CV97" s="478">
        <v>2.131053859707605E-3</v>
      </c>
      <c r="CW97" s="478">
        <v>2.9286925399170643E-3</v>
      </c>
      <c r="CX97" s="478">
        <v>1.8570415639666408E-3</v>
      </c>
      <c r="CY97" s="478">
        <v>1.461291911224498E-3</v>
      </c>
      <c r="CZ97" s="478">
        <v>2.1862702229995625E-3</v>
      </c>
      <c r="DA97" s="478">
        <v>1.0089020771513354E-2</v>
      </c>
      <c r="DB97" s="478">
        <v>3.3622863547212102E-3</v>
      </c>
      <c r="DC97" s="478">
        <v>3.2148433912005145E-3</v>
      </c>
      <c r="DD97" s="478">
        <v>0</v>
      </c>
      <c r="DE97" s="478">
        <v>3.3050047214353164E-4</v>
      </c>
      <c r="DF97" s="479">
        <v>1.5394151653242011E-3</v>
      </c>
      <c r="DG97" s="481" t="s">
        <v>296</v>
      </c>
      <c r="DH97" s="175"/>
    </row>
    <row r="98" spans="1:112" ht="17.25" customHeight="1" x14ac:dyDescent="0.2">
      <c r="A98" s="547" t="s">
        <v>297</v>
      </c>
      <c r="B98" s="571" t="s">
        <v>383</v>
      </c>
      <c r="C98" s="459"/>
      <c r="D98" s="504">
        <v>2.5656905246394762E-3</v>
      </c>
      <c r="E98" s="478">
        <v>1.6468650746970944E-3</v>
      </c>
      <c r="F98" s="478">
        <v>1.5008254539996999E-3</v>
      </c>
      <c r="G98" s="478">
        <v>5.4767239233258647E-3</v>
      </c>
      <c r="H98" s="478">
        <v>0</v>
      </c>
      <c r="I98" s="478">
        <v>0</v>
      </c>
      <c r="J98" s="478">
        <v>1.8852679773767843E-3</v>
      </c>
      <c r="K98" s="478">
        <v>2.2787460737821027E-3</v>
      </c>
      <c r="L98" s="478">
        <v>2.9839545438301827E-3</v>
      </c>
      <c r="M98" s="478">
        <v>8.573878250928837E-4</v>
      </c>
      <c r="N98" s="478">
        <v>0</v>
      </c>
      <c r="O98" s="478">
        <v>1.284089519383637E-3</v>
      </c>
      <c r="P98" s="478">
        <v>1.9094380796508457E-3</v>
      </c>
      <c r="Q98" s="478">
        <v>5.7830997414614234E-3</v>
      </c>
      <c r="R98" s="478">
        <v>4.707464694014795E-3</v>
      </c>
      <c r="S98" s="478">
        <v>7.7170418006430863E-4</v>
      </c>
      <c r="T98" s="478">
        <v>1.5658183650696519E-3</v>
      </c>
      <c r="U98" s="478">
        <v>6.0225189840272322E-3</v>
      </c>
      <c r="V98" s="478">
        <v>6.3604240282685517E-4</v>
      </c>
      <c r="W98" s="478">
        <v>1.5520117952896441E-3</v>
      </c>
      <c r="X98" s="478">
        <v>0</v>
      </c>
      <c r="Y98" s="478">
        <v>6.7478362916238818E-4</v>
      </c>
      <c r="Z98" s="478">
        <v>6.2864087842085415E-4</v>
      </c>
      <c r="AA98" s="478">
        <v>6.1847927726278739E-4</v>
      </c>
      <c r="AB98" s="478">
        <v>1.6259218396144242E-3</v>
      </c>
      <c r="AC98" s="478">
        <v>1.2904432391995511E-2</v>
      </c>
      <c r="AD98" s="478">
        <v>2.0249478468870249E-3</v>
      </c>
      <c r="AE98" s="478">
        <v>3.7135278514588859E-3</v>
      </c>
      <c r="AF98" s="478">
        <v>1.083815028901734E-3</v>
      </c>
      <c r="AG98" s="478">
        <v>1.3051044083526682E-3</v>
      </c>
      <c r="AH98" s="478">
        <v>2.4749007704879759E-3</v>
      </c>
      <c r="AI98" s="478">
        <v>8.3056478405315617E-4</v>
      </c>
      <c r="AJ98" s="478">
        <v>5.00830253361187E-3</v>
      </c>
      <c r="AK98" s="478">
        <v>1.5359327423135997E-3</v>
      </c>
      <c r="AL98" s="478">
        <v>3.2493555444836774E-4</v>
      </c>
      <c r="AM98" s="478">
        <v>3.1672905269219693E-3</v>
      </c>
      <c r="AN98" s="478">
        <v>2.3109112485166449E-3</v>
      </c>
      <c r="AO98" s="478">
        <v>9.9960015993602559E-4</v>
      </c>
      <c r="AP98" s="478">
        <v>1.7556589556366293E-3</v>
      </c>
      <c r="AQ98" s="478">
        <v>1.4338903236844464E-3</v>
      </c>
      <c r="AR98" s="478">
        <v>2.8673482763140645E-3</v>
      </c>
      <c r="AS98" s="478">
        <v>4.6940848133961346E-3</v>
      </c>
      <c r="AT98" s="478">
        <v>4.9640649370164833E-3</v>
      </c>
      <c r="AU98" s="478">
        <v>1.8141275180467893E-3</v>
      </c>
      <c r="AV98" s="478">
        <v>5.8254369077680827E-3</v>
      </c>
      <c r="AW98" s="478">
        <v>3.1897504800495126E-3</v>
      </c>
      <c r="AX98" s="478">
        <v>6.6070147619586971E-3</v>
      </c>
      <c r="AY98" s="478">
        <v>2.7313076135199728E-3</v>
      </c>
      <c r="AZ98" s="478">
        <v>2.0234722784297854E-3</v>
      </c>
      <c r="BA98" s="478">
        <v>2.957329953527672E-3</v>
      </c>
      <c r="BB98" s="478">
        <v>1.5632327653587619E-3</v>
      </c>
      <c r="BC98" s="478">
        <v>2.2675736961451248E-3</v>
      </c>
      <c r="BD98" s="478">
        <v>0</v>
      </c>
      <c r="BE98" s="478">
        <v>1.321003963011889E-3</v>
      </c>
      <c r="BF98" s="478">
        <v>2.2859430305073318E-3</v>
      </c>
      <c r="BG98" s="478">
        <v>6.6765578635014835E-3</v>
      </c>
      <c r="BH98" s="478">
        <v>5.2298375997797963E-3</v>
      </c>
      <c r="BI98" s="478">
        <v>2.0042643923240937E-3</v>
      </c>
      <c r="BJ98" s="478">
        <v>5.5222763010108575E-2</v>
      </c>
      <c r="BK98" s="478">
        <v>2.2387336903131182E-2</v>
      </c>
      <c r="BL98" s="478">
        <v>1.2410036127784258E-2</v>
      </c>
      <c r="BM98" s="478">
        <v>3.5307970025654424E-2</v>
      </c>
      <c r="BN98" s="478">
        <v>5.0706302260502371E-2</v>
      </c>
      <c r="BO98" s="478">
        <v>3.650701755372068E-3</v>
      </c>
      <c r="BP98" s="478">
        <v>3.5681847670948489E-3</v>
      </c>
      <c r="BQ98" s="478">
        <v>1.3072920751954402E-3</v>
      </c>
      <c r="BR98" s="478">
        <v>3.2963438262751314E-3</v>
      </c>
      <c r="BS98" s="478">
        <v>5.102257244034499E-3</v>
      </c>
      <c r="BT98" s="478">
        <v>2.9728752260397831E-3</v>
      </c>
      <c r="BU98" s="478">
        <v>9.2418156613230016E-4</v>
      </c>
      <c r="BV98" s="478">
        <v>5.5318476371107948E-4</v>
      </c>
      <c r="BW98" s="478">
        <v>0</v>
      </c>
      <c r="BX98" s="478">
        <v>1.1742100768573867E-3</v>
      </c>
      <c r="BY98" s="478">
        <v>5.1394814571709881E-3</v>
      </c>
      <c r="BZ98" s="478">
        <v>0.18143408414470411</v>
      </c>
      <c r="CA98" s="478">
        <v>1.8737756579507707E-3</v>
      </c>
      <c r="CB98" s="478">
        <v>6.1782877316857901E-2</v>
      </c>
      <c r="CC98" s="478">
        <v>5.8921623123957753E-3</v>
      </c>
      <c r="CD98" s="478">
        <v>4.0897936926292833E-3</v>
      </c>
      <c r="CE98" s="478">
        <v>3.1109204033469211E-3</v>
      </c>
      <c r="CF98" s="478">
        <v>2.1694326933506888E-4</v>
      </c>
      <c r="CG98" s="478">
        <v>5.9691907424026611E-3</v>
      </c>
      <c r="CH98" s="478">
        <v>9.5796291279828596E-3</v>
      </c>
      <c r="CI98" s="478">
        <v>3.291551388234038E-3</v>
      </c>
      <c r="CJ98" s="478">
        <v>3.4323432343234324E-2</v>
      </c>
      <c r="CK98" s="478">
        <v>4.0268456375838931E-3</v>
      </c>
      <c r="CL98" s="478">
        <v>4.8875647300844153E-3</v>
      </c>
      <c r="CM98" s="478">
        <v>7.0240620335583807E-4</v>
      </c>
      <c r="CN98" s="478">
        <v>1.4906347735837229E-3</v>
      </c>
      <c r="CO98" s="478">
        <v>6.8708476675217378E-3</v>
      </c>
      <c r="CP98" s="478">
        <v>8.495085691707413E-3</v>
      </c>
      <c r="CQ98" s="478">
        <v>4.6454486121242367E-3</v>
      </c>
      <c r="CR98" s="478">
        <v>1.0895787492378252E-2</v>
      </c>
      <c r="CS98" s="478">
        <v>1.8633648538042248E-3</v>
      </c>
      <c r="CT98" s="478">
        <v>4.2458249388101698E-3</v>
      </c>
      <c r="CU98" s="478">
        <v>7.1538630860664754E-4</v>
      </c>
      <c r="CV98" s="478">
        <v>3.2382494404495452E-3</v>
      </c>
      <c r="CW98" s="478">
        <v>3.8460237077473126E-3</v>
      </c>
      <c r="CX98" s="478">
        <v>6.2126481412702163E-3</v>
      </c>
      <c r="CY98" s="478">
        <v>8.9615139307137729E-4</v>
      </c>
      <c r="CZ98" s="478">
        <v>1.4498423584102364E-3</v>
      </c>
      <c r="DA98" s="478">
        <v>2.0524233432245302E-3</v>
      </c>
      <c r="DB98" s="478">
        <v>1.4009526478005044E-3</v>
      </c>
      <c r="DC98" s="478">
        <v>1.2124552218241941E-3</v>
      </c>
      <c r="DD98" s="478">
        <v>0</v>
      </c>
      <c r="DE98" s="478">
        <v>4.0132200188857411E-4</v>
      </c>
      <c r="DF98" s="479">
        <v>6.9619662392873373E-3</v>
      </c>
      <c r="DG98" s="481" t="s">
        <v>297</v>
      </c>
      <c r="DH98" s="175"/>
    </row>
    <row r="99" spans="1:112" ht="17.25" customHeight="1" x14ac:dyDescent="0.2">
      <c r="A99" s="547" t="s">
        <v>298</v>
      </c>
      <c r="B99" s="571" t="s">
        <v>384</v>
      </c>
      <c r="C99" s="459"/>
      <c r="D99" s="504">
        <v>3.3619393081482792E-4</v>
      </c>
      <c r="E99" s="478">
        <v>0</v>
      </c>
      <c r="F99" s="478">
        <v>3.0016509079993996E-4</v>
      </c>
      <c r="G99" s="478">
        <v>2.9873039581777448E-3</v>
      </c>
      <c r="H99" s="478">
        <v>1.5974440894568689E-3</v>
      </c>
      <c r="I99" s="478">
        <v>0</v>
      </c>
      <c r="J99" s="478">
        <v>2.6932399676811203E-4</v>
      </c>
      <c r="K99" s="478">
        <v>4.7915255281147998E-3</v>
      </c>
      <c r="L99" s="478">
        <v>5.8410463495693815E-2</v>
      </c>
      <c r="M99" s="478">
        <v>2.857959416976279E-4</v>
      </c>
      <c r="N99" s="478">
        <v>0</v>
      </c>
      <c r="O99" s="478">
        <v>6.726183196771432E-4</v>
      </c>
      <c r="P99" s="478">
        <v>5.0736497545008181E-3</v>
      </c>
      <c r="Q99" s="478">
        <v>1.4627840522520072E-3</v>
      </c>
      <c r="R99" s="478">
        <v>8.3190116814864622E-3</v>
      </c>
      <c r="S99" s="478">
        <v>1.6720257234726689E-3</v>
      </c>
      <c r="T99" s="478">
        <v>2.8076743097800653E-3</v>
      </c>
      <c r="U99" s="478">
        <v>9.8193244304791826E-4</v>
      </c>
      <c r="V99" s="478">
        <v>3.8162544169611308E-3</v>
      </c>
      <c r="W99" s="478">
        <v>3.2204244752260117E-3</v>
      </c>
      <c r="X99" s="478">
        <v>0</v>
      </c>
      <c r="Y99" s="478">
        <v>1.2615520023470735E-3</v>
      </c>
      <c r="Z99" s="478">
        <v>1.0058254054733666E-3</v>
      </c>
      <c r="AA99" s="478">
        <v>5.9004395620577688E-2</v>
      </c>
      <c r="AB99" s="478">
        <v>8.9232139055029705E-3</v>
      </c>
      <c r="AC99" s="478">
        <v>1.8702075930428279E-4</v>
      </c>
      <c r="AD99" s="478">
        <v>5.9280195275937383E-3</v>
      </c>
      <c r="AE99" s="478">
        <v>3.5366931918656055E-3</v>
      </c>
      <c r="AF99" s="478">
        <v>2.8901734104046241E-3</v>
      </c>
      <c r="AG99" s="478">
        <v>2.9727378190255219E-3</v>
      </c>
      <c r="AH99" s="478">
        <v>3.2687368666822319E-4</v>
      </c>
      <c r="AI99" s="478">
        <v>6.0215946843853825E-3</v>
      </c>
      <c r="AJ99" s="478">
        <v>2.7585837484600138E-3</v>
      </c>
      <c r="AK99" s="478">
        <v>1.077847538465684E-4</v>
      </c>
      <c r="AL99" s="478">
        <v>5.4155925741394622E-4</v>
      </c>
      <c r="AM99" s="478">
        <v>5.1828390440541322E-4</v>
      </c>
      <c r="AN99" s="478">
        <v>4.371994253950409E-4</v>
      </c>
      <c r="AO99" s="478">
        <v>1.6093562574970013E-3</v>
      </c>
      <c r="AP99" s="478">
        <v>8.2201373067379753E-4</v>
      </c>
      <c r="AQ99" s="478">
        <v>1.0957855030429434E-3</v>
      </c>
      <c r="AR99" s="478">
        <v>1.507405950976537E-3</v>
      </c>
      <c r="AS99" s="478">
        <v>5.9255823623961422E-3</v>
      </c>
      <c r="AT99" s="478">
        <v>3.2152424774725759E-3</v>
      </c>
      <c r="AU99" s="478">
        <v>2.0030991345099964E-3</v>
      </c>
      <c r="AV99" s="478">
        <v>3.6752756456734253E-3</v>
      </c>
      <c r="AW99" s="478">
        <v>2.5972926794433013E-3</v>
      </c>
      <c r="AX99" s="478">
        <v>3.2846301959451808E-3</v>
      </c>
      <c r="AY99" s="478">
        <v>8.5353362922499145E-3</v>
      </c>
      <c r="AZ99" s="478">
        <v>2.8328611898016999E-3</v>
      </c>
      <c r="BA99" s="478">
        <v>8.449514152936206E-4</v>
      </c>
      <c r="BB99" s="478">
        <v>2.9701422541816478E-3</v>
      </c>
      <c r="BC99" s="478">
        <v>2.2675736961451248E-3</v>
      </c>
      <c r="BD99" s="478">
        <v>0</v>
      </c>
      <c r="BE99" s="478">
        <v>7.0453544693967413E-3</v>
      </c>
      <c r="BF99" s="478">
        <v>4.8984493510871394E-3</v>
      </c>
      <c r="BG99" s="478">
        <v>1.3353115727002967E-3</v>
      </c>
      <c r="BH99" s="478">
        <v>2.202036884117809E-3</v>
      </c>
      <c r="BI99" s="478">
        <v>5.5010660980810231E-3</v>
      </c>
      <c r="BJ99" s="478">
        <v>1.4975664545114188E-4</v>
      </c>
      <c r="BK99" s="478">
        <v>1.8817539053311749E-3</v>
      </c>
      <c r="BL99" s="478">
        <v>4.9071203026768693E-4</v>
      </c>
      <c r="BM99" s="478">
        <v>7.5637656636229659E-4</v>
      </c>
      <c r="BN99" s="478">
        <v>1.0389262194815422E-3</v>
      </c>
      <c r="BO99" s="478">
        <v>3.9092579997864101E-3</v>
      </c>
      <c r="BP99" s="478">
        <v>1.479174776177501E-2</v>
      </c>
      <c r="BQ99" s="478">
        <v>1.1111982639161241E-2</v>
      </c>
      <c r="BR99" s="478">
        <v>1.2329835686067285E-3</v>
      </c>
      <c r="BS99" s="478">
        <v>1.2250847124020314E-2</v>
      </c>
      <c r="BT99" s="478">
        <v>3.1887884267631103E-2</v>
      </c>
      <c r="BU99" s="478">
        <v>1.8430313155369138E-2</v>
      </c>
      <c r="BV99" s="478">
        <v>1.8235340603761658E-2</v>
      </c>
      <c r="BW99" s="478">
        <v>0</v>
      </c>
      <c r="BX99" s="478">
        <v>4.3766011955593508E-3</v>
      </c>
      <c r="BY99" s="478">
        <v>3.9448638004594685E-3</v>
      </c>
      <c r="BZ99" s="478">
        <v>0</v>
      </c>
      <c r="CA99" s="478">
        <v>1.1924026914232177E-3</v>
      </c>
      <c r="CB99" s="478">
        <v>1.1473962930273611E-2</v>
      </c>
      <c r="CC99" s="478">
        <v>3.5575319622012228E-3</v>
      </c>
      <c r="CD99" s="478">
        <v>4.9986367354357901E-4</v>
      </c>
      <c r="CE99" s="478">
        <v>1.1871558320818137E-2</v>
      </c>
      <c r="CF99" s="478">
        <v>8.6777307734027553E-4</v>
      </c>
      <c r="CG99" s="478">
        <v>2.5169401516586119E-2</v>
      </c>
      <c r="CH99" s="478">
        <v>2.1030856748836407E-2</v>
      </c>
      <c r="CI99" s="478">
        <v>1.5372434591536265E-2</v>
      </c>
      <c r="CJ99" s="478">
        <v>3.3003300330033E-2</v>
      </c>
      <c r="CK99" s="478">
        <v>3.395973154362416E-2</v>
      </c>
      <c r="CL99" s="478">
        <v>1.6918493296446053E-3</v>
      </c>
      <c r="CM99" s="478">
        <v>3.1839333823169237E-3</v>
      </c>
      <c r="CN99" s="478">
        <v>2.3056079909168797E-3</v>
      </c>
      <c r="CO99" s="478">
        <v>1.3722569802218083E-3</v>
      </c>
      <c r="CP99" s="478">
        <v>4.0005926803970962E-3</v>
      </c>
      <c r="CQ99" s="478">
        <v>8.8301915767650789E-4</v>
      </c>
      <c r="CR99" s="478">
        <v>1.4757473732580437E-3</v>
      </c>
      <c r="CS99" s="478">
        <v>4.8412656949306026E-3</v>
      </c>
      <c r="CT99" s="478">
        <v>1.2337867763366024E-2</v>
      </c>
      <c r="CU99" s="478">
        <v>8.2544574069997798E-4</v>
      </c>
      <c r="CV99" s="478">
        <v>2.0715272155816945E-3</v>
      </c>
      <c r="CW99" s="478">
        <v>1.4947986570873232E-2</v>
      </c>
      <c r="CX99" s="478">
        <v>3.7478475200054024E-3</v>
      </c>
      <c r="CY99" s="478">
        <v>9.8334450158643009E-3</v>
      </c>
      <c r="CZ99" s="478">
        <v>1.8157549536280577E-2</v>
      </c>
      <c r="DA99" s="478">
        <v>1.0781404549950545E-2</v>
      </c>
      <c r="DB99" s="478">
        <v>3.922667413841412E-3</v>
      </c>
      <c r="DC99" s="478">
        <v>9.3322311013134939E-3</v>
      </c>
      <c r="DD99" s="478">
        <v>0</v>
      </c>
      <c r="DE99" s="478">
        <v>3.352219074598678E-3</v>
      </c>
      <c r="DF99" s="479">
        <v>1.0312773702840668E-2</v>
      </c>
      <c r="DG99" s="481" t="s">
        <v>298</v>
      </c>
      <c r="DH99" s="175"/>
    </row>
    <row r="100" spans="1:112" ht="17.25" customHeight="1" x14ac:dyDescent="0.2">
      <c r="A100" s="547" t="s">
        <v>299</v>
      </c>
      <c r="B100" s="571" t="s">
        <v>385</v>
      </c>
      <c r="C100" s="459"/>
      <c r="D100" s="504">
        <v>5.8426966292134834E-2</v>
      </c>
      <c r="E100" s="478">
        <v>6.4698270791671564E-3</v>
      </c>
      <c r="F100" s="478">
        <v>6.8587723247786281E-2</v>
      </c>
      <c r="G100" s="478">
        <v>7.4682598954443615E-3</v>
      </c>
      <c r="H100" s="478">
        <v>8.8746893858714944E-5</v>
      </c>
      <c r="I100" s="478">
        <v>0</v>
      </c>
      <c r="J100" s="478">
        <v>1.4004847831941825E-2</v>
      </c>
      <c r="K100" s="478">
        <v>4.2126008499106977E-3</v>
      </c>
      <c r="L100" s="478">
        <v>1.0988814637458457E-2</v>
      </c>
      <c r="M100" s="478">
        <v>3.1437553586739068E-3</v>
      </c>
      <c r="N100" s="478">
        <v>0</v>
      </c>
      <c r="O100" s="478">
        <v>7.4599486364192247E-3</v>
      </c>
      <c r="P100" s="478">
        <v>4.1462084015275501E-3</v>
      </c>
      <c r="Q100" s="478">
        <v>1.1702272418016057E-2</v>
      </c>
      <c r="R100" s="478">
        <v>1.5691548980049316E-3</v>
      </c>
      <c r="S100" s="478">
        <v>5.260450160771704E-3</v>
      </c>
      <c r="T100" s="478">
        <v>4.2115114646700987E-3</v>
      </c>
      <c r="U100" s="478">
        <v>2.9130662477088241E-3</v>
      </c>
      <c r="V100" s="478">
        <v>1.342756183745583E-2</v>
      </c>
      <c r="W100" s="478">
        <v>1.6063322081247819E-2</v>
      </c>
      <c r="X100" s="478">
        <v>0</v>
      </c>
      <c r="Y100" s="478">
        <v>1.519730086548335E-2</v>
      </c>
      <c r="Z100" s="478">
        <v>3.7299358786304013E-3</v>
      </c>
      <c r="AA100" s="478">
        <v>7.2744943563765952E-3</v>
      </c>
      <c r="AB100" s="478">
        <v>3.7551052010142655E-3</v>
      </c>
      <c r="AC100" s="478">
        <v>1.0286141761735553E-2</v>
      </c>
      <c r="AD100" s="478">
        <v>8.264968402248855E-3</v>
      </c>
      <c r="AE100" s="478">
        <v>1.4765694076038904E-2</v>
      </c>
      <c r="AF100" s="478">
        <v>4.6965317919075147E-3</v>
      </c>
      <c r="AG100" s="478">
        <v>5.5104408352668211E-3</v>
      </c>
      <c r="AH100" s="478">
        <v>1.2374503852439879E-2</v>
      </c>
      <c r="AI100" s="478">
        <v>9.5514950166112958E-3</v>
      </c>
      <c r="AJ100" s="478">
        <v>1.6765761422679309E-2</v>
      </c>
      <c r="AK100" s="478">
        <v>2.603001805394627E-2</v>
      </c>
      <c r="AL100" s="478">
        <v>6.585360570153586E-3</v>
      </c>
      <c r="AM100" s="478">
        <v>9.1371532776658021E-3</v>
      </c>
      <c r="AN100" s="478">
        <v>1.936168883892324E-3</v>
      </c>
      <c r="AO100" s="478">
        <v>8.186725309876049E-3</v>
      </c>
      <c r="AP100" s="478">
        <v>9.6307534618448633E-3</v>
      </c>
      <c r="AQ100" s="478">
        <v>6.8313467977807289E-3</v>
      </c>
      <c r="AR100" s="478">
        <v>7.1437934198453268E-3</v>
      </c>
      <c r="AS100" s="478">
        <v>8.1726655524545985E-3</v>
      </c>
      <c r="AT100" s="478">
        <v>7.4875509749361352E-3</v>
      </c>
      <c r="AU100" s="478">
        <v>3.8550209758494275E-3</v>
      </c>
      <c r="AV100" s="478">
        <v>8.750656299222441E-3</v>
      </c>
      <c r="AW100" s="478">
        <v>1.1537057706447739E-2</v>
      </c>
      <c r="AX100" s="478">
        <v>6.758032242232038E-3</v>
      </c>
      <c r="AY100" s="478">
        <v>5.4626152270399455E-3</v>
      </c>
      <c r="AZ100" s="478">
        <v>5.53082422770808E-3</v>
      </c>
      <c r="BA100" s="478">
        <v>6.7596113223489648E-3</v>
      </c>
      <c r="BB100" s="478">
        <v>2.6574957011098951E-3</v>
      </c>
      <c r="BC100" s="478">
        <v>2.2675736961451248E-3</v>
      </c>
      <c r="BD100" s="478">
        <v>0</v>
      </c>
      <c r="BE100" s="478">
        <v>3.0823425803610744E-3</v>
      </c>
      <c r="BF100" s="478">
        <v>5.5937131299511212E-3</v>
      </c>
      <c r="BG100" s="478">
        <v>3.70919881305638E-3</v>
      </c>
      <c r="BH100" s="478">
        <v>2.477291494632535E-3</v>
      </c>
      <c r="BI100" s="478">
        <v>2.2032693674484717E-3</v>
      </c>
      <c r="BJ100" s="478">
        <v>3.4818420067390492E-3</v>
      </c>
      <c r="BK100" s="478">
        <v>3.3691696760892727E-3</v>
      </c>
      <c r="BL100" s="478">
        <v>8.3065456717776581E-3</v>
      </c>
      <c r="BM100" s="478">
        <v>6.9009614559859015E-3</v>
      </c>
      <c r="BN100" s="478">
        <v>5.9486904502572182E-3</v>
      </c>
      <c r="BO100" s="478">
        <v>6.1061429591200096E-2</v>
      </c>
      <c r="BP100" s="478">
        <v>3.4384325937459452E-3</v>
      </c>
      <c r="BQ100" s="478">
        <v>3.0459905352053757E-2</v>
      </c>
      <c r="BR100" s="478">
        <v>1.7098210915679021E-2</v>
      </c>
      <c r="BS100" s="478">
        <v>8.8572606630728582E-4</v>
      </c>
      <c r="BT100" s="478">
        <v>3.1754068716094031E-3</v>
      </c>
      <c r="BU100" s="478">
        <v>2.692567447481605E-3</v>
      </c>
      <c r="BV100" s="478">
        <v>1.4619883040935672E-3</v>
      </c>
      <c r="BW100" s="478">
        <v>0</v>
      </c>
      <c r="BX100" s="478">
        <v>2.0281810418445773E-3</v>
      </c>
      <c r="BY100" s="478">
        <v>3.1204463406629471E-2</v>
      </c>
      <c r="BZ100" s="478">
        <v>0.19396847155586017</v>
      </c>
      <c r="CA100" s="478">
        <v>1.0220594497913295E-3</v>
      </c>
      <c r="CB100" s="478">
        <v>7.0609002647837602E-3</v>
      </c>
      <c r="CC100" s="478">
        <v>9.6720400222345751E-3</v>
      </c>
      <c r="CD100" s="478">
        <v>7.1798600381714076E-3</v>
      </c>
      <c r="CE100" s="478">
        <v>1.0333976972037475E-2</v>
      </c>
      <c r="CF100" s="478">
        <v>2.7117908666883608E-3</v>
      </c>
      <c r="CG100" s="478">
        <v>8.7109018006372631E-3</v>
      </c>
      <c r="CH100" s="478">
        <v>8.643829881547516E-3</v>
      </c>
      <c r="CI100" s="478">
        <v>1.790781876895978E-2</v>
      </c>
      <c r="CJ100" s="478">
        <v>5.186232909005186E-3</v>
      </c>
      <c r="CK100" s="478">
        <v>4.5637583892617446E-3</v>
      </c>
      <c r="CL100" s="478">
        <v>1.3584450592324607E-2</v>
      </c>
      <c r="CM100" s="478">
        <v>3.1608279151012714E-3</v>
      </c>
      <c r="CN100" s="478">
        <v>1.5979047526173178E-2</v>
      </c>
      <c r="CO100" s="478">
        <v>2.5365237909674892E-3</v>
      </c>
      <c r="CP100" s="478">
        <v>1.3187138835383019E-2</v>
      </c>
      <c r="CQ100" s="478">
        <v>8.6766230276039465E-3</v>
      </c>
      <c r="CR100" s="478">
        <v>2.739411291676608E-3</v>
      </c>
      <c r="CS100" s="478">
        <v>7.3838009160092644E-3</v>
      </c>
      <c r="CT100" s="478">
        <v>0.11550308862951431</v>
      </c>
      <c r="CU100" s="478">
        <v>1.8710103455866168E-3</v>
      </c>
      <c r="CV100" s="478">
        <v>3.5918377065574554E-2</v>
      </c>
      <c r="CW100" s="478">
        <v>3.8873788013790043E-3</v>
      </c>
      <c r="CX100" s="478">
        <v>3.8491406962217647E-3</v>
      </c>
      <c r="CY100" s="478">
        <v>2.0910199171665471E-3</v>
      </c>
      <c r="CZ100" s="478">
        <v>7.8475594320300095E-3</v>
      </c>
      <c r="DA100" s="478">
        <v>5.2670623145400592E-3</v>
      </c>
      <c r="DB100" s="478">
        <v>1.961333706920706E-3</v>
      </c>
      <c r="DC100" s="478">
        <v>1.5798658951042528E-3</v>
      </c>
      <c r="DD100" s="478">
        <v>0</v>
      </c>
      <c r="DE100" s="478">
        <v>8.7346553352219075E-4</v>
      </c>
      <c r="DF100" s="479">
        <v>1.2410563623142313E-2</v>
      </c>
      <c r="DG100" s="481" t="s">
        <v>299</v>
      </c>
      <c r="DH100" s="175"/>
    </row>
    <row r="101" spans="1:112" ht="17.25" customHeight="1" x14ac:dyDescent="0.2">
      <c r="A101" s="547" t="s">
        <v>300</v>
      </c>
      <c r="B101" s="571" t="s">
        <v>386</v>
      </c>
      <c r="C101" s="459"/>
      <c r="D101" s="504">
        <v>1.9463859152437407E-4</v>
      </c>
      <c r="E101" s="478">
        <v>8.234325373485472E-4</v>
      </c>
      <c r="F101" s="478">
        <v>1.8159987993396368E-2</v>
      </c>
      <c r="G101" s="478">
        <v>4.4809559372666168E-3</v>
      </c>
      <c r="H101" s="478">
        <v>1.0117145899893504E-2</v>
      </c>
      <c r="I101" s="478">
        <v>0</v>
      </c>
      <c r="J101" s="478">
        <v>1.1311607864260706E-2</v>
      </c>
      <c r="K101" s="478">
        <v>2.0373221654246473E-2</v>
      </c>
      <c r="L101" s="478">
        <v>1.6778043812314621E-2</v>
      </c>
      <c r="M101" s="478">
        <v>2.8579594169762788E-3</v>
      </c>
      <c r="N101" s="478">
        <v>0</v>
      </c>
      <c r="O101" s="478">
        <v>6.9707716766540294E-3</v>
      </c>
      <c r="P101" s="478">
        <v>2.7277686852154936E-2</v>
      </c>
      <c r="Q101" s="478">
        <v>1.0749761872363588E-2</v>
      </c>
      <c r="R101" s="478">
        <v>2.8070437619865999E-2</v>
      </c>
      <c r="S101" s="478">
        <v>7.7299035369774918E-3</v>
      </c>
      <c r="T101" s="478">
        <v>1.157265757172168E-2</v>
      </c>
      <c r="U101" s="478">
        <v>2.6348520555119142E-2</v>
      </c>
      <c r="V101" s="478">
        <v>1.2932862190812721E-2</v>
      </c>
      <c r="W101" s="478">
        <v>9.2732704768556246E-3</v>
      </c>
      <c r="X101" s="478">
        <v>0</v>
      </c>
      <c r="Y101" s="478">
        <v>1.4258471468387855E-2</v>
      </c>
      <c r="Z101" s="478">
        <v>6.8731402707346715E-3</v>
      </c>
      <c r="AA101" s="478">
        <v>1.8580884572623458E-2</v>
      </c>
      <c r="AB101" s="478">
        <v>1.7188316590209626E-2</v>
      </c>
      <c r="AC101" s="478">
        <v>8.4159341686927246E-3</v>
      </c>
      <c r="AD101" s="478">
        <v>2.295960504340485E-2</v>
      </c>
      <c r="AE101" s="478">
        <v>4.1467727674624227E-2</v>
      </c>
      <c r="AF101" s="478">
        <v>7.5867052023121384E-3</v>
      </c>
      <c r="AG101" s="478">
        <v>4.4301044083526683E-2</v>
      </c>
      <c r="AH101" s="478">
        <v>4.9357926686901706E-2</v>
      </c>
      <c r="AI101" s="478">
        <v>1.8687707641196014E-2</v>
      </c>
      <c r="AJ101" s="478">
        <v>4.7083400289249559E-2</v>
      </c>
      <c r="AK101" s="478">
        <v>1.0185659238500714E-2</v>
      </c>
      <c r="AL101" s="478">
        <v>3.1193813227043303E-3</v>
      </c>
      <c r="AM101" s="478">
        <v>1.2266052404261445E-2</v>
      </c>
      <c r="AN101" s="478">
        <v>8.9313596902129786E-3</v>
      </c>
      <c r="AO101" s="478">
        <v>6.4074370251899241E-3</v>
      </c>
      <c r="AP101" s="478">
        <v>7.783759647244478E-3</v>
      </c>
      <c r="AQ101" s="478">
        <v>1.433075613273262E-2</v>
      </c>
      <c r="AR101" s="478">
        <v>2.1464149954122429E-2</v>
      </c>
      <c r="AS101" s="478">
        <v>1.7848717723168948E-2</v>
      </c>
      <c r="AT101" s="478">
        <v>2.3866892588619959E-2</v>
      </c>
      <c r="AU101" s="478">
        <v>3.0084281340942591E-2</v>
      </c>
      <c r="AV101" s="478">
        <v>3.356501737630322E-2</v>
      </c>
      <c r="AW101" s="478">
        <v>6.2551906180075431E-2</v>
      </c>
      <c r="AX101" s="478">
        <v>2.1293464718541173E-2</v>
      </c>
      <c r="AY101" s="478">
        <v>3.9262546944349608E-2</v>
      </c>
      <c r="AZ101" s="478">
        <v>3.1026574935923378E-2</v>
      </c>
      <c r="BA101" s="478">
        <v>3.7177862272919304E-2</v>
      </c>
      <c r="BB101" s="478">
        <v>2.8450836329529466E-2</v>
      </c>
      <c r="BC101" s="478">
        <v>5.2154195011337869E-2</v>
      </c>
      <c r="BD101" s="478">
        <v>0</v>
      </c>
      <c r="BE101" s="478">
        <v>1.3650374284456186E-2</v>
      </c>
      <c r="BF101" s="478">
        <v>3.5900893308612847E-2</v>
      </c>
      <c r="BG101" s="478">
        <v>6.9732937685459944E-3</v>
      </c>
      <c r="BH101" s="478">
        <v>1.2386457473162676E-2</v>
      </c>
      <c r="BI101" s="478">
        <v>1.5309168443496802E-2</v>
      </c>
      <c r="BJ101" s="478">
        <v>2.2763010108573567E-2</v>
      </c>
      <c r="BK101" s="478">
        <v>6.9389675259087069E-2</v>
      </c>
      <c r="BL101" s="478">
        <v>3.0274798736949906E-2</v>
      </c>
      <c r="BM101" s="478">
        <v>0.11505501274923388</v>
      </c>
      <c r="BN101" s="478">
        <v>5.5113360256045039E-2</v>
      </c>
      <c r="BO101" s="478">
        <v>7.8429664270337415E-2</v>
      </c>
      <c r="BP101" s="478">
        <v>3.3800441157389387E-2</v>
      </c>
      <c r="BQ101" s="478">
        <v>0.12968337385938766</v>
      </c>
      <c r="BR101" s="478">
        <v>4.3544450315794771E-2</v>
      </c>
      <c r="BS101" s="478">
        <v>6.1859990803380692E-2</v>
      </c>
      <c r="BT101" s="478">
        <v>8.2083182640144664E-2</v>
      </c>
      <c r="BU101" s="478">
        <v>4.3365442718515619E-2</v>
      </c>
      <c r="BV101" s="478">
        <v>3.5403824877509087E-2</v>
      </c>
      <c r="BW101" s="478">
        <v>1.3091668048041713E-3</v>
      </c>
      <c r="BX101" s="478">
        <v>2.3377455166524338E-2</v>
      </c>
      <c r="BY101" s="478">
        <v>1.9448638004594683E-2</v>
      </c>
      <c r="BZ101" s="478">
        <v>6.0089947139624626E-4</v>
      </c>
      <c r="CA101" s="478">
        <v>5.3658121114044804E-3</v>
      </c>
      <c r="CB101" s="478">
        <v>1.0591350397175641E-2</v>
      </c>
      <c r="CC101" s="478">
        <v>5.9811006114508063E-2</v>
      </c>
      <c r="CD101" s="478">
        <v>0.12682904662364811</v>
      </c>
      <c r="CE101" s="478">
        <v>0.1440677966101695</v>
      </c>
      <c r="CF101" s="478">
        <v>1.4318255776114546E-2</v>
      </c>
      <c r="CG101" s="478">
        <v>0.11209728545905136</v>
      </c>
      <c r="CH101" s="478">
        <v>9.4121703154628505E-2</v>
      </c>
      <c r="CI101" s="478">
        <v>0.13513152861425687</v>
      </c>
      <c r="CJ101" s="478">
        <v>0.16303630363036303</v>
      </c>
      <c r="CK101" s="478">
        <v>4.5469798657718122E-2</v>
      </c>
      <c r="CL101" s="478">
        <v>6.4989004752784282E-2</v>
      </c>
      <c r="CM101" s="478">
        <v>4.7176742960919414E-2</v>
      </c>
      <c r="CN101" s="478">
        <v>0.12748410105667896</v>
      </c>
      <c r="CO101" s="478">
        <v>3.2248039035212499E-2</v>
      </c>
      <c r="CP101" s="478">
        <v>7.2800908776608886E-2</v>
      </c>
      <c r="CQ101" s="478">
        <v>6.1187468806388451E-2</v>
      </c>
      <c r="CR101" s="478">
        <v>2.512305258785999E-2</v>
      </c>
      <c r="CS101" s="478">
        <v>6.1438796301133691E-2</v>
      </c>
      <c r="CT101" s="478">
        <v>7.8306332106761689E-2</v>
      </c>
      <c r="CU101" s="478">
        <v>4.4629099713845474E-2</v>
      </c>
      <c r="CV101" s="478">
        <v>3.4632601552454879E-2</v>
      </c>
      <c r="CW101" s="478">
        <v>0.12756166608393579</v>
      </c>
      <c r="CX101" s="478">
        <v>2.9746429415538372E-2</v>
      </c>
      <c r="CY101" s="478">
        <v>1.3732914591120835E-2</v>
      </c>
      <c r="CZ101" s="478">
        <v>3.8593422778634388E-2</v>
      </c>
      <c r="DA101" s="478">
        <v>2.6038575667655786E-2</v>
      </c>
      <c r="DB101" s="478">
        <v>1.6531241244045952E-2</v>
      </c>
      <c r="DC101" s="478">
        <v>2.1236336915587399E-2</v>
      </c>
      <c r="DD101" s="478">
        <v>0</v>
      </c>
      <c r="DE101" s="478">
        <v>2.7667610953729934E-2</v>
      </c>
      <c r="DF101" s="479">
        <v>4.3527519938562007E-2</v>
      </c>
      <c r="DG101" s="481" t="s">
        <v>300</v>
      </c>
      <c r="DH101" s="175"/>
    </row>
    <row r="102" spans="1:112" ht="17.25" customHeight="1" x14ac:dyDescent="0.2">
      <c r="A102" s="547" t="s">
        <v>301</v>
      </c>
      <c r="B102" s="571" t="s">
        <v>387</v>
      </c>
      <c r="C102" s="459"/>
      <c r="D102" s="504">
        <v>0</v>
      </c>
      <c r="E102" s="478">
        <v>0</v>
      </c>
      <c r="F102" s="478">
        <v>0</v>
      </c>
      <c r="G102" s="478">
        <v>0</v>
      </c>
      <c r="H102" s="478">
        <v>0</v>
      </c>
      <c r="I102" s="478">
        <v>0</v>
      </c>
      <c r="J102" s="478">
        <v>0</v>
      </c>
      <c r="K102" s="478">
        <v>0</v>
      </c>
      <c r="L102" s="478">
        <v>0</v>
      </c>
      <c r="M102" s="478">
        <v>0</v>
      </c>
      <c r="N102" s="478">
        <v>0</v>
      </c>
      <c r="O102" s="478">
        <v>0</v>
      </c>
      <c r="P102" s="478">
        <v>0</v>
      </c>
      <c r="Q102" s="478">
        <v>0</v>
      </c>
      <c r="R102" s="478">
        <v>0</v>
      </c>
      <c r="S102" s="478">
        <v>0</v>
      </c>
      <c r="T102" s="478">
        <v>0</v>
      </c>
      <c r="U102" s="478">
        <v>0</v>
      </c>
      <c r="V102" s="478">
        <v>0</v>
      </c>
      <c r="W102" s="478">
        <v>0</v>
      </c>
      <c r="X102" s="478">
        <v>0</v>
      </c>
      <c r="Y102" s="478">
        <v>0</v>
      </c>
      <c r="Z102" s="478">
        <v>0</v>
      </c>
      <c r="AA102" s="478">
        <v>0</v>
      </c>
      <c r="AB102" s="478">
        <v>0</v>
      </c>
      <c r="AC102" s="478">
        <v>0</v>
      </c>
      <c r="AD102" s="478">
        <v>0</v>
      </c>
      <c r="AE102" s="478">
        <v>0</v>
      </c>
      <c r="AF102" s="478">
        <v>0</v>
      </c>
      <c r="AG102" s="478">
        <v>0</v>
      </c>
      <c r="AH102" s="478">
        <v>0</v>
      </c>
      <c r="AI102" s="478">
        <v>0</v>
      </c>
      <c r="AJ102" s="478">
        <v>0</v>
      </c>
      <c r="AK102" s="478">
        <v>0</v>
      </c>
      <c r="AL102" s="478">
        <v>0</v>
      </c>
      <c r="AM102" s="478">
        <v>0</v>
      </c>
      <c r="AN102" s="478">
        <v>0</v>
      </c>
      <c r="AO102" s="478">
        <v>0</v>
      </c>
      <c r="AP102" s="478">
        <v>0</v>
      </c>
      <c r="AQ102" s="478">
        <v>0</v>
      </c>
      <c r="AR102" s="478">
        <v>0</v>
      </c>
      <c r="AS102" s="478">
        <v>0</v>
      </c>
      <c r="AT102" s="478">
        <v>0</v>
      </c>
      <c r="AU102" s="478">
        <v>0</v>
      </c>
      <c r="AV102" s="478">
        <v>0</v>
      </c>
      <c r="AW102" s="478">
        <v>0</v>
      </c>
      <c r="AX102" s="478">
        <v>0</v>
      </c>
      <c r="AY102" s="478">
        <v>0</v>
      </c>
      <c r="AZ102" s="478">
        <v>0</v>
      </c>
      <c r="BA102" s="478">
        <v>0</v>
      </c>
      <c r="BB102" s="478">
        <v>0</v>
      </c>
      <c r="BC102" s="478">
        <v>0</v>
      </c>
      <c r="BD102" s="478">
        <v>0</v>
      </c>
      <c r="BE102" s="478">
        <v>0</v>
      </c>
      <c r="BF102" s="478">
        <v>0</v>
      </c>
      <c r="BG102" s="478">
        <v>0</v>
      </c>
      <c r="BH102" s="478">
        <v>0</v>
      </c>
      <c r="BI102" s="478">
        <v>0</v>
      </c>
      <c r="BJ102" s="478">
        <v>0</v>
      </c>
      <c r="BK102" s="478">
        <v>0</v>
      </c>
      <c r="BL102" s="478">
        <v>0</v>
      </c>
      <c r="BM102" s="478">
        <v>0</v>
      </c>
      <c r="BN102" s="478">
        <v>0</v>
      </c>
      <c r="BO102" s="478">
        <v>0</v>
      </c>
      <c r="BP102" s="478">
        <v>0</v>
      </c>
      <c r="BQ102" s="478">
        <v>0</v>
      </c>
      <c r="BR102" s="478">
        <v>0</v>
      </c>
      <c r="BS102" s="478">
        <v>0</v>
      </c>
      <c r="BT102" s="478">
        <v>0</v>
      </c>
      <c r="BU102" s="478">
        <v>0</v>
      </c>
      <c r="BV102" s="478">
        <v>0</v>
      </c>
      <c r="BW102" s="478">
        <v>0</v>
      </c>
      <c r="BX102" s="478">
        <v>0</v>
      </c>
      <c r="BY102" s="478">
        <v>0</v>
      </c>
      <c r="BZ102" s="478">
        <v>0</v>
      </c>
      <c r="CA102" s="478">
        <v>0</v>
      </c>
      <c r="CB102" s="478">
        <v>0</v>
      </c>
      <c r="CC102" s="478">
        <v>0</v>
      </c>
      <c r="CD102" s="478">
        <v>0</v>
      </c>
      <c r="CE102" s="478">
        <v>0</v>
      </c>
      <c r="CF102" s="478">
        <v>0</v>
      </c>
      <c r="CG102" s="478">
        <v>0</v>
      </c>
      <c r="CH102" s="478">
        <v>0</v>
      </c>
      <c r="CI102" s="478">
        <v>0</v>
      </c>
      <c r="CJ102" s="478">
        <v>0</v>
      </c>
      <c r="CK102" s="478">
        <v>0</v>
      </c>
      <c r="CL102" s="478">
        <v>0</v>
      </c>
      <c r="CM102" s="478">
        <v>0</v>
      </c>
      <c r="CN102" s="478">
        <v>0</v>
      </c>
      <c r="CO102" s="478">
        <v>0</v>
      </c>
      <c r="CP102" s="478">
        <v>0</v>
      </c>
      <c r="CQ102" s="478">
        <v>0</v>
      </c>
      <c r="CR102" s="478">
        <v>0</v>
      </c>
      <c r="CS102" s="478">
        <v>0</v>
      </c>
      <c r="CT102" s="478">
        <v>0</v>
      </c>
      <c r="CU102" s="478">
        <v>0</v>
      </c>
      <c r="CV102" s="478">
        <v>0</v>
      </c>
      <c r="CW102" s="478">
        <v>0</v>
      </c>
      <c r="CX102" s="478">
        <v>1.2830468987405882E-3</v>
      </c>
      <c r="CY102" s="478">
        <v>0</v>
      </c>
      <c r="CZ102" s="478">
        <v>0</v>
      </c>
      <c r="DA102" s="478">
        <v>0</v>
      </c>
      <c r="DB102" s="478">
        <v>0</v>
      </c>
      <c r="DC102" s="478">
        <v>0</v>
      </c>
      <c r="DD102" s="478">
        <v>0</v>
      </c>
      <c r="DE102" s="478">
        <v>0</v>
      </c>
      <c r="DF102" s="479">
        <v>4.2478960338624387E-6</v>
      </c>
      <c r="DG102" s="481" t="s">
        <v>301</v>
      </c>
      <c r="DH102" s="175"/>
    </row>
    <row r="103" spans="1:112" ht="17.25" customHeight="1" x14ac:dyDescent="0.2">
      <c r="A103" s="547" t="s">
        <v>302</v>
      </c>
      <c r="B103" s="571" t="s">
        <v>388</v>
      </c>
      <c r="C103" s="459"/>
      <c r="D103" s="504">
        <v>0</v>
      </c>
      <c r="E103" s="478">
        <v>0</v>
      </c>
      <c r="F103" s="478">
        <v>0</v>
      </c>
      <c r="G103" s="478">
        <v>0</v>
      </c>
      <c r="H103" s="478">
        <v>0</v>
      </c>
      <c r="I103" s="478">
        <v>0</v>
      </c>
      <c r="J103" s="478">
        <v>0</v>
      </c>
      <c r="K103" s="478">
        <v>0</v>
      </c>
      <c r="L103" s="478">
        <v>0</v>
      </c>
      <c r="M103" s="478">
        <v>0</v>
      </c>
      <c r="N103" s="478">
        <v>0</v>
      </c>
      <c r="O103" s="478">
        <v>0</v>
      </c>
      <c r="P103" s="478">
        <v>0</v>
      </c>
      <c r="Q103" s="478">
        <v>0</v>
      </c>
      <c r="R103" s="478">
        <v>0</v>
      </c>
      <c r="S103" s="478">
        <v>0</v>
      </c>
      <c r="T103" s="478">
        <v>0</v>
      </c>
      <c r="U103" s="478">
        <v>0</v>
      </c>
      <c r="V103" s="478">
        <v>0</v>
      </c>
      <c r="W103" s="478">
        <v>0</v>
      </c>
      <c r="X103" s="478">
        <v>0</v>
      </c>
      <c r="Y103" s="478">
        <v>0</v>
      </c>
      <c r="Z103" s="478">
        <v>0</v>
      </c>
      <c r="AA103" s="478">
        <v>0</v>
      </c>
      <c r="AB103" s="478">
        <v>0</v>
      </c>
      <c r="AC103" s="478">
        <v>0</v>
      </c>
      <c r="AD103" s="478">
        <v>0</v>
      </c>
      <c r="AE103" s="478">
        <v>0</v>
      </c>
      <c r="AF103" s="478">
        <v>0</v>
      </c>
      <c r="AG103" s="478">
        <v>0</v>
      </c>
      <c r="AH103" s="478">
        <v>0</v>
      </c>
      <c r="AI103" s="478">
        <v>0</v>
      </c>
      <c r="AJ103" s="478">
        <v>0</v>
      </c>
      <c r="AK103" s="478">
        <v>0</v>
      </c>
      <c r="AL103" s="478">
        <v>0</v>
      </c>
      <c r="AM103" s="478">
        <v>0</v>
      </c>
      <c r="AN103" s="478">
        <v>0</v>
      </c>
      <c r="AO103" s="478">
        <v>0</v>
      </c>
      <c r="AP103" s="478">
        <v>0</v>
      </c>
      <c r="AQ103" s="478">
        <v>0</v>
      </c>
      <c r="AR103" s="478">
        <v>0</v>
      </c>
      <c r="AS103" s="478">
        <v>0</v>
      </c>
      <c r="AT103" s="478">
        <v>0</v>
      </c>
      <c r="AU103" s="478">
        <v>0</v>
      </c>
      <c r="AV103" s="478">
        <v>0</v>
      </c>
      <c r="AW103" s="478">
        <v>0</v>
      </c>
      <c r="AX103" s="478">
        <v>0</v>
      </c>
      <c r="AY103" s="478">
        <v>0</v>
      </c>
      <c r="AZ103" s="478">
        <v>0</v>
      </c>
      <c r="BA103" s="478">
        <v>0</v>
      </c>
      <c r="BB103" s="478">
        <v>0</v>
      </c>
      <c r="BC103" s="478">
        <v>0</v>
      </c>
      <c r="BD103" s="478">
        <v>0</v>
      </c>
      <c r="BE103" s="478">
        <v>0</v>
      </c>
      <c r="BF103" s="478">
        <v>0</v>
      </c>
      <c r="BG103" s="478">
        <v>0</v>
      </c>
      <c r="BH103" s="478">
        <v>0</v>
      </c>
      <c r="BI103" s="478">
        <v>0</v>
      </c>
      <c r="BJ103" s="478">
        <v>0</v>
      </c>
      <c r="BK103" s="478">
        <v>0</v>
      </c>
      <c r="BL103" s="478">
        <v>0</v>
      </c>
      <c r="BM103" s="478">
        <v>0</v>
      </c>
      <c r="BN103" s="478">
        <v>0</v>
      </c>
      <c r="BO103" s="478">
        <v>0</v>
      </c>
      <c r="BP103" s="478">
        <v>0</v>
      </c>
      <c r="BQ103" s="478">
        <v>0</v>
      </c>
      <c r="BR103" s="478">
        <v>0</v>
      </c>
      <c r="BS103" s="478">
        <v>0</v>
      </c>
      <c r="BT103" s="478">
        <v>0</v>
      </c>
      <c r="BU103" s="478">
        <v>0</v>
      </c>
      <c r="BV103" s="478">
        <v>0</v>
      </c>
      <c r="BW103" s="478">
        <v>0</v>
      </c>
      <c r="BX103" s="478">
        <v>0</v>
      </c>
      <c r="BY103" s="478">
        <v>0</v>
      </c>
      <c r="BZ103" s="478">
        <v>0</v>
      </c>
      <c r="CA103" s="478">
        <v>0</v>
      </c>
      <c r="CB103" s="478">
        <v>0</v>
      </c>
      <c r="CC103" s="478">
        <v>0</v>
      </c>
      <c r="CD103" s="478">
        <v>0</v>
      </c>
      <c r="CE103" s="478">
        <v>0</v>
      </c>
      <c r="CF103" s="478">
        <v>0</v>
      </c>
      <c r="CG103" s="478">
        <v>0</v>
      </c>
      <c r="CH103" s="478">
        <v>0</v>
      </c>
      <c r="CI103" s="478">
        <v>0</v>
      </c>
      <c r="CJ103" s="478">
        <v>0</v>
      </c>
      <c r="CK103" s="478">
        <v>0</v>
      </c>
      <c r="CL103" s="478">
        <v>0</v>
      </c>
      <c r="CM103" s="478">
        <v>9.5425579600645107E-3</v>
      </c>
      <c r="CN103" s="478">
        <v>0</v>
      </c>
      <c r="CO103" s="478">
        <v>9.744458974536744E-3</v>
      </c>
      <c r="CP103" s="478">
        <v>0</v>
      </c>
      <c r="CQ103" s="478">
        <v>1.341805198295389E-2</v>
      </c>
      <c r="CR103" s="478">
        <v>2.9921440753603208E-2</v>
      </c>
      <c r="CS103" s="478">
        <v>0</v>
      </c>
      <c r="CT103" s="478">
        <v>0</v>
      </c>
      <c r="CU103" s="478">
        <v>0</v>
      </c>
      <c r="CV103" s="478">
        <v>0</v>
      </c>
      <c r="CW103" s="478">
        <v>0</v>
      </c>
      <c r="CX103" s="478">
        <v>2.2622142688320896E-3</v>
      </c>
      <c r="CY103" s="478">
        <v>5.4495692821908076E-3</v>
      </c>
      <c r="CZ103" s="478">
        <v>0</v>
      </c>
      <c r="DA103" s="478">
        <v>0</v>
      </c>
      <c r="DB103" s="478">
        <v>0</v>
      </c>
      <c r="DC103" s="478">
        <v>0</v>
      </c>
      <c r="DD103" s="478">
        <v>0</v>
      </c>
      <c r="DE103" s="478">
        <v>0</v>
      </c>
      <c r="DF103" s="479">
        <v>1.3042158691335018E-3</v>
      </c>
      <c r="DG103" s="481" t="s">
        <v>302</v>
      </c>
      <c r="DH103" s="175"/>
    </row>
    <row r="104" spans="1:112" ht="17.25" customHeight="1" x14ac:dyDescent="0.2">
      <c r="A104" s="547" t="s">
        <v>303</v>
      </c>
      <c r="B104" s="571" t="s">
        <v>389</v>
      </c>
      <c r="C104" s="459"/>
      <c r="D104" s="504">
        <v>0</v>
      </c>
      <c r="E104" s="478">
        <v>0</v>
      </c>
      <c r="F104" s="478">
        <v>0</v>
      </c>
      <c r="G104" s="478">
        <v>0</v>
      </c>
      <c r="H104" s="478">
        <v>0</v>
      </c>
      <c r="I104" s="478">
        <v>0</v>
      </c>
      <c r="J104" s="478">
        <v>0</v>
      </c>
      <c r="K104" s="478">
        <v>9.8540370758144972E-5</v>
      </c>
      <c r="L104" s="478">
        <v>1.4294393024336205E-4</v>
      </c>
      <c r="M104" s="478">
        <v>0</v>
      </c>
      <c r="N104" s="478">
        <v>0</v>
      </c>
      <c r="O104" s="478">
        <v>0</v>
      </c>
      <c r="P104" s="478">
        <v>1.0911074740861975E-4</v>
      </c>
      <c r="Q104" s="478">
        <v>6.8036467546604985E-5</v>
      </c>
      <c r="R104" s="478">
        <v>4.9814441206505766E-5</v>
      </c>
      <c r="S104" s="478">
        <v>5.1446945337620577E-5</v>
      </c>
      <c r="T104" s="478">
        <v>5.3993736726539722E-5</v>
      </c>
      <c r="U104" s="478">
        <v>3.2731081434930612E-5</v>
      </c>
      <c r="V104" s="478">
        <v>7.0671378091872794E-5</v>
      </c>
      <c r="W104" s="478">
        <v>3.8800294882241104E-5</v>
      </c>
      <c r="X104" s="478">
        <v>0</v>
      </c>
      <c r="Y104" s="478">
        <v>2.9338418659234267E-5</v>
      </c>
      <c r="Z104" s="478">
        <v>0</v>
      </c>
      <c r="AA104" s="478">
        <v>8.6881612758343954E-5</v>
      </c>
      <c r="AB104" s="478">
        <v>0</v>
      </c>
      <c r="AC104" s="478">
        <v>0</v>
      </c>
      <c r="AD104" s="478">
        <v>4.8941337689112389E-5</v>
      </c>
      <c r="AE104" s="478">
        <v>8.8417329796640142E-5</v>
      </c>
      <c r="AF104" s="478">
        <v>0</v>
      </c>
      <c r="AG104" s="478">
        <v>0</v>
      </c>
      <c r="AH104" s="478">
        <v>0</v>
      </c>
      <c r="AI104" s="478">
        <v>0</v>
      </c>
      <c r="AJ104" s="478">
        <v>0</v>
      </c>
      <c r="AK104" s="478">
        <v>2.6946188461642101E-5</v>
      </c>
      <c r="AL104" s="478">
        <v>2.1662370296557848E-5</v>
      </c>
      <c r="AM104" s="478">
        <v>0</v>
      </c>
      <c r="AN104" s="478">
        <v>6.2457060770720137E-5</v>
      </c>
      <c r="AO104" s="478">
        <v>6.9972011195521791E-5</v>
      </c>
      <c r="AP104" s="478">
        <v>5.0741588313197379E-6</v>
      </c>
      <c r="AQ104" s="478">
        <v>2.0367760279608614E-5</v>
      </c>
      <c r="AR104" s="478">
        <v>3.2769694586446455E-5</v>
      </c>
      <c r="AS104" s="478">
        <v>4.7980423987013295E-5</v>
      </c>
      <c r="AT104" s="478">
        <v>5.1816961764263917E-6</v>
      </c>
      <c r="AU104" s="478">
        <v>3.7794323292641448E-5</v>
      </c>
      <c r="AV104" s="478">
        <v>1.375103132734955E-4</v>
      </c>
      <c r="AW104" s="478">
        <v>1.0050623403141084E-4</v>
      </c>
      <c r="AX104" s="478">
        <v>3.775437006833541E-5</v>
      </c>
      <c r="AY104" s="478">
        <v>0</v>
      </c>
      <c r="AZ104" s="478">
        <v>0</v>
      </c>
      <c r="BA104" s="478">
        <v>0</v>
      </c>
      <c r="BB104" s="478">
        <v>0</v>
      </c>
      <c r="BC104" s="478">
        <v>0</v>
      </c>
      <c r="BD104" s="478">
        <v>0</v>
      </c>
      <c r="BE104" s="478">
        <v>0</v>
      </c>
      <c r="BF104" s="478">
        <v>5.2671498398786445E-5</v>
      </c>
      <c r="BG104" s="478">
        <v>0</v>
      </c>
      <c r="BH104" s="478">
        <v>0</v>
      </c>
      <c r="BI104" s="478">
        <v>5.6858564321250885E-5</v>
      </c>
      <c r="BJ104" s="478">
        <v>0</v>
      </c>
      <c r="BK104" s="478">
        <v>1.3836425774493932E-5</v>
      </c>
      <c r="BL104" s="478">
        <v>2.1335305663812476E-5</v>
      </c>
      <c r="BM104" s="478">
        <v>7.0179269043924421E-5</v>
      </c>
      <c r="BN104" s="478">
        <v>3.351374901553362E-5</v>
      </c>
      <c r="BO104" s="478">
        <v>5.3397485259483675E-5</v>
      </c>
      <c r="BP104" s="478">
        <v>0</v>
      </c>
      <c r="BQ104" s="478">
        <v>5.2291683007817605E-5</v>
      </c>
      <c r="BR104" s="478">
        <v>6.290732492891472E-5</v>
      </c>
      <c r="BS104" s="478">
        <v>6.9568522449422831E-5</v>
      </c>
      <c r="BT104" s="478">
        <v>6.8716094032549729E-5</v>
      </c>
      <c r="BU104" s="478">
        <v>6.220452848967405E-5</v>
      </c>
      <c r="BV104" s="478">
        <v>3.951319740793425E-5</v>
      </c>
      <c r="BW104" s="478">
        <v>0</v>
      </c>
      <c r="BX104" s="478">
        <v>1.8146883005977796E-3</v>
      </c>
      <c r="BY104" s="478">
        <v>4.5946832950443059E-5</v>
      </c>
      <c r="BZ104" s="478">
        <v>9.3890542405663479E-6</v>
      </c>
      <c r="CA104" s="478">
        <v>0</v>
      </c>
      <c r="CB104" s="478">
        <v>0</v>
      </c>
      <c r="CC104" s="478">
        <v>1.1117287381878821E-4</v>
      </c>
      <c r="CD104" s="478">
        <v>4.5442152140325365E-5</v>
      </c>
      <c r="CE104" s="478">
        <v>3.5757705785596799E-5</v>
      </c>
      <c r="CF104" s="478">
        <v>3.254149040026033E-4</v>
      </c>
      <c r="CG104" s="478">
        <v>5.1870209209843815E-4</v>
      </c>
      <c r="CH104" s="478">
        <v>7.8804147068239471E-4</v>
      </c>
      <c r="CI104" s="478">
        <v>4.448042416532484E-5</v>
      </c>
      <c r="CJ104" s="478">
        <v>5.6577086280056575E-4</v>
      </c>
      <c r="CK104" s="478">
        <v>1.308724832214765E-3</v>
      </c>
      <c r="CL104" s="478">
        <v>1.1349932609775129E-4</v>
      </c>
      <c r="CM104" s="478">
        <v>2.402968590427867E-4</v>
      </c>
      <c r="CN104" s="478">
        <v>5.5724664433036365E-5</v>
      </c>
      <c r="CO104" s="478">
        <v>1.2316843139551841E-2</v>
      </c>
      <c r="CP104" s="478">
        <v>9.2359361880772466E-3</v>
      </c>
      <c r="CQ104" s="478">
        <v>1.2957346335470495E-2</v>
      </c>
      <c r="CR104" s="478">
        <v>1.0073964104875268E-2</v>
      </c>
      <c r="CS104" s="478">
        <v>6.965849920763457E-5</v>
      </c>
      <c r="CT104" s="478">
        <v>9.9901763266121643E-5</v>
      </c>
      <c r="CU104" s="478">
        <v>6.0532687651331722E-4</v>
      </c>
      <c r="CV104" s="478">
        <v>2.3810657650364302E-5</v>
      </c>
      <c r="CW104" s="478">
        <v>7.6318945520303472E-4</v>
      </c>
      <c r="CX104" s="478">
        <v>1.1277306952088327E-2</v>
      </c>
      <c r="CY104" s="478">
        <v>1.9053308897733787E-3</v>
      </c>
      <c r="CZ104" s="478">
        <v>1.7375094930154419E-2</v>
      </c>
      <c r="DA104" s="478">
        <v>7.4183976261127594E-5</v>
      </c>
      <c r="DB104" s="478">
        <v>2.8019052956010089E-4</v>
      </c>
      <c r="DC104" s="478">
        <v>3.5822540644805732E-3</v>
      </c>
      <c r="DD104" s="478">
        <v>0</v>
      </c>
      <c r="DE104" s="478">
        <v>1.5816808309726156E-3</v>
      </c>
      <c r="DF104" s="479">
        <v>1.1405600850920648E-3</v>
      </c>
      <c r="DG104" s="481" t="s">
        <v>303</v>
      </c>
      <c r="DH104" s="175"/>
    </row>
    <row r="105" spans="1:112" ht="17.25" customHeight="1" x14ac:dyDescent="0.2">
      <c r="A105" s="547" t="s">
        <v>304</v>
      </c>
      <c r="B105" s="571" t="s">
        <v>390</v>
      </c>
      <c r="C105" s="459"/>
      <c r="D105" s="504">
        <v>0</v>
      </c>
      <c r="E105" s="478">
        <v>0</v>
      </c>
      <c r="F105" s="478">
        <v>0</v>
      </c>
      <c r="G105" s="478">
        <v>0</v>
      </c>
      <c r="H105" s="478">
        <v>0</v>
      </c>
      <c r="I105" s="478">
        <v>0</v>
      </c>
      <c r="J105" s="478">
        <v>0</v>
      </c>
      <c r="K105" s="478">
        <v>0</v>
      </c>
      <c r="L105" s="478">
        <v>0</v>
      </c>
      <c r="M105" s="478">
        <v>0</v>
      </c>
      <c r="N105" s="478">
        <v>0</v>
      </c>
      <c r="O105" s="478">
        <v>0</v>
      </c>
      <c r="P105" s="478">
        <v>0</v>
      </c>
      <c r="Q105" s="478">
        <v>0</v>
      </c>
      <c r="R105" s="478">
        <v>0</v>
      </c>
      <c r="S105" s="478">
        <v>0</v>
      </c>
      <c r="T105" s="478">
        <v>0</v>
      </c>
      <c r="U105" s="478">
        <v>0</v>
      </c>
      <c r="V105" s="478">
        <v>0</v>
      </c>
      <c r="W105" s="478">
        <v>0</v>
      </c>
      <c r="X105" s="478">
        <v>0</v>
      </c>
      <c r="Y105" s="478">
        <v>0</v>
      </c>
      <c r="Z105" s="478">
        <v>0</v>
      </c>
      <c r="AA105" s="478">
        <v>0</v>
      </c>
      <c r="AB105" s="478">
        <v>0</v>
      </c>
      <c r="AC105" s="478">
        <v>0</v>
      </c>
      <c r="AD105" s="478">
        <v>0</v>
      </c>
      <c r="AE105" s="478">
        <v>0</v>
      </c>
      <c r="AF105" s="478">
        <v>0</v>
      </c>
      <c r="AG105" s="478">
        <v>0</v>
      </c>
      <c r="AH105" s="478">
        <v>0</v>
      </c>
      <c r="AI105" s="478">
        <v>0</v>
      </c>
      <c r="AJ105" s="478">
        <v>0</v>
      </c>
      <c r="AK105" s="478">
        <v>0</v>
      </c>
      <c r="AL105" s="478">
        <v>0</v>
      </c>
      <c r="AM105" s="478">
        <v>0</v>
      </c>
      <c r="AN105" s="478">
        <v>0</v>
      </c>
      <c r="AO105" s="478">
        <v>0</v>
      </c>
      <c r="AP105" s="478">
        <v>0</v>
      </c>
      <c r="AQ105" s="478">
        <v>0</v>
      </c>
      <c r="AR105" s="478">
        <v>0</v>
      </c>
      <c r="AS105" s="478">
        <v>0</v>
      </c>
      <c r="AT105" s="478">
        <v>0</v>
      </c>
      <c r="AU105" s="478">
        <v>0</v>
      </c>
      <c r="AV105" s="478">
        <v>0</v>
      </c>
      <c r="AW105" s="478">
        <v>0</v>
      </c>
      <c r="AX105" s="478">
        <v>0</v>
      </c>
      <c r="AY105" s="478">
        <v>0</v>
      </c>
      <c r="AZ105" s="478">
        <v>0</v>
      </c>
      <c r="BA105" s="478">
        <v>0</v>
      </c>
      <c r="BB105" s="478">
        <v>0</v>
      </c>
      <c r="BC105" s="478">
        <v>0</v>
      </c>
      <c r="BD105" s="478">
        <v>0</v>
      </c>
      <c r="BE105" s="478">
        <v>0</v>
      </c>
      <c r="BF105" s="478">
        <v>0</v>
      </c>
      <c r="BG105" s="478">
        <v>0</v>
      </c>
      <c r="BH105" s="478">
        <v>0</v>
      </c>
      <c r="BI105" s="478">
        <v>0</v>
      </c>
      <c r="BJ105" s="478">
        <v>0</v>
      </c>
      <c r="BK105" s="478">
        <v>0</v>
      </c>
      <c r="BL105" s="478">
        <v>0</v>
      </c>
      <c r="BM105" s="478">
        <v>0</v>
      </c>
      <c r="BN105" s="478">
        <v>0</v>
      </c>
      <c r="BO105" s="478">
        <v>0</v>
      </c>
      <c r="BP105" s="478">
        <v>0</v>
      </c>
      <c r="BQ105" s="478">
        <v>0</v>
      </c>
      <c r="BR105" s="478">
        <v>0</v>
      </c>
      <c r="BS105" s="478">
        <v>2.0361518765684734E-5</v>
      </c>
      <c r="BT105" s="478">
        <v>0</v>
      </c>
      <c r="BU105" s="478">
        <v>0</v>
      </c>
      <c r="BV105" s="478">
        <v>0</v>
      </c>
      <c r="BW105" s="478">
        <v>0</v>
      </c>
      <c r="BX105" s="478">
        <v>0</v>
      </c>
      <c r="BY105" s="478">
        <v>0</v>
      </c>
      <c r="BZ105" s="478">
        <v>0</v>
      </c>
      <c r="CA105" s="478">
        <v>0</v>
      </c>
      <c r="CB105" s="478">
        <v>0</v>
      </c>
      <c r="CC105" s="478">
        <v>0</v>
      </c>
      <c r="CD105" s="478">
        <v>0</v>
      </c>
      <c r="CE105" s="478">
        <v>0</v>
      </c>
      <c r="CF105" s="478">
        <v>0</v>
      </c>
      <c r="CG105" s="478">
        <v>2.4700099623735148E-5</v>
      </c>
      <c r="CH105" s="478">
        <v>4.1593813874455141E-2</v>
      </c>
      <c r="CI105" s="478">
        <v>0</v>
      </c>
      <c r="CJ105" s="478">
        <v>2.8288543140028287E-4</v>
      </c>
      <c r="CK105" s="478">
        <v>3.3456375838926175E-2</v>
      </c>
      <c r="CL105" s="478">
        <v>0</v>
      </c>
      <c r="CM105" s="478">
        <v>1.4787499018017645E-4</v>
      </c>
      <c r="CN105" s="478">
        <v>0</v>
      </c>
      <c r="CO105" s="478">
        <v>0</v>
      </c>
      <c r="CP105" s="478">
        <v>0</v>
      </c>
      <c r="CQ105" s="478">
        <v>0</v>
      </c>
      <c r="CR105" s="478">
        <v>0</v>
      </c>
      <c r="CS105" s="478">
        <v>0</v>
      </c>
      <c r="CT105" s="478">
        <v>0</v>
      </c>
      <c r="CU105" s="478">
        <v>1.3702399295619635E-2</v>
      </c>
      <c r="CV105" s="478">
        <v>0</v>
      </c>
      <c r="CW105" s="478">
        <v>0</v>
      </c>
      <c r="CX105" s="478">
        <v>1.7219839956781578E-3</v>
      </c>
      <c r="CY105" s="478">
        <v>1.4532184752508821E-4</v>
      </c>
      <c r="CZ105" s="478">
        <v>0</v>
      </c>
      <c r="DA105" s="478">
        <v>5.5143422354104847E-3</v>
      </c>
      <c r="DB105" s="478">
        <v>0</v>
      </c>
      <c r="DC105" s="478">
        <v>9.1852668320014698E-4</v>
      </c>
      <c r="DD105" s="478">
        <v>0</v>
      </c>
      <c r="DE105" s="478">
        <v>3.5410764872521248E-4</v>
      </c>
      <c r="DF105" s="479">
        <v>3.7359127750442818E-4</v>
      </c>
      <c r="DG105" s="481" t="s">
        <v>304</v>
      </c>
      <c r="DH105" s="175"/>
    </row>
    <row r="106" spans="1:112" ht="17.25" customHeight="1" x14ac:dyDescent="0.2">
      <c r="A106" s="547" t="s">
        <v>305</v>
      </c>
      <c r="B106" s="571" t="s">
        <v>551</v>
      </c>
      <c r="C106" s="459"/>
      <c r="D106" s="504">
        <v>0</v>
      </c>
      <c r="E106" s="478">
        <v>4.5876955652276201E-3</v>
      </c>
      <c r="F106" s="478">
        <v>0</v>
      </c>
      <c r="G106" s="478">
        <v>0</v>
      </c>
      <c r="H106" s="478">
        <v>0</v>
      </c>
      <c r="I106" s="478">
        <v>0</v>
      </c>
      <c r="J106" s="478">
        <v>0</v>
      </c>
      <c r="K106" s="478">
        <v>0</v>
      </c>
      <c r="L106" s="478">
        <v>0</v>
      </c>
      <c r="M106" s="478">
        <v>0</v>
      </c>
      <c r="N106" s="478">
        <v>0</v>
      </c>
      <c r="O106" s="478">
        <v>0</v>
      </c>
      <c r="P106" s="478">
        <v>0</v>
      </c>
      <c r="Q106" s="478">
        <v>0</v>
      </c>
      <c r="R106" s="478">
        <v>0</v>
      </c>
      <c r="S106" s="478">
        <v>0</v>
      </c>
      <c r="T106" s="478">
        <v>0</v>
      </c>
      <c r="U106" s="478">
        <v>0</v>
      </c>
      <c r="V106" s="478">
        <v>0</v>
      </c>
      <c r="W106" s="478">
        <v>0</v>
      </c>
      <c r="X106" s="478">
        <v>0</v>
      </c>
      <c r="Y106" s="478">
        <v>0</v>
      </c>
      <c r="Z106" s="478">
        <v>0</v>
      </c>
      <c r="AA106" s="478">
        <v>0</v>
      </c>
      <c r="AB106" s="478">
        <v>0</v>
      </c>
      <c r="AC106" s="478">
        <v>0</v>
      </c>
      <c r="AD106" s="478">
        <v>0</v>
      </c>
      <c r="AE106" s="478">
        <v>0</v>
      </c>
      <c r="AF106" s="478">
        <v>0</v>
      </c>
      <c r="AG106" s="478">
        <v>0</v>
      </c>
      <c r="AH106" s="478">
        <v>0</v>
      </c>
      <c r="AI106" s="478">
        <v>0</v>
      </c>
      <c r="AJ106" s="478">
        <v>0</v>
      </c>
      <c r="AK106" s="478">
        <v>0</v>
      </c>
      <c r="AL106" s="478">
        <v>0</v>
      </c>
      <c r="AM106" s="478">
        <v>0</v>
      </c>
      <c r="AN106" s="478">
        <v>0</v>
      </c>
      <c r="AO106" s="478">
        <v>0</v>
      </c>
      <c r="AP106" s="478">
        <v>0</v>
      </c>
      <c r="AQ106" s="478">
        <v>0</v>
      </c>
      <c r="AR106" s="478">
        <v>0</v>
      </c>
      <c r="AS106" s="478">
        <v>0</v>
      </c>
      <c r="AT106" s="478">
        <v>0</v>
      </c>
      <c r="AU106" s="478">
        <v>0</v>
      </c>
      <c r="AV106" s="478">
        <v>0</v>
      </c>
      <c r="AW106" s="478">
        <v>0</v>
      </c>
      <c r="AX106" s="478">
        <v>0</v>
      </c>
      <c r="AY106" s="478">
        <v>0</v>
      </c>
      <c r="AZ106" s="478">
        <v>0</v>
      </c>
      <c r="BA106" s="478">
        <v>0</v>
      </c>
      <c r="BB106" s="478">
        <v>0</v>
      </c>
      <c r="BC106" s="478">
        <v>0</v>
      </c>
      <c r="BD106" s="478">
        <v>0</v>
      </c>
      <c r="BE106" s="478">
        <v>0</v>
      </c>
      <c r="BF106" s="478">
        <v>0</v>
      </c>
      <c r="BG106" s="478">
        <v>0</v>
      </c>
      <c r="BH106" s="478">
        <v>0</v>
      </c>
      <c r="BI106" s="478">
        <v>0</v>
      </c>
      <c r="BJ106" s="478">
        <v>0</v>
      </c>
      <c r="BK106" s="478">
        <v>0</v>
      </c>
      <c r="BL106" s="478">
        <v>0</v>
      </c>
      <c r="BM106" s="478">
        <v>0</v>
      </c>
      <c r="BN106" s="478">
        <v>0</v>
      </c>
      <c r="BO106" s="478">
        <v>0</v>
      </c>
      <c r="BP106" s="478">
        <v>0</v>
      </c>
      <c r="BQ106" s="478">
        <v>0</v>
      </c>
      <c r="BR106" s="478">
        <v>0</v>
      </c>
      <c r="BS106" s="478">
        <v>0</v>
      </c>
      <c r="BT106" s="478">
        <v>0</v>
      </c>
      <c r="BU106" s="478">
        <v>0</v>
      </c>
      <c r="BV106" s="478">
        <v>0</v>
      </c>
      <c r="BW106" s="478">
        <v>0</v>
      </c>
      <c r="BX106" s="478">
        <v>0</v>
      </c>
      <c r="BY106" s="478">
        <v>0</v>
      </c>
      <c r="BZ106" s="478">
        <v>0</v>
      </c>
      <c r="CA106" s="478">
        <v>0</v>
      </c>
      <c r="CB106" s="478">
        <v>0</v>
      </c>
      <c r="CC106" s="478">
        <v>0</v>
      </c>
      <c r="CD106" s="478">
        <v>0</v>
      </c>
      <c r="CE106" s="478">
        <v>0</v>
      </c>
      <c r="CF106" s="478">
        <v>0</v>
      </c>
      <c r="CG106" s="478">
        <v>0</v>
      </c>
      <c r="CH106" s="478">
        <v>0</v>
      </c>
      <c r="CI106" s="478">
        <v>0</v>
      </c>
      <c r="CJ106" s="478">
        <v>0</v>
      </c>
      <c r="CK106" s="478">
        <v>0</v>
      </c>
      <c r="CL106" s="478">
        <v>0</v>
      </c>
      <c r="CM106" s="478">
        <v>4.7135153119931235E-4</v>
      </c>
      <c r="CN106" s="478">
        <v>0</v>
      </c>
      <c r="CO106" s="478">
        <v>0</v>
      </c>
      <c r="CP106" s="478">
        <v>0</v>
      </c>
      <c r="CQ106" s="478">
        <v>0</v>
      </c>
      <c r="CR106" s="478">
        <v>0</v>
      </c>
      <c r="CS106" s="478">
        <v>0</v>
      </c>
      <c r="CT106" s="478">
        <v>0</v>
      </c>
      <c r="CU106" s="478">
        <v>0</v>
      </c>
      <c r="CV106" s="478">
        <v>0</v>
      </c>
      <c r="CW106" s="478">
        <v>0</v>
      </c>
      <c r="CX106" s="478">
        <v>0</v>
      </c>
      <c r="CY106" s="478">
        <v>0</v>
      </c>
      <c r="CZ106" s="478">
        <v>0</v>
      </c>
      <c r="DA106" s="478">
        <v>3.2146389713155293E-4</v>
      </c>
      <c r="DB106" s="478">
        <v>2.2415242364808071E-3</v>
      </c>
      <c r="DC106" s="478">
        <v>0</v>
      </c>
      <c r="DD106" s="478">
        <v>0</v>
      </c>
      <c r="DE106" s="478">
        <v>0</v>
      </c>
      <c r="DF106" s="479">
        <v>1.8109451512781975E-5</v>
      </c>
      <c r="DG106" s="481" t="s">
        <v>305</v>
      </c>
      <c r="DH106" s="175"/>
    </row>
    <row r="107" spans="1:112" ht="17.25" customHeight="1" x14ac:dyDescent="0.2">
      <c r="A107" s="547" t="s">
        <v>306</v>
      </c>
      <c r="B107" s="571" t="s">
        <v>391</v>
      </c>
      <c r="C107" s="459"/>
      <c r="D107" s="504">
        <v>1.7694417411306732E-5</v>
      </c>
      <c r="E107" s="478">
        <v>0</v>
      </c>
      <c r="F107" s="478">
        <v>2.4013207263995197E-3</v>
      </c>
      <c r="G107" s="478">
        <v>0</v>
      </c>
      <c r="H107" s="478">
        <v>1.2424565140220093E-3</v>
      </c>
      <c r="I107" s="478">
        <v>0</v>
      </c>
      <c r="J107" s="478">
        <v>2.6932399676811203E-4</v>
      </c>
      <c r="K107" s="478">
        <v>1.6628687565436965E-4</v>
      </c>
      <c r="L107" s="478">
        <v>8.933995640210128E-5</v>
      </c>
      <c r="M107" s="478">
        <v>0</v>
      </c>
      <c r="N107" s="478">
        <v>0</v>
      </c>
      <c r="O107" s="478">
        <v>0</v>
      </c>
      <c r="P107" s="478">
        <v>1.0911074740861975E-4</v>
      </c>
      <c r="Q107" s="478">
        <v>6.8036467546604985E-5</v>
      </c>
      <c r="R107" s="478">
        <v>7.4721661809758652E-5</v>
      </c>
      <c r="S107" s="478">
        <v>3.8585209003215434E-5</v>
      </c>
      <c r="T107" s="478">
        <v>3.5995824484359817E-5</v>
      </c>
      <c r="U107" s="478">
        <v>9.8193244304791837E-5</v>
      </c>
      <c r="V107" s="478">
        <v>3.5335689045936394E-4</v>
      </c>
      <c r="W107" s="478">
        <v>2.7160206417568773E-4</v>
      </c>
      <c r="X107" s="478">
        <v>0</v>
      </c>
      <c r="Y107" s="478">
        <v>5.8676837318468533E-5</v>
      </c>
      <c r="Z107" s="478">
        <v>8.3818783789447221E-5</v>
      </c>
      <c r="AA107" s="478">
        <v>6.7738206557352908E-5</v>
      </c>
      <c r="AB107" s="478">
        <v>5.6133015891450359E-4</v>
      </c>
      <c r="AC107" s="478">
        <v>0</v>
      </c>
      <c r="AD107" s="478">
        <v>4.2823670477973339E-5</v>
      </c>
      <c r="AE107" s="478">
        <v>0</v>
      </c>
      <c r="AF107" s="478">
        <v>0</v>
      </c>
      <c r="AG107" s="478">
        <v>2.1751740139211136E-4</v>
      </c>
      <c r="AH107" s="478">
        <v>9.3392481905206633E-5</v>
      </c>
      <c r="AI107" s="478">
        <v>1.6611295681063123E-3</v>
      </c>
      <c r="AJ107" s="478">
        <v>2.9460603138893354E-4</v>
      </c>
      <c r="AK107" s="478">
        <v>5.3892376923284202E-5</v>
      </c>
      <c r="AL107" s="478">
        <v>2.1662370296557848E-5</v>
      </c>
      <c r="AM107" s="478">
        <v>1.1517420097898071E-4</v>
      </c>
      <c r="AN107" s="478">
        <v>6.2457060770720137E-5</v>
      </c>
      <c r="AO107" s="478">
        <v>9.9960015993602559E-5</v>
      </c>
      <c r="AP107" s="478">
        <v>3.5519111819238164E-5</v>
      </c>
      <c r="AQ107" s="478">
        <v>4.4809072615138949E-5</v>
      </c>
      <c r="AR107" s="478">
        <v>4.915454187966968E-5</v>
      </c>
      <c r="AS107" s="478">
        <v>1.1995105996753325E-4</v>
      </c>
      <c r="AT107" s="478">
        <v>8.808883499924866E-5</v>
      </c>
      <c r="AU107" s="478">
        <v>3.7794323292641448E-5</v>
      </c>
      <c r="AV107" s="478">
        <v>8.7506562992224413E-5</v>
      </c>
      <c r="AW107" s="478">
        <v>2.8035949492972496E-4</v>
      </c>
      <c r="AX107" s="478">
        <v>1.1326311020500623E-4</v>
      </c>
      <c r="AY107" s="478">
        <v>0</v>
      </c>
      <c r="AZ107" s="478">
        <v>0</v>
      </c>
      <c r="BA107" s="478">
        <v>4.224757076468103E-4</v>
      </c>
      <c r="BB107" s="478">
        <v>1.5632327653587619E-4</v>
      </c>
      <c r="BC107" s="478">
        <v>0</v>
      </c>
      <c r="BD107" s="478">
        <v>0</v>
      </c>
      <c r="BE107" s="478">
        <v>0</v>
      </c>
      <c r="BF107" s="478">
        <v>5.2671498398786445E-5</v>
      </c>
      <c r="BG107" s="478">
        <v>1.4836795252225519E-4</v>
      </c>
      <c r="BH107" s="478">
        <v>0</v>
      </c>
      <c r="BI107" s="478">
        <v>2.2743425728500354E-4</v>
      </c>
      <c r="BJ107" s="478">
        <v>7.4878322725570941E-5</v>
      </c>
      <c r="BK107" s="478">
        <v>2.4213745105364383E-4</v>
      </c>
      <c r="BL107" s="478">
        <v>1.2801183398287487E-4</v>
      </c>
      <c r="BM107" s="478">
        <v>3.8208713146136629E-4</v>
      </c>
      <c r="BN107" s="478">
        <v>4.6919248621747069E-4</v>
      </c>
      <c r="BO107" s="478">
        <v>7.5880636947687328E-5</v>
      </c>
      <c r="BP107" s="478">
        <v>6.4876086674451802E-5</v>
      </c>
      <c r="BQ107" s="478">
        <v>4.1833346406254084E-4</v>
      </c>
      <c r="BR107" s="478">
        <v>0</v>
      </c>
      <c r="BS107" s="478">
        <v>5.6503214574775136E-4</v>
      </c>
      <c r="BT107" s="478">
        <v>1.9891500904159132E-4</v>
      </c>
      <c r="BU107" s="478">
        <v>1.3773859879856395E-3</v>
      </c>
      <c r="BV107" s="478">
        <v>9.2856013908645485E-4</v>
      </c>
      <c r="BW107" s="478">
        <v>4.3324944619418617E-4</v>
      </c>
      <c r="BX107" s="478">
        <v>3.2023911187019642E-4</v>
      </c>
      <c r="BY107" s="478">
        <v>4.2664916311125695E-4</v>
      </c>
      <c r="BZ107" s="478">
        <v>0</v>
      </c>
      <c r="CA107" s="478">
        <v>1.7034324163188826E-4</v>
      </c>
      <c r="CB107" s="478">
        <v>0</v>
      </c>
      <c r="CC107" s="478">
        <v>2.2234574763757643E-4</v>
      </c>
      <c r="CD107" s="478">
        <v>2.2721076070162684E-4</v>
      </c>
      <c r="CE107" s="478">
        <v>4.6485017521275836E-4</v>
      </c>
      <c r="CF107" s="478">
        <v>3.254149040026033E-4</v>
      </c>
      <c r="CG107" s="478">
        <v>3.9520159397976237E-4</v>
      </c>
      <c r="CH107" s="478">
        <v>1.2313147979412416E-3</v>
      </c>
      <c r="CI107" s="478">
        <v>9.3408890747182166E-4</v>
      </c>
      <c r="CJ107" s="478">
        <v>9.42951438000943E-5</v>
      </c>
      <c r="CK107" s="478">
        <v>3.2885906040268456E-3</v>
      </c>
      <c r="CL107" s="478">
        <v>2.9793573100659715E-4</v>
      </c>
      <c r="CM107" s="478">
        <v>3.5074099233360599E-3</v>
      </c>
      <c r="CN107" s="478">
        <v>2.8280267199765957E-3</v>
      </c>
      <c r="CO107" s="478">
        <v>2.7253884276182258E-4</v>
      </c>
      <c r="CP107" s="478">
        <v>1.9756013236528868E-4</v>
      </c>
      <c r="CQ107" s="478">
        <v>1.9196068645141475E-4</v>
      </c>
      <c r="CR107" s="478">
        <v>2.4743069731272588E-4</v>
      </c>
      <c r="CS107" s="478">
        <v>2.2987304738519409E-3</v>
      </c>
      <c r="CT107" s="478">
        <v>6.8266204898516456E-4</v>
      </c>
      <c r="CU107" s="478">
        <v>1.4307726172132951E-3</v>
      </c>
      <c r="CV107" s="478">
        <v>4.5240249535692174E-4</v>
      </c>
      <c r="CW107" s="478">
        <v>7.3687257743741284E-4</v>
      </c>
      <c r="CX107" s="478">
        <v>1.7895127798223992E-3</v>
      </c>
      <c r="CY107" s="478">
        <v>4.6825928646972864E-4</v>
      </c>
      <c r="CZ107" s="478">
        <v>1.7260028076312337E-3</v>
      </c>
      <c r="DA107" s="478">
        <v>2.4975272007912957E-3</v>
      </c>
      <c r="DB107" s="478">
        <v>1.4009526478005044E-3</v>
      </c>
      <c r="DC107" s="478">
        <v>3.8945531367686232E-3</v>
      </c>
      <c r="DD107" s="478">
        <v>0</v>
      </c>
      <c r="DE107" s="478">
        <v>1.4636449480642116E-3</v>
      </c>
      <c r="DF107" s="479">
        <v>4.716282464964639E-4</v>
      </c>
      <c r="DG107" s="481" t="s">
        <v>306</v>
      </c>
      <c r="DH107" s="175"/>
    </row>
    <row r="108" spans="1:112" ht="17.25" customHeight="1" x14ac:dyDescent="0.2">
      <c r="A108" s="547" t="s">
        <v>307</v>
      </c>
      <c r="B108" s="571" t="s">
        <v>555</v>
      </c>
      <c r="C108" s="459"/>
      <c r="D108" s="504">
        <v>1.5924975670176058E-4</v>
      </c>
      <c r="E108" s="478">
        <v>4.7053287848488413E-4</v>
      </c>
      <c r="F108" s="478">
        <v>7.5041272699984997E-4</v>
      </c>
      <c r="G108" s="478">
        <v>2.4894199651481204E-3</v>
      </c>
      <c r="H108" s="478">
        <v>1.0649627263045794E-3</v>
      </c>
      <c r="I108" s="478">
        <v>0</v>
      </c>
      <c r="J108" s="478">
        <v>8.0797199030433614E-4</v>
      </c>
      <c r="K108" s="478">
        <v>8.1911683192708012E-4</v>
      </c>
      <c r="L108" s="478">
        <v>1.965479040846228E-4</v>
      </c>
      <c r="M108" s="478">
        <v>0</v>
      </c>
      <c r="N108" s="478">
        <v>0</v>
      </c>
      <c r="O108" s="478">
        <v>1.0395010395010396E-3</v>
      </c>
      <c r="P108" s="478">
        <v>1.4184397163120568E-3</v>
      </c>
      <c r="Q108" s="478">
        <v>9.5251054565246977E-4</v>
      </c>
      <c r="R108" s="478">
        <v>1.3698971331789086E-3</v>
      </c>
      <c r="S108" s="478">
        <v>7.4598070739549844E-4</v>
      </c>
      <c r="T108" s="478">
        <v>8.0990605089809584E-4</v>
      </c>
      <c r="U108" s="478">
        <v>8.5100811730819581E-4</v>
      </c>
      <c r="V108" s="478">
        <v>1.0600706713780918E-3</v>
      </c>
      <c r="W108" s="478">
        <v>6.9840530788033985E-4</v>
      </c>
      <c r="X108" s="478">
        <v>0</v>
      </c>
      <c r="Y108" s="478">
        <v>2.3470734927387413E-4</v>
      </c>
      <c r="Z108" s="478">
        <v>4.6100331084195968E-4</v>
      </c>
      <c r="AA108" s="478">
        <v>7.7751680570178991E-4</v>
      </c>
      <c r="AB108" s="478">
        <v>6.9682364554903898E-4</v>
      </c>
      <c r="AC108" s="478">
        <v>1.8702075930428279E-4</v>
      </c>
      <c r="AD108" s="478">
        <v>1.2847101143392001E-4</v>
      </c>
      <c r="AE108" s="478">
        <v>2.652519893899204E-4</v>
      </c>
      <c r="AF108" s="478">
        <v>1.4450867052023121E-3</v>
      </c>
      <c r="AG108" s="478">
        <v>9.4257540603248256E-4</v>
      </c>
      <c r="AH108" s="478">
        <v>6.0705113238384309E-4</v>
      </c>
      <c r="AI108" s="478">
        <v>1.0382059800664453E-3</v>
      </c>
      <c r="AJ108" s="478">
        <v>1.0980770260860249E-3</v>
      </c>
      <c r="AK108" s="478">
        <v>8.0838565384926296E-5</v>
      </c>
      <c r="AL108" s="478">
        <v>6.4987110889673549E-5</v>
      </c>
      <c r="AM108" s="478">
        <v>2.1115270179479796E-4</v>
      </c>
      <c r="AN108" s="478">
        <v>6.2457060770720126E-4</v>
      </c>
      <c r="AO108" s="478">
        <v>3.2986805277888844E-4</v>
      </c>
      <c r="AP108" s="478">
        <v>2.9937537104786452E-4</v>
      </c>
      <c r="AQ108" s="478">
        <v>4.6031138231915467E-4</v>
      </c>
      <c r="AR108" s="478">
        <v>4.5877572421025033E-4</v>
      </c>
      <c r="AS108" s="478">
        <v>7.5969004646104393E-4</v>
      </c>
      <c r="AT108" s="478">
        <v>9.9488566587386715E-4</v>
      </c>
      <c r="AU108" s="478">
        <v>7.9368078914547038E-4</v>
      </c>
      <c r="AV108" s="478">
        <v>5.750431282346176E-4</v>
      </c>
      <c r="AW108" s="478">
        <v>2.7771459403416153E-3</v>
      </c>
      <c r="AX108" s="478">
        <v>8.683505115717144E-4</v>
      </c>
      <c r="AY108" s="478">
        <v>6.8282690337999319E-4</v>
      </c>
      <c r="AZ108" s="478">
        <v>4.0469445568595711E-4</v>
      </c>
      <c r="BA108" s="478">
        <v>1.2674271229404308E-3</v>
      </c>
      <c r="BB108" s="478">
        <v>1.0942629357511334E-3</v>
      </c>
      <c r="BC108" s="478">
        <v>2.2675736961451248E-3</v>
      </c>
      <c r="BD108" s="478">
        <v>0</v>
      </c>
      <c r="BE108" s="478">
        <v>0</v>
      </c>
      <c r="BF108" s="478">
        <v>3.7923478847126245E-4</v>
      </c>
      <c r="BG108" s="478">
        <v>7.4183976261127599E-4</v>
      </c>
      <c r="BH108" s="478">
        <v>1.3762730525736307E-3</v>
      </c>
      <c r="BI108" s="478">
        <v>2.2885572139303484E-3</v>
      </c>
      <c r="BJ108" s="478">
        <v>2.6207412953949832E-4</v>
      </c>
      <c r="BK108" s="478">
        <v>6.3993469207034438E-4</v>
      </c>
      <c r="BL108" s="478">
        <v>2.1335305663812476E-5</v>
      </c>
      <c r="BM108" s="478">
        <v>1.9104356573068316E-3</v>
      </c>
      <c r="BN108" s="478">
        <v>2.8486686663203577E-4</v>
      </c>
      <c r="BO108" s="478">
        <v>8.1501424869738246E-5</v>
      </c>
      <c r="BP108" s="478">
        <v>1.297521733489036E-4</v>
      </c>
      <c r="BQ108" s="478">
        <v>1.0981253431641697E-3</v>
      </c>
      <c r="BR108" s="478">
        <v>2.8937369467300772E-3</v>
      </c>
      <c r="BS108" s="478">
        <v>1.9988224254980512E-3</v>
      </c>
      <c r="BT108" s="478">
        <v>3.4032549728752262E-3</v>
      </c>
      <c r="BU108" s="478">
        <v>1.07524970675008E-3</v>
      </c>
      <c r="BV108" s="478">
        <v>4.9391496759917811E-4</v>
      </c>
      <c r="BW108" s="478">
        <v>0</v>
      </c>
      <c r="BX108" s="478">
        <v>2.4551665243381727E-3</v>
      </c>
      <c r="BY108" s="478">
        <v>1.7722349852313751E-3</v>
      </c>
      <c r="BZ108" s="478">
        <v>9.2951636981606842E-4</v>
      </c>
      <c r="CA108" s="478">
        <v>1.0220594497913295E-3</v>
      </c>
      <c r="CB108" s="478">
        <v>1.76522506619594E-3</v>
      </c>
      <c r="CC108" s="478">
        <v>4.7804335742078936E-3</v>
      </c>
      <c r="CD108" s="478">
        <v>3.1809506498227755E-3</v>
      </c>
      <c r="CE108" s="478">
        <v>2.7175856397053566E-3</v>
      </c>
      <c r="CF108" s="478">
        <v>3.2541490400260333E-3</v>
      </c>
      <c r="CG108" s="478">
        <v>2.7417110582346016E-3</v>
      </c>
      <c r="CH108" s="478">
        <v>1.9947299726648113E-3</v>
      </c>
      <c r="CI108" s="478">
        <v>6.2272593831454778E-4</v>
      </c>
      <c r="CJ108" s="478">
        <v>1.7916077322017916E-3</v>
      </c>
      <c r="CK108" s="478">
        <v>2.2483221476510065E-3</v>
      </c>
      <c r="CL108" s="478">
        <v>2.826842590622118E-3</v>
      </c>
      <c r="CM108" s="478">
        <v>1.7698787887189867E-3</v>
      </c>
      <c r="CN108" s="478">
        <v>7.0631012168873592E-3</v>
      </c>
      <c r="CO108" s="478">
        <v>1.3913825130471994E-3</v>
      </c>
      <c r="CP108" s="478">
        <v>4.9390033091322172E-3</v>
      </c>
      <c r="CQ108" s="478">
        <v>3.9543901408991443E-3</v>
      </c>
      <c r="CR108" s="478">
        <v>4.5421206578121825E-3</v>
      </c>
      <c r="CS108" s="478">
        <v>4.4929731988924302E-3</v>
      </c>
      <c r="CT108" s="478">
        <v>1.1488702775603989E-3</v>
      </c>
      <c r="CU108" s="478">
        <v>1.0455646048866387E-3</v>
      </c>
      <c r="CV108" s="478">
        <v>1.1310062383923043E-3</v>
      </c>
      <c r="CW108" s="478">
        <v>1.4887833707408953E-3</v>
      </c>
      <c r="CX108" s="478">
        <v>2.363507445048452E-3</v>
      </c>
      <c r="CY108" s="478">
        <v>6.2972800594204891E-4</v>
      </c>
      <c r="CZ108" s="478">
        <v>4.2114468506202103E-3</v>
      </c>
      <c r="DA108" s="478">
        <v>2.126607319485658E-3</v>
      </c>
      <c r="DB108" s="478">
        <v>2.8019052956010089E-3</v>
      </c>
      <c r="DC108" s="478">
        <v>2.2595756406723617E-3</v>
      </c>
      <c r="DD108" s="478">
        <v>0</v>
      </c>
      <c r="DE108" s="478">
        <v>1.1803588290840416E-4</v>
      </c>
      <c r="DF108" s="479">
        <v>1.3582088634586482E-3</v>
      </c>
      <c r="DG108" s="481" t="s">
        <v>307</v>
      </c>
      <c r="DH108" s="175"/>
    </row>
    <row r="109" spans="1:112" ht="17.25" customHeight="1" x14ac:dyDescent="0.2">
      <c r="A109" s="547" t="s">
        <v>308</v>
      </c>
      <c r="B109" s="571" t="s">
        <v>0</v>
      </c>
      <c r="C109" s="459"/>
      <c r="D109" s="504">
        <v>9.4134300628151823E-3</v>
      </c>
      <c r="E109" s="478">
        <v>1.1763321962122103E-4</v>
      </c>
      <c r="F109" s="478">
        <v>1.0505778177997899E-3</v>
      </c>
      <c r="G109" s="478">
        <v>4.978839930296241E-4</v>
      </c>
      <c r="H109" s="478">
        <v>7.8984735534256296E-3</v>
      </c>
      <c r="I109" s="478">
        <v>0</v>
      </c>
      <c r="J109" s="478">
        <v>4.8478319418260168E-3</v>
      </c>
      <c r="K109" s="478">
        <v>2.9931637617786537E-3</v>
      </c>
      <c r="L109" s="478">
        <v>1.4115713111532001E-3</v>
      </c>
      <c r="M109" s="478">
        <v>2.5721634752786512E-3</v>
      </c>
      <c r="N109" s="478">
        <v>0</v>
      </c>
      <c r="O109" s="478">
        <v>1.9567078390607803E-3</v>
      </c>
      <c r="P109" s="478">
        <v>2.6186579378068742E-3</v>
      </c>
      <c r="Q109" s="478">
        <v>7.1438290923935225E-3</v>
      </c>
      <c r="R109" s="478">
        <v>2.3163715161025182E-3</v>
      </c>
      <c r="S109" s="478">
        <v>2.0964630225080386E-3</v>
      </c>
      <c r="T109" s="478">
        <v>3.4196033260141825E-3</v>
      </c>
      <c r="U109" s="478">
        <v>2.0947892118355592E-3</v>
      </c>
      <c r="V109" s="478">
        <v>3.5335689045936394E-4</v>
      </c>
      <c r="W109" s="478">
        <v>1.0088076669382687E-3</v>
      </c>
      <c r="X109" s="478">
        <v>0</v>
      </c>
      <c r="Y109" s="478">
        <v>2.640457679331084E-4</v>
      </c>
      <c r="Z109" s="478">
        <v>1.9697414190520094E-3</v>
      </c>
      <c r="AA109" s="478">
        <v>4.402983426227939E-4</v>
      </c>
      <c r="AB109" s="478">
        <v>2.2259644232816523E-3</v>
      </c>
      <c r="AC109" s="478">
        <v>1.832803441181971E-2</v>
      </c>
      <c r="AD109" s="478">
        <v>1.4498871290399545E-3</v>
      </c>
      <c r="AE109" s="478">
        <v>4.8629531388152082E-3</v>
      </c>
      <c r="AF109" s="478">
        <v>4.335260115606936E-3</v>
      </c>
      <c r="AG109" s="478">
        <v>1.7111368909512762E-2</v>
      </c>
      <c r="AH109" s="478">
        <v>9.3859444314732671E-3</v>
      </c>
      <c r="AI109" s="478">
        <v>1.0382059800664453E-3</v>
      </c>
      <c r="AJ109" s="478">
        <v>1.2855535915153463E-2</v>
      </c>
      <c r="AK109" s="478">
        <v>8.0569103500309873E-3</v>
      </c>
      <c r="AL109" s="478">
        <v>1.9279509563936486E-3</v>
      </c>
      <c r="AM109" s="478">
        <v>1.3245033112582781E-2</v>
      </c>
      <c r="AN109" s="478">
        <v>7.9320467178814573E-3</v>
      </c>
      <c r="AO109" s="478">
        <v>4.2682926829268296E-3</v>
      </c>
      <c r="AP109" s="478">
        <v>2.6639333864428624E-3</v>
      </c>
      <c r="AQ109" s="478">
        <v>3.5887993612670377E-3</v>
      </c>
      <c r="AR109" s="478">
        <v>5.2267662865382097E-3</v>
      </c>
      <c r="AS109" s="478">
        <v>7.4369657179870615E-3</v>
      </c>
      <c r="AT109" s="478">
        <v>4.6505723183426859E-3</v>
      </c>
      <c r="AU109" s="478">
        <v>2.2676593975584866E-3</v>
      </c>
      <c r="AV109" s="478">
        <v>4.5003375253143985E-4</v>
      </c>
      <c r="AW109" s="478">
        <v>5.2369037732156174E-4</v>
      </c>
      <c r="AX109" s="478">
        <v>1.1703854721183977E-3</v>
      </c>
      <c r="AY109" s="478">
        <v>1.0242403550699897E-3</v>
      </c>
      <c r="AZ109" s="478">
        <v>9.4428706326723328E-4</v>
      </c>
      <c r="BA109" s="478">
        <v>2.5348542458808617E-3</v>
      </c>
      <c r="BB109" s="478">
        <v>2.1885258715022668E-3</v>
      </c>
      <c r="BC109" s="478">
        <v>2.2675736961451248E-3</v>
      </c>
      <c r="BD109" s="478">
        <v>0</v>
      </c>
      <c r="BE109" s="478">
        <v>4.4033465433729633E-4</v>
      </c>
      <c r="BF109" s="478">
        <v>5.056463846283499E-4</v>
      </c>
      <c r="BG109" s="478">
        <v>3.5608308605341245E-3</v>
      </c>
      <c r="BH109" s="478">
        <v>1.1560693641618497E-2</v>
      </c>
      <c r="BI109" s="478">
        <v>1.3503909026297085E-3</v>
      </c>
      <c r="BJ109" s="478">
        <v>2.0965930363159866E-3</v>
      </c>
      <c r="BK109" s="478">
        <v>1.4400260124804561E-2</v>
      </c>
      <c r="BL109" s="478">
        <v>1.759451540409069E-2</v>
      </c>
      <c r="BM109" s="478">
        <v>1.0682844287797385E-2</v>
      </c>
      <c r="BN109" s="478">
        <v>1.4528210198233825E-2</v>
      </c>
      <c r="BO109" s="478">
        <v>3.0492774477126204E-3</v>
      </c>
      <c r="BP109" s="478">
        <v>2.3355391202802647E-3</v>
      </c>
      <c r="BQ109" s="478">
        <v>7.9483358171882762E-3</v>
      </c>
      <c r="BR109" s="478">
        <v>7.8634156161143404E-3</v>
      </c>
      <c r="BS109" s="478">
        <v>4.2759189407937936E-3</v>
      </c>
      <c r="BT109" s="478">
        <v>9.8553345388788429E-3</v>
      </c>
      <c r="BU109" s="478">
        <v>1.014822450502968E-2</v>
      </c>
      <c r="BV109" s="478">
        <v>6.7567567567567571E-3</v>
      </c>
      <c r="BW109" s="478">
        <v>8.2882502750192142E-5</v>
      </c>
      <c r="BX109" s="478">
        <v>4.9103330486763453E-3</v>
      </c>
      <c r="BY109" s="478">
        <v>1.6278306531014113E-3</v>
      </c>
      <c r="BZ109" s="478">
        <v>0</v>
      </c>
      <c r="CA109" s="478">
        <v>1.3542287709735116E-2</v>
      </c>
      <c r="CB109" s="478">
        <v>3.5304501323918801E-3</v>
      </c>
      <c r="CC109" s="478">
        <v>6.1145080600333518E-3</v>
      </c>
      <c r="CD109" s="478">
        <v>2.4084340634372443E-3</v>
      </c>
      <c r="CE109" s="478">
        <v>2.8606164628477435E-3</v>
      </c>
      <c r="CF109" s="478">
        <v>9.7624471200780994E-4</v>
      </c>
      <c r="CG109" s="478">
        <v>6.2738253044287281E-3</v>
      </c>
      <c r="CH109" s="478">
        <v>4.7775014160120173E-3</v>
      </c>
      <c r="CI109" s="478">
        <v>8.8960848330649678E-4</v>
      </c>
      <c r="CJ109" s="478">
        <v>1.1315417256011316E-2</v>
      </c>
      <c r="CK109" s="478">
        <v>3.6577181208053691E-3</v>
      </c>
      <c r="CL109" s="478">
        <v>2.6601404554160458E-4</v>
      </c>
      <c r="CM109" s="478">
        <v>1.0859569591356706E-2</v>
      </c>
      <c r="CN109" s="478">
        <v>4.6669406462667958E-4</v>
      </c>
      <c r="CO109" s="478">
        <v>1.3531314473964173E-3</v>
      </c>
      <c r="CP109" s="478">
        <v>1.8175532177606559E-2</v>
      </c>
      <c r="CQ109" s="478">
        <v>6.4402810304449651E-3</v>
      </c>
      <c r="CR109" s="478">
        <v>3.0398628526992037E-3</v>
      </c>
      <c r="CS109" s="478">
        <v>1.2660432230987584E-2</v>
      </c>
      <c r="CT109" s="478">
        <v>2.8638505469621538E-3</v>
      </c>
      <c r="CU109" s="478">
        <v>1.650891481399956E-4</v>
      </c>
      <c r="CV109" s="478">
        <v>4.8692794894994998E-3</v>
      </c>
      <c r="CW109" s="478">
        <v>3.5941335919906464E-3</v>
      </c>
      <c r="CX109" s="478">
        <v>2.0224870851200324E-2</v>
      </c>
      <c r="CY109" s="478">
        <v>1.4128512953828019E-3</v>
      </c>
      <c r="CZ109" s="478">
        <v>9.9878029134927385E-3</v>
      </c>
      <c r="DA109" s="478">
        <v>1.4342235410484668E-3</v>
      </c>
      <c r="DB109" s="478">
        <v>1.4009526478005044E-3</v>
      </c>
      <c r="DC109" s="478">
        <v>6.3010930467530084E-3</v>
      </c>
      <c r="DD109" s="478">
        <v>4.9382716049382717E-4</v>
      </c>
      <c r="DE109" s="478">
        <v>0</v>
      </c>
      <c r="DF109" s="479">
        <v>4.2945111034971926E-3</v>
      </c>
      <c r="DG109" s="481" t="s">
        <v>308</v>
      </c>
      <c r="DH109" s="175"/>
    </row>
    <row r="110" spans="1:112" ht="17.25" customHeight="1" x14ac:dyDescent="0.2">
      <c r="A110" s="650">
        <v>700</v>
      </c>
      <c r="B110" s="651" t="s">
        <v>1</v>
      </c>
      <c r="C110" s="482"/>
      <c r="D110" s="706">
        <v>0.49447049455896663</v>
      </c>
      <c r="E110" s="483">
        <v>0.71944477120338779</v>
      </c>
      <c r="F110" s="483">
        <v>0.39471709440192104</v>
      </c>
      <c r="G110" s="483">
        <v>0.4461040577545432</v>
      </c>
      <c r="H110" s="483">
        <v>0.35276890308839193</v>
      </c>
      <c r="I110" s="483">
        <v>0</v>
      </c>
      <c r="J110" s="483">
        <v>0.49905736601131162</v>
      </c>
      <c r="K110" s="483">
        <v>0.6835807107224241</v>
      </c>
      <c r="L110" s="483">
        <v>0.71425508344351929</v>
      </c>
      <c r="M110" s="483">
        <v>0.5907402114889968</v>
      </c>
      <c r="N110" s="483">
        <v>0</v>
      </c>
      <c r="O110" s="483">
        <v>0.51027271615506908</v>
      </c>
      <c r="P110" s="483">
        <v>0.6076377523186034</v>
      </c>
      <c r="Q110" s="483">
        <v>0.52248605252415292</v>
      </c>
      <c r="R110" s="483">
        <v>0.51062292958728739</v>
      </c>
      <c r="S110" s="483">
        <v>0.70311254019292602</v>
      </c>
      <c r="T110" s="483">
        <v>0.49078506893200391</v>
      </c>
      <c r="U110" s="483">
        <v>0.41575019638648864</v>
      </c>
      <c r="V110" s="483">
        <v>0.59406360424028271</v>
      </c>
      <c r="W110" s="483">
        <v>0.46269351647072515</v>
      </c>
      <c r="X110" s="483">
        <v>0</v>
      </c>
      <c r="Y110" s="483">
        <v>0.60366730233240429</v>
      </c>
      <c r="Z110" s="483">
        <v>0.66912535099115711</v>
      </c>
      <c r="AA110" s="483">
        <v>0.55978706642025666</v>
      </c>
      <c r="AB110" s="483">
        <v>0.52989567001529136</v>
      </c>
      <c r="AC110" s="483">
        <v>0.51206283897512628</v>
      </c>
      <c r="AD110" s="483">
        <v>0.55338582291800487</v>
      </c>
      <c r="AE110" s="483">
        <v>0.35455349248452694</v>
      </c>
      <c r="AF110" s="483">
        <v>0.68460982658959535</v>
      </c>
      <c r="AG110" s="483">
        <v>0.43953016241299303</v>
      </c>
      <c r="AH110" s="483">
        <v>0.47779593742703713</v>
      </c>
      <c r="AI110" s="483">
        <v>0.67815614617940201</v>
      </c>
      <c r="AJ110" s="483">
        <v>0.52319352938025609</v>
      </c>
      <c r="AK110" s="483">
        <v>0.6350947158524427</v>
      </c>
      <c r="AL110" s="483">
        <v>0.70586833611333755</v>
      </c>
      <c r="AM110" s="483">
        <v>0.56264516748248394</v>
      </c>
      <c r="AN110" s="483">
        <v>0.56935856598588475</v>
      </c>
      <c r="AO110" s="483">
        <v>0.83920431827269093</v>
      </c>
      <c r="AP110" s="483">
        <v>0.82460155167777061</v>
      </c>
      <c r="AQ110" s="483">
        <v>0.46595325191660625</v>
      </c>
      <c r="AR110" s="483">
        <v>0.39004128981517894</v>
      </c>
      <c r="AS110" s="483">
        <v>0.50196319901480191</v>
      </c>
      <c r="AT110" s="483">
        <v>0.50008031629073457</v>
      </c>
      <c r="AU110" s="483">
        <v>0.68298121622132357</v>
      </c>
      <c r="AV110" s="483">
        <v>0.56522989224191811</v>
      </c>
      <c r="AW110" s="483">
        <v>0.60163031691202529</v>
      </c>
      <c r="AX110" s="483">
        <v>0.49933929852380415</v>
      </c>
      <c r="AY110" s="483">
        <v>0.6425401160805736</v>
      </c>
      <c r="AZ110" s="483">
        <v>0.50897072710103874</v>
      </c>
      <c r="BA110" s="483">
        <v>0.39585973806506125</v>
      </c>
      <c r="BB110" s="483">
        <v>0.62623104580272004</v>
      </c>
      <c r="BC110" s="483">
        <v>0.45351473922902497</v>
      </c>
      <c r="BD110" s="483">
        <v>0</v>
      </c>
      <c r="BE110" s="483">
        <v>0.3716424482606781</v>
      </c>
      <c r="BF110" s="483">
        <v>0.66094303050733183</v>
      </c>
      <c r="BG110" s="483">
        <v>0.6543026706231454</v>
      </c>
      <c r="BH110" s="483">
        <v>0.7063033305807872</v>
      </c>
      <c r="BI110" s="483">
        <v>0.57945984363894809</v>
      </c>
      <c r="BJ110" s="483">
        <v>0.82594533882441035</v>
      </c>
      <c r="BK110" s="483">
        <v>0.52898731199756477</v>
      </c>
      <c r="BL110" s="483">
        <v>0.52655534378289193</v>
      </c>
      <c r="BM110" s="483">
        <v>0.50444858588772878</v>
      </c>
      <c r="BN110" s="483">
        <v>0.48100608274544632</v>
      </c>
      <c r="BO110" s="483">
        <v>0.48969428534491966</v>
      </c>
      <c r="BP110" s="483">
        <v>0.7510704554301284</v>
      </c>
      <c r="BQ110" s="483">
        <v>0.56733861479331715</v>
      </c>
      <c r="BR110" s="483">
        <v>0.34747489997735337</v>
      </c>
      <c r="BS110" s="483">
        <v>0.31379984966411978</v>
      </c>
      <c r="BT110" s="483">
        <v>0.37352260397830017</v>
      </c>
      <c r="BU110" s="483">
        <v>0.25393665801727511</v>
      </c>
      <c r="BV110" s="483">
        <v>0.35771297613402875</v>
      </c>
      <c r="BW110" s="483">
        <v>0.10922406907879866</v>
      </c>
      <c r="BX110" s="483">
        <v>0.36902220324508966</v>
      </c>
      <c r="BY110" s="483">
        <v>0.21991467016737776</v>
      </c>
      <c r="BZ110" s="483">
        <v>1</v>
      </c>
      <c r="CA110" s="483">
        <v>0.62498935354739804</v>
      </c>
      <c r="CB110" s="483">
        <v>0.76434245366284204</v>
      </c>
      <c r="CC110" s="483">
        <v>0.30806003335186216</v>
      </c>
      <c r="CD110" s="483">
        <v>0.39670998818504044</v>
      </c>
      <c r="CE110" s="483">
        <v>0.4161839376385611</v>
      </c>
      <c r="CF110" s="483">
        <v>0.22073977654843258</v>
      </c>
      <c r="CG110" s="483">
        <v>0.55490420478029256</v>
      </c>
      <c r="CH110" s="483">
        <v>0.54941266284138202</v>
      </c>
      <c r="CI110" s="483">
        <v>0.36791538044106786</v>
      </c>
      <c r="CJ110" s="483">
        <v>0.59283356907119278</v>
      </c>
      <c r="CK110" s="483">
        <v>0.5357382550335571</v>
      </c>
      <c r="CL110" s="483">
        <v>0.28879903525572814</v>
      </c>
      <c r="CM110" s="483">
        <v>0.21073572428708082</v>
      </c>
      <c r="CN110" s="483">
        <v>0.45469236502441435</v>
      </c>
      <c r="CO110" s="483">
        <v>0.46588841686011345</v>
      </c>
      <c r="CP110" s="483">
        <v>0.45937669778238749</v>
      </c>
      <c r="CQ110" s="483">
        <v>0.32067992475141094</v>
      </c>
      <c r="CR110" s="483">
        <v>0.23772787925381972</v>
      </c>
      <c r="CS110" s="483">
        <v>0.38510701286940774</v>
      </c>
      <c r="CT110" s="483">
        <v>0.39472851695832434</v>
      </c>
      <c r="CU110" s="483">
        <v>0.80139775478758535</v>
      </c>
      <c r="CV110" s="483">
        <v>0.61016000761941047</v>
      </c>
      <c r="CW110" s="483">
        <v>0.25270217941343437</v>
      </c>
      <c r="CX110" s="483">
        <v>0.63095519465172034</v>
      </c>
      <c r="CY110" s="483">
        <v>0.57586204112608286</v>
      </c>
      <c r="CZ110" s="483">
        <v>0.36786873173313694</v>
      </c>
      <c r="DA110" s="483">
        <v>0.30610781404549953</v>
      </c>
      <c r="DB110" s="483">
        <v>0.29728215186326701</v>
      </c>
      <c r="DC110" s="483">
        <v>0.26916505924497108</v>
      </c>
      <c r="DD110" s="483">
        <v>1</v>
      </c>
      <c r="DE110" s="483">
        <v>0.34985835694050993</v>
      </c>
      <c r="DF110" s="652">
        <v>0.45772443563068121</v>
      </c>
      <c r="DG110" s="653">
        <v>700</v>
      </c>
      <c r="DH110" s="175"/>
    </row>
    <row r="111" spans="1:112" ht="17.25" customHeight="1" x14ac:dyDescent="0.15">
      <c r="A111" s="559" t="s">
        <v>396</v>
      </c>
      <c r="B111" s="554" t="s">
        <v>201</v>
      </c>
      <c r="C111" s="459"/>
      <c r="D111" s="504">
        <v>1.4332478103158454E-3</v>
      </c>
      <c r="E111" s="478">
        <v>1.7644982943183156E-3</v>
      </c>
      <c r="F111" s="478">
        <v>1.3507429085997298E-3</v>
      </c>
      <c r="G111" s="478">
        <v>9.9576798605924815E-3</v>
      </c>
      <c r="H111" s="478">
        <v>3.727369542066028E-2</v>
      </c>
      <c r="I111" s="478">
        <v>0</v>
      </c>
      <c r="J111" s="478">
        <v>1.1042283867492593E-2</v>
      </c>
      <c r="K111" s="478">
        <v>5.8323581942477058E-3</v>
      </c>
      <c r="L111" s="478">
        <v>4.3955258549833827E-3</v>
      </c>
      <c r="M111" s="478">
        <v>2.2863675335810232E-3</v>
      </c>
      <c r="N111" s="478">
        <v>0</v>
      </c>
      <c r="O111" s="478">
        <v>8.0714198361257188E-3</v>
      </c>
      <c r="P111" s="478">
        <v>8.1833060556464818E-3</v>
      </c>
      <c r="Q111" s="478">
        <v>6.1573003129677508E-3</v>
      </c>
      <c r="R111" s="478">
        <v>1.0286682109143441E-2</v>
      </c>
      <c r="S111" s="478">
        <v>1.1318327974276527E-2</v>
      </c>
      <c r="T111" s="478">
        <v>1.3354450883697491E-2</v>
      </c>
      <c r="U111" s="478">
        <v>1.2765121759622938E-2</v>
      </c>
      <c r="V111" s="478">
        <v>2.7773851590106008E-2</v>
      </c>
      <c r="W111" s="478">
        <v>6.7900516043921935E-3</v>
      </c>
      <c r="X111" s="478">
        <v>0</v>
      </c>
      <c r="Y111" s="478">
        <v>8.9188792724072177E-3</v>
      </c>
      <c r="Z111" s="478">
        <v>4.2328485813670847E-3</v>
      </c>
      <c r="AA111" s="478">
        <v>7.7265732566615371E-3</v>
      </c>
      <c r="AB111" s="478">
        <v>7.548922826781255E-3</v>
      </c>
      <c r="AC111" s="478">
        <v>5.6106227791284831E-3</v>
      </c>
      <c r="AD111" s="478">
        <v>1.4217458598687149E-2</v>
      </c>
      <c r="AE111" s="478">
        <v>1.21131741821397E-2</v>
      </c>
      <c r="AF111" s="478">
        <v>9.0317919075144516E-3</v>
      </c>
      <c r="AG111" s="478">
        <v>7.6856148491879347E-3</v>
      </c>
      <c r="AH111" s="478">
        <v>8.7788932990894228E-3</v>
      </c>
      <c r="AI111" s="478">
        <v>9.7591362126245845E-3</v>
      </c>
      <c r="AJ111" s="478">
        <v>1.7970967914724946E-2</v>
      </c>
      <c r="AK111" s="478">
        <v>1.6733583034679745E-2</v>
      </c>
      <c r="AL111" s="478">
        <v>1.884626215800533E-3</v>
      </c>
      <c r="AM111" s="478">
        <v>3.3784432287167674E-3</v>
      </c>
      <c r="AN111" s="478">
        <v>2.1235400662044843E-3</v>
      </c>
      <c r="AO111" s="478">
        <v>3.9584166333466618E-3</v>
      </c>
      <c r="AP111" s="478">
        <v>7.9106136180274716E-3</v>
      </c>
      <c r="AQ111" s="478">
        <v>6.4932419771392257E-3</v>
      </c>
      <c r="AR111" s="478">
        <v>9.0280508585659988E-3</v>
      </c>
      <c r="AS111" s="478">
        <v>1.2059079895402676E-2</v>
      </c>
      <c r="AT111" s="478">
        <v>1.2233984672542711E-2</v>
      </c>
      <c r="AU111" s="478">
        <v>9.5241694697456442E-3</v>
      </c>
      <c r="AV111" s="478">
        <v>1.2150911318348875E-2</v>
      </c>
      <c r="AW111" s="478">
        <v>1.1309596229429283E-2</v>
      </c>
      <c r="AX111" s="478">
        <v>1.060897798920225E-2</v>
      </c>
      <c r="AY111" s="478">
        <v>3.7555479685899623E-3</v>
      </c>
      <c r="AZ111" s="478">
        <v>1.4434102252799137E-2</v>
      </c>
      <c r="BA111" s="478">
        <v>1.9433882551753275E-2</v>
      </c>
      <c r="BB111" s="478">
        <v>1.0473659527903705E-2</v>
      </c>
      <c r="BC111" s="478">
        <v>1.8140589569160998E-2</v>
      </c>
      <c r="BD111" s="478">
        <v>0</v>
      </c>
      <c r="BE111" s="478">
        <v>4.4033465433729636E-3</v>
      </c>
      <c r="BF111" s="478">
        <v>6.0572223158604412E-3</v>
      </c>
      <c r="BG111" s="478">
        <v>6.3798219584569734E-3</v>
      </c>
      <c r="BH111" s="478">
        <v>4.9545829892650699E-3</v>
      </c>
      <c r="BI111" s="478">
        <v>1.1314854299928926E-2</v>
      </c>
      <c r="BJ111" s="478">
        <v>6.8888056907525268E-3</v>
      </c>
      <c r="BK111" s="478">
        <v>1.3597747429883912E-2</v>
      </c>
      <c r="BL111" s="478">
        <v>1.21397889227093E-2</v>
      </c>
      <c r="BM111" s="478">
        <v>1.027736406665471E-2</v>
      </c>
      <c r="BN111" s="478">
        <v>9.7525009635202834E-3</v>
      </c>
      <c r="BO111" s="478">
        <v>8.6897381274907114E-3</v>
      </c>
      <c r="BP111" s="478">
        <v>8.6933956143765406E-3</v>
      </c>
      <c r="BQ111" s="478">
        <v>7.7391690851570062E-3</v>
      </c>
      <c r="BR111" s="478">
        <v>1.6657859641176619E-2</v>
      </c>
      <c r="BS111" s="478">
        <v>1.3798322550212353E-2</v>
      </c>
      <c r="BT111" s="478">
        <v>2.4643761301989149E-2</v>
      </c>
      <c r="BU111" s="478">
        <v>4.1054988803184873E-3</v>
      </c>
      <c r="BV111" s="478">
        <v>3.5364311680101154E-3</v>
      </c>
      <c r="BW111" s="478">
        <v>0</v>
      </c>
      <c r="BX111" s="478">
        <v>1.2809564474807857E-2</v>
      </c>
      <c r="BY111" s="478">
        <v>4.9228749589760416E-3</v>
      </c>
      <c r="BZ111" s="478">
        <v>0</v>
      </c>
      <c r="CA111" s="478">
        <v>8.9430201856741335E-3</v>
      </c>
      <c r="CB111" s="478">
        <v>9.7087378640776691E-3</v>
      </c>
      <c r="CC111" s="478">
        <v>9.2273485269594221E-3</v>
      </c>
      <c r="CD111" s="478">
        <v>1.1360538035081342E-2</v>
      </c>
      <c r="CE111" s="478">
        <v>2.1383108059786885E-2</v>
      </c>
      <c r="CF111" s="478">
        <v>3.1456774053584989E-3</v>
      </c>
      <c r="CG111" s="478">
        <v>2.0583416353112624E-3</v>
      </c>
      <c r="CH111" s="478">
        <v>7.6341517472356983E-3</v>
      </c>
      <c r="CI111" s="478">
        <v>9.5277068562125804E-3</v>
      </c>
      <c r="CJ111" s="478">
        <v>3.6775106082036777E-3</v>
      </c>
      <c r="CK111" s="478">
        <v>1.9362416107382551E-2</v>
      </c>
      <c r="CL111" s="478">
        <v>8.5337305809746761E-3</v>
      </c>
      <c r="CM111" s="478">
        <v>3.0129529249210947E-3</v>
      </c>
      <c r="CN111" s="478">
        <v>2.6747838927857455E-3</v>
      </c>
      <c r="CO111" s="478">
        <v>5.8691478857918807E-3</v>
      </c>
      <c r="CP111" s="478">
        <v>1.5656640489949129E-2</v>
      </c>
      <c r="CQ111" s="478">
        <v>1.3955541905017852E-2</v>
      </c>
      <c r="CR111" s="478">
        <v>1.1823652607300972E-2</v>
      </c>
      <c r="CS111" s="478">
        <v>3.5055639726242101E-2</v>
      </c>
      <c r="CT111" s="478">
        <v>3.4632611265588836E-3</v>
      </c>
      <c r="CU111" s="478">
        <v>8.6946951353731022E-3</v>
      </c>
      <c r="CV111" s="478">
        <v>5.3693033001571506E-3</v>
      </c>
      <c r="CW111" s="478">
        <v>9.7635616510457195E-3</v>
      </c>
      <c r="CX111" s="478">
        <v>2.10014518688591E-2</v>
      </c>
      <c r="CY111" s="478">
        <v>1.2279696115869954E-2</v>
      </c>
      <c r="CZ111" s="478">
        <v>1.452143695487078E-2</v>
      </c>
      <c r="DA111" s="478">
        <v>1.582591493570722E-2</v>
      </c>
      <c r="DB111" s="478">
        <v>1.5970860184925748E-2</v>
      </c>
      <c r="DC111" s="478">
        <v>1.4035087719298246E-2</v>
      </c>
      <c r="DD111" s="478">
        <v>0</v>
      </c>
      <c r="DE111" s="478">
        <v>1.8885741265344666E-3</v>
      </c>
      <c r="DF111" s="479">
        <v>9.2225176497285535E-3</v>
      </c>
      <c r="DG111" s="481" t="s">
        <v>396</v>
      </c>
      <c r="DH111" s="462"/>
    </row>
    <row r="112" spans="1:112" ht="17.25" customHeight="1" x14ac:dyDescent="0.15">
      <c r="A112" s="559" t="s">
        <v>397</v>
      </c>
      <c r="B112" s="554" t="s">
        <v>6</v>
      </c>
      <c r="C112" s="459"/>
      <c r="D112" s="504">
        <v>0.14675749800937804</v>
      </c>
      <c r="E112" s="478">
        <v>0.12069168333137278</v>
      </c>
      <c r="F112" s="478">
        <v>0.16794236830256642</v>
      </c>
      <c r="G112" s="478">
        <v>0.22628827483196415</v>
      </c>
      <c r="H112" s="478">
        <v>0.19133830315938943</v>
      </c>
      <c r="I112" s="478">
        <v>0</v>
      </c>
      <c r="J112" s="478">
        <v>0.28952329652572045</v>
      </c>
      <c r="K112" s="478">
        <v>0.17570363983494489</v>
      </c>
      <c r="L112" s="478">
        <v>9.3806954222206335E-2</v>
      </c>
      <c r="M112" s="478">
        <v>0.19062589311231781</v>
      </c>
      <c r="N112" s="478">
        <v>0</v>
      </c>
      <c r="O112" s="478">
        <v>0.33936651583710409</v>
      </c>
      <c r="P112" s="478">
        <v>0.31833060556464809</v>
      </c>
      <c r="Q112" s="478">
        <v>0.19910872227513948</v>
      </c>
      <c r="R112" s="478">
        <v>0.2553737328451518</v>
      </c>
      <c r="S112" s="478">
        <v>8.5980707395498387E-2</v>
      </c>
      <c r="T112" s="478">
        <v>0.28046146646988951</v>
      </c>
      <c r="U112" s="478">
        <v>0.27906520031421839</v>
      </c>
      <c r="V112" s="478">
        <v>0.11717314487632509</v>
      </c>
      <c r="W112" s="478">
        <v>0.18135257827959492</v>
      </c>
      <c r="X112" s="478">
        <v>0</v>
      </c>
      <c r="Y112" s="478">
        <v>0.17473962153439929</v>
      </c>
      <c r="Z112" s="478">
        <v>0.17371442940362936</v>
      </c>
      <c r="AA112" s="478">
        <v>0.15128297635789334</v>
      </c>
      <c r="AB112" s="478">
        <v>0.21448618934246946</v>
      </c>
      <c r="AC112" s="478">
        <v>0.10117823078361698</v>
      </c>
      <c r="AD112" s="478">
        <v>0.25689919919736204</v>
      </c>
      <c r="AE112" s="478">
        <v>0.41450044208664899</v>
      </c>
      <c r="AF112" s="478">
        <v>0.3038294797687861</v>
      </c>
      <c r="AG112" s="478">
        <v>0.25812064965197218</v>
      </c>
      <c r="AH112" s="478">
        <v>0.23632967546112538</v>
      </c>
      <c r="AI112" s="478">
        <v>0.1532392026578073</v>
      </c>
      <c r="AJ112" s="478">
        <v>0.245299694681022</v>
      </c>
      <c r="AK112" s="478">
        <v>6.1625933011775484E-2</v>
      </c>
      <c r="AL112" s="478">
        <v>0.15356454303229861</v>
      </c>
      <c r="AM112" s="478">
        <v>0.21929167866397928</v>
      </c>
      <c r="AN112" s="478">
        <v>0.11816875897820249</v>
      </c>
      <c r="AO112" s="478">
        <v>9.2203118752498994E-2</v>
      </c>
      <c r="AP112" s="478">
        <v>0.1517528681682794</v>
      </c>
      <c r="AQ112" s="478">
        <v>0.30984659002957399</v>
      </c>
      <c r="AR112" s="478">
        <v>0.4297253899593656</v>
      </c>
      <c r="AS112" s="478">
        <v>0.24577172513614445</v>
      </c>
      <c r="AT112" s="478">
        <v>0.27265308025929208</v>
      </c>
      <c r="AU112" s="478">
        <v>0.22729506028194565</v>
      </c>
      <c r="AV112" s="478">
        <v>0.15993699527464561</v>
      </c>
      <c r="AW112" s="478">
        <v>0.31373814423173563</v>
      </c>
      <c r="AX112" s="478">
        <v>0.36810510816627023</v>
      </c>
      <c r="AY112" s="478">
        <v>0.16626835097302833</v>
      </c>
      <c r="AZ112" s="478">
        <v>0.35788479697828141</v>
      </c>
      <c r="BA112" s="478">
        <v>0.36628643852978454</v>
      </c>
      <c r="BB112" s="478">
        <v>0.17054869470064093</v>
      </c>
      <c r="BC112" s="478">
        <v>0.51700680272108845</v>
      </c>
      <c r="BD112" s="478">
        <v>0</v>
      </c>
      <c r="BE112" s="478">
        <v>0.49757815940114486</v>
      </c>
      <c r="BF112" s="478">
        <v>0.24654474970503962</v>
      </c>
      <c r="BG112" s="478">
        <v>0.11290801186943621</v>
      </c>
      <c r="BH112" s="478">
        <v>0.18662262592898432</v>
      </c>
      <c r="BI112" s="478">
        <v>0.30321250888415069</v>
      </c>
      <c r="BJ112" s="478">
        <v>0.24511418944215649</v>
      </c>
      <c r="BK112" s="478">
        <v>0.33094654988723315</v>
      </c>
      <c r="BL112" s="478">
        <v>0.34277302079481126</v>
      </c>
      <c r="BM112" s="478">
        <v>0.3387787247647045</v>
      </c>
      <c r="BN112" s="478">
        <v>0.40677312867603932</v>
      </c>
      <c r="BO112" s="478">
        <v>0.10316113112736143</v>
      </c>
      <c r="BP112" s="478">
        <v>8.2068249643181518E-2</v>
      </c>
      <c r="BQ112" s="478">
        <v>0.11872826626924987</v>
      </c>
      <c r="BR112" s="478">
        <v>0.4578772552275987</v>
      </c>
      <c r="BS112" s="478">
        <v>0.43737730063952135</v>
      </c>
      <c r="BT112" s="478">
        <v>0.30584448462929475</v>
      </c>
      <c r="BU112" s="478">
        <v>0.15099704972807734</v>
      </c>
      <c r="BV112" s="478">
        <v>0.10239845108266162</v>
      </c>
      <c r="BW112" s="478">
        <v>0</v>
      </c>
      <c r="BX112" s="478">
        <v>0.29888983774551664</v>
      </c>
      <c r="BY112" s="478">
        <v>0.57155891040367579</v>
      </c>
      <c r="BZ112" s="478">
        <v>0</v>
      </c>
      <c r="CA112" s="478">
        <v>0.20500809130397751</v>
      </c>
      <c r="CB112" s="478">
        <v>0.1968225948808473</v>
      </c>
      <c r="CC112" s="478">
        <v>0.46359088382434688</v>
      </c>
      <c r="CD112" s="478">
        <v>0.31486867218031445</v>
      </c>
      <c r="CE112" s="478">
        <v>0.26271186440677968</v>
      </c>
      <c r="CF112" s="478">
        <v>0.59572621759409916</v>
      </c>
      <c r="CG112" s="478">
        <v>7.2922927455807404E-2</v>
      </c>
      <c r="CH112" s="478">
        <v>0.15879035634250252</v>
      </c>
      <c r="CI112" s="478">
        <v>0.35013210685977103</v>
      </c>
      <c r="CJ112" s="478">
        <v>0.19415370108439414</v>
      </c>
      <c r="CK112" s="478">
        <v>0.25768456375838927</v>
      </c>
      <c r="CL112" s="478">
        <v>0.39333191459175709</v>
      </c>
      <c r="CM112" s="478">
        <v>0.61140301018026888</v>
      </c>
      <c r="CN112" s="478">
        <v>0.39631381344775463</v>
      </c>
      <c r="CO112" s="478">
        <v>0.47463117605292032</v>
      </c>
      <c r="CP112" s="478">
        <v>0.49236923988739073</v>
      </c>
      <c r="CQ112" s="478">
        <v>0.6226916727454217</v>
      </c>
      <c r="CR112" s="478">
        <v>0.64878979878582221</v>
      </c>
      <c r="CS112" s="478">
        <v>0.53259147031677201</v>
      </c>
      <c r="CT112" s="478">
        <v>0.20011988211591936</v>
      </c>
      <c r="CU112" s="478">
        <v>0.12469733656174334</v>
      </c>
      <c r="CV112" s="478">
        <v>0.29659745702176293</v>
      </c>
      <c r="CW112" s="478">
        <v>0.48027925966863294</v>
      </c>
      <c r="CX112" s="478">
        <v>0.31995137927541617</v>
      </c>
      <c r="CY112" s="478">
        <v>0.32109669554265602</v>
      </c>
      <c r="CZ112" s="478">
        <v>0.29155639426506802</v>
      </c>
      <c r="DA112" s="478">
        <v>0.33345697329376855</v>
      </c>
      <c r="DB112" s="478">
        <v>0.3513589240683665</v>
      </c>
      <c r="DC112" s="478">
        <v>0.37729402039129234</v>
      </c>
      <c r="DD112" s="478">
        <v>0</v>
      </c>
      <c r="DE112" s="478">
        <v>1.6831916902738431E-2</v>
      </c>
      <c r="DF112" s="479">
        <v>0.28275952269298721</v>
      </c>
      <c r="DG112" s="481" t="s">
        <v>397</v>
      </c>
      <c r="DH112" s="462"/>
    </row>
    <row r="113" spans="1:112" ht="17.25" customHeight="1" x14ac:dyDescent="0.15">
      <c r="A113" s="559" t="s">
        <v>398</v>
      </c>
      <c r="B113" s="554" t="s">
        <v>7</v>
      </c>
      <c r="C113" s="459"/>
      <c r="D113" s="504">
        <v>0.21330620189330265</v>
      </c>
      <c r="E113" s="478">
        <v>2.3526643924244205E-2</v>
      </c>
      <c r="F113" s="478">
        <v>0.23277802791535346</v>
      </c>
      <c r="G113" s="478">
        <v>0.21384117500622354</v>
      </c>
      <c r="H113" s="478">
        <v>0.22346467873624423</v>
      </c>
      <c r="I113" s="478">
        <v>0</v>
      </c>
      <c r="J113" s="478">
        <v>4.7131699434419604E-2</v>
      </c>
      <c r="K113" s="478">
        <v>6.6594814312988859E-2</v>
      </c>
      <c r="L113" s="478">
        <v>8.7981989064789337E-2</v>
      </c>
      <c r="M113" s="478">
        <v>0.13803943983995426</v>
      </c>
      <c r="N113" s="478">
        <v>0</v>
      </c>
      <c r="O113" s="478">
        <v>-5.3992906934083408E-2</v>
      </c>
      <c r="P113" s="478">
        <v>-2.6132024004364429E-2</v>
      </c>
      <c r="Q113" s="478">
        <v>0.15070077561573003</v>
      </c>
      <c r="R113" s="478">
        <v>0.11696430795287553</v>
      </c>
      <c r="S113" s="478">
        <v>4.3871382636655951E-2</v>
      </c>
      <c r="T113" s="478">
        <v>0.10381195781289371</v>
      </c>
      <c r="U113" s="478">
        <v>0.12709478921183556</v>
      </c>
      <c r="V113" s="478">
        <v>0.11406360424028268</v>
      </c>
      <c r="W113" s="478">
        <v>0.22383890117564895</v>
      </c>
      <c r="X113" s="478">
        <v>0</v>
      </c>
      <c r="Y113" s="478">
        <v>4.5767933108405455E-2</v>
      </c>
      <c r="Z113" s="478">
        <v>6.5713926490926611E-2</v>
      </c>
      <c r="AA113" s="478">
        <v>1.1262213125013805E-2</v>
      </c>
      <c r="AB113" s="478">
        <v>0.14958480924452702</v>
      </c>
      <c r="AC113" s="478">
        <v>0.20160837853001684</v>
      </c>
      <c r="AD113" s="478">
        <v>6.1421378799836043E-2</v>
      </c>
      <c r="AE113" s="478">
        <v>5.2785145888594162E-2</v>
      </c>
      <c r="AF113" s="478">
        <v>-6.25E-2</v>
      </c>
      <c r="AG113" s="478">
        <v>0.15305974477958237</v>
      </c>
      <c r="AH113" s="478">
        <v>0.12225075881391548</v>
      </c>
      <c r="AI113" s="478">
        <v>2.5747508305647839E-2</v>
      </c>
      <c r="AJ113" s="478">
        <v>9.5827307300873105E-2</v>
      </c>
      <c r="AK113" s="478">
        <v>0.12794050281587668</v>
      </c>
      <c r="AL113" s="478">
        <v>0.11491887442323939</v>
      </c>
      <c r="AM113" s="478">
        <v>0.12703714367981572</v>
      </c>
      <c r="AN113" s="478">
        <v>0.24826681656361252</v>
      </c>
      <c r="AO113" s="478">
        <v>8.9464214314274298E-3</v>
      </c>
      <c r="AP113" s="478">
        <v>-2.6558147323127508E-2</v>
      </c>
      <c r="AQ113" s="478">
        <v>9.4445304416545139E-2</v>
      </c>
      <c r="AR113" s="478">
        <v>2.2185083235024248E-2</v>
      </c>
      <c r="AS113" s="478">
        <v>0.10271009428153313</v>
      </c>
      <c r="AT113" s="478">
        <v>8.1440718804893591E-2</v>
      </c>
      <c r="AU113" s="478">
        <v>-3.7151819796666541E-2</v>
      </c>
      <c r="AV113" s="478">
        <v>9.1756881766132461E-2</v>
      </c>
      <c r="AW113" s="478">
        <v>-0.10385467856519416</v>
      </c>
      <c r="AX113" s="478">
        <v>-5.9123343527013254E-2</v>
      </c>
      <c r="AY113" s="478">
        <v>3.9603960396039604E-2</v>
      </c>
      <c r="AZ113" s="478">
        <v>-3.2645352758667208E-2</v>
      </c>
      <c r="BA113" s="478">
        <v>8.5762568652302487E-2</v>
      </c>
      <c r="BB113" s="478">
        <v>6.8782241675785519E-2</v>
      </c>
      <c r="BC113" s="478">
        <v>-0.14965986394557823</v>
      </c>
      <c r="BD113" s="478">
        <v>0</v>
      </c>
      <c r="BE113" s="478">
        <v>3.9630118890356669E-2</v>
      </c>
      <c r="BF113" s="478">
        <v>-2.2806758806674533E-2</v>
      </c>
      <c r="BG113" s="478">
        <v>5.6528189910979229E-2</v>
      </c>
      <c r="BH113" s="478">
        <v>9.9091659785301399E-3</v>
      </c>
      <c r="BI113" s="478">
        <v>1.9260838663823738E-2</v>
      </c>
      <c r="BJ113" s="478">
        <v>-0.12482216398352677</v>
      </c>
      <c r="BK113" s="478">
        <v>4.1187580424224816E-2</v>
      </c>
      <c r="BL113" s="478">
        <v>4.151850482177908E-2</v>
      </c>
      <c r="BM113" s="478">
        <v>1.1821307985621048E-2</v>
      </c>
      <c r="BN113" s="478">
        <v>1.6187140774502739E-2</v>
      </c>
      <c r="BO113" s="478">
        <v>8.5981192843612816E-2</v>
      </c>
      <c r="BP113" s="478">
        <v>-1.1093810821331257E-2</v>
      </c>
      <c r="BQ113" s="478">
        <v>0.1084006588752059</v>
      </c>
      <c r="BR113" s="478">
        <v>5.9095141038222491E-2</v>
      </c>
      <c r="BS113" s="478">
        <v>8.107108375880423E-2</v>
      </c>
      <c r="BT113" s="478">
        <v>0.21529475587703437</v>
      </c>
      <c r="BU113" s="478">
        <v>0.18239256389293712</v>
      </c>
      <c r="BV113" s="478">
        <v>0.1958471629524261</v>
      </c>
      <c r="BW113" s="478">
        <v>0.44341008755406197</v>
      </c>
      <c r="BX113" s="478">
        <v>-0.18680614859094791</v>
      </c>
      <c r="BY113" s="478">
        <v>1.4689858877584509E-2</v>
      </c>
      <c r="BZ113" s="478">
        <v>0</v>
      </c>
      <c r="CA113" s="478">
        <v>5.3998807597308573E-2</v>
      </c>
      <c r="CB113" s="478">
        <v>-0.47749338040600176</v>
      </c>
      <c r="CC113" s="478">
        <v>4.535853251806559E-2</v>
      </c>
      <c r="CD113" s="478">
        <v>5.412160319912751E-2</v>
      </c>
      <c r="CE113" s="478">
        <v>0.18622613173138811</v>
      </c>
      <c r="CF113" s="478">
        <v>3.1782188957587588E-2</v>
      </c>
      <c r="CG113" s="478">
        <v>0.15887927414640574</v>
      </c>
      <c r="CH113" s="478">
        <v>7.3755756396680375E-2</v>
      </c>
      <c r="CI113" s="478">
        <v>0.12141376580167068</v>
      </c>
      <c r="CJ113" s="478">
        <v>0.12616690240452616</v>
      </c>
      <c r="CK113" s="478">
        <v>5.9765100671140943E-2</v>
      </c>
      <c r="CL113" s="478">
        <v>0</v>
      </c>
      <c r="CM113" s="478">
        <v>1.5249608362330695E-3</v>
      </c>
      <c r="CN113" s="478">
        <v>3.6847934356345299E-2</v>
      </c>
      <c r="CO113" s="478">
        <v>-1.6854375802375868E-3</v>
      </c>
      <c r="CP113" s="478">
        <v>8.8902059564379906E-4</v>
      </c>
      <c r="CQ113" s="478">
        <v>7.8223979728951516E-3</v>
      </c>
      <c r="CR113" s="478">
        <v>1.6074158514708871E-2</v>
      </c>
      <c r="CS113" s="478">
        <v>-1.2608188356581857E-2</v>
      </c>
      <c r="CT113" s="478">
        <v>6.3437619673987242E-2</v>
      </c>
      <c r="CU113" s="478">
        <v>-1.546335020911292E-2</v>
      </c>
      <c r="CV113" s="478">
        <v>1.7357969427115576E-2</v>
      </c>
      <c r="CW113" s="478">
        <v>9.219554192090651E-2</v>
      </c>
      <c r="CX113" s="478">
        <v>-0.16632339534726678</v>
      </c>
      <c r="CY113" s="478">
        <v>-1.4516037880561588E-2</v>
      </c>
      <c r="CZ113" s="478">
        <v>8.3147308586288632E-2</v>
      </c>
      <c r="DA113" s="478">
        <v>0.10318991097922849</v>
      </c>
      <c r="DB113" s="478">
        <v>0.22975623423928271</v>
      </c>
      <c r="DC113" s="478">
        <v>2.5682006062276108E-2</v>
      </c>
      <c r="DD113" s="478">
        <v>0</v>
      </c>
      <c r="DE113" s="478">
        <v>0.56657223796033995</v>
      </c>
      <c r="DF113" s="479">
        <v>7.9409497736598028E-2</v>
      </c>
      <c r="DG113" s="481" t="s">
        <v>398</v>
      </c>
      <c r="DH113" s="462"/>
    </row>
    <row r="114" spans="1:112" ht="17.25" customHeight="1" x14ac:dyDescent="0.15">
      <c r="A114" s="559" t="s">
        <v>399</v>
      </c>
      <c r="B114" s="554" t="s">
        <v>8</v>
      </c>
      <c r="C114" s="459"/>
      <c r="D114" s="504">
        <v>0.25398566752189683</v>
      </c>
      <c r="E114" s="478">
        <v>0.12233854840606988</v>
      </c>
      <c r="F114" s="478">
        <v>0.14588023412877082</v>
      </c>
      <c r="G114" s="478">
        <v>7.9412496888225048E-2</v>
      </c>
      <c r="H114" s="478">
        <v>0.15486332978345757</v>
      </c>
      <c r="I114" s="478">
        <v>0</v>
      </c>
      <c r="J114" s="478">
        <v>0.10153514678157824</v>
      </c>
      <c r="K114" s="478">
        <v>5.0859148857547574E-2</v>
      </c>
      <c r="L114" s="478">
        <v>6.4610656469999639E-2</v>
      </c>
      <c r="M114" s="478">
        <v>4.5441554729922833E-2</v>
      </c>
      <c r="N114" s="478">
        <v>0</v>
      </c>
      <c r="O114" s="478">
        <v>0.18429741959153723</v>
      </c>
      <c r="P114" s="478">
        <v>6.5957446808510636E-2</v>
      </c>
      <c r="Q114" s="478">
        <v>7.892230235406178E-2</v>
      </c>
      <c r="R114" s="478">
        <v>6.2317865949338712E-2</v>
      </c>
      <c r="S114" s="478">
        <v>0.12034726688102894</v>
      </c>
      <c r="T114" s="478">
        <v>6.0544976782693209E-2</v>
      </c>
      <c r="U114" s="478">
        <v>0.12005760670332548</v>
      </c>
      <c r="V114" s="478">
        <v>0.10706713780918728</v>
      </c>
      <c r="W114" s="478">
        <v>0.10169557288635393</v>
      </c>
      <c r="X114" s="478">
        <v>0</v>
      </c>
      <c r="Y114" s="478">
        <v>0.16318028458266098</v>
      </c>
      <c r="Z114" s="478">
        <v>0.13809144629311429</v>
      </c>
      <c r="AA114" s="478">
        <v>0.25566608009306641</v>
      </c>
      <c r="AB114" s="478">
        <v>8.8999864506513371E-2</v>
      </c>
      <c r="AC114" s="478">
        <v>0.11389564241630822</v>
      </c>
      <c r="AD114" s="478">
        <v>9.0584298395335897E-2</v>
      </c>
      <c r="AE114" s="478">
        <v>0.12458001768346597</v>
      </c>
      <c r="AF114" s="478">
        <v>4.3352601156069363E-2</v>
      </c>
      <c r="AG114" s="478">
        <v>0.10883120649651973</v>
      </c>
      <c r="AH114" s="478">
        <v>0.10086388045762316</v>
      </c>
      <c r="AI114" s="478">
        <v>0.11025747508305647</v>
      </c>
      <c r="AJ114" s="478">
        <v>0.10621886549895548</v>
      </c>
      <c r="AK114" s="478">
        <v>0.10554822020425211</v>
      </c>
      <c r="AL114" s="478">
        <v>2.9850746268656716E-2</v>
      </c>
      <c r="AM114" s="478">
        <v>4.8219598809866593E-2</v>
      </c>
      <c r="AN114" s="478">
        <v>2.6856536131409654E-2</v>
      </c>
      <c r="AO114" s="478">
        <v>2.9628148740503797E-2</v>
      </c>
      <c r="AP114" s="478">
        <v>2.9232229027233009E-2</v>
      </c>
      <c r="AQ114" s="478">
        <v>7.863177533545701E-2</v>
      </c>
      <c r="AR114" s="478">
        <v>0.10232337134617905</v>
      </c>
      <c r="AS114" s="478">
        <v>0.12650038784176057</v>
      </c>
      <c r="AT114" s="478">
        <v>0.12954240441065978</v>
      </c>
      <c r="AU114" s="478">
        <v>0.13447220227521825</v>
      </c>
      <c r="AV114" s="478">
        <v>0.21731629872240418</v>
      </c>
      <c r="AW114" s="478">
        <v>0.17393926249583427</v>
      </c>
      <c r="AX114" s="478">
        <v>0.17129157700003775</v>
      </c>
      <c r="AY114" s="478">
        <v>0.13588255377261865</v>
      </c>
      <c r="AZ114" s="478">
        <v>0.16754350465398624</v>
      </c>
      <c r="BA114" s="478">
        <v>0.16983523447401774</v>
      </c>
      <c r="BB114" s="478">
        <v>0.1550726903235892</v>
      </c>
      <c r="BC114" s="478">
        <v>0.21768707482993196</v>
      </c>
      <c r="BD114" s="478">
        <v>0</v>
      </c>
      <c r="BE114" s="478">
        <v>9.2910612065169526E-2</v>
      </c>
      <c r="BF114" s="478">
        <v>0.11103151862464183</v>
      </c>
      <c r="BG114" s="478">
        <v>0.15148367952522254</v>
      </c>
      <c r="BH114" s="478">
        <v>8.0924855491329481E-2</v>
      </c>
      <c r="BI114" s="478">
        <v>8.9097370291400135E-2</v>
      </c>
      <c r="BJ114" s="478">
        <v>3.1973043803818796E-2</v>
      </c>
      <c r="BK114" s="478">
        <v>3.814356675383615E-2</v>
      </c>
      <c r="BL114" s="478">
        <v>2.884533325747447E-2</v>
      </c>
      <c r="BM114" s="478">
        <v>8.1704264560248901E-2</v>
      </c>
      <c r="BN114" s="478">
        <v>6.3357742513866319E-2</v>
      </c>
      <c r="BO114" s="478">
        <v>0.26385945781879705</v>
      </c>
      <c r="BP114" s="478">
        <v>0.16712079927338783</v>
      </c>
      <c r="BQ114" s="478">
        <v>0.16801317750411798</v>
      </c>
      <c r="BR114" s="478">
        <v>5.7597946704914318E-2</v>
      </c>
      <c r="BS114" s="478">
        <v>9.689368063297174E-2</v>
      </c>
      <c r="BT114" s="478">
        <v>7.5779385171790239E-2</v>
      </c>
      <c r="BU114" s="478">
        <v>0.3306348416450432</v>
      </c>
      <c r="BV114" s="478">
        <v>0.28291449344080921</v>
      </c>
      <c r="BW114" s="478">
        <v>0.37554250365436487</v>
      </c>
      <c r="BX114" s="478">
        <v>0.51868061485909478</v>
      </c>
      <c r="BY114" s="478">
        <v>0.10740400393829996</v>
      </c>
      <c r="BZ114" s="478">
        <v>0</v>
      </c>
      <c r="CA114" s="478">
        <v>9.411464100161826E-2</v>
      </c>
      <c r="CB114" s="478">
        <v>0.55692850838481911</v>
      </c>
      <c r="CC114" s="478">
        <v>0.10906058921623124</v>
      </c>
      <c r="CD114" s="478">
        <v>0.1669544669635554</v>
      </c>
      <c r="CE114" s="478">
        <v>8.6819709647429022E-2</v>
      </c>
      <c r="CF114" s="478">
        <v>7.0289619264562314E-2</v>
      </c>
      <c r="CG114" s="478">
        <v>0.19375581481511975</v>
      </c>
      <c r="CH114" s="478">
        <v>0.17999359716305072</v>
      </c>
      <c r="CI114" s="478">
        <v>9.8043750945209007E-2</v>
      </c>
      <c r="CJ114" s="478">
        <v>5.3465346534653464E-2</v>
      </c>
      <c r="CK114" s="478">
        <v>0.10342281879194631</v>
      </c>
      <c r="CL114" s="478">
        <v>0</v>
      </c>
      <c r="CM114" s="478">
        <v>3.6765419433546366E-2</v>
      </c>
      <c r="CN114" s="478">
        <v>6.9223964391939424E-2</v>
      </c>
      <c r="CO114" s="478">
        <v>6.4641910258218596E-2</v>
      </c>
      <c r="CP114" s="478">
        <v>1.4718229861214007E-2</v>
      </c>
      <c r="CQ114" s="478">
        <v>2.3812723154297999E-2</v>
      </c>
      <c r="CR114" s="478">
        <v>7.8594593639263716E-2</v>
      </c>
      <c r="CS114" s="478">
        <v>4.4180903122442224E-2</v>
      </c>
      <c r="CT114" s="478">
        <v>0.32201668359446545</v>
      </c>
      <c r="CU114" s="478">
        <v>7.7867048206031256E-2</v>
      </c>
      <c r="CV114" s="478">
        <v>3.7406543168722321E-2</v>
      </c>
      <c r="CW114" s="478">
        <v>9.5466353871776655E-2</v>
      </c>
      <c r="CX114" s="478">
        <v>0.19390890367018943</v>
      </c>
      <c r="CY114" s="478">
        <v>7.0376141382010773E-2</v>
      </c>
      <c r="CZ114" s="478">
        <v>0.16806664672174534</v>
      </c>
      <c r="DA114" s="478">
        <v>0.18842729970326411</v>
      </c>
      <c r="DB114" s="478">
        <v>3.22219108994116E-2</v>
      </c>
      <c r="DC114" s="478">
        <v>0.17905759162303664</v>
      </c>
      <c r="DD114" s="478">
        <v>0</v>
      </c>
      <c r="DE114" s="478">
        <v>3.4915014164305952E-2</v>
      </c>
      <c r="DF114" s="479">
        <v>0.12885780223920015</v>
      </c>
      <c r="DG114" s="481" t="s">
        <v>399</v>
      </c>
      <c r="DH114" s="462"/>
    </row>
    <row r="115" spans="1:112" ht="17.25" customHeight="1" x14ac:dyDescent="0.15">
      <c r="A115" s="559" t="s">
        <v>400</v>
      </c>
      <c r="B115" s="555" t="s">
        <v>401</v>
      </c>
      <c r="C115" s="459"/>
      <c r="D115" s="504">
        <v>0</v>
      </c>
      <c r="E115" s="478">
        <v>0</v>
      </c>
      <c r="F115" s="478">
        <v>0</v>
      </c>
      <c r="G115" s="478">
        <v>0</v>
      </c>
      <c r="H115" s="478">
        <v>0</v>
      </c>
      <c r="I115" s="478">
        <v>0</v>
      </c>
      <c r="J115" s="478">
        <v>0</v>
      </c>
      <c r="K115" s="478">
        <v>0</v>
      </c>
      <c r="L115" s="478">
        <v>0</v>
      </c>
      <c r="M115" s="478">
        <v>0</v>
      </c>
      <c r="N115" s="478">
        <v>0</v>
      </c>
      <c r="O115" s="478">
        <v>0</v>
      </c>
      <c r="P115" s="478">
        <v>0</v>
      </c>
      <c r="Q115" s="478">
        <v>0</v>
      </c>
      <c r="R115" s="478">
        <v>0</v>
      </c>
      <c r="S115" s="478">
        <v>0</v>
      </c>
      <c r="T115" s="478">
        <v>0</v>
      </c>
      <c r="U115" s="478">
        <v>0</v>
      </c>
      <c r="V115" s="478">
        <v>0</v>
      </c>
      <c r="W115" s="478">
        <v>0</v>
      </c>
      <c r="X115" s="478">
        <v>0</v>
      </c>
      <c r="Y115" s="478">
        <v>0</v>
      </c>
      <c r="Z115" s="478">
        <v>0</v>
      </c>
      <c r="AA115" s="478">
        <v>0</v>
      </c>
      <c r="AB115" s="478">
        <v>0</v>
      </c>
      <c r="AC115" s="478">
        <v>0</v>
      </c>
      <c r="AD115" s="478">
        <v>0</v>
      </c>
      <c r="AE115" s="478">
        <v>0</v>
      </c>
      <c r="AF115" s="478">
        <v>0</v>
      </c>
      <c r="AG115" s="478">
        <v>0</v>
      </c>
      <c r="AH115" s="478">
        <v>0</v>
      </c>
      <c r="AI115" s="478">
        <v>0</v>
      </c>
      <c r="AJ115" s="478">
        <v>0</v>
      </c>
      <c r="AK115" s="478">
        <v>0</v>
      </c>
      <c r="AL115" s="478">
        <v>0</v>
      </c>
      <c r="AM115" s="478">
        <v>0</v>
      </c>
      <c r="AN115" s="478">
        <v>0</v>
      </c>
      <c r="AO115" s="478">
        <v>0</v>
      </c>
      <c r="AP115" s="478">
        <v>0</v>
      </c>
      <c r="AQ115" s="478">
        <v>0</v>
      </c>
      <c r="AR115" s="478">
        <v>0</v>
      </c>
      <c r="AS115" s="478">
        <v>0</v>
      </c>
      <c r="AT115" s="478">
        <v>0</v>
      </c>
      <c r="AU115" s="478">
        <v>0</v>
      </c>
      <c r="AV115" s="478">
        <v>0</v>
      </c>
      <c r="AW115" s="478">
        <v>0</v>
      </c>
      <c r="AX115" s="478">
        <v>0</v>
      </c>
      <c r="AY115" s="478">
        <v>0</v>
      </c>
      <c r="AZ115" s="478">
        <v>0</v>
      </c>
      <c r="BA115" s="478">
        <v>0</v>
      </c>
      <c r="BB115" s="478">
        <v>0</v>
      </c>
      <c r="BC115" s="478">
        <v>0</v>
      </c>
      <c r="BD115" s="478">
        <v>0</v>
      </c>
      <c r="BE115" s="478">
        <v>0</v>
      </c>
      <c r="BF115" s="478">
        <v>0</v>
      </c>
      <c r="BG115" s="478">
        <v>0</v>
      </c>
      <c r="BH115" s="478">
        <v>0</v>
      </c>
      <c r="BI115" s="478">
        <v>0</v>
      </c>
      <c r="BJ115" s="478">
        <v>0</v>
      </c>
      <c r="BK115" s="478">
        <v>0</v>
      </c>
      <c r="BL115" s="478">
        <v>0</v>
      </c>
      <c r="BM115" s="478">
        <v>0</v>
      </c>
      <c r="BN115" s="478">
        <v>0</v>
      </c>
      <c r="BO115" s="478">
        <v>0</v>
      </c>
      <c r="BP115" s="478">
        <v>0</v>
      </c>
      <c r="BQ115" s="478">
        <v>2.2929902998928022E-2</v>
      </c>
      <c r="BR115" s="478">
        <v>1.3474748999773533E-2</v>
      </c>
      <c r="BS115" s="478">
        <v>0</v>
      </c>
      <c r="BT115" s="478">
        <v>0</v>
      </c>
      <c r="BU115" s="478">
        <v>0</v>
      </c>
      <c r="BV115" s="478">
        <v>0</v>
      </c>
      <c r="BW115" s="478">
        <v>0</v>
      </c>
      <c r="BX115" s="478">
        <v>0</v>
      </c>
      <c r="BY115" s="478">
        <v>0</v>
      </c>
      <c r="BZ115" s="478">
        <v>0</v>
      </c>
      <c r="CA115" s="478">
        <v>0</v>
      </c>
      <c r="CB115" s="478">
        <v>0</v>
      </c>
      <c r="CC115" s="478">
        <v>0</v>
      </c>
      <c r="CD115" s="478">
        <v>0</v>
      </c>
      <c r="CE115" s="478">
        <v>3.8618322248444542E-3</v>
      </c>
      <c r="CF115" s="478">
        <v>0</v>
      </c>
      <c r="CG115" s="478">
        <v>0</v>
      </c>
      <c r="CH115" s="478">
        <v>0</v>
      </c>
      <c r="CI115" s="478">
        <v>0</v>
      </c>
      <c r="CJ115" s="478">
        <v>0</v>
      </c>
      <c r="CK115" s="478">
        <v>0</v>
      </c>
      <c r="CL115" s="478">
        <v>0.3075583457473221</v>
      </c>
      <c r="CM115" s="478">
        <v>0.13165495219478834</v>
      </c>
      <c r="CN115" s="478">
        <v>2.8983791088233041E-2</v>
      </c>
      <c r="CO115" s="478">
        <v>0</v>
      </c>
      <c r="CP115" s="478">
        <v>1.4817009927396651E-3</v>
      </c>
      <c r="CQ115" s="478">
        <v>3.5224785963834607E-3</v>
      </c>
      <c r="CR115" s="478">
        <v>0</v>
      </c>
      <c r="CS115" s="478">
        <v>0</v>
      </c>
      <c r="CT115" s="478">
        <v>0</v>
      </c>
      <c r="CU115" s="478">
        <v>0</v>
      </c>
      <c r="CV115" s="478">
        <v>0</v>
      </c>
      <c r="CW115" s="478">
        <v>0</v>
      </c>
      <c r="CX115" s="478">
        <v>0</v>
      </c>
      <c r="CY115" s="478">
        <v>0</v>
      </c>
      <c r="CZ115" s="478">
        <v>0</v>
      </c>
      <c r="DA115" s="478">
        <v>0</v>
      </c>
      <c r="DB115" s="478">
        <v>0</v>
      </c>
      <c r="DC115" s="478">
        <v>0</v>
      </c>
      <c r="DD115" s="478">
        <v>0</v>
      </c>
      <c r="DE115" s="478">
        <v>0</v>
      </c>
      <c r="DF115" s="479">
        <v>1.3617525030447913E-2</v>
      </c>
      <c r="DG115" s="481" t="s">
        <v>400</v>
      </c>
      <c r="DH115" s="462"/>
    </row>
    <row r="116" spans="1:112" ht="17.25" customHeight="1" x14ac:dyDescent="0.15">
      <c r="A116" s="559" t="s">
        <v>402</v>
      </c>
      <c r="B116" s="556" t="s">
        <v>202</v>
      </c>
      <c r="C116" s="459"/>
      <c r="D116" s="504">
        <v>2.8523400867026451E-2</v>
      </c>
      <c r="E116" s="478">
        <v>1.7527349723561934E-2</v>
      </c>
      <c r="F116" s="478">
        <v>5.7331532342788531E-2</v>
      </c>
      <c r="G116" s="478">
        <v>3.2362459546925564E-2</v>
      </c>
      <c r="H116" s="478">
        <v>4.3485977990770322E-2</v>
      </c>
      <c r="I116" s="478">
        <v>0</v>
      </c>
      <c r="J116" s="478">
        <v>5.1710207379477513E-2</v>
      </c>
      <c r="K116" s="478">
        <v>1.8537907248876023E-2</v>
      </c>
      <c r="L116" s="478">
        <v>3.494979094450202E-2</v>
      </c>
      <c r="M116" s="478">
        <v>3.4295513003715347E-2</v>
      </c>
      <c r="N116" s="478">
        <v>0</v>
      </c>
      <c r="O116" s="478">
        <v>1.1984835514247279E-2</v>
      </c>
      <c r="P116" s="478">
        <v>2.6022913256955809E-2</v>
      </c>
      <c r="Q116" s="478">
        <v>4.2624846917948017E-2</v>
      </c>
      <c r="R116" s="478">
        <v>4.4434481556203144E-2</v>
      </c>
      <c r="S116" s="478">
        <v>3.5369774919614148E-2</v>
      </c>
      <c r="T116" s="478">
        <v>5.104207911882222E-2</v>
      </c>
      <c r="U116" s="478">
        <v>4.5267085624509033E-2</v>
      </c>
      <c r="V116" s="478">
        <v>3.9858657243816258E-2</v>
      </c>
      <c r="W116" s="478">
        <v>2.3629379583284833E-2</v>
      </c>
      <c r="X116" s="478">
        <v>0</v>
      </c>
      <c r="Y116" s="478">
        <v>3.7259791697227518E-3</v>
      </c>
      <c r="Z116" s="478">
        <v>-5.0878001760194462E-2</v>
      </c>
      <c r="AA116" s="478">
        <v>1.4275090747108241E-2</v>
      </c>
      <c r="AB116" s="478">
        <v>9.4845440644174741E-3</v>
      </c>
      <c r="AC116" s="478">
        <v>6.6205348793716104E-2</v>
      </c>
      <c r="AD116" s="478">
        <v>2.3491842090773946E-2</v>
      </c>
      <c r="AE116" s="478">
        <v>4.1467727674624227E-2</v>
      </c>
      <c r="AF116" s="478">
        <v>2.1676300578034682E-2</v>
      </c>
      <c r="AG116" s="478">
        <v>3.277262180974478E-2</v>
      </c>
      <c r="AH116" s="478">
        <v>5.3980854541209433E-2</v>
      </c>
      <c r="AI116" s="478">
        <v>2.2840531561461794E-2</v>
      </c>
      <c r="AJ116" s="478">
        <v>1.1489635224168408E-2</v>
      </c>
      <c r="AK116" s="478">
        <v>5.3057045080973295E-2</v>
      </c>
      <c r="AL116" s="478">
        <v>-6.0871260533327557E-3</v>
      </c>
      <c r="AM116" s="478">
        <v>3.9427968135137728E-2</v>
      </c>
      <c r="AN116" s="478">
        <v>3.5225782274686153E-2</v>
      </c>
      <c r="AO116" s="478">
        <v>2.6059576169532188E-2</v>
      </c>
      <c r="AP116" s="478">
        <v>1.3065958990648325E-2</v>
      </c>
      <c r="AQ116" s="478">
        <v>4.4633909876734316E-2</v>
      </c>
      <c r="AR116" s="478">
        <v>4.6713199632979423E-2</v>
      </c>
      <c r="AS116" s="478">
        <v>1.1003510567688383E-2</v>
      </c>
      <c r="AT116" s="478">
        <v>4.054677258053651E-3</v>
      </c>
      <c r="AU116" s="478">
        <v>-1.7120828451566573E-2</v>
      </c>
      <c r="AV116" s="478">
        <v>-4.6390979323449259E-2</v>
      </c>
      <c r="AW116" s="478">
        <v>3.2426484979607814E-3</v>
      </c>
      <c r="AX116" s="478">
        <v>9.7783818476988704E-3</v>
      </c>
      <c r="AY116" s="478">
        <v>1.1949470809149881E-2</v>
      </c>
      <c r="AZ116" s="478">
        <v>-1.6187778227438283E-2</v>
      </c>
      <c r="BA116" s="478">
        <v>-3.7177862272919304E-2</v>
      </c>
      <c r="BB116" s="478">
        <v>-3.1108332030639362E-2</v>
      </c>
      <c r="BC116" s="478">
        <v>-5.6689342403628121E-2</v>
      </c>
      <c r="BD116" s="478">
        <v>0</v>
      </c>
      <c r="BE116" s="478">
        <v>-6.1646851607221487E-3</v>
      </c>
      <c r="BF116" s="478">
        <v>-1.7697623461992247E-3</v>
      </c>
      <c r="BG116" s="478">
        <v>1.8397626112759646E-2</v>
      </c>
      <c r="BH116" s="478">
        <v>1.128543903110377E-2</v>
      </c>
      <c r="BI116" s="478">
        <v>-2.3312011371712862E-3</v>
      </c>
      <c r="BJ116" s="478">
        <v>1.4900786222388619E-2</v>
      </c>
      <c r="BK116" s="478">
        <v>4.7137243507257204E-2</v>
      </c>
      <c r="BL116" s="478">
        <v>4.8175120188888573E-2</v>
      </c>
      <c r="BM116" s="478">
        <v>5.5277870916931142E-2</v>
      </c>
      <c r="BN116" s="478">
        <v>4.3903011210349042E-2</v>
      </c>
      <c r="BO116" s="478">
        <v>4.8690075374766037E-2</v>
      </c>
      <c r="BP116" s="478">
        <v>2.9842999870247828E-3</v>
      </c>
      <c r="BQ116" s="478">
        <v>4.1598033832718907E-2</v>
      </c>
      <c r="BR116" s="478">
        <v>4.7822148410960975E-2</v>
      </c>
      <c r="BS116" s="478">
        <v>5.7775809497630427E-2</v>
      </c>
      <c r="BT116" s="478">
        <v>1.6354430379746834E-2</v>
      </c>
      <c r="BU116" s="478">
        <v>7.7933387836348775E-2</v>
      </c>
      <c r="BV116" s="478">
        <v>5.9072230124861701E-2</v>
      </c>
      <c r="BW116" s="478">
        <v>7.1823339712774451E-2</v>
      </c>
      <c r="BX116" s="478">
        <v>-5.33731853116994E-4</v>
      </c>
      <c r="BY116" s="478">
        <v>8.3334427305546438E-2</v>
      </c>
      <c r="BZ116" s="478">
        <v>0</v>
      </c>
      <c r="CA116" s="478">
        <v>1.3457116088919172E-2</v>
      </c>
      <c r="CB116" s="478">
        <v>-5.0308914386584289E-2</v>
      </c>
      <c r="CC116" s="478">
        <v>6.4702612562534748E-2</v>
      </c>
      <c r="CD116" s="478">
        <v>5.5984731436880854E-2</v>
      </c>
      <c r="CE116" s="478">
        <v>2.4350997639991417E-2</v>
      </c>
      <c r="CF116" s="478">
        <v>7.8316520229959871E-2</v>
      </c>
      <c r="CG116" s="478">
        <v>1.7479437167063242E-2</v>
      </c>
      <c r="CH116" s="478">
        <v>3.041347550914867E-2</v>
      </c>
      <c r="CI116" s="478">
        <v>5.2976185180901886E-2</v>
      </c>
      <c r="CJ116" s="478">
        <v>2.9702970297029702E-2</v>
      </c>
      <c r="CK116" s="478">
        <v>2.4026845637583893E-2</v>
      </c>
      <c r="CL116" s="478">
        <v>1.7769738242179188E-3</v>
      </c>
      <c r="CM116" s="478">
        <v>5.0323707595691294E-3</v>
      </c>
      <c r="CN116" s="478">
        <v>1.258680857881209E-2</v>
      </c>
      <c r="CO116" s="478">
        <v>1.1104762496742682E-2</v>
      </c>
      <c r="CP116" s="478">
        <v>1.5508470390675162E-2</v>
      </c>
      <c r="CQ116" s="478">
        <v>7.5152608745728874E-3</v>
      </c>
      <c r="CR116" s="478">
        <v>1.0277210749096436E-2</v>
      </c>
      <c r="CS116" s="478">
        <v>3.2304129007540532E-2</v>
      </c>
      <c r="CT116" s="478">
        <v>1.6234036530744768E-2</v>
      </c>
      <c r="CU116" s="478">
        <v>2.8065155183799252E-3</v>
      </c>
      <c r="CV116" s="478">
        <v>3.3108719462831566E-2</v>
      </c>
      <c r="CW116" s="478">
        <v>6.9645737229735064E-2</v>
      </c>
      <c r="CX116" s="478">
        <v>5.0646588108181113E-4</v>
      </c>
      <c r="CY116" s="478">
        <v>3.4901463713942017E-2</v>
      </c>
      <c r="CZ116" s="478">
        <v>7.4839481738890296E-2</v>
      </c>
      <c r="DA116" s="478">
        <v>5.2992087042532145E-2</v>
      </c>
      <c r="DB116" s="478">
        <v>7.3409918744746422E-2</v>
      </c>
      <c r="DC116" s="478">
        <v>0.13478460549278956</v>
      </c>
      <c r="DD116" s="478">
        <v>0</v>
      </c>
      <c r="DE116" s="478">
        <v>3.2884796978281394E-2</v>
      </c>
      <c r="DF116" s="479">
        <v>3.1247299651616631E-2</v>
      </c>
      <c r="DG116" s="481" t="s">
        <v>402</v>
      </c>
      <c r="DH116" s="462"/>
    </row>
    <row r="117" spans="1:112" ht="17.25" customHeight="1" x14ac:dyDescent="0.15">
      <c r="A117" s="559" t="s">
        <v>403</v>
      </c>
      <c r="B117" s="554" t="s">
        <v>9</v>
      </c>
      <c r="C117" s="459"/>
      <c r="D117" s="504">
        <v>-0.13847651066088648</v>
      </c>
      <c r="E117" s="478">
        <v>-5.2934948829549463E-3</v>
      </c>
      <c r="F117" s="478">
        <v>0</v>
      </c>
      <c r="G117" s="478">
        <v>-7.9661438884739855E-3</v>
      </c>
      <c r="H117" s="478">
        <v>-3.1948881789137379E-3</v>
      </c>
      <c r="I117" s="478">
        <v>0</v>
      </c>
      <c r="J117" s="478">
        <v>0</v>
      </c>
      <c r="K117" s="478">
        <v>-1.1085791710291309E-3</v>
      </c>
      <c r="L117" s="478">
        <v>0</v>
      </c>
      <c r="M117" s="478">
        <v>-1.4289797084881394E-3</v>
      </c>
      <c r="N117" s="478">
        <v>0</v>
      </c>
      <c r="O117" s="478">
        <v>0</v>
      </c>
      <c r="P117" s="478">
        <v>0</v>
      </c>
      <c r="Q117" s="478">
        <v>0</v>
      </c>
      <c r="R117" s="478">
        <v>0</v>
      </c>
      <c r="S117" s="478">
        <v>0</v>
      </c>
      <c r="T117" s="478">
        <v>0</v>
      </c>
      <c r="U117" s="478">
        <v>0</v>
      </c>
      <c r="V117" s="478">
        <v>0</v>
      </c>
      <c r="W117" s="478">
        <v>0</v>
      </c>
      <c r="X117" s="478">
        <v>0</v>
      </c>
      <c r="Y117" s="478">
        <v>0</v>
      </c>
      <c r="Z117" s="478">
        <v>0</v>
      </c>
      <c r="AA117" s="478">
        <v>0</v>
      </c>
      <c r="AB117" s="478">
        <v>0</v>
      </c>
      <c r="AC117" s="478">
        <v>-5.6106227791284831E-4</v>
      </c>
      <c r="AD117" s="478">
        <v>0</v>
      </c>
      <c r="AE117" s="478">
        <v>0</v>
      </c>
      <c r="AF117" s="478">
        <v>0</v>
      </c>
      <c r="AG117" s="478">
        <v>0</v>
      </c>
      <c r="AH117" s="478">
        <v>0</v>
      </c>
      <c r="AI117" s="478">
        <v>0</v>
      </c>
      <c r="AJ117" s="478">
        <v>0</v>
      </c>
      <c r="AK117" s="478">
        <v>0</v>
      </c>
      <c r="AL117" s="478">
        <v>0</v>
      </c>
      <c r="AM117" s="478">
        <v>0</v>
      </c>
      <c r="AN117" s="478">
        <v>0</v>
      </c>
      <c r="AO117" s="478">
        <v>0</v>
      </c>
      <c r="AP117" s="478">
        <v>-5.0741588313197379E-6</v>
      </c>
      <c r="AQ117" s="478">
        <v>-4.0735520559217223E-6</v>
      </c>
      <c r="AR117" s="478">
        <v>-1.6384847293223228E-5</v>
      </c>
      <c r="AS117" s="478">
        <v>-7.9967373311688831E-6</v>
      </c>
      <c r="AT117" s="478">
        <v>-5.1816961764263917E-6</v>
      </c>
      <c r="AU117" s="478">
        <v>0</v>
      </c>
      <c r="AV117" s="478">
        <v>0</v>
      </c>
      <c r="AW117" s="478">
        <v>-5.2898017911268864E-6</v>
      </c>
      <c r="AX117" s="478">
        <v>0</v>
      </c>
      <c r="AY117" s="478">
        <v>0</v>
      </c>
      <c r="AZ117" s="478">
        <v>0</v>
      </c>
      <c r="BA117" s="478">
        <v>0</v>
      </c>
      <c r="BB117" s="478">
        <v>0</v>
      </c>
      <c r="BC117" s="478">
        <v>0</v>
      </c>
      <c r="BD117" s="478">
        <v>0</v>
      </c>
      <c r="BE117" s="478">
        <v>0</v>
      </c>
      <c r="BF117" s="478">
        <v>0</v>
      </c>
      <c r="BG117" s="478">
        <v>0</v>
      </c>
      <c r="BH117" s="478">
        <v>0</v>
      </c>
      <c r="BI117" s="478">
        <v>-1.4214641080312721E-5</v>
      </c>
      <c r="BJ117" s="478">
        <v>0</v>
      </c>
      <c r="BK117" s="478">
        <v>0</v>
      </c>
      <c r="BL117" s="478">
        <v>-7.1117685546041593E-6</v>
      </c>
      <c r="BM117" s="478">
        <v>-2.3081181818890698E-3</v>
      </c>
      <c r="BN117" s="478">
        <v>-2.0979606883724047E-2</v>
      </c>
      <c r="BO117" s="478">
        <v>-7.5880636947687328E-5</v>
      </c>
      <c r="BP117" s="478">
        <v>-8.4338912676787338E-4</v>
      </c>
      <c r="BQ117" s="478">
        <v>-3.47478233586948E-2</v>
      </c>
      <c r="BR117" s="478">
        <v>0</v>
      </c>
      <c r="BS117" s="478">
        <v>-7.1604674325991306E-4</v>
      </c>
      <c r="BT117" s="478">
        <v>-1.1439421338155516E-2</v>
      </c>
      <c r="BU117" s="478">
        <v>0</v>
      </c>
      <c r="BV117" s="478">
        <v>-1.4817449027975343E-3</v>
      </c>
      <c r="BW117" s="478">
        <v>0</v>
      </c>
      <c r="BX117" s="478">
        <v>-1.2062339880444065E-2</v>
      </c>
      <c r="BY117" s="478">
        <v>-1.8247456514604529E-3</v>
      </c>
      <c r="BZ117" s="478">
        <v>0</v>
      </c>
      <c r="CA117" s="478">
        <v>-5.1102972489566474E-4</v>
      </c>
      <c r="CB117" s="478">
        <v>0</v>
      </c>
      <c r="CC117" s="478">
        <v>0</v>
      </c>
      <c r="CD117" s="478">
        <v>0</v>
      </c>
      <c r="CE117" s="478">
        <v>-1.5375813487806622E-3</v>
      </c>
      <c r="CF117" s="478">
        <v>0</v>
      </c>
      <c r="CG117" s="478">
        <v>0</v>
      </c>
      <c r="CH117" s="478">
        <v>0</v>
      </c>
      <c r="CI117" s="478">
        <v>-8.896084833064968E-6</v>
      </c>
      <c r="CJ117" s="478">
        <v>0</v>
      </c>
      <c r="CK117" s="478">
        <v>0</v>
      </c>
      <c r="CL117" s="478">
        <v>0</v>
      </c>
      <c r="CM117" s="478">
        <v>-1.2939061640765439E-4</v>
      </c>
      <c r="CN117" s="478">
        <v>-1.3234607802846137E-3</v>
      </c>
      <c r="CO117" s="478">
        <v>-2.0449975973549389E-2</v>
      </c>
      <c r="CP117" s="478">
        <v>0</v>
      </c>
      <c r="CQ117" s="478">
        <v>0</v>
      </c>
      <c r="CR117" s="478">
        <v>-3.2872935500119298E-3</v>
      </c>
      <c r="CS117" s="478">
        <v>-1.6630966685822753E-2</v>
      </c>
      <c r="CT117" s="478">
        <v>0</v>
      </c>
      <c r="CU117" s="478">
        <v>0</v>
      </c>
      <c r="CV117" s="478">
        <v>0</v>
      </c>
      <c r="CW117" s="478">
        <v>-5.2633755531243772E-5</v>
      </c>
      <c r="CX117" s="478">
        <v>0</v>
      </c>
      <c r="CY117" s="478">
        <v>0</v>
      </c>
      <c r="CZ117" s="478">
        <v>0</v>
      </c>
      <c r="DA117" s="478">
        <v>0</v>
      </c>
      <c r="DB117" s="478">
        <v>0</v>
      </c>
      <c r="DC117" s="478">
        <v>-1.8370533664002941E-5</v>
      </c>
      <c r="DD117" s="478">
        <v>0</v>
      </c>
      <c r="DE117" s="478">
        <v>-2.9508970727101041E-3</v>
      </c>
      <c r="DF117" s="479">
        <v>-2.8386006312597079E-3</v>
      </c>
      <c r="DG117" s="481" t="s">
        <v>403</v>
      </c>
      <c r="DH117" s="462"/>
    </row>
    <row r="118" spans="1:112" ht="17.25" customHeight="1" x14ac:dyDescent="0.15">
      <c r="A118" s="560">
        <v>960</v>
      </c>
      <c r="B118" s="557" t="s">
        <v>10</v>
      </c>
      <c r="C118" s="711"/>
      <c r="D118" s="707">
        <v>0.50552950544103337</v>
      </c>
      <c r="E118" s="484">
        <v>0.28055522879661215</v>
      </c>
      <c r="F118" s="484">
        <v>0.60528290559807896</v>
      </c>
      <c r="G118" s="484">
        <v>0.5538959422454568</v>
      </c>
      <c r="H118" s="484">
        <v>0.64723109691160807</v>
      </c>
      <c r="I118" s="484">
        <v>0</v>
      </c>
      <c r="J118" s="484">
        <v>0.50094263398868843</v>
      </c>
      <c r="K118" s="484">
        <v>0.3164192892775759</v>
      </c>
      <c r="L118" s="484">
        <v>0.28574491655648071</v>
      </c>
      <c r="M118" s="484">
        <v>0.40925978851100314</v>
      </c>
      <c r="N118" s="484">
        <v>0</v>
      </c>
      <c r="O118" s="484">
        <v>0.48972728384493092</v>
      </c>
      <c r="P118" s="484">
        <v>0.3923622476813966</v>
      </c>
      <c r="Q118" s="484">
        <v>0.47751394747584708</v>
      </c>
      <c r="R118" s="484">
        <v>0.48937707041271267</v>
      </c>
      <c r="S118" s="484">
        <v>0.29688745980707393</v>
      </c>
      <c r="T118" s="484">
        <v>0.50921493106799609</v>
      </c>
      <c r="U118" s="484">
        <v>0.58424980361351142</v>
      </c>
      <c r="V118" s="484">
        <v>0.40593639575971729</v>
      </c>
      <c r="W118" s="484">
        <v>0.53730648352927479</v>
      </c>
      <c r="X118" s="484">
        <v>0</v>
      </c>
      <c r="Y118" s="484">
        <v>0.39633269766759571</v>
      </c>
      <c r="Z118" s="485">
        <v>0.33087464900884289</v>
      </c>
      <c r="AA118" s="485">
        <v>0.44021293357974334</v>
      </c>
      <c r="AB118" s="485">
        <v>0.47010432998470858</v>
      </c>
      <c r="AC118" s="485">
        <v>0.48793716102487378</v>
      </c>
      <c r="AD118" s="485">
        <v>0.44661417708199508</v>
      </c>
      <c r="AE118" s="485">
        <v>0.64544650751547306</v>
      </c>
      <c r="AF118" s="485">
        <v>0.31539017341040465</v>
      </c>
      <c r="AG118" s="485">
        <v>0.56046983758700697</v>
      </c>
      <c r="AH118" s="485">
        <v>0.52220406257296292</v>
      </c>
      <c r="AI118" s="485">
        <v>0.32184385382059799</v>
      </c>
      <c r="AJ118" s="485">
        <v>0.47680647061974396</v>
      </c>
      <c r="AK118" s="485">
        <v>0.36490528414755735</v>
      </c>
      <c r="AL118" s="485">
        <v>0.29413166388666245</v>
      </c>
      <c r="AM118" s="485">
        <v>0.43735483251751606</v>
      </c>
      <c r="AN118" s="485">
        <v>0.43064143401411531</v>
      </c>
      <c r="AO118" s="485">
        <v>0.16079568172730907</v>
      </c>
      <c r="AP118" s="485">
        <v>0.17539844832222939</v>
      </c>
      <c r="AQ118" s="485">
        <v>0.53404674808339381</v>
      </c>
      <c r="AR118" s="485">
        <v>0.60995871018482106</v>
      </c>
      <c r="AS118" s="485">
        <v>0.49803680098519804</v>
      </c>
      <c r="AT118" s="485">
        <v>0.49991968370926537</v>
      </c>
      <c r="AU118" s="485">
        <v>0.31701878377867643</v>
      </c>
      <c r="AV118" s="485">
        <v>0.43477010775808184</v>
      </c>
      <c r="AW118" s="485">
        <v>0.39836968308797471</v>
      </c>
      <c r="AX118" s="485">
        <v>0.5006607014761959</v>
      </c>
      <c r="AY118" s="485">
        <v>0.3574598839194264</v>
      </c>
      <c r="AZ118" s="485">
        <v>0.49102927289896131</v>
      </c>
      <c r="BA118" s="485">
        <v>0.60414026193493875</v>
      </c>
      <c r="BB118" s="485">
        <v>0.37376895419727996</v>
      </c>
      <c r="BC118" s="485">
        <v>0.54648526077097503</v>
      </c>
      <c r="BD118" s="485">
        <v>0</v>
      </c>
      <c r="BE118" s="485">
        <v>0.62835755173932184</v>
      </c>
      <c r="BF118" s="485">
        <v>0.33905696949266811</v>
      </c>
      <c r="BG118" s="485">
        <v>0.3456973293768546</v>
      </c>
      <c r="BH118" s="485">
        <v>0.2936966694192128</v>
      </c>
      <c r="BI118" s="485">
        <v>0.42054015636105191</v>
      </c>
      <c r="BJ118" s="485">
        <v>0.17405466117558965</v>
      </c>
      <c r="BK118" s="485">
        <v>0.47101268800243523</v>
      </c>
      <c r="BL118" s="485">
        <v>0.47344465621710807</v>
      </c>
      <c r="BM118" s="485">
        <v>0.49555141411227122</v>
      </c>
      <c r="BN118" s="485">
        <v>0.51899391725455368</v>
      </c>
      <c r="BO118" s="485">
        <v>0.51030571465508034</v>
      </c>
      <c r="BP118" s="485">
        <v>0.24892954456987154</v>
      </c>
      <c r="BQ118" s="485">
        <v>0.4326613852066829</v>
      </c>
      <c r="BR118" s="485">
        <v>0.65252510002264663</v>
      </c>
      <c r="BS118" s="485">
        <v>0.68620015033588022</v>
      </c>
      <c r="BT118" s="485">
        <v>0.62647739602169983</v>
      </c>
      <c r="BU118" s="485">
        <v>0.74606334198272495</v>
      </c>
      <c r="BV118" s="485">
        <v>0.64228702386597125</v>
      </c>
      <c r="BW118" s="485">
        <v>0.89077593092120133</v>
      </c>
      <c r="BX118" s="485">
        <v>0.63097779675491028</v>
      </c>
      <c r="BY118" s="485">
        <v>0.78008532983262224</v>
      </c>
      <c r="BZ118" s="485">
        <v>0</v>
      </c>
      <c r="CA118" s="485">
        <v>0.37501064645260201</v>
      </c>
      <c r="CB118" s="485">
        <v>0.23565754633715799</v>
      </c>
      <c r="CC118" s="485">
        <v>0.69193996664813784</v>
      </c>
      <c r="CD118" s="485">
        <v>0.60329001181495956</v>
      </c>
      <c r="CE118" s="485">
        <v>0.5838160623614389</v>
      </c>
      <c r="CF118" s="485">
        <v>0.77926022345156742</v>
      </c>
      <c r="CG118" s="485">
        <v>0.44509579521970738</v>
      </c>
      <c r="CH118" s="485">
        <v>0.45058733715861798</v>
      </c>
      <c r="CI118" s="485">
        <v>0.63208461955893214</v>
      </c>
      <c r="CJ118" s="485">
        <v>0.40716643092880717</v>
      </c>
      <c r="CK118" s="485">
        <v>0.46426174496644296</v>
      </c>
      <c r="CL118" s="485">
        <v>0.71120096474427186</v>
      </c>
      <c r="CM118" s="485">
        <v>0.78926427571291924</v>
      </c>
      <c r="CN118" s="485">
        <v>0.54530763497558565</v>
      </c>
      <c r="CO118" s="485">
        <v>0.53411158313988649</v>
      </c>
      <c r="CP118" s="485">
        <v>0.54062330221761246</v>
      </c>
      <c r="CQ118" s="485">
        <v>0.67932007524858906</v>
      </c>
      <c r="CR118" s="485">
        <v>0.76227212074618034</v>
      </c>
      <c r="CS118" s="485">
        <v>0.61489298713059226</v>
      </c>
      <c r="CT118" s="485">
        <v>0.60527148304167566</v>
      </c>
      <c r="CU118" s="485">
        <v>0.19860224521241471</v>
      </c>
      <c r="CV118" s="485">
        <v>0.38983999238058953</v>
      </c>
      <c r="CW118" s="485">
        <v>0.74729782058656558</v>
      </c>
      <c r="CX118" s="485">
        <v>0.36904480534827971</v>
      </c>
      <c r="CY118" s="485">
        <v>0.42413795887391714</v>
      </c>
      <c r="CZ118" s="485">
        <v>0.63213126826686306</v>
      </c>
      <c r="DA118" s="485">
        <v>0.69389218595450053</v>
      </c>
      <c r="DB118" s="485">
        <v>0.70271784813673299</v>
      </c>
      <c r="DC118" s="485">
        <v>0.73083494075502897</v>
      </c>
      <c r="DD118" s="485">
        <v>0</v>
      </c>
      <c r="DE118" s="485">
        <v>0.65014164305949007</v>
      </c>
      <c r="DF118" s="486">
        <v>0.54227556436931879</v>
      </c>
      <c r="DG118" s="487">
        <v>960</v>
      </c>
      <c r="DH118" s="462"/>
    </row>
    <row r="119" spans="1:112" ht="17.25" customHeight="1" thickBot="1" x14ac:dyDescent="0.2">
      <c r="A119" s="561">
        <v>970</v>
      </c>
      <c r="B119" s="558" t="s">
        <v>404</v>
      </c>
      <c r="C119" s="712"/>
      <c r="D119" s="708">
        <v>1</v>
      </c>
      <c r="E119" s="488">
        <v>1</v>
      </c>
      <c r="F119" s="488">
        <v>1</v>
      </c>
      <c r="G119" s="488">
        <v>1</v>
      </c>
      <c r="H119" s="488">
        <v>1</v>
      </c>
      <c r="I119" s="488">
        <v>0</v>
      </c>
      <c r="J119" s="488">
        <v>1</v>
      </c>
      <c r="K119" s="488">
        <v>1</v>
      </c>
      <c r="L119" s="488">
        <v>1</v>
      </c>
      <c r="M119" s="488">
        <v>1</v>
      </c>
      <c r="N119" s="488">
        <v>0</v>
      </c>
      <c r="O119" s="488">
        <v>1</v>
      </c>
      <c r="P119" s="488">
        <v>1</v>
      </c>
      <c r="Q119" s="488">
        <v>1</v>
      </c>
      <c r="R119" s="488">
        <v>1</v>
      </c>
      <c r="S119" s="488">
        <v>1</v>
      </c>
      <c r="T119" s="488">
        <v>1</v>
      </c>
      <c r="U119" s="488">
        <v>1</v>
      </c>
      <c r="V119" s="488">
        <v>1</v>
      </c>
      <c r="W119" s="488">
        <v>1</v>
      </c>
      <c r="X119" s="488">
        <v>0</v>
      </c>
      <c r="Y119" s="488">
        <v>1</v>
      </c>
      <c r="Z119" s="488">
        <v>1</v>
      </c>
      <c r="AA119" s="488">
        <v>1</v>
      </c>
      <c r="AB119" s="488">
        <v>1</v>
      </c>
      <c r="AC119" s="488">
        <v>1</v>
      </c>
      <c r="AD119" s="488">
        <v>1</v>
      </c>
      <c r="AE119" s="488">
        <v>1</v>
      </c>
      <c r="AF119" s="488">
        <v>1</v>
      </c>
      <c r="AG119" s="488">
        <v>1</v>
      </c>
      <c r="AH119" s="488">
        <v>1</v>
      </c>
      <c r="AI119" s="488">
        <v>1</v>
      </c>
      <c r="AJ119" s="488">
        <v>1</v>
      </c>
      <c r="AK119" s="488">
        <v>1</v>
      </c>
      <c r="AL119" s="488">
        <v>1</v>
      </c>
      <c r="AM119" s="488">
        <v>1</v>
      </c>
      <c r="AN119" s="488">
        <v>1</v>
      </c>
      <c r="AO119" s="488">
        <v>1</v>
      </c>
      <c r="AP119" s="488">
        <v>1</v>
      </c>
      <c r="AQ119" s="488">
        <v>1</v>
      </c>
      <c r="AR119" s="488">
        <v>1</v>
      </c>
      <c r="AS119" s="488">
        <v>1</v>
      </c>
      <c r="AT119" s="488">
        <v>1</v>
      </c>
      <c r="AU119" s="488">
        <v>1</v>
      </c>
      <c r="AV119" s="488">
        <v>1</v>
      </c>
      <c r="AW119" s="488">
        <v>1</v>
      </c>
      <c r="AX119" s="488">
        <v>1</v>
      </c>
      <c r="AY119" s="488">
        <v>1</v>
      </c>
      <c r="AZ119" s="488">
        <v>1</v>
      </c>
      <c r="BA119" s="488">
        <v>1</v>
      </c>
      <c r="BB119" s="488">
        <v>1</v>
      </c>
      <c r="BC119" s="488">
        <v>1</v>
      </c>
      <c r="BD119" s="488">
        <v>0</v>
      </c>
      <c r="BE119" s="488">
        <v>1</v>
      </c>
      <c r="BF119" s="488">
        <v>1</v>
      </c>
      <c r="BG119" s="488">
        <v>1</v>
      </c>
      <c r="BH119" s="488">
        <v>1</v>
      </c>
      <c r="BI119" s="488">
        <v>1</v>
      </c>
      <c r="BJ119" s="488">
        <v>1</v>
      </c>
      <c r="BK119" s="488">
        <v>1</v>
      </c>
      <c r="BL119" s="488">
        <v>1</v>
      </c>
      <c r="BM119" s="488">
        <v>1</v>
      </c>
      <c r="BN119" s="488">
        <v>1</v>
      </c>
      <c r="BO119" s="488">
        <v>1</v>
      </c>
      <c r="BP119" s="488">
        <v>1</v>
      </c>
      <c r="BQ119" s="488">
        <v>1</v>
      </c>
      <c r="BR119" s="488">
        <v>1</v>
      </c>
      <c r="BS119" s="488">
        <v>1</v>
      </c>
      <c r="BT119" s="488">
        <v>1</v>
      </c>
      <c r="BU119" s="488">
        <v>1</v>
      </c>
      <c r="BV119" s="488">
        <v>1</v>
      </c>
      <c r="BW119" s="488">
        <v>1</v>
      </c>
      <c r="BX119" s="488">
        <v>1</v>
      </c>
      <c r="BY119" s="488">
        <v>1</v>
      </c>
      <c r="BZ119" s="488">
        <v>1</v>
      </c>
      <c r="CA119" s="488">
        <v>1</v>
      </c>
      <c r="CB119" s="488">
        <v>1</v>
      </c>
      <c r="CC119" s="488">
        <v>1</v>
      </c>
      <c r="CD119" s="488">
        <v>1</v>
      </c>
      <c r="CE119" s="488">
        <v>1</v>
      </c>
      <c r="CF119" s="488">
        <v>1</v>
      </c>
      <c r="CG119" s="488">
        <v>1</v>
      </c>
      <c r="CH119" s="488">
        <v>1</v>
      </c>
      <c r="CI119" s="488">
        <v>1</v>
      </c>
      <c r="CJ119" s="488">
        <v>1</v>
      </c>
      <c r="CK119" s="488">
        <v>1</v>
      </c>
      <c r="CL119" s="488">
        <v>1</v>
      </c>
      <c r="CM119" s="488">
        <v>1</v>
      </c>
      <c r="CN119" s="488">
        <v>1</v>
      </c>
      <c r="CO119" s="488">
        <v>1</v>
      </c>
      <c r="CP119" s="488">
        <v>1</v>
      </c>
      <c r="CQ119" s="488">
        <v>1</v>
      </c>
      <c r="CR119" s="488">
        <v>1</v>
      </c>
      <c r="CS119" s="488">
        <v>1</v>
      </c>
      <c r="CT119" s="488">
        <v>1</v>
      </c>
      <c r="CU119" s="488">
        <v>1</v>
      </c>
      <c r="CV119" s="488">
        <v>1</v>
      </c>
      <c r="CW119" s="488">
        <v>1</v>
      </c>
      <c r="CX119" s="488">
        <v>1</v>
      </c>
      <c r="CY119" s="488">
        <v>1</v>
      </c>
      <c r="CZ119" s="488">
        <v>1</v>
      </c>
      <c r="DA119" s="488">
        <v>1</v>
      </c>
      <c r="DB119" s="488">
        <v>1</v>
      </c>
      <c r="DC119" s="488">
        <v>1</v>
      </c>
      <c r="DD119" s="488">
        <v>1</v>
      </c>
      <c r="DE119" s="488">
        <v>1</v>
      </c>
      <c r="DF119" s="489">
        <v>1</v>
      </c>
      <c r="DG119" s="490">
        <v>970</v>
      </c>
      <c r="DH119" s="462"/>
    </row>
    <row r="120" spans="1:112" ht="15.75" customHeight="1" x14ac:dyDescent="0.15">
      <c r="DH120" s="115"/>
    </row>
  </sheetData>
  <phoneticPr fontId="3"/>
  <pageMargins left="0.78740157480314965" right="0.78740157480314965" top="0.78740157480314965" bottom="0.78740157480314965" header="0.51181102362204722" footer="0.51181102362204722"/>
  <pageSetup paperSize="8" scale="34" fitToWidth="2" orientation="landscape" r:id="rId1"/>
  <headerFooter alignWithMargins="0">
    <oddFooter>&amp;C&amp;P  /  &amp;N&amp;R&amp;F  &amp;A</oddFooter>
  </headerFooter>
  <ignoredErrors>
    <ignoredError sqref="A110:A119 DF2"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DI111"/>
  <sheetViews>
    <sheetView zoomScaleNormal="100" workbookViewId="0">
      <pane xSplit="3" ySplit="3" topLeftCell="D4" activePane="bottomRight" state="frozen"/>
      <selection pane="topRight"/>
      <selection pane="bottomLeft"/>
      <selection pane="bottomRight"/>
    </sheetView>
  </sheetViews>
  <sheetFormatPr defaultColWidth="15.6640625" defaultRowHeight="18.75" customHeight="1" x14ac:dyDescent="0.15"/>
  <cols>
    <col min="1" max="1" width="3.6640625" style="491" customWidth="1"/>
    <col min="2" max="2" width="23.6640625" style="461" customWidth="1"/>
    <col min="3" max="3" width="0.44140625" style="461" customWidth="1"/>
    <col min="4" max="111" width="8.33203125" style="114" customWidth="1"/>
    <col min="112" max="112" width="3.6640625" style="493" customWidth="1"/>
    <col min="113" max="16384" width="15.6640625" style="114"/>
  </cols>
  <sheetData>
    <row r="1" spans="1:112" ht="18.75" customHeight="1" thickBot="1" x14ac:dyDescent="0.2">
      <c r="A1" s="464" t="s">
        <v>36</v>
      </c>
      <c r="B1" s="441"/>
      <c r="C1" s="441"/>
      <c r="F1" s="492"/>
      <c r="L1" s="492"/>
      <c r="N1" s="492"/>
      <c r="Z1" s="492"/>
      <c r="DF1" s="492"/>
    </row>
    <row r="2" spans="1:112" s="451" customFormat="1" ht="12" x14ac:dyDescent="0.2">
      <c r="A2" s="429"/>
      <c r="B2" s="172"/>
      <c r="C2" s="494"/>
      <c r="D2" s="172" t="s">
        <v>203</v>
      </c>
      <c r="E2" s="172" t="s">
        <v>204</v>
      </c>
      <c r="F2" s="172" t="s">
        <v>205</v>
      </c>
      <c r="G2" s="172" t="s">
        <v>206</v>
      </c>
      <c r="H2" s="172" t="s">
        <v>207</v>
      </c>
      <c r="I2" s="172" t="s">
        <v>208</v>
      </c>
      <c r="J2" s="172" t="s">
        <v>209</v>
      </c>
      <c r="K2" s="172" t="s">
        <v>210</v>
      </c>
      <c r="L2" s="172" t="s">
        <v>211</v>
      </c>
      <c r="M2" s="172" t="s">
        <v>212</v>
      </c>
      <c r="N2" s="172" t="s">
        <v>213</v>
      </c>
      <c r="O2" s="172" t="s">
        <v>214</v>
      </c>
      <c r="P2" s="172" t="s">
        <v>215</v>
      </c>
      <c r="Q2" s="445" t="s">
        <v>216</v>
      </c>
      <c r="R2" s="445" t="s">
        <v>217</v>
      </c>
      <c r="S2" s="172" t="s">
        <v>218</v>
      </c>
      <c r="T2" s="172" t="s">
        <v>219</v>
      </c>
      <c r="U2" s="172" t="s">
        <v>220</v>
      </c>
      <c r="V2" s="172" t="s">
        <v>221</v>
      </c>
      <c r="W2" s="172" t="s">
        <v>222</v>
      </c>
      <c r="X2" s="172" t="s">
        <v>223</v>
      </c>
      <c r="Y2" s="172" t="s">
        <v>224</v>
      </c>
      <c r="Z2" s="172" t="s">
        <v>225</v>
      </c>
      <c r="AA2" s="172" t="s">
        <v>227</v>
      </c>
      <c r="AB2" s="172" t="s">
        <v>228</v>
      </c>
      <c r="AC2" s="172" t="s">
        <v>229</v>
      </c>
      <c r="AD2" s="172" t="s">
        <v>231</v>
      </c>
      <c r="AE2" s="172" t="s">
        <v>232</v>
      </c>
      <c r="AF2" s="172" t="s">
        <v>233</v>
      </c>
      <c r="AG2" s="172" t="s">
        <v>234</v>
      </c>
      <c r="AH2" s="172" t="s">
        <v>235</v>
      </c>
      <c r="AI2" s="172" t="s">
        <v>236</v>
      </c>
      <c r="AJ2" s="172" t="s">
        <v>237</v>
      </c>
      <c r="AK2" s="172" t="s">
        <v>238</v>
      </c>
      <c r="AL2" s="172" t="s">
        <v>239</v>
      </c>
      <c r="AM2" s="172" t="s">
        <v>240</v>
      </c>
      <c r="AN2" s="172" t="s">
        <v>241</v>
      </c>
      <c r="AO2" s="172" t="s">
        <v>242</v>
      </c>
      <c r="AP2" s="172" t="s">
        <v>243</v>
      </c>
      <c r="AQ2" s="172" t="s">
        <v>244</v>
      </c>
      <c r="AR2" s="172" t="s">
        <v>245</v>
      </c>
      <c r="AS2" s="172" t="s">
        <v>246</v>
      </c>
      <c r="AT2" s="172" t="s">
        <v>247</v>
      </c>
      <c r="AU2" s="172" t="s">
        <v>248</v>
      </c>
      <c r="AV2" s="172" t="s">
        <v>249</v>
      </c>
      <c r="AW2" s="172" t="s">
        <v>250</v>
      </c>
      <c r="AX2" s="172" t="s">
        <v>251</v>
      </c>
      <c r="AY2" s="172" t="s">
        <v>252</v>
      </c>
      <c r="AZ2" s="172" t="s">
        <v>253</v>
      </c>
      <c r="BA2" s="172" t="s">
        <v>254</v>
      </c>
      <c r="BB2" s="172" t="s">
        <v>255</v>
      </c>
      <c r="BC2" s="172" t="s">
        <v>256</v>
      </c>
      <c r="BD2" s="172" t="s">
        <v>257</v>
      </c>
      <c r="BE2" s="172" t="s">
        <v>258</v>
      </c>
      <c r="BF2" s="172" t="s">
        <v>259</v>
      </c>
      <c r="BG2" s="172" t="s">
        <v>260</v>
      </c>
      <c r="BH2" s="172" t="s">
        <v>261</v>
      </c>
      <c r="BI2" s="172" t="s">
        <v>262</v>
      </c>
      <c r="BJ2" s="172" t="s">
        <v>263</v>
      </c>
      <c r="BK2" s="172" t="s">
        <v>264</v>
      </c>
      <c r="BL2" s="172" t="s">
        <v>265</v>
      </c>
      <c r="BM2" s="172" t="s">
        <v>266</v>
      </c>
      <c r="BN2" s="172" t="s">
        <v>267</v>
      </c>
      <c r="BO2" s="172" t="s">
        <v>268</v>
      </c>
      <c r="BP2" s="172" t="s">
        <v>269</v>
      </c>
      <c r="BQ2" s="172" t="s">
        <v>270</v>
      </c>
      <c r="BR2" s="172" t="s">
        <v>271</v>
      </c>
      <c r="BS2" s="172" t="s">
        <v>272</v>
      </c>
      <c r="BT2" s="172" t="s">
        <v>273</v>
      </c>
      <c r="BU2" s="172" t="s">
        <v>274</v>
      </c>
      <c r="BV2" s="172" t="s">
        <v>275</v>
      </c>
      <c r="BW2" s="172" t="s">
        <v>276</v>
      </c>
      <c r="BX2" s="172" t="s">
        <v>277</v>
      </c>
      <c r="BY2" s="172" t="s">
        <v>278</v>
      </c>
      <c r="BZ2" s="172" t="s">
        <v>279</v>
      </c>
      <c r="CA2" s="172" t="s">
        <v>280</v>
      </c>
      <c r="CB2" s="172" t="s">
        <v>281</v>
      </c>
      <c r="CC2" s="172" t="s">
        <v>282</v>
      </c>
      <c r="CD2" s="172" t="s">
        <v>283</v>
      </c>
      <c r="CE2" s="172" t="s">
        <v>284</v>
      </c>
      <c r="CF2" s="172" t="s">
        <v>285</v>
      </c>
      <c r="CG2" s="172" t="s">
        <v>286</v>
      </c>
      <c r="CH2" s="172" t="s">
        <v>287</v>
      </c>
      <c r="CI2" s="172" t="s">
        <v>288</v>
      </c>
      <c r="CJ2" s="172" t="s">
        <v>289</v>
      </c>
      <c r="CK2" s="172" t="s">
        <v>290</v>
      </c>
      <c r="CL2" s="172" t="s">
        <v>291</v>
      </c>
      <c r="CM2" s="172" t="s">
        <v>292</v>
      </c>
      <c r="CN2" s="172" t="s">
        <v>293</v>
      </c>
      <c r="CO2" s="172" t="s">
        <v>294</v>
      </c>
      <c r="CP2" s="172" t="s">
        <v>295</v>
      </c>
      <c r="CQ2" s="172" t="s">
        <v>296</v>
      </c>
      <c r="CR2" s="172" t="s">
        <v>297</v>
      </c>
      <c r="CS2" s="172" t="s">
        <v>298</v>
      </c>
      <c r="CT2" s="172" t="s">
        <v>299</v>
      </c>
      <c r="CU2" s="172" t="s">
        <v>300</v>
      </c>
      <c r="CV2" s="172" t="s">
        <v>301</v>
      </c>
      <c r="CW2" s="172" t="s">
        <v>302</v>
      </c>
      <c r="CX2" s="172" t="s">
        <v>303</v>
      </c>
      <c r="CY2" s="172" t="s">
        <v>304</v>
      </c>
      <c r="CZ2" s="172" t="s">
        <v>305</v>
      </c>
      <c r="DA2" s="172" t="s">
        <v>306</v>
      </c>
      <c r="DB2" s="172" t="s">
        <v>552</v>
      </c>
      <c r="DC2" s="172" t="s">
        <v>307</v>
      </c>
      <c r="DD2" s="172" t="s">
        <v>308</v>
      </c>
      <c r="DE2" s="172" t="s">
        <v>309</v>
      </c>
      <c r="DF2" s="447"/>
      <c r="DG2" s="446"/>
      <c r="DH2" s="495"/>
    </row>
    <row r="3" spans="1:112" s="477" customFormat="1" ht="47.25" customHeight="1" x14ac:dyDescent="0.2">
      <c r="A3" s="472"/>
      <c r="B3" s="452"/>
      <c r="C3" s="473"/>
      <c r="D3" s="452" t="s">
        <v>310</v>
      </c>
      <c r="E3" s="452" t="s">
        <v>311</v>
      </c>
      <c r="F3" s="452" t="s">
        <v>312</v>
      </c>
      <c r="G3" s="452" t="s">
        <v>313</v>
      </c>
      <c r="H3" s="452" t="s">
        <v>314</v>
      </c>
      <c r="I3" s="452" t="s">
        <v>315</v>
      </c>
      <c r="J3" s="452" t="s">
        <v>527</v>
      </c>
      <c r="K3" s="452" t="s">
        <v>316</v>
      </c>
      <c r="L3" s="452" t="s">
        <v>317</v>
      </c>
      <c r="M3" s="452" t="s">
        <v>318</v>
      </c>
      <c r="N3" s="452" t="s">
        <v>319</v>
      </c>
      <c r="O3" s="452" t="s">
        <v>320</v>
      </c>
      <c r="P3" s="452" t="s">
        <v>321</v>
      </c>
      <c r="Q3" s="452" t="s">
        <v>322</v>
      </c>
      <c r="R3" s="452" t="s">
        <v>323</v>
      </c>
      <c r="S3" s="452" t="s">
        <v>324</v>
      </c>
      <c r="T3" s="452" t="s">
        <v>325</v>
      </c>
      <c r="U3" s="452" t="s">
        <v>326</v>
      </c>
      <c r="V3" s="452" t="s">
        <v>327</v>
      </c>
      <c r="W3" s="452" t="s">
        <v>328</v>
      </c>
      <c r="X3" s="452" t="s">
        <v>528</v>
      </c>
      <c r="Y3" s="452" t="s">
        <v>529</v>
      </c>
      <c r="Z3" s="452" t="s">
        <v>547</v>
      </c>
      <c r="AA3" s="452" t="s">
        <v>329</v>
      </c>
      <c r="AB3" s="452" t="s">
        <v>330</v>
      </c>
      <c r="AC3" s="452" t="s">
        <v>548</v>
      </c>
      <c r="AD3" s="452" t="s">
        <v>331</v>
      </c>
      <c r="AE3" s="452" t="s">
        <v>332</v>
      </c>
      <c r="AF3" s="452" t="s">
        <v>530</v>
      </c>
      <c r="AG3" s="452" t="s">
        <v>333</v>
      </c>
      <c r="AH3" s="452" t="s">
        <v>334</v>
      </c>
      <c r="AI3" s="452" t="s">
        <v>335</v>
      </c>
      <c r="AJ3" s="452" t="s">
        <v>336</v>
      </c>
      <c r="AK3" s="452" t="s">
        <v>337</v>
      </c>
      <c r="AL3" s="452" t="s">
        <v>338</v>
      </c>
      <c r="AM3" s="452" t="s">
        <v>531</v>
      </c>
      <c r="AN3" s="452" t="s">
        <v>339</v>
      </c>
      <c r="AO3" s="452" t="s">
        <v>340</v>
      </c>
      <c r="AP3" s="452" t="s">
        <v>341</v>
      </c>
      <c r="AQ3" s="452" t="s">
        <v>532</v>
      </c>
      <c r="AR3" s="452" t="s">
        <v>342</v>
      </c>
      <c r="AS3" s="452" t="s">
        <v>185</v>
      </c>
      <c r="AT3" s="452" t="s">
        <v>186</v>
      </c>
      <c r="AU3" s="452" t="s">
        <v>187</v>
      </c>
      <c r="AV3" s="452" t="s">
        <v>343</v>
      </c>
      <c r="AW3" s="452" t="s">
        <v>344</v>
      </c>
      <c r="AX3" s="452" t="s">
        <v>345</v>
      </c>
      <c r="AY3" s="452" t="s">
        <v>346</v>
      </c>
      <c r="AZ3" s="452" t="s">
        <v>347</v>
      </c>
      <c r="BA3" s="452" t="s">
        <v>348</v>
      </c>
      <c r="BB3" s="452" t="s">
        <v>533</v>
      </c>
      <c r="BC3" s="452" t="s">
        <v>349</v>
      </c>
      <c r="BD3" s="452" t="s">
        <v>350</v>
      </c>
      <c r="BE3" s="452" t="s">
        <v>351</v>
      </c>
      <c r="BF3" s="452" t="s">
        <v>352</v>
      </c>
      <c r="BG3" s="452" t="s">
        <v>353</v>
      </c>
      <c r="BH3" s="452" t="s">
        <v>354</v>
      </c>
      <c r="BI3" s="452" t="s">
        <v>78</v>
      </c>
      <c r="BJ3" s="452" t="s">
        <v>355</v>
      </c>
      <c r="BK3" s="452" t="s">
        <v>356</v>
      </c>
      <c r="BL3" s="452" t="s">
        <v>357</v>
      </c>
      <c r="BM3" s="452" t="s">
        <v>358</v>
      </c>
      <c r="BN3" s="452" t="s">
        <v>359</v>
      </c>
      <c r="BO3" s="452" t="s">
        <v>549</v>
      </c>
      <c r="BP3" s="452" t="s">
        <v>360</v>
      </c>
      <c r="BQ3" s="452" t="s">
        <v>188</v>
      </c>
      <c r="BR3" s="452" t="s">
        <v>189</v>
      </c>
      <c r="BS3" s="452" t="s">
        <v>190</v>
      </c>
      <c r="BT3" s="452" t="s">
        <v>191</v>
      </c>
      <c r="BU3" s="452" t="s">
        <v>361</v>
      </c>
      <c r="BV3" s="452" t="s">
        <v>362</v>
      </c>
      <c r="BW3" s="452" t="s">
        <v>363</v>
      </c>
      <c r="BX3" s="452" t="s">
        <v>364</v>
      </c>
      <c r="BY3" s="452" t="s">
        <v>365</v>
      </c>
      <c r="BZ3" s="452" t="s">
        <v>366</v>
      </c>
      <c r="CA3" s="452" t="s">
        <v>367</v>
      </c>
      <c r="CB3" s="452" t="s">
        <v>368</v>
      </c>
      <c r="CC3" s="452" t="s">
        <v>369</v>
      </c>
      <c r="CD3" s="452" t="s">
        <v>370</v>
      </c>
      <c r="CE3" s="452" t="s">
        <v>371</v>
      </c>
      <c r="CF3" s="452" t="s">
        <v>372</v>
      </c>
      <c r="CG3" s="452" t="s">
        <v>373</v>
      </c>
      <c r="CH3" s="452" t="s">
        <v>374</v>
      </c>
      <c r="CI3" s="452" t="s">
        <v>375</v>
      </c>
      <c r="CJ3" s="452" t="s">
        <v>376</v>
      </c>
      <c r="CK3" s="452" t="s">
        <v>377</v>
      </c>
      <c r="CL3" s="452" t="s">
        <v>192</v>
      </c>
      <c r="CM3" s="452" t="s">
        <v>378</v>
      </c>
      <c r="CN3" s="452" t="s">
        <v>550</v>
      </c>
      <c r="CO3" s="452" t="s">
        <v>379</v>
      </c>
      <c r="CP3" s="452" t="s">
        <v>380</v>
      </c>
      <c r="CQ3" s="452" t="s">
        <v>381</v>
      </c>
      <c r="CR3" s="452" t="s">
        <v>382</v>
      </c>
      <c r="CS3" s="452" t="s">
        <v>534</v>
      </c>
      <c r="CT3" s="452" t="s">
        <v>383</v>
      </c>
      <c r="CU3" s="452" t="s">
        <v>384</v>
      </c>
      <c r="CV3" s="452" t="s">
        <v>385</v>
      </c>
      <c r="CW3" s="452" t="s">
        <v>386</v>
      </c>
      <c r="CX3" s="452" t="s">
        <v>387</v>
      </c>
      <c r="CY3" s="452" t="s">
        <v>388</v>
      </c>
      <c r="CZ3" s="452" t="s">
        <v>389</v>
      </c>
      <c r="DA3" s="452" t="s">
        <v>390</v>
      </c>
      <c r="DB3" s="452" t="s">
        <v>551</v>
      </c>
      <c r="DC3" s="452" t="s">
        <v>391</v>
      </c>
      <c r="DD3" s="452" t="s">
        <v>555</v>
      </c>
      <c r="DE3" s="452" t="s">
        <v>0</v>
      </c>
      <c r="DF3" s="496" t="s">
        <v>13</v>
      </c>
      <c r="DG3" s="497" t="s">
        <v>14</v>
      </c>
      <c r="DH3" s="498"/>
    </row>
    <row r="4" spans="1:112" ht="18.75" customHeight="1" x14ac:dyDescent="0.2">
      <c r="A4" s="605" t="s">
        <v>203</v>
      </c>
      <c r="B4" s="603" t="s">
        <v>310</v>
      </c>
      <c r="C4" s="459"/>
      <c r="D4" s="499">
        <v>1.0090405804078613</v>
      </c>
      <c r="E4" s="499">
        <v>2.3420629266609694E-2</v>
      </c>
      <c r="F4" s="499">
        <v>4.2996199423710581E-3</v>
      </c>
      <c r="G4" s="499">
        <v>1.1136421038472663E-3</v>
      </c>
      <c r="H4" s="499">
        <v>1.853570066426709E-4</v>
      </c>
      <c r="I4" s="499">
        <v>0</v>
      </c>
      <c r="J4" s="499">
        <v>8.2687655245459579E-6</v>
      </c>
      <c r="K4" s="499">
        <v>4.5934794363519459E-2</v>
      </c>
      <c r="L4" s="478">
        <v>8.8405688352288792E-3</v>
      </c>
      <c r="M4" s="500">
        <v>7.90353684636146E-2</v>
      </c>
      <c r="N4" s="500">
        <v>0</v>
      </c>
      <c r="O4" s="500">
        <v>4.4319003939913117E-3</v>
      </c>
      <c r="P4" s="500">
        <v>2.3246004190699503E-4</v>
      </c>
      <c r="Q4" s="500">
        <v>1.0193230931638164E-4</v>
      </c>
      <c r="R4" s="500">
        <v>1.7852356531983737E-5</v>
      </c>
      <c r="S4" s="500">
        <v>3.2519012246572023E-3</v>
      </c>
      <c r="T4" s="500">
        <v>1.3734973829752941E-4</v>
      </c>
      <c r="U4" s="500">
        <v>6.1786354265809743E-5</v>
      </c>
      <c r="V4" s="500">
        <v>1.4905245290247226E-5</v>
      </c>
      <c r="W4" s="500">
        <v>1.0218121707036753E-5</v>
      </c>
      <c r="X4" s="500">
        <v>0</v>
      </c>
      <c r="Y4" s="500">
        <v>1.2545281843654541E-4</v>
      </c>
      <c r="Z4" s="500">
        <v>4.0030877327188479E-5</v>
      </c>
      <c r="AA4" s="500">
        <v>1.2959917315607144E-3</v>
      </c>
      <c r="AB4" s="500">
        <v>4.7310652233975228E-4</v>
      </c>
      <c r="AC4" s="500">
        <v>5.9632387523213676E-6</v>
      </c>
      <c r="AD4" s="500">
        <v>5.4742946927796041E-6</v>
      </c>
      <c r="AE4" s="500">
        <v>3.6556232004639759E-3</v>
      </c>
      <c r="AF4" s="500">
        <v>6.6526832943988173E-4</v>
      </c>
      <c r="AG4" s="500">
        <v>7.4219890882320248E-6</v>
      </c>
      <c r="AH4" s="500">
        <v>6.8695657453613358E-6</v>
      </c>
      <c r="AI4" s="500">
        <v>4.5894451866918359E-5</v>
      </c>
      <c r="AJ4" s="500">
        <v>2.1077553743962659E-4</v>
      </c>
      <c r="AK4" s="500">
        <v>4.3429157756357242E-6</v>
      </c>
      <c r="AL4" s="500">
        <v>3.370399429007004E-6</v>
      </c>
      <c r="AM4" s="500">
        <v>4.8649603772940947E-6</v>
      </c>
      <c r="AN4" s="500">
        <v>2.9717344868466935E-6</v>
      </c>
      <c r="AO4" s="500">
        <v>5.3028808718024166E-6</v>
      </c>
      <c r="AP4" s="500">
        <v>5.2551917672643484E-6</v>
      </c>
      <c r="AQ4" s="500">
        <v>3.9740314830287715E-6</v>
      </c>
      <c r="AR4" s="500">
        <v>3.5101205474032095E-6</v>
      </c>
      <c r="AS4" s="500">
        <v>9.8119601431635716E-6</v>
      </c>
      <c r="AT4" s="500">
        <v>6.2271691237169805E-6</v>
      </c>
      <c r="AU4" s="500">
        <v>9.9175946691244848E-6</v>
      </c>
      <c r="AV4" s="500">
        <v>6.7738995447069503E-6</v>
      </c>
      <c r="AW4" s="500">
        <v>6.058816998156787E-6</v>
      </c>
      <c r="AX4" s="500">
        <v>1.0452737754006048E-5</v>
      </c>
      <c r="AY4" s="500">
        <v>7.3566532354999808E-6</v>
      </c>
      <c r="AZ4" s="500">
        <v>3.2881744017011501E-6</v>
      </c>
      <c r="BA4" s="500">
        <v>4.8516277574103833E-6</v>
      </c>
      <c r="BB4" s="500">
        <v>5.7834707565557307E-6</v>
      </c>
      <c r="BC4" s="500">
        <v>2.3917749145130423E-6</v>
      </c>
      <c r="BD4" s="500">
        <v>0</v>
      </c>
      <c r="BE4" s="500">
        <v>3.4138582130187198E-6</v>
      </c>
      <c r="BF4" s="500">
        <v>7.6392171415759967E-6</v>
      </c>
      <c r="BG4" s="500">
        <v>6.5150300714598913E-6</v>
      </c>
      <c r="BH4" s="500">
        <v>7.0714952279897611E-6</v>
      </c>
      <c r="BI4" s="500">
        <v>2.6825460322142143E-4</v>
      </c>
      <c r="BJ4" s="500">
        <v>7.0802966997777115E-6</v>
      </c>
      <c r="BK4" s="500">
        <v>2.4858788710870728E-4</v>
      </c>
      <c r="BL4" s="500">
        <v>1.6704514568129332E-5</v>
      </c>
      <c r="BM4" s="500">
        <v>6.4963376177555739E-4</v>
      </c>
      <c r="BN4" s="500">
        <v>7.9806724543888305E-4</v>
      </c>
      <c r="BO4" s="500">
        <v>4.9948166375092795E-6</v>
      </c>
      <c r="BP4" s="500">
        <v>1.0462584330840588E-5</v>
      </c>
      <c r="BQ4" s="500">
        <v>1.3583575890660895E-5</v>
      </c>
      <c r="BR4" s="500">
        <v>1.1629779443984106E-5</v>
      </c>
      <c r="BS4" s="500">
        <v>6.5725761643522921E-5</v>
      </c>
      <c r="BT4" s="500">
        <v>7.3816567953817468E-6</v>
      </c>
      <c r="BU4" s="500">
        <v>4.2409576139199938E-6</v>
      </c>
      <c r="BV4" s="500">
        <v>4.0834636479845639E-6</v>
      </c>
      <c r="BW4" s="500">
        <v>4.5424031154547791E-6</v>
      </c>
      <c r="BX4" s="500">
        <v>7.7305249942061354E-6</v>
      </c>
      <c r="BY4" s="500">
        <v>4.805005552461159E-6</v>
      </c>
      <c r="BZ4" s="500">
        <v>1.1186335521565695E-5</v>
      </c>
      <c r="CA4" s="500">
        <v>5.2466876460892582E-6</v>
      </c>
      <c r="CB4" s="500">
        <v>4.8126754018560544E-6</v>
      </c>
      <c r="CC4" s="500">
        <v>5.0759333892718254E-6</v>
      </c>
      <c r="CD4" s="500">
        <v>1.0155635131113352E-5</v>
      </c>
      <c r="CE4" s="500">
        <v>1.4481033815716336E-5</v>
      </c>
      <c r="CF4" s="500">
        <v>2.6001230755037176E-6</v>
      </c>
      <c r="CG4" s="500">
        <v>1.0241111377299621E-5</v>
      </c>
      <c r="CH4" s="500">
        <v>2.5369053734522593E-5</v>
      </c>
      <c r="CI4" s="500">
        <v>9.5395542549483266E-6</v>
      </c>
      <c r="CJ4" s="500">
        <v>9.4291465930417121E-6</v>
      </c>
      <c r="CK4" s="500">
        <v>5.8337803738159219E-5</v>
      </c>
      <c r="CL4" s="500">
        <v>1.498212042273547E-5</v>
      </c>
      <c r="CM4" s="500">
        <v>5.6990510080835992E-4</v>
      </c>
      <c r="CN4" s="500">
        <v>2.1689329834043608E-4</v>
      </c>
      <c r="CO4" s="500">
        <v>5.1627480281905662E-4</v>
      </c>
      <c r="CP4" s="500">
        <v>2.0849385298249408E-5</v>
      </c>
      <c r="CQ4" s="500">
        <v>1.1032125038837313E-3</v>
      </c>
      <c r="CR4" s="500">
        <v>2.0413200952546064E-3</v>
      </c>
      <c r="CS4" s="500">
        <v>9.3462542502090607E-4</v>
      </c>
      <c r="CT4" s="500">
        <v>2.6212388141732465E-5</v>
      </c>
      <c r="CU4" s="500">
        <v>2.0460277715995173E-5</v>
      </c>
      <c r="CV4" s="500">
        <v>1.34687570824574E-5</v>
      </c>
      <c r="CW4" s="500">
        <v>7.7647596275986608E-6</v>
      </c>
      <c r="CX4" s="500">
        <v>7.7302846962473363E-3</v>
      </c>
      <c r="CY4" s="500">
        <v>8.4731879829969027E-3</v>
      </c>
      <c r="CZ4" s="500">
        <v>7.9299342959601271E-5</v>
      </c>
      <c r="DA4" s="500">
        <v>3.7061395992611694E-4</v>
      </c>
      <c r="DB4" s="500">
        <v>1.1934056735852846E-3</v>
      </c>
      <c r="DC4" s="500">
        <v>1.7840314936081938E-3</v>
      </c>
      <c r="DD4" s="500">
        <v>1.0408135198930086E-4</v>
      </c>
      <c r="DE4" s="500">
        <v>9.7705928307588955E-6</v>
      </c>
      <c r="DF4" s="501">
        <v>1.214332781153745</v>
      </c>
      <c r="DG4" s="502">
        <v>0.93962869942956784</v>
      </c>
      <c r="DH4" s="503" t="s">
        <v>203</v>
      </c>
    </row>
    <row r="5" spans="1:112" ht="18.75" customHeight="1" x14ac:dyDescent="0.2">
      <c r="A5" s="563" t="s">
        <v>204</v>
      </c>
      <c r="B5" s="571" t="s">
        <v>311</v>
      </c>
      <c r="C5" s="459"/>
      <c r="D5" s="499">
        <v>4.4285964838842928E-3</v>
      </c>
      <c r="E5" s="499">
        <v>1.0358954586491569</v>
      </c>
      <c r="F5" s="499">
        <v>1.9085281953139067E-2</v>
      </c>
      <c r="G5" s="499">
        <v>3.8678799001045679E-4</v>
      </c>
      <c r="H5" s="499">
        <v>1.0081107423843168E-4</v>
      </c>
      <c r="I5" s="499">
        <v>0</v>
      </c>
      <c r="J5" s="499">
        <v>2.3559934637603392E-6</v>
      </c>
      <c r="K5" s="499">
        <v>3.2858637614533441E-2</v>
      </c>
      <c r="L5" s="478">
        <v>1.3067851468366129E-3</v>
      </c>
      <c r="M5" s="478">
        <v>3.7628987309699163E-3</v>
      </c>
      <c r="N5" s="478">
        <v>0</v>
      </c>
      <c r="O5" s="478">
        <v>2.996873055190245E-4</v>
      </c>
      <c r="P5" s="478">
        <v>1.8104490270246064E-5</v>
      </c>
      <c r="Q5" s="478">
        <v>2.9333353062110999E-5</v>
      </c>
      <c r="R5" s="478">
        <v>2.4808638345140589E-6</v>
      </c>
      <c r="S5" s="478">
        <v>5.269720761790731E-5</v>
      </c>
      <c r="T5" s="478">
        <v>3.5190924746073738E-6</v>
      </c>
      <c r="U5" s="478">
        <v>1.9205317409544986E-6</v>
      </c>
      <c r="V5" s="478">
        <v>3.078387338635608E-4</v>
      </c>
      <c r="W5" s="478">
        <v>3.6249693609144185E-6</v>
      </c>
      <c r="X5" s="478">
        <v>0</v>
      </c>
      <c r="Y5" s="478">
        <v>6.2221032127187046E-5</v>
      </c>
      <c r="Z5" s="478">
        <v>1.4321715461281113E-6</v>
      </c>
      <c r="AA5" s="478">
        <v>1.0515915507663166E-4</v>
      </c>
      <c r="AB5" s="478">
        <v>1.068365546868171E-4</v>
      </c>
      <c r="AC5" s="478">
        <v>1.1606001433358945E-6</v>
      </c>
      <c r="AD5" s="478">
        <v>4.7374926176346614E-7</v>
      </c>
      <c r="AE5" s="478">
        <v>1.6639894304964922E-5</v>
      </c>
      <c r="AF5" s="478">
        <v>1.5419048195758369E-2</v>
      </c>
      <c r="AG5" s="478">
        <v>5.5560324215625538E-7</v>
      </c>
      <c r="AH5" s="478">
        <v>5.1186857063090946E-7</v>
      </c>
      <c r="AI5" s="478">
        <v>1.5429670603725464E-5</v>
      </c>
      <c r="AJ5" s="478">
        <v>1.3644044186794604E-5</v>
      </c>
      <c r="AK5" s="478">
        <v>3.0167041038100566E-8</v>
      </c>
      <c r="AL5" s="478">
        <v>1.1209348106081676E-7</v>
      </c>
      <c r="AM5" s="478">
        <v>7.391065441841102E-7</v>
      </c>
      <c r="AN5" s="478">
        <v>8.8611594353189322E-8</v>
      </c>
      <c r="AO5" s="478">
        <v>3.1910891197100641E-7</v>
      </c>
      <c r="AP5" s="478">
        <v>3.1794495708248638E-7</v>
      </c>
      <c r="AQ5" s="478">
        <v>3.6833590027666238E-7</v>
      </c>
      <c r="AR5" s="478">
        <v>2.9600966233171595E-7</v>
      </c>
      <c r="AS5" s="478">
        <v>4.4336995676738748E-7</v>
      </c>
      <c r="AT5" s="478">
        <v>8.4564974409864718E-7</v>
      </c>
      <c r="AU5" s="478">
        <v>8.5311959190759321E-7</v>
      </c>
      <c r="AV5" s="478">
        <v>6.5892897549810866E-7</v>
      </c>
      <c r="AW5" s="478">
        <v>7.1723371279504205E-7</v>
      </c>
      <c r="AX5" s="478">
        <v>6.1733681659894021E-7</v>
      </c>
      <c r="AY5" s="478">
        <v>4.6567700265910244E-7</v>
      </c>
      <c r="AZ5" s="478">
        <v>3.1092723834800034E-7</v>
      </c>
      <c r="BA5" s="478">
        <v>4.8138875134644412E-7</v>
      </c>
      <c r="BB5" s="478">
        <v>6.5010517657526895E-7</v>
      </c>
      <c r="BC5" s="478">
        <v>1.8944433531392871E-7</v>
      </c>
      <c r="BD5" s="478">
        <v>0</v>
      </c>
      <c r="BE5" s="478">
        <v>2.3211362244076759E-7</v>
      </c>
      <c r="BF5" s="478">
        <v>5.5072937345822874E-7</v>
      </c>
      <c r="BG5" s="478">
        <v>3.9805121473588137E-7</v>
      </c>
      <c r="BH5" s="478">
        <v>3.0804597093674417E-7</v>
      </c>
      <c r="BI5" s="478">
        <v>4.7647974472407145E-4</v>
      </c>
      <c r="BJ5" s="478">
        <v>3.1049831981456969E-7</v>
      </c>
      <c r="BK5" s="478">
        <v>1.9243799832782534E-6</v>
      </c>
      <c r="BL5" s="478">
        <v>7.541063073587136E-7</v>
      </c>
      <c r="BM5" s="478">
        <v>3.3424371483617623E-6</v>
      </c>
      <c r="BN5" s="478">
        <v>3.9874300800101424E-6</v>
      </c>
      <c r="BO5" s="478">
        <v>3.9660934967612914E-7</v>
      </c>
      <c r="BP5" s="478">
        <v>5.6876650078123999E-6</v>
      </c>
      <c r="BQ5" s="478">
        <v>6.9504712745589555E-7</v>
      </c>
      <c r="BR5" s="478">
        <v>8.0161949461915394E-7</v>
      </c>
      <c r="BS5" s="478">
        <v>6.6687807156330506E-7</v>
      </c>
      <c r="BT5" s="478">
        <v>4.2342254151785892E-7</v>
      </c>
      <c r="BU5" s="478">
        <v>2.8644319205887133E-7</v>
      </c>
      <c r="BV5" s="478">
        <v>2.4717934340446535E-7</v>
      </c>
      <c r="BW5" s="478">
        <v>1.1109986203731487E-7</v>
      </c>
      <c r="BX5" s="478">
        <v>1.1782040214316313E-6</v>
      </c>
      <c r="BY5" s="478">
        <v>2.4510360384879148E-7</v>
      </c>
      <c r="BZ5" s="478">
        <v>3.8621453215027078E-7</v>
      </c>
      <c r="CA5" s="478">
        <v>2.8266262929038494E-7</v>
      </c>
      <c r="CB5" s="478">
        <v>2.2622944703100666E-7</v>
      </c>
      <c r="CC5" s="478">
        <v>2.8238576442266469E-7</v>
      </c>
      <c r="CD5" s="478">
        <v>3.9659194948167811E-7</v>
      </c>
      <c r="CE5" s="478">
        <v>6.44906424017945E-7</v>
      </c>
      <c r="CF5" s="478">
        <v>5.8561362953692238E-7</v>
      </c>
      <c r="CG5" s="478">
        <v>1.9484736916916876E-6</v>
      </c>
      <c r="CH5" s="478">
        <v>1.0662627437074226E-6</v>
      </c>
      <c r="CI5" s="478">
        <v>1.2303121884341597E-6</v>
      </c>
      <c r="CJ5" s="478">
        <v>1.6388291602933461E-6</v>
      </c>
      <c r="CK5" s="478">
        <v>1.7594616607211536E-6</v>
      </c>
      <c r="CL5" s="478">
        <v>5.4335518976704531E-6</v>
      </c>
      <c r="CM5" s="478">
        <v>1.3971145720302665E-4</v>
      </c>
      <c r="CN5" s="478">
        <v>5.8277273017907406E-4</v>
      </c>
      <c r="CO5" s="478">
        <v>1.195332457362857E-4</v>
      </c>
      <c r="CP5" s="478">
        <v>1.6596876838997348E-6</v>
      </c>
      <c r="CQ5" s="478">
        <v>3.2605800986766517E-4</v>
      </c>
      <c r="CR5" s="478">
        <v>6.5089888979236025E-4</v>
      </c>
      <c r="CS5" s="478">
        <v>1.8320500449749736E-5</v>
      </c>
      <c r="CT5" s="478">
        <v>1.116542979411276E-6</v>
      </c>
      <c r="CU5" s="478">
        <v>9.2642449782587233E-7</v>
      </c>
      <c r="CV5" s="478">
        <v>3.70931933260395E-7</v>
      </c>
      <c r="CW5" s="478">
        <v>5.7742675412182688E-7</v>
      </c>
      <c r="CX5" s="478">
        <v>1.7268528662911723E-3</v>
      </c>
      <c r="CY5" s="478">
        <v>3.4453106705559619E-3</v>
      </c>
      <c r="CZ5" s="478">
        <v>1.9647506080501047E-6</v>
      </c>
      <c r="DA5" s="478">
        <v>3.0810185951906167E-6</v>
      </c>
      <c r="DB5" s="478">
        <v>9.114833327052687E-6</v>
      </c>
      <c r="DC5" s="478">
        <v>1.4601881082285995E-4</v>
      </c>
      <c r="DD5" s="478">
        <v>4.8008797924014441E-6</v>
      </c>
      <c r="DE5" s="478">
        <v>1.9322807046078152E-6</v>
      </c>
      <c r="DF5" s="501">
        <v>1.121994367544731</v>
      </c>
      <c r="DG5" s="502">
        <v>0.8681789083727931</v>
      </c>
      <c r="DH5" s="503" t="s">
        <v>204</v>
      </c>
    </row>
    <row r="6" spans="1:112" ht="18.75" customHeight="1" x14ac:dyDescent="0.2">
      <c r="A6" s="563" t="s">
        <v>205</v>
      </c>
      <c r="B6" s="571" t="s">
        <v>312</v>
      </c>
      <c r="C6" s="459"/>
      <c r="D6" s="499">
        <v>0.11390240562108968</v>
      </c>
      <c r="E6" s="499">
        <v>3.8222103734101932E-2</v>
      </c>
      <c r="F6" s="499">
        <v>1.0011402594727299</v>
      </c>
      <c r="G6" s="499">
        <v>1.3882787852797083E-4</v>
      </c>
      <c r="H6" s="499">
        <v>2.4358254949962295E-5</v>
      </c>
      <c r="I6" s="499">
        <v>0</v>
      </c>
      <c r="J6" s="499">
        <v>1.0130730929931049E-6</v>
      </c>
      <c r="K6" s="499">
        <v>6.3069394895718701E-3</v>
      </c>
      <c r="L6" s="478">
        <v>1.0414939765538253E-3</v>
      </c>
      <c r="M6" s="478">
        <v>9.0389980925618275E-3</v>
      </c>
      <c r="N6" s="478">
        <v>0</v>
      </c>
      <c r="O6" s="478">
        <v>5.0990708353626816E-4</v>
      </c>
      <c r="P6" s="478">
        <v>2.6827353305704946E-5</v>
      </c>
      <c r="Q6" s="478">
        <v>1.2498513166709163E-5</v>
      </c>
      <c r="R6" s="478">
        <v>2.0977313285023227E-6</v>
      </c>
      <c r="S6" s="478">
        <v>3.6840060164604652E-4</v>
      </c>
      <c r="T6" s="478">
        <v>1.5604468616463513E-5</v>
      </c>
      <c r="U6" s="478">
        <v>7.0312138935205221E-6</v>
      </c>
      <c r="V6" s="478">
        <v>1.2254207119532315E-5</v>
      </c>
      <c r="W6" s="478">
        <v>1.2764141510620921E-6</v>
      </c>
      <c r="X6" s="478">
        <v>0</v>
      </c>
      <c r="Y6" s="478">
        <v>1.6279662419957433E-5</v>
      </c>
      <c r="Z6" s="478">
        <v>4.5619196865916042E-6</v>
      </c>
      <c r="AA6" s="478">
        <v>1.4971071799724342E-4</v>
      </c>
      <c r="AB6" s="478">
        <v>5.700355259506813E-5</v>
      </c>
      <c r="AC6" s="478">
        <v>7.1210800126487625E-7</v>
      </c>
      <c r="AD6" s="478">
        <v>6.3339621096409709E-7</v>
      </c>
      <c r="AE6" s="478">
        <v>4.1267410847401485E-4</v>
      </c>
      <c r="AF6" s="478">
        <v>6.0462379931106361E-4</v>
      </c>
      <c r="AG6" s="478">
        <v>8.5577360173664749E-7</v>
      </c>
      <c r="AH6" s="478">
        <v>7.9199605435388854E-7</v>
      </c>
      <c r="AI6" s="478">
        <v>5.7037257869959823E-6</v>
      </c>
      <c r="AJ6" s="478">
        <v>2.4229623124401641E-5</v>
      </c>
      <c r="AK6" s="478">
        <v>4.9061802201282964E-7</v>
      </c>
      <c r="AL6" s="478">
        <v>3.8379923518421422E-7</v>
      </c>
      <c r="AM6" s="478">
        <v>5.7381999379659331E-7</v>
      </c>
      <c r="AN6" s="478">
        <v>3.380507074551962E-7</v>
      </c>
      <c r="AO6" s="478">
        <v>6.0876081072635651E-7</v>
      </c>
      <c r="AP6" s="478">
        <v>6.0334478335418877E-7</v>
      </c>
      <c r="AQ6" s="478">
        <v>4.6064900601341603E-7</v>
      </c>
      <c r="AR6" s="478">
        <v>4.0586747375344948E-7</v>
      </c>
      <c r="AS6" s="478">
        <v>1.1213426574678307E-6</v>
      </c>
      <c r="AT6" s="478">
        <v>7.3104297134272085E-7</v>
      </c>
      <c r="AU6" s="478">
        <v>1.1473254065933983E-6</v>
      </c>
      <c r="AV6" s="478">
        <v>7.8626285829276195E-7</v>
      </c>
      <c r="AW6" s="478">
        <v>7.0765349599597669E-7</v>
      </c>
      <c r="AX6" s="478">
        <v>1.1995538140431283E-6</v>
      </c>
      <c r="AY6" s="478">
        <v>8.453193495917501E-7</v>
      </c>
      <c r="AZ6" s="478">
        <v>3.813596355395563E-7</v>
      </c>
      <c r="BA6" s="478">
        <v>5.6346466971912932E-7</v>
      </c>
      <c r="BB6" s="478">
        <v>6.7430761073639416E-7</v>
      </c>
      <c r="BC6" s="478">
        <v>2.761347013309628E-7</v>
      </c>
      <c r="BD6" s="478">
        <v>0</v>
      </c>
      <c r="BE6" s="478">
        <v>3.928209530086633E-7</v>
      </c>
      <c r="BF6" s="478">
        <v>8.8009455435147398E-7</v>
      </c>
      <c r="BG6" s="478">
        <v>7.4811934503934252E-7</v>
      </c>
      <c r="BH6" s="478">
        <v>8.0775871166180459E-7</v>
      </c>
      <c r="BI6" s="478">
        <v>4.6607200606659766E-5</v>
      </c>
      <c r="BJ6" s="478">
        <v>8.0883514703809658E-7</v>
      </c>
      <c r="BK6" s="478">
        <v>2.808969458109373E-5</v>
      </c>
      <c r="BL6" s="478">
        <v>1.9090215811882832E-6</v>
      </c>
      <c r="BM6" s="478">
        <v>7.3348759252521507E-5</v>
      </c>
      <c r="BN6" s="478">
        <v>9.0103988887420885E-5</v>
      </c>
      <c r="BO6" s="478">
        <v>5.7669443525156048E-7</v>
      </c>
      <c r="BP6" s="478">
        <v>1.3748240264723363E-6</v>
      </c>
      <c r="BQ6" s="478">
        <v>1.5551660091596337E-6</v>
      </c>
      <c r="BR6" s="478">
        <v>1.338572965030888E-6</v>
      </c>
      <c r="BS6" s="478">
        <v>7.4322461271618196E-6</v>
      </c>
      <c r="BT6" s="478">
        <v>8.4668663496867989E-7</v>
      </c>
      <c r="BU6" s="478">
        <v>4.8792696680759192E-7</v>
      </c>
      <c r="BV6" s="478">
        <v>4.6882382351933251E-7</v>
      </c>
      <c r="BW6" s="478">
        <v>5.1588640930079913E-7</v>
      </c>
      <c r="BX6" s="478">
        <v>9.1194085607713069E-7</v>
      </c>
      <c r="BY6" s="478">
        <v>5.5009276078352266E-7</v>
      </c>
      <c r="BZ6" s="478">
        <v>1.2743143255203978E-6</v>
      </c>
      <c r="CA6" s="478">
        <v>6.0117419498250321E-7</v>
      </c>
      <c r="CB6" s="478">
        <v>5.5030908507069906E-7</v>
      </c>
      <c r="CC6" s="478">
        <v>5.8191536408729948E-7</v>
      </c>
      <c r="CD6" s="478">
        <v>1.1584787552551927E-6</v>
      </c>
      <c r="CE6" s="478">
        <v>1.6546151801500151E-6</v>
      </c>
      <c r="CF6" s="478">
        <v>3.1323000516772769E-7</v>
      </c>
      <c r="CG6" s="478">
        <v>1.2214200203361517E-6</v>
      </c>
      <c r="CH6" s="478">
        <v>2.8965071314326368E-6</v>
      </c>
      <c r="CI6" s="478">
        <v>1.1176646330873857E-6</v>
      </c>
      <c r="CJ6" s="478">
        <v>1.1192503609001753E-6</v>
      </c>
      <c r="CK6" s="478">
        <v>6.6369223041017883E-6</v>
      </c>
      <c r="CL6" s="478">
        <v>1.8755879463840574E-6</v>
      </c>
      <c r="CM6" s="478">
        <v>6.9044982793611844E-5</v>
      </c>
      <c r="CN6" s="478">
        <v>4.4468229640099656E-5</v>
      </c>
      <c r="CO6" s="478">
        <v>6.2306079150128708E-5</v>
      </c>
      <c r="CP6" s="478">
        <v>2.4073832803522831E-6</v>
      </c>
      <c r="CQ6" s="478">
        <v>1.3556612988114476E-4</v>
      </c>
      <c r="CR6" s="478">
        <v>2.5247798878193261E-4</v>
      </c>
      <c r="CS6" s="478">
        <v>1.0599067243951156E-4</v>
      </c>
      <c r="CT6" s="478">
        <v>2.993304245726101E-6</v>
      </c>
      <c r="CU6" s="478">
        <v>2.3383319576714501E-6</v>
      </c>
      <c r="CV6" s="478">
        <v>1.5310893543477076E-6</v>
      </c>
      <c r="CW6" s="478">
        <v>8.9516412674368266E-7</v>
      </c>
      <c r="CX6" s="478">
        <v>9.3075925139408792E-4</v>
      </c>
      <c r="CY6" s="478">
        <v>1.0735347163573167E-3</v>
      </c>
      <c r="CZ6" s="478">
        <v>9.0069918263719086E-6</v>
      </c>
      <c r="DA6" s="478">
        <v>4.1885561329462814E-5</v>
      </c>
      <c r="DB6" s="478">
        <v>1.3484705860230734E-4</v>
      </c>
      <c r="DC6" s="478">
        <v>2.0613147771625628E-4</v>
      </c>
      <c r="DD6" s="478">
        <v>1.189811370852802E-5</v>
      </c>
      <c r="DE6" s="478">
        <v>1.167821720036897E-6</v>
      </c>
      <c r="DF6" s="501">
        <v>1.1754323831326572</v>
      </c>
      <c r="DG6" s="502">
        <v>0.90952827640951317</v>
      </c>
      <c r="DH6" s="503" t="s">
        <v>205</v>
      </c>
    </row>
    <row r="7" spans="1:112" ht="18.75" customHeight="1" x14ac:dyDescent="0.2">
      <c r="A7" s="563" t="s">
        <v>206</v>
      </c>
      <c r="B7" s="571" t="s">
        <v>313</v>
      </c>
      <c r="C7" s="459"/>
      <c r="D7" s="499">
        <v>1.326612559077958E-4</v>
      </c>
      <c r="E7" s="499">
        <v>1.1149014516863874E-4</v>
      </c>
      <c r="F7" s="499">
        <v>1.217986386190223E-5</v>
      </c>
      <c r="G7" s="499">
        <v>1.0977496282008101</v>
      </c>
      <c r="H7" s="499">
        <v>3.0800096476097459E-5</v>
      </c>
      <c r="I7" s="499">
        <v>0</v>
      </c>
      <c r="J7" s="499">
        <v>2.2127294866880614E-5</v>
      </c>
      <c r="K7" s="499">
        <v>5.0482014560351092E-4</v>
      </c>
      <c r="L7" s="478">
        <v>2.9725922802948795E-5</v>
      </c>
      <c r="M7" s="478">
        <v>2.3043213334611408E-4</v>
      </c>
      <c r="N7" s="478">
        <v>0</v>
      </c>
      <c r="O7" s="478">
        <v>5.0587848200042689E-5</v>
      </c>
      <c r="P7" s="478">
        <v>1.2056553204673962E-5</v>
      </c>
      <c r="Q7" s="478">
        <v>7.5108830351993283E-2</v>
      </c>
      <c r="R7" s="478">
        <v>3.3083740030877703E-3</v>
      </c>
      <c r="S7" s="478">
        <v>4.1313680194857182E-4</v>
      </c>
      <c r="T7" s="478">
        <v>4.0722771030890902E-5</v>
      </c>
      <c r="U7" s="478">
        <v>2.2213630864579979E-5</v>
      </c>
      <c r="V7" s="478">
        <v>1.4862814209584367E-5</v>
      </c>
      <c r="W7" s="478">
        <v>1.5791331338874107E-4</v>
      </c>
      <c r="X7" s="478">
        <v>0</v>
      </c>
      <c r="Y7" s="478">
        <v>1.4399840042729265E-5</v>
      </c>
      <c r="Z7" s="478">
        <v>1.0046853062982383E-5</v>
      </c>
      <c r="AA7" s="478">
        <v>1.3856587383344933E-5</v>
      </c>
      <c r="AB7" s="478">
        <v>1.2363397937391017E-3</v>
      </c>
      <c r="AC7" s="478">
        <v>1.230821512671469E-5</v>
      </c>
      <c r="AD7" s="478">
        <v>1.2535349784179622E-5</v>
      </c>
      <c r="AE7" s="478">
        <v>1.0131147440390797E-5</v>
      </c>
      <c r="AF7" s="478">
        <v>7.9576115765324406E-4</v>
      </c>
      <c r="AG7" s="478">
        <v>1.868982238685203E-4</v>
      </c>
      <c r="AH7" s="478">
        <v>9.8128607057903179E-6</v>
      </c>
      <c r="AI7" s="478">
        <v>7.5559002210981636E-4</v>
      </c>
      <c r="AJ7" s="478">
        <v>4.439650007490122E-5</v>
      </c>
      <c r="AK7" s="478">
        <v>1.6988355979656099E-5</v>
      </c>
      <c r="AL7" s="478">
        <v>1.0041958007156E-5</v>
      </c>
      <c r="AM7" s="478">
        <v>2.093821045865802E-5</v>
      </c>
      <c r="AN7" s="478">
        <v>2.7966594138637384E-6</v>
      </c>
      <c r="AO7" s="478">
        <v>6.8510816264834309E-6</v>
      </c>
      <c r="AP7" s="478">
        <v>2.8212656233105993E-5</v>
      </c>
      <c r="AQ7" s="478">
        <v>7.8119664819884137E-5</v>
      </c>
      <c r="AR7" s="478">
        <v>1.5627468920031498E-5</v>
      </c>
      <c r="AS7" s="478">
        <v>6.7876929347499497E-6</v>
      </c>
      <c r="AT7" s="478">
        <v>6.4749284143762956E-6</v>
      </c>
      <c r="AU7" s="478">
        <v>1.3318551295430991E-5</v>
      </c>
      <c r="AV7" s="478">
        <v>7.1636993282723717E-6</v>
      </c>
      <c r="AW7" s="478">
        <v>1.1647769745037489E-5</v>
      </c>
      <c r="AX7" s="478">
        <v>1.254605766564524E-5</v>
      </c>
      <c r="AY7" s="478">
        <v>1.1327185145193549E-5</v>
      </c>
      <c r="AZ7" s="478">
        <v>3.5628572199080639E-6</v>
      </c>
      <c r="BA7" s="478">
        <v>5.6322552898268898E-6</v>
      </c>
      <c r="BB7" s="478">
        <v>7.1644414258620748E-6</v>
      </c>
      <c r="BC7" s="478">
        <v>3.4676092402636442E-6</v>
      </c>
      <c r="BD7" s="478">
        <v>0</v>
      </c>
      <c r="BE7" s="478">
        <v>4.2462077620431861E-6</v>
      </c>
      <c r="BF7" s="478">
        <v>1.0008139165940847E-5</v>
      </c>
      <c r="BG7" s="478">
        <v>5.7254734749677383E-6</v>
      </c>
      <c r="BH7" s="478">
        <v>4.5114675689914151E-5</v>
      </c>
      <c r="BI7" s="478">
        <v>5.4971728801919207E-4</v>
      </c>
      <c r="BJ7" s="478">
        <v>4.8531584978425768E-6</v>
      </c>
      <c r="BK7" s="478">
        <v>1.1075719312806792E-3</v>
      </c>
      <c r="BL7" s="478">
        <v>3.406433416154317E-4</v>
      </c>
      <c r="BM7" s="478">
        <v>1.4380982151059992E-4</v>
      </c>
      <c r="BN7" s="478">
        <v>8.1800051446218497E-5</v>
      </c>
      <c r="BO7" s="478">
        <v>5.0270750701308704E-5</v>
      </c>
      <c r="BP7" s="478">
        <v>2.3201860014538016E-5</v>
      </c>
      <c r="BQ7" s="478">
        <v>2.6737020168918769E-5</v>
      </c>
      <c r="BR7" s="478">
        <v>1.0119613672815229E-5</v>
      </c>
      <c r="BS7" s="478">
        <v>1.8322454447972812E-5</v>
      </c>
      <c r="BT7" s="478">
        <v>7.892371997380577E-6</v>
      </c>
      <c r="BU7" s="478">
        <v>4.2664333329444686E-6</v>
      </c>
      <c r="BV7" s="478">
        <v>9.4087448336882301E-6</v>
      </c>
      <c r="BW7" s="478">
        <v>6.2401907828378467E-6</v>
      </c>
      <c r="BX7" s="478">
        <v>1.1673588264343943E-5</v>
      </c>
      <c r="BY7" s="478">
        <v>5.0957864729031629E-6</v>
      </c>
      <c r="BZ7" s="478">
        <v>2.6638928693882333E-5</v>
      </c>
      <c r="CA7" s="478">
        <v>1.4432725056540379E-5</v>
      </c>
      <c r="CB7" s="478">
        <v>4.1547182631998711E-5</v>
      </c>
      <c r="CC7" s="478">
        <v>7.6756275861828936E-6</v>
      </c>
      <c r="CD7" s="478">
        <v>2.518614267014638E-5</v>
      </c>
      <c r="CE7" s="478">
        <v>2.0250291173801792E-4</v>
      </c>
      <c r="CF7" s="478">
        <v>2.3477996605060597E-6</v>
      </c>
      <c r="CG7" s="478">
        <v>1.0068817320395045E-5</v>
      </c>
      <c r="CH7" s="478">
        <v>1.1321186791494968E-5</v>
      </c>
      <c r="CI7" s="478">
        <v>6.1372134415825268E-6</v>
      </c>
      <c r="CJ7" s="478">
        <v>9.0840682622528074E-6</v>
      </c>
      <c r="CK7" s="478">
        <v>1.3983510800969925E-5</v>
      </c>
      <c r="CL7" s="478">
        <v>8.9093100575369578E-6</v>
      </c>
      <c r="CM7" s="478">
        <v>4.2023565698745138E-5</v>
      </c>
      <c r="CN7" s="478">
        <v>4.8661278252179158E-5</v>
      </c>
      <c r="CO7" s="478">
        <v>2.2077318961814906E-5</v>
      </c>
      <c r="CP7" s="478">
        <v>1.3937342852983524E-5</v>
      </c>
      <c r="CQ7" s="478">
        <v>7.6705478336088639E-5</v>
      </c>
      <c r="CR7" s="478">
        <v>1.380787852502249E-4</v>
      </c>
      <c r="CS7" s="478">
        <v>2.200220410411572E-5</v>
      </c>
      <c r="CT7" s="478">
        <v>6.4704995391584361E-6</v>
      </c>
      <c r="CU7" s="478">
        <v>7.459429415688502E-6</v>
      </c>
      <c r="CV7" s="478">
        <v>4.2759655284671799E-6</v>
      </c>
      <c r="CW7" s="478">
        <v>9.2456972655460864E-6</v>
      </c>
      <c r="CX7" s="478">
        <v>9.0987269558950716E-4</v>
      </c>
      <c r="CY7" s="478">
        <v>1.2275841281128978E-3</v>
      </c>
      <c r="CZ7" s="478">
        <v>2.1231648366610452E-5</v>
      </c>
      <c r="DA7" s="478">
        <v>2.1631101844335194E-5</v>
      </c>
      <c r="DB7" s="478">
        <v>2.8329496070888598E-6</v>
      </c>
      <c r="DC7" s="478">
        <v>1.0179897481062034E-4</v>
      </c>
      <c r="DD7" s="478">
        <v>2.2578993992765938E-5</v>
      </c>
      <c r="DE7" s="478">
        <v>9.5728553896997197E-6</v>
      </c>
      <c r="DF7" s="501">
        <v>1.1868779040417095</v>
      </c>
      <c r="DG7" s="502">
        <v>0.91838461306860319</v>
      </c>
      <c r="DH7" s="503" t="s">
        <v>206</v>
      </c>
    </row>
    <row r="8" spans="1:112" ht="18.75" customHeight="1" x14ac:dyDescent="0.2">
      <c r="A8" s="563" t="s">
        <v>207</v>
      </c>
      <c r="B8" s="571" t="s">
        <v>314</v>
      </c>
      <c r="C8" s="459"/>
      <c r="D8" s="478">
        <v>3.5794447857391778E-6</v>
      </c>
      <c r="E8" s="478">
        <v>4.4401304259797347E-5</v>
      </c>
      <c r="F8" s="478">
        <v>3.1908964890176518E-6</v>
      </c>
      <c r="G8" s="478">
        <v>9.7895972268435084E-5</v>
      </c>
      <c r="H8" s="478">
        <v>1.0034802132546119</v>
      </c>
      <c r="I8" s="478">
        <v>0</v>
      </c>
      <c r="J8" s="478">
        <v>2.3636288337051532E-6</v>
      </c>
      <c r="K8" s="478">
        <v>1.3768510847245454E-2</v>
      </c>
      <c r="L8" s="478">
        <v>5.370743105895542E-4</v>
      </c>
      <c r="M8" s="478">
        <v>1.4557585522852001E-3</v>
      </c>
      <c r="N8" s="478">
        <v>0</v>
      </c>
      <c r="O8" s="478">
        <v>4.1264753211616824E-6</v>
      </c>
      <c r="P8" s="478">
        <v>3.8116837177212928E-5</v>
      </c>
      <c r="Q8" s="478">
        <v>1.0911994729113273E-5</v>
      </c>
      <c r="R8" s="478">
        <v>5.7266582535815438E-6</v>
      </c>
      <c r="S8" s="478">
        <v>1.7140791611926392E-5</v>
      </c>
      <c r="T8" s="478">
        <v>2.3743445109909872E-6</v>
      </c>
      <c r="U8" s="478">
        <v>1.2573134648586658E-6</v>
      </c>
      <c r="V8" s="478">
        <v>5.7566038612969576E-5</v>
      </c>
      <c r="W8" s="478">
        <v>1.6283563754380005E-6</v>
      </c>
      <c r="X8" s="478">
        <v>0</v>
      </c>
      <c r="Y8" s="478">
        <v>2.7425654767087696E-5</v>
      </c>
      <c r="Z8" s="478">
        <v>8.9700581742100447E-7</v>
      </c>
      <c r="AA8" s="478">
        <v>1.5478348906883385E-4</v>
      </c>
      <c r="AB8" s="478">
        <v>4.4633493834913539E-5</v>
      </c>
      <c r="AC8" s="478">
        <v>9.2351163056040788E-7</v>
      </c>
      <c r="AD8" s="478">
        <v>7.5307334923815499E-7</v>
      </c>
      <c r="AE8" s="478">
        <v>7.4986675744116771E-7</v>
      </c>
      <c r="AF8" s="478">
        <v>8.7196445574229717E-5</v>
      </c>
      <c r="AG8" s="478">
        <v>6.7213990798108006E-6</v>
      </c>
      <c r="AH8" s="478">
        <v>1.0231165131012004E-6</v>
      </c>
      <c r="AI8" s="478">
        <v>1.7603437227627378E-5</v>
      </c>
      <c r="AJ8" s="478">
        <v>8.3763693793818577E-6</v>
      </c>
      <c r="AK8" s="478">
        <v>5.4597139971713902E-7</v>
      </c>
      <c r="AL8" s="478">
        <v>2.041911277153667E-6</v>
      </c>
      <c r="AM8" s="478">
        <v>3.828953190038639E-6</v>
      </c>
      <c r="AN8" s="478">
        <v>4.6130453117661061E-7</v>
      </c>
      <c r="AO8" s="478">
        <v>5.7147830198846883E-7</v>
      </c>
      <c r="AP8" s="478">
        <v>2.4216470136715785E-6</v>
      </c>
      <c r="AQ8" s="478">
        <v>6.1435604509929281E-7</v>
      </c>
      <c r="AR8" s="478">
        <v>7.2203231302072704E-7</v>
      </c>
      <c r="AS8" s="478">
        <v>7.8624421831708083E-7</v>
      </c>
      <c r="AT8" s="478">
        <v>4.7659173194319455E-6</v>
      </c>
      <c r="AU8" s="478">
        <v>2.4607722493717321E-6</v>
      </c>
      <c r="AV8" s="478">
        <v>8.9892549139238793E-7</v>
      </c>
      <c r="AW8" s="478">
        <v>2.5326078878661679E-6</v>
      </c>
      <c r="AX8" s="478">
        <v>2.2927119994729143E-6</v>
      </c>
      <c r="AY8" s="478">
        <v>6.9042089578241606E-7</v>
      </c>
      <c r="AZ8" s="478">
        <v>4.0959294386935661E-6</v>
      </c>
      <c r="BA8" s="478">
        <v>1.5398644110725006E-6</v>
      </c>
      <c r="BB8" s="478">
        <v>5.5238245072603411E-6</v>
      </c>
      <c r="BC8" s="478">
        <v>4.2024076420243024E-6</v>
      </c>
      <c r="BD8" s="478">
        <v>0</v>
      </c>
      <c r="BE8" s="478">
        <v>2.4996192667087418E-7</v>
      </c>
      <c r="BF8" s="478">
        <v>1.0871209478525173E-6</v>
      </c>
      <c r="BG8" s="478">
        <v>7.7095843984786094E-7</v>
      </c>
      <c r="BH8" s="478">
        <v>1.0759704144384804E-6</v>
      </c>
      <c r="BI8" s="478">
        <v>3.6201344368561462E-2</v>
      </c>
      <c r="BJ8" s="478">
        <v>1.077388721086E-6</v>
      </c>
      <c r="BK8" s="478">
        <v>2.8771267091703237E-6</v>
      </c>
      <c r="BL8" s="478">
        <v>6.8938114998814829E-6</v>
      </c>
      <c r="BM8" s="478">
        <v>4.844118382258533E-6</v>
      </c>
      <c r="BN8" s="478">
        <v>5.4215313010787203E-6</v>
      </c>
      <c r="BO8" s="478">
        <v>9.4448484439349021E-7</v>
      </c>
      <c r="BP8" s="478">
        <v>1.0972117885784039E-6</v>
      </c>
      <c r="BQ8" s="478">
        <v>3.2097998480610554E-6</v>
      </c>
      <c r="BR8" s="478">
        <v>1.7204557264714873E-6</v>
      </c>
      <c r="BS8" s="478">
        <v>1.7011043610959108E-6</v>
      </c>
      <c r="BT8" s="478">
        <v>2.0217751228459458E-6</v>
      </c>
      <c r="BU8" s="478">
        <v>1.0216647403318164E-6</v>
      </c>
      <c r="BV8" s="478">
        <v>9.236576486516388E-7</v>
      </c>
      <c r="BW8" s="478">
        <v>3.5609049139689448E-7</v>
      </c>
      <c r="BX8" s="478">
        <v>1.7199312716079275E-6</v>
      </c>
      <c r="BY8" s="478">
        <v>1.0300256249355723E-6</v>
      </c>
      <c r="BZ8" s="478">
        <v>2.3754188388314557E-6</v>
      </c>
      <c r="CA8" s="478">
        <v>8.9265276838189658E-7</v>
      </c>
      <c r="CB8" s="478">
        <v>1.3920306984521118E-6</v>
      </c>
      <c r="CC8" s="478">
        <v>1.6365059610255787E-6</v>
      </c>
      <c r="CD8" s="478">
        <v>1.610242119917539E-6</v>
      </c>
      <c r="CE8" s="478">
        <v>1.9775426839567225E-6</v>
      </c>
      <c r="CF8" s="478">
        <v>1.1231851272125505E-6</v>
      </c>
      <c r="CG8" s="478">
        <v>4.9621419401675554E-6</v>
      </c>
      <c r="CH8" s="478">
        <v>6.186271652632408E-6</v>
      </c>
      <c r="CI8" s="478">
        <v>2.0462345570338639E-5</v>
      </c>
      <c r="CJ8" s="478">
        <v>3.8547679672384951E-6</v>
      </c>
      <c r="CK8" s="478">
        <v>1.0445237199959989E-5</v>
      </c>
      <c r="CL8" s="478">
        <v>7.4728619817567453E-6</v>
      </c>
      <c r="CM8" s="478">
        <v>1.0006421011877889E-4</v>
      </c>
      <c r="CN8" s="478">
        <v>1.6858734137925813E-4</v>
      </c>
      <c r="CO8" s="478">
        <v>1.7104183330892667E-4</v>
      </c>
      <c r="CP8" s="478">
        <v>3.4368692654456955E-6</v>
      </c>
      <c r="CQ8" s="478">
        <v>4.5132076999434108E-4</v>
      </c>
      <c r="CR8" s="478">
        <v>9.2897284219141342E-4</v>
      </c>
      <c r="CS8" s="478">
        <v>1.4038234096067465E-5</v>
      </c>
      <c r="CT8" s="478">
        <v>1.3148450340615981E-5</v>
      </c>
      <c r="CU8" s="478">
        <v>6.3766352865470617E-6</v>
      </c>
      <c r="CV8" s="478">
        <v>1.9356963458903326E-6</v>
      </c>
      <c r="CW8" s="478">
        <v>4.0824889967523488E-6</v>
      </c>
      <c r="CX8" s="478">
        <v>4.4324182681994761E-3</v>
      </c>
      <c r="CY8" s="478">
        <v>5.5988799055158743E-3</v>
      </c>
      <c r="CZ8" s="478">
        <v>8.4076875252205737E-6</v>
      </c>
      <c r="DA8" s="478">
        <v>2.8441157032712457E-5</v>
      </c>
      <c r="DB8" s="478">
        <v>6.0864427067677765E-6</v>
      </c>
      <c r="DC8" s="478">
        <v>2.8076262930515919E-4</v>
      </c>
      <c r="DD8" s="478">
        <v>1.7884211078242847E-4</v>
      </c>
      <c r="DE8" s="478">
        <v>2.3806541431645782E-6</v>
      </c>
      <c r="DF8" s="501">
        <v>1.0686289251539753</v>
      </c>
      <c r="DG8" s="502">
        <v>0.82688569616084284</v>
      </c>
      <c r="DH8" s="503" t="s">
        <v>207</v>
      </c>
    </row>
    <row r="9" spans="1:112" ht="18.75" customHeight="1" x14ac:dyDescent="0.2">
      <c r="A9" s="563" t="s">
        <v>208</v>
      </c>
      <c r="B9" s="571" t="s">
        <v>315</v>
      </c>
      <c r="C9" s="459"/>
      <c r="D9" s="478">
        <v>0</v>
      </c>
      <c r="E9" s="478">
        <v>0</v>
      </c>
      <c r="F9" s="478">
        <v>0</v>
      </c>
      <c r="G9" s="478">
        <v>0</v>
      </c>
      <c r="H9" s="478">
        <v>0</v>
      </c>
      <c r="I9" s="478">
        <v>1</v>
      </c>
      <c r="J9" s="478">
        <v>0</v>
      </c>
      <c r="K9" s="478">
        <v>0</v>
      </c>
      <c r="L9" s="478">
        <v>0</v>
      </c>
      <c r="M9" s="478">
        <v>0</v>
      </c>
      <c r="N9" s="478">
        <v>0</v>
      </c>
      <c r="O9" s="478">
        <v>0</v>
      </c>
      <c r="P9" s="478">
        <v>0</v>
      </c>
      <c r="Q9" s="478">
        <v>0</v>
      </c>
      <c r="R9" s="478">
        <v>0</v>
      </c>
      <c r="S9" s="478">
        <v>0</v>
      </c>
      <c r="T9" s="478">
        <v>0</v>
      </c>
      <c r="U9" s="478">
        <v>0</v>
      </c>
      <c r="V9" s="478">
        <v>0</v>
      </c>
      <c r="W9" s="478">
        <v>0</v>
      </c>
      <c r="X9" s="478">
        <v>0</v>
      </c>
      <c r="Y9" s="478">
        <v>0</v>
      </c>
      <c r="Z9" s="478">
        <v>0</v>
      </c>
      <c r="AA9" s="478">
        <v>0</v>
      </c>
      <c r="AB9" s="478">
        <v>0</v>
      </c>
      <c r="AC9" s="478">
        <v>0</v>
      </c>
      <c r="AD9" s="478">
        <v>0</v>
      </c>
      <c r="AE9" s="478">
        <v>0</v>
      </c>
      <c r="AF9" s="478">
        <v>0</v>
      </c>
      <c r="AG9" s="478">
        <v>0</v>
      </c>
      <c r="AH9" s="478">
        <v>0</v>
      </c>
      <c r="AI9" s="478">
        <v>0</v>
      </c>
      <c r="AJ9" s="478">
        <v>0</v>
      </c>
      <c r="AK9" s="478">
        <v>0</v>
      </c>
      <c r="AL9" s="478">
        <v>0</v>
      </c>
      <c r="AM9" s="478">
        <v>0</v>
      </c>
      <c r="AN9" s="478">
        <v>0</v>
      </c>
      <c r="AO9" s="478">
        <v>0</v>
      </c>
      <c r="AP9" s="478">
        <v>0</v>
      </c>
      <c r="AQ9" s="478">
        <v>0</v>
      </c>
      <c r="AR9" s="478">
        <v>0</v>
      </c>
      <c r="AS9" s="478">
        <v>0</v>
      </c>
      <c r="AT9" s="478">
        <v>0</v>
      </c>
      <c r="AU9" s="478">
        <v>0</v>
      </c>
      <c r="AV9" s="478">
        <v>0</v>
      </c>
      <c r="AW9" s="478">
        <v>0</v>
      </c>
      <c r="AX9" s="478">
        <v>0</v>
      </c>
      <c r="AY9" s="478">
        <v>0</v>
      </c>
      <c r="AZ9" s="478">
        <v>0</v>
      </c>
      <c r="BA9" s="478">
        <v>0</v>
      </c>
      <c r="BB9" s="478">
        <v>0</v>
      </c>
      <c r="BC9" s="478">
        <v>0</v>
      </c>
      <c r="BD9" s="478">
        <v>0</v>
      </c>
      <c r="BE9" s="478">
        <v>0</v>
      </c>
      <c r="BF9" s="478">
        <v>0</v>
      </c>
      <c r="BG9" s="478">
        <v>0</v>
      </c>
      <c r="BH9" s="478">
        <v>0</v>
      </c>
      <c r="BI9" s="478">
        <v>0</v>
      </c>
      <c r="BJ9" s="478">
        <v>0</v>
      </c>
      <c r="BK9" s="478">
        <v>0</v>
      </c>
      <c r="BL9" s="478">
        <v>0</v>
      </c>
      <c r="BM9" s="478">
        <v>0</v>
      </c>
      <c r="BN9" s="478">
        <v>0</v>
      </c>
      <c r="BO9" s="478">
        <v>0</v>
      </c>
      <c r="BP9" s="478">
        <v>0</v>
      </c>
      <c r="BQ9" s="478">
        <v>0</v>
      </c>
      <c r="BR9" s="478">
        <v>0</v>
      </c>
      <c r="BS9" s="478">
        <v>0</v>
      </c>
      <c r="BT9" s="478">
        <v>0</v>
      </c>
      <c r="BU9" s="478">
        <v>0</v>
      </c>
      <c r="BV9" s="478">
        <v>0</v>
      </c>
      <c r="BW9" s="478">
        <v>0</v>
      </c>
      <c r="BX9" s="478">
        <v>0</v>
      </c>
      <c r="BY9" s="478">
        <v>0</v>
      </c>
      <c r="BZ9" s="478">
        <v>0</v>
      </c>
      <c r="CA9" s="478">
        <v>0</v>
      </c>
      <c r="CB9" s="478">
        <v>0</v>
      </c>
      <c r="CC9" s="478">
        <v>0</v>
      </c>
      <c r="CD9" s="478">
        <v>0</v>
      </c>
      <c r="CE9" s="478">
        <v>0</v>
      </c>
      <c r="CF9" s="478">
        <v>0</v>
      </c>
      <c r="CG9" s="478">
        <v>0</v>
      </c>
      <c r="CH9" s="478">
        <v>0</v>
      </c>
      <c r="CI9" s="478">
        <v>0</v>
      </c>
      <c r="CJ9" s="478">
        <v>0</v>
      </c>
      <c r="CK9" s="478">
        <v>0</v>
      </c>
      <c r="CL9" s="478">
        <v>0</v>
      </c>
      <c r="CM9" s="478">
        <v>0</v>
      </c>
      <c r="CN9" s="478">
        <v>0</v>
      </c>
      <c r="CO9" s="478">
        <v>0</v>
      </c>
      <c r="CP9" s="478">
        <v>0</v>
      </c>
      <c r="CQ9" s="478">
        <v>0</v>
      </c>
      <c r="CR9" s="478">
        <v>0</v>
      </c>
      <c r="CS9" s="478">
        <v>0</v>
      </c>
      <c r="CT9" s="478">
        <v>0</v>
      </c>
      <c r="CU9" s="478">
        <v>0</v>
      </c>
      <c r="CV9" s="478">
        <v>0</v>
      </c>
      <c r="CW9" s="478">
        <v>0</v>
      </c>
      <c r="CX9" s="478">
        <v>0</v>
      </c>
      <c r="CY9" s="478">
        <v>0</v>
      </c>
      <c r="CZ9" s="478">
        <v>0</v>
      </c>
      <c r="DA9" s="478">
        <v>0</v>
      </c>
      <c r="DB9" s="478">
        <v>0</v>
      </c>
      <c r="DC9" s="478">
        <v>0</v>
      </c>
      <c r="DD9" s="478">
        <v>0</v>
      </c>
      <c r="DE9" s="478">
        <v>0</v>
      </c>
      <c r="DF9" s="501">
        <v>1</v>
      </c>
      <c r="DG9" s="502">
        <v>0.77378187759768857</v>
      </c>
      <c r="DH9" s="503" t="s">
        <v>208</v>
      </c>
    </row>
    <row r="10" spans="1:112" ht="18.75" customHeight="1" x14ac:dyDescent="0.2">
      <c r="A10" s="563" t="s">
        <v>209</v>
      </c>
      <c r="B10" s="571" t="s">
        <v>527</v>
      </c>
      <c r="C10" s="459"/>
      <c r="D10" s="478">
        <v>2.5074830053018365E-5</v>
      </c>
      <c r="E10" s="478">
        <v>4.5616503251374463E-6</v>
      </c>
      <c r="F10" s="478">
        <v>8.488247864721536E-6</v>
      </c>
      <c r="G10" s="478">
        <v>3.4607523162425561E-5</v>
      </c>
      <c r="H10" s="478">
        <v>1.3716413895844243E-5</v>
      </c>
      <c r="I10" s="478">
        <v>0</v>
      </c>
      <c r="J10" s="478">
        <v>1.0000515090830375</v>
      </c>
      <c r="K10" s="478">
        <v>8.0357653557493192E-6</v>
      </c>
      <c r="L10" s="478">
        <v>1.3837417292268711E-5</v>
      </c>
      <c r="M10" s="478">
        <v>3.6095819418167345E-5</v>
      </c>
      <c r="N10" s="478">
        <v>0</v>
      </c>
      <c r="O10" s="478">
        <v>1.8716198709403144E-5</v>
      </c>
      <c r="P10" s="478">
        <v>4.5353819423502241E-6</v>
      </c>
      <c r="Q10" s="478">
        <v>7.196365473253477E-6</v>
      </c>
      <c r="R10" s="478">
        <v>1.2692312397645865E-5</v>
      </c>
      <c r="S10" s="478">
        <v>2.880006694856657E-4</v>
      </c>
      <c r="T10" s="478">
        <v>1.4347361559839429E-5</v>
      </c>
      <c r="U10" s="478">
        <v>6.3736393841114483E-6</v>
      </c>
      <c r="V10" s="478">
        <v>4.8095093502279076E-4</v>
      </c>
      <c r="W10" s="478">
        <v>3.1704594767761295E-3</v>
      </c>
      <c r="X10" s="478">
        <v>0</v>
      </c>
      <c r="Y10" s="478">
        <v>9.4409073371418028E-5</v>
      </c>
      <c r="Z10" s="478">
        <v>6.433649420789393E-5</v>
      </c>
      <c r="AA10" s="478">
        <v>4.3391199611878498E-5</v>
      </c>
      <c r="AB10" s="478">
        <v>7.5787492923271737E-5</v>
      </c>
      <c r="AC10" s="478">
        <v>4.3153604386265438E-3</v>
      </c>
      <c r="AD10" s="478">
        <v>9.832373872622987E-6</v>
      </c>
      <c r="AE10" s="478">
        <v>2.7195675633814456E-5</v>
      </c>
      <c r="AF10" s="478">
        <v>7.1797100146277439E-6</v>
      </c>
      <c r="AG10" s="478">
        <v>5.2430701375394823E-3</v>
      </c>
      <c r="AH10" s="478">
        <v>3.0080125692528064E-3</v>
      </c>
      <c r="AI10" s="478">
        <v>8.4876524991641233E-3</v>
      </c>
      <c r="AJ10" s="478">
        <v>2.8340856195006119E-3</v>
      </c>
      <c r="AK10" s="478">
        <v>2.8452739080364674E-3</v>
      </c>
      <c r="AL10" s="478">
        <v>9.4240732216365451E-4</v>
      </c>
      <c r="AM10" s="478">
        <v>3.1276842548858864E-4</v>
      </c>
      <c r="AN10" s="478">
        <v>1.6624061770793713E-5</v>
      </c>
      <c r="AO10" s="478">
        <v>1.4036978901242062E-2</v>
      </c>
      <c r="AP10" s="478">
        <v>2.0495682629759209E-3</v>
      </c>
      <c r="AQ10" s="478">
        <v>1.0433611995688692E-4</v>
      </c>
      <c r="AR10" s="478">
        <v>1.1008466400190879E-4</v>
      </c>
      <c r="AS10" s="478">
        <v>3.4019029738944347E-5</v>
      </c>
      <c r="AT10" s="478">
        <v>4.4244090807517232E-5</v>
      </c>
      <c r="AU10" s="478">
        <v>5.6948621740695106E-5</v>
      </c>
      <c r="AV10" s="478">
        <v>7.7546284591949622E-5</v>
      </c>
      <c r="AW10" s="478">
        <v>1.3100721973131427E-4</v>
      </c>
      <c r="AX10" s="478">
        <v>1.1899827113324253E-4</v>
      </c>
      <c r="AY10" s="478">
        <v>5.7274287505662575E-5</v>
      </c>
      <c r="AZ10" s="478">
        <v>2.7791640566515621E-5</v>
      </c>
      <c r="BA10" s="478">
        <v>2.060423044860953E-4</v>
      </c>
      <c r="BB10" s="478">
        <v>3.4426183030831233E-5</v>
      </c>
      <c r="BC10" s="478">
        <v>2.4275923136450857E-5</v>
      </c>
      <c r="BD10" s="478">
        <v>0</v>
      </c>
      <c r="BE10" s="478">
        <v>1.0870687555456546E-5</v>
      </c>
      <c r="BF10" s="478">
        <v>6.3996685442599762E-5</v>
      </c>
      <c r="BG10" s="478">
        <v>3.7145009966475491E-5</v>
      </c>
      <c r="BH10" s="478">
        <v>3.6976218346783999E-5</v>
      </c>
      <c r="BI10" s="478">
        <v>4.5203497727588953E-4</v>
      </c>
      <c r="BJ10" s="478">
        <v>6.4047826789342512E-6</v>
      </c>
      <c r="BK10" s="478">
        <v>1.8891403313267199E-4</v>
      </c>
      <c r="BL10" s="478">
        <v>1.1436207366089099E-4</v>
      </c>
      <c r="BM10" s="478">
        <v>5.8983206009567116E-4</v>
      </c>
      <c r="BN10" s="478">
        <v>5.9958431476447686E-4</v>
      </c>
      <c r="BO10" s="478">
        <v>7.1541583566494119E-6</v>
      </c>
      <c r="BP10" s="478">
        <v>1.2602749983290526E-5</v>
      </c>
      <c r="BQ10" s="478">
        <v>1.8468852105916063E-5</v>
      </c>
      <c r="BR10" s="478">
        <v>9.517092015740036E-6</v>
      </c>
      <c r="BS10" s="478">
        <v>4.0917136628587126E-6</v>
      </c>
      <c r="BT10" s="478">
        <v>1.977720120003247E-6</v>
      </c>
      <c r="BU10" s="478">
        <v>1.6996950525805075E-6</v>
      </c>
      <c r="BV10" s="478">
        <v>2.9942150597032044E-6</v>
      </c>
      <c r="BW10" s="478">
        <v>2.2270301722443527E-6</v>
      </c>
      <c r="BX10" s="478">
        <v>4.7008225462125038E-6</v>
      </c>
      <c r="BY10" s="478">
        <v>9.9558440958123546E-6</v>
      </c>
      <c r="BZ10" s="478">
        <v>5.8444513865231472E-5</v>
      </c>
      <c r="CA10" s="478">
        <v>1.0058071497288305E-5</v>
      </c>
      <c r="CB10" s="478">
        <v>3.3548463468660658E-5</v>
      </c>
      <c r="CC10" s="478">
        <v>5.2412110518790528E-6</v>
      </c>
      <c r="CD10" s="478">
        <v>4.0913159103152229E-6</v>
      </c>
      <c r="CE10" s="478">
        <v>5.0017836517660975E-6</v>
      </c>
      <c r="CF10" s="478">
        <v>2.2524456856785499E-6</v>
      </c>
      <c r="CG10" s="478">
        <v>2.7362132241001035E-6</v>
      </c>
      <c r="CH10" s="478">
        <v>4.0079408041292382E-6</v>
      </c>
      <c r="CI10" s="478">
        <v>2.2393133302304524E-6</v>
      </c>
      <c r="CJ10" s="478">
        <v>2.1245179209333341E-6</v>
      </c>
      <c r="CK10" s="478">
        <v>8.0859423432403591E-6</v>
      </c>
      <c r="CL10" s="478">
        <v>5.2760052500133384E-6</v>
      </c>
      <c r="CM10" s="478">
        <v>3.7977406734514357E-6</v>
      </c>
      <c r="CN10" s="478">
        <v>9.6149180097842852E-6</v>
      </c>
      <c r="CO10" s="478">
        <v>7.9499279668652619E-6</v>
      </c>
      <c r="CP10" s="478">
        <v>1.829588478644515E-5</v>
      </c>
      <c r="CQ10" s="478">
        <v>3.3946110139551666E-6</v>
      </c>
      <c r="CR10" s="478">
        <v>3.1897103478747255E-6</v>
      </c>
      <c r="CS10" s="478">
        <v>3.3621636998884735E-6</v>
      </c>
      <c r="CT10" s="478">
        <v>2.583544501758816E-6</v>
      </c>
      <c r="CU10" s="478">
        <v>3.2566786820106816E-6</v>
      </c>
      <c r="CV10" s="478">
        <v>1.054184408010953E-5</v>
      </c>
      <c r="CW10" s="478">
        <v>1.5570951507994005E-6</v>
      </c>
      <c r="CX10" s="478">
        <v>2.0305852222612966E-6</v>
      </c>
      <c r="CY10" s="478">
        <v>-2.5165783420454331E-7</v>
      </c>
      <c r="CZ10" s="478">
        <v>7.3294039486512108E-6</v>
      </c>
      <c r="DA10" s="478">
        <v>9.306837497823972E-6</v>
      </c>
      <c r="DB10" s="478">
        <v>5.3139027185772673E-6</v>
      </c>
      <c r="DC10" s="478">
        <v>1.3676048645810225E-5</v>
      </c>
      <c r="DD10" s="478">
        <v>1.4726630259422327E-5</v>
      </c>
      <c r="DE10" s="478">
        <v>2.0521794494343018E-5</v>
      </c>
      <c r="DF10" s="501">
        <v>1.0520989440349398</v>
      </c>
      <c r="DG10" s="502">
        <v>0.8140950963339012</v>
      </c>
      <c r="DH10" s="503" t="s">
        <v>209</v>
      </c>
    </row>
    <row r="11" spans="1:112" ht="18.75" customHeight="1" x14ac:dyDescent="0.2">
      <c r="A11" s="563" t="s">
        <v>210</v>
      </c>
      <c r="B11" s="571" t="s">
        <v>316</v>
      </c>
      <c r="C11" s="459"/>
      <c r="D11" s="478">
        <v>6.1622115482202022E-5</v>
      </c>
      <c r="E11" s="478">
        <v>2.9207475083058089E-3</v>
      </c>
      <c r="F11" s="478">
        <v>9.1538713782140385E-5</v>
      </c>
      <c r="G11" s="478">
        <v>7.4835473120102337E-3</v>
      </c>
      <c r="H11" s="478">
        <v>3.2092140180163338E-3</v>
      </c>
      <c r="I11" s="478">
        <v>0</v>
      </c>
      <c r="J11" s="478">
        <v>6.3068422193214577E-6</v>
      </c>
      <c r="K11" s="478">
        <v>1.0627415969579666</v>
      </c>
      <c r="L11" s="478">
        <v>4.1259615774313113E-2</v>
      </c>
      <c r="M11" s="478">
        <v>4.9226589460322059E-2</v>
      </c>
      <c r="N11" s="478">
        <v>0</v>
      </c>
      <c r="O11" s="478">
        <v>1.3991197042701191E-4</v>
      </c>
      <c r="P11" s="478">
        <v>1.1776442634591417E-4</v>
      </c>
      <c r="Q11" s="478">
        <v>5.9142912550395465E-4</v>
      </c>
      <c r="R11" s="478">
        <v>4.4251683244772493E-5</v>
      </c>
      <c r="S11" s="478">
        <v>1.243294615654265E-3</v>
      </c>
      <c r="T11" s="478">
        <v>8.8974966886728714E-5</v>
      </c>
      <c r="U11" s="478">
        <v>4.9131026941872067E-5</v>
      </c>
      <c r="V11" s="478">
        <v>2.7514110596579008E-5</v>
      </c>
      <c r="W11" s="478">
        <v>6.1950662405223597E-5</v>
      </c>
      <c r="X11" s="478">
        <v>0</v>
      </c>
      <c r="Y11" s="478">
        <v>1.964722932259817E-3</v>
      </c>
      <c r="Z11" s="478">
        <v>2.8637665994550928E-5</v>
      </c>
      <c r="AA11" s="478">
        <v>2.8738002685865971E-3</v>
      </c>
      <c r="AB11" s="478">
        <v>3.3647194425331216E-3</v>
      </c>
      <c r="AC11" s="478">
        <v>2.3646412771233857E-5</v>
      </c>
      <c r="AD11" s="478">
        <v>1.0593626224939121E-5</v>
      </c>
      <c r="AE11" s="478">
        <v>9.6998296814137886E-6</v>
      </c>
      <c r="AF11" s="478">
        <v>6.5186102105910309E-3</v>
      </c>
      <c r="AG11" s="478">
        <v>5.924534173822624E-6</v>
      </c>
      <c r="AH11" s="478">
        <v>1.0723524250629125E-5</v>
      </c>
      <c r="AI11" s="478">
        <v>4.2612969032213417E-4</v>
      </c>
      <c r="AJ11" s="478">
        <v>3.9230345524872374E-4</v>
      </c>
      <c r="AK11" s="478">
        <v>4.3046370824814839E-6</v>
      </c>
      <c r="AL11" s="478">
        <v>2.7543268615269819E-6</v>
      </c>
      <c r="AM11" s="478">
        <v>1.1757752947582368E-5</v>
      </c>
      <c r="AN11" s="478">
        <v>1.2198122995907267E-6</v>
      </c>
      <c r="AO11" s="478">
        <v>5.2609511657031313E-6</v>
      </c>
      <c r="AP11" s="478">
        <v>3.8091307187501619E-6</v>
      </c>
      <c r="AQ11" s="478">
        <v>5.0163476879187779E-6</v>
      </c>
      <c r="AR11" s="478">
        <v>5.8150184729964473E-6</v>
      </c>
      <c r="AS11" s="478">
        <v>6.9754254104715786E-6</v>
      </c>
      <c r="AT11" s="478">
        <v>5.2911429660137476E-6</v>
      </c>
      <c r="AU11" s="478">
        <v>2.1263409003525068E-5</v>
      </c>
      <c r="AV11" s="478">
        <v>5.4203267631319519E-6</v>
      </c>
      <c r="AW11" s="478">
        <v>8.6787426472209467E-6</v>
      </c>
      <c r="AX11" s="478">
        <v>9.8377066343171452E-6</v>
      </c>
      <c r="AY11" s="478">
        <v>6.020574389235823E-6</v>
      </c>
      <c r="AZ11" s="478">
        <v>4.2975901083783284E-6</v>
      </c>
      <c r="BA11" s="478">
        <v>7.1628040352719685E-6</v>
      </c>
      <c r="BB11" s="478">
        <v>6.3677164338968324E-6</v>
      </c>
      <c r="BC11" s="478">
        <v>2.8635360899251443E-6</v>
      </c>
      <c r="BD11" s="478">
        <v>0</v>
      </c>
      <c r="BE11" s="478">
        <v>3.1944817223806469E-6</v>
      </c>
      <c r="BF11" s="478">
        <v>1.0128495617283545E-5</v>
      </c>
      <c r="BG11" s="478">
        <v>6.6686893013389066E-6</v>
      </c>
      <c r="BH11" s="478">
        <v>5.705360825053054E-6</v>
      </c>
      <c r="BI11" s="478">
        <v>7.8635517393727667E-4</v>
      </c>
      <c r="BJ11" s="478">
        <v>3.1628171627708485E-6</v>
      </c>
      <c r="BK11" s="478">
        <v>1.6736215428691433E-5</v>
      </c>
      <c r="BL11" s="478">
        <v>1.185954861430426E-5</v>
      </c>
      <c r="BM11" s="478">
        <v>6.6480479206903411E-6</v>
      </c>
      <c r="BN11" s="478">
        <v>6.1343770784790693E-6</v>
      </c>
      <c r="BO11" s="478">
        <v>4.4796278999278322E-6</v>
      </c>
      <c r="BP11" s="478">
        <v>1.2045492077596976E-5</v>
      </c>
      <c r="BQ11" s="478">
        <v>8.7246872675506512E-6</v>
      </c>
      <c r="BR11" s="478">
        <v>1.0960634466541556E-5</v>
      </c>
      <c r="BS11" s="478">
        <v>3.6781681007574005E-6</v>
      </c>
      <c r="BT11" s="478">
        <v>4.6589445015731914E-6</v>
      </c>
      <c r="BU11" s="478">
        <v>3.1855740475734062E-6</v>
      </c>
      <c r="BV11" s="478">
        <v>2.900981698545447E-6</v>
      </c>
      <c r="BW11" s="478">
        <v>1.1094405291444588E-6</v>
      </c>
      <c r="BX11" s="478">
        <v>1.2243386723452797E-5</v>
      </c>
      <c r="BY11" s="478">
        <v>2.8892902084453243E-6</v>
      </c>
      <c r="BZ11" s="478">
        <v>4.0429869858000537E-6</v>
      </c>
      <c r="CA11" s="478">
        <v>2.5981319690055137E-6</v>
      </c>
      <c r="CB11" s="478">
        <v>2.877800226030879E-6</v>
      </c>
      <c r="CC11" s="478">
        <v>3.3581771263535026E-6</v>
      </c>
      <c r="CD11" s="478">
        <v>6.0307156552703647E-6</v>
      </c>
      <c r="CE11" s="478">
        <v>9.3316458393454917E-6</v>
      </c>
      <c r="CF11" s="478">
        <v>2.6184595088817826E-6</v>
      </c>
      <c r="CG11" s="478">
        <v>1.6678724366325242E-5</v>
      </c>
      <c r="CH11" s="478">
        <v>1.1219143821798267E-5</v>
      </c>
      <c r="CI11" s="478">
        <v>1.2029240635885097E-5</v>
      </c>
      <c r="CJ11" s="478">
        <v>1.6357721879099763E-5</v>
      </c>
      <c r="CK11" s="478">
        <v>2.8941565292721198E-5</v>
      </c>
      <c r="CL11" s="478">
        <v>1.6214039064544166E-4</v>
      </c>
      <c r="CM11" s="478">
        <v>1.5538148805400802E-3</v>
      </c>
      <c r="CN11" s="478">
        <v>5.4224892463566974E-4</v>
      </c>
      <c r="CO11" s="478">
        <v>1.2931222643797428E-3</v>
      </c>
      <c r="CP11" s="478">
        <v>3.5726291310580255E-5</v>
      </c>
      <c r="CQ11" s="478">
        <v>2.9538033991967855E-3</v>
      </c>
      <c r="CR11" s="478">
        <v>5.7819773269244942E-3</v>
      </c>
      <c r="CS11" s="478">
        <v>4.0898514548813277E-4</v>
      </c>
      <c r="CT11" s="478">
        <v>6.1413120996184864E-6</v>
      </c>
      <c r="CU11" s="478">
        <v>1.2498024538309967E-5</v>
      </c>
      <c r="CV11" s="478">
        <v>6.120443341448306E-6</v>
      </c>
      <c r="CW11" s="478">
        <v>7.3045397175612111E-6</v>
      </c>
      <c r="CX11" s="478">
        <v>1.8317572986350332E-2</v>
      </c>
      <c r="CY11" s="478">
        <v>3.8834377473529795E-2</v>
      </c>
      <c r="CZ11" s="478">
        <v>3.0600647278744972E-5</v>
      </c>
      <c r="DA11" s="478">
        <v>2.3270434031166604E-5</v>
      </c>
      <c r="DB11" s="478">
        <v>9.8309143214635812E-5</v>
      </c>
      <c r="DC11" s="478">
        <v>1.465710035738478E-3</v>
      </c>
      <c r="DD11" s="478">
        <v>5.0189390702203144E-5</v>
      </c>
      <c r="DE11" s="478">
        <v>3.3806642610899715E-5</v>
      </c>
      <c r="DF11" s="501">
        <v>1.2577759032794902</v>
      </c>
      <c r="DG11" s="502">
        <v>0.97324420003673262</v>
      </c>
      <c r="DH11" s="503" t="s">
        <v>210</v>
      </c>
    </row>
    <row r="12" spans="1:112" ht="18.75" customHeight="1" x14ac:dyDescent="0.2">
      <c r="A12" s="563" t="s">
        <v>211</v>
      </c>
      <c r="B12" s="571" t="s">
        <v>317</v>
      </c>
      <c r="C12" s="459"/>
      <c r="D12" s="478">
        <v>1.4975653517476496E-6</v>
      </c>
      <c r="E12" s="478">
        <v>9.6923370871693853E-6</v>
      </c>
      <c r="F12" s="478">
        <v>8.2082604646051728E-7</v>
      </c>
      <c r="G12" s="478">
        <v>1.2259204679967746E-6</v>
      </c>
      <c r="H12" s="478">
        <v>1.6950637593645278E-3</v>
      </c>
      <c r="I12" s="478">
        <v>0</v>
      </c>
      <c r="J12" s="478">
        <v>9.4662663563314582E-7</v>
      </c>
      <c r="K12" s="478">
        <v>1.2953284759932004E-4</v>
      </c>
      <c r="L12" s="478">
        <v>1.0057780577839621</v>
      </c>
      <c r="M12" s="478">
        <v>8.0338302739131397E-6</v>
      </c>
      <c r="N12" s="478">
        <v>0</v>
      </c>
      <c r="O12" s="478">
        <v>5.5796200436649519E-7</v>
      </c>
      <c r="P12" s="478">
        <v>8.6519802361419102E-7</v>
      </c>
      <c r="Q12" s="478">
        <v>1.2254878317910828E-6</v>
      </c>
      <c r="R12" s="478">
        <v>6.6141266544644589E-7</v>
      </c>
      <c r="S12" s="478">
        <v>7.5827524599835305E-7</v>
      </c>
      <c r="T12" s="478">
        <v>7.2739676626511521E-7</v>
      </c>
      <c r="U12" s="478">
        <v>5.5440391189628382E-7</v>
      </c>
      <c r="V12" s="478">
        <v>4.3929197437614634E-7</v>
      </c>
      <c r="W12" s="478">
        <v>3.840956537437735E-7</v>
      </c>
      <c r="X12" s="478">
        <v>0</v>
      </c>
      <c r="Y12" s="478">
        <v>5.4790787506443301E-7</v>
      </c>
      <c r="Z12" s="478">
        <v>4.4071739636772275E-7</v>
      </c>
      <c r="AA12" s="478">
        <v>8.3308268959560162E-6</v>
      </c>
      <c r="AB12" s="478">
        <v>1.0275186662098334E-6</v>
      </c>
      <c r="AC12" s="478">
        <v>2.1670526596369771E-6</v>
      </c>
      <c r="AD12" s="478">
        <v>4.6799608880334395E-7</v>
      </c>
      <c r="AE12" s="478">
        <v>7.3646774352814965E-7</v>
      </c>
      <c r="AF12" s="478">
        <v>1.8832485367463297E-6</v>
      </c>
      <c r="AG12" s="478">
        <v>2.1484712033968774E-6</v>
      </c>
      <c r="AH12" s="478">
        <v>1.4109941993537713E-6</v>
      </c>
      <c r="AI12" s="478">
        <v>8.1669593723977674E-7</v>
      </c>
      <c r="AJ12" s="478">
        <v>1.8189993339236069E-6</v>
      </c>
      <c r="AK12" s="478">
        <v>1.3212413264149125E-6</v>
      </c>
      <c r="AL12" s="478">
        <v>7.2647789977472379E-7</v>
      </c>
      <c r="AM12" s="478">
        <v>1.8427782335723328E-6</v>
      </c>
      <c r="AN12" s="478">
        <v>1.0680181328460755E-6</v>
      </c>
      <c r="AO12" s="478">
        <v>7.8614234842279995E-7</v>
      </c>
      <c r="AP12" s="478">
        <v>6.5304419324354097E-7</v>
      </c>
      <c r="AQ12" s="478">
        <v>6.6016285776465147E-7</v>
      </c>
      <c r="AR12" s="478">
        <v>8.0109068424502315E-7</v>
      </c>
      <c r="AS12" s="478">
        <v>1.1353206816876075E-6</v>
      </c>
      <c r="AT12" s="478">
        <v>8.3669600789823449E-7</v>
      </c>
      <c r="AU12" s="478">
        <v>6.0836442473062456E-7</v>
      </c>
      <c r="AV12" s="478">
        <v>3.7434310358289476E-7</v>
      </c>
      <c r="AW12" s="478">
        <v>4.29613280677287E-7</v>
      </c>
      <c r="AX12" s="478">
        <v>4.6839273111538477E-7</v>
      </c>
      <c r="AY12" s="478">
        <v>5.0264173584816654E-7</v>
      </c>
      <c r="AZ12" s="478">
        <v>3.4921592303078666E-7</v>
      </c>
      <c r="BA12" s="478">
        <v>6.1030407807376246E-7</v>
      </c>
      <c r="BB12" s="478">
        <v>5.909937376368706E-7</v>
      </c>
      <c r="BC12" s="478">
        <v>4.3546063881821688E-7</v>
      </c>
      <c r="BD12" s="478">
        <v>0</v>
      </c>
      <c r="BE12" s="478">
        <v>1.481247693096471E-7</v>
      </c>
      <c r="BF12" s="478">
        <v>3.7208516199557078E-7</v>
      </c>
      <c r="BG12" s="478">
        <v>7.8860802477241321E-7</v>
      </c>
      <c r="BH12" s="478">
        <v>1.6134621573225272E-6</v>
      </c>
      <c r="BI12" s="478">
        <v>6.1898728559372211E-5</v>
      </c>
      <c r="BJ12" s="478">
        <v>4.8808140629727567E-7</v>
      </c>
      <c r="BK12" s="478">
        <v>1.9928307072983177E-6</v>
      </c>
      <c r="BL12" s="478">
        <v>2.3391074874051413E-6</v>
      </c>
      <c r="BM12" s="478">
        <v>1.5776594983678145E-6</v>
      </c>
      <c r="BN12" s="478">
        <v>1.9544810689638647E-6</v>
      </c>
      <c r="BO12" s="478">
        <v>6.601153525080991E-7</v>
      </c>
      <c r="BP12" s="478">
        <v>5.8001843767770865E-7</v>
      </c>
      <c r="BQ12" s="478">
        <v>1.3919917770110427E-6</v>
      </c>
      <c r="BR12" s="478">
        <v>1.1157615438903139E-6</v>
      </c>
      <c r="BS12" s="478">
        <v>7.2682738358707486E-6</v>
      </c>
      <c r="BT12" s="478">
        <v>1.3666876017307705E-6</v>
      </c>
      <c r="BU12" s="478">
        <v>1.4479425878537393E-6</v>
      </c>
      <c r="BV12" s="478">
        <v>1.1930149178376796E-6</v>
      </c>
      <c r="BW12" s="478">
        <v>1.9171597947197356E-7</v>
      </c>
      <c r="BX12" s="478">
        <v>1.1433242803272545E-6</v>
      </c>
      <c r="BY12" s="478">
        <v>3.750446068747074E-7</v>
      </c>
      <c r="BZ12" s="478">
        <v>7.4878632504230123E-7</v>
      </c>
      <c r="CA12" s="478">
        <v>1.7963408467443162E-6</v>
      </c>
      <c r="CB12" s="478">
        <v>6.5550275140778775E-7</v>
      </c>
      <c r="CC12" s="478">
        <v>9.5131372313437343E-7</v>
      </c>
      <c r="CD12" s="478">
        <v>6.4964828934071121E-7</v>
      </c>
      <c r="CE12" s="478">
        <v>6.8605704864949526E-7</v>
      </c>
      <c r="CF12" s="478">
        <v>2.4921386378311328E-7</v>
      </c>
      <c r="CG12" s="478">
        <v>1.5450639158152121E-6</v>
      </c>
      <c r="CH12" s="478">
        <v>1.0743251960657032E-6</v>
      </c>
      <c r="CI12" s="478">
        <v>6.6528101188433167E-7</v>
      </c>
      <c r="CJ12" s="478">
        <v>1.9975594640807824E-6</v>
      </c>
      <c r="CK12" s="478">
        <v>1.0878846119217067E-6</v>
      </c>
      <c r="CL12" s="478">
        <v>4.7579515276181088E-6</v>
      </c>
      <c r="CM12" s="478">
        <v>4.7610958050413463E-5</v>
      </c>
      <c r="CN12" s="478">
        <v>5.0988510111585958E-6</v>
      </c>
      <c r="CO12" s="478">
        <v>6.776101607675278E-5</v>
      </c>
      <c r="CP12" s="478">
        <v>2.4815376472013064E-6</v>
      </c>
      <c r="CQ12" s="478">
        <v>1.2254004730802211E-4</v>
      </c>
      <c r="CR12" s="478">
        <v>2.520257091235173E-4</v>
      </c>
      <c r="CS12" s="478">
        <v>1.9400618152385045E-6</v>
      </c>
      <c r="CT12" s="478">
        <v>7.3056466342217083E-7</v>
      </c>
      <c r="CU12" s="478">
        <v>7.0932036473263659E-7</v>
      </c>
      <c r="CV12" s="478">
        <v>9.273456980182658E-7</v>
      </c>
      <c r="CW12" s="478">
        <v>9.2858184475264636E-7</v>
      </c>
      <c r="CX12" s="478">
        <v>1.671339217854901E-3</v>
      </c>
      <c r="CY12" s="478">
        <v>4.6963285473266463E-3</v>
      </c>
      <c r="CZ12" s="478">
        <v>1.677166549132381E-6</v>
      </c>
      <c r="DA12" s="478">
        <v>6.9406367285488313E-7</v>
      </c>
      <c r="DB12" s="478">
        <v>7.9576744324714095E-7</v>
      </c>
      <c r="DC12" s="478">
        <v>1.0345726601792566E-4</v>
      </c>
      <c r="DD12" s="478">
        <v>1.3914137977561841E-6</v>
      </c>
      <c r="DE12" s="478">
        <v>2.2191481913407579E-4</v>
      </c>
      <c r="DF12" s="501">
        <v>1.0149741664631595</v>
      </c>
      <c r="DG12" s="502">
        <v>0.78536861623901255</v>
      </c>
      <c r="DH12" s="503" t="s">
        <v>211</v>
      </c>
    </row>
    <row r="13" spans="1:112" ht="18.75" customHeight="1" x14ac:dyDescent="0.2">
      <c r="A13" s="563" t="s">
        <v>212</v>
      </c>
      <c r="B13" s="571" t="s">
        <v>318</v>
      </c>
      <c r="C13" s="459"/>
      <c r="D13" s="504">
        <v>3.154795369019699E-4</v>
      </c>
      <c r="E13" s="478">
        <v>6.8650440627519614E-3</v>
      </c>
      <c r="F13" s="478">
        <v>6.5527509055406195E-4</v>
      </c>
      <c r="G13" s="478">
        <v>1.1982930197842833E-4</v>
      </c>
      <c r="H13" s="478">
        <v>6.8666722337337822E-5</v>
      </c>
      <c r="I13" s="478">
        <v>0</v>
      </c>
      <c r="J13" s="478">
        <v>4.5745608367773492E-8</v>
      </c>
      <c r="K13" s="478">
        <v>2.3136413413273543E-4</v>
      </c>
      <c r="L13" s="478">
        <v>1.1234832924206658E-5</v>
      </c>
      <c r="M13" s="478">
        <v>1.0007120240668117</v>
      </c>
      <c r="N13" s="478">
        <v>0</v>
      </c>
      <c r="O13" s="478">
        <v>3.277962254382525E-6</v>
      </c>
      <c r="P13" s="478">
        <v>2.4785842210426223E-7</v>
      </c>
      <c r="Q13" s="478">
        <v>8.2616437886621196E-6</v>
      </c>
      <c r="R13" s="478">
        <v>4.1240859668249681E-7</v>
      </c>
      <c r="S13" s="478">
        <v>1.3450535005768152E-6</v>
      </c>
      <c r="T13" s="478">
        <v>1.0434169084931869E-7</v>
      </c>
      <c r="U13" s="478">
        <v>6.5421278682711497E-8</v>
      </c>
      <c r="V13" s="478">
        <v>9.4118292980029159E-6</v>
      </c>
      <c r="W13" s="478">
        <v>9.9724383655412032E-8</v>
      </c>
      <c r="X13" s="478">
        <v>0</v>
      </c>
      <c r="Y13" s="478">
        <v>5.0509433696940479E-7</v>
      </c>
      <c r="Z13" s="478">
        <v>4.9651718945235899E-8</v>
      </c>
      <c r="AA13" s="478">
        <v>1.1171208585876684E-6</v>
      </c>
      <c r="AB13" s="478">
        <v>1.0279467154460572E-6</v>
      </c>
      <c r="AC13" s="478">
        <v>2.3819497777655178E-8</v>
      </c>
      <c r="AD13" s="478">
        <v>3.9426252898259223E-8</v>
      </c>
      <c r="AE13" s="478">
        <v>1.1651158252075245E-6</v>
      </c>
      <c r="AF13" s="478">
        <v>1.0242273536524944E-4</v>
      </c>
      <c r="AG13" s="478">
        <v>4.9624143601966004E-8</v>
      </c>
      <c r="AH13" s="478">
        <v>2.9748130019714521E-8</v>
      </c>
      <c r="AI13" s="478">
        <v>2.4719348157147424E-7</v>
      </c>
      <c r="AJ13" s="478">
        <v>1.8172764851129401E-7</v>
      </c>
      <c r="AK13" s="478">
        <v>1.3843628592296855E-8</v>
      </c>
      <c r="AL13" s="478">
        <v>9.7373500675638664E-9</v>
      </c>
      <c r="AM13" s="478">
        <v>3.010772046939875E-8</v>
      </c>
      <c r="AN13" s="478">
        <v>2.3129420084716433E-8</v>
      </c>
      <c r="AO13" s="478">
        <v>2.0782482344063462E-8</v>
      </c>
      <c r="AP13" s="478">
        <v>3.1626576452579438E-8</v>
      </c>
      <c r="AQ13" s="478">
        <v>3.1437930466653715E-8</v>
      </c>
      <c r="AR13" s="478">
        <v>2.1940636279957119E-8</v>
      </c>
      <c r="AS13" s="478">
        <v>3.4928055749363862E-8</v>
      </c>
      <c r="AT13" s="478">
        <v>3.7148486161980928E-8</v>
      </c>
      <c r="AU13" s="478">
        <v>4.8789158135411734E-8</v>
      </c>
      <c r="AV13" s="478">
        <v>4.1741439966872096E-8</v>
      </c>
      <c r="AW13" s="478">
        <v>4.3733891018530932E-8</v>
      </c>
      <c r="AX13" s="478">
        <v>4.444055744048684E-8</v>
      </c>
      <c r="AY13" s="478">
        <v>5.1619989511969168E-8</v>
      </c>
      <c r="AZ13" s="478">
        <v>3.0902047656409274E-8</v>
      </c>
      <c r="BA13" s="478">
        <v>3.4277098446967416E-8</v>
      </c>
      <c r="BB13" s="478">
        <v>4.7409235875363331E-8</v>
      </c>
      <c r="BC13" s="478">
        <v>1.8422611031258306E-8</v>
      </c>
      <c r="BD13" s="478">
        <v>0</v>
      </c>
      <c r="BE13" s="478">
        <v>9.606074368708807E-9</v>
      </c>
      <c r="BF13" s="478">
        <v>3.6456707500025369E-8</v>
      </c>
      <c r="BG13" s="478">
        <v>3.7839213205893742E-8</v>
      </c>
      <c r="BH13" s="478">
        <v>3.935011195702732E-8</v>
      </c>
      <c r="BI13" s="478">
        <v>5.7974036082721637E-6</v>
      </c>
      <c r="BJ13" s="478">
        <v>1.3994971626747924E-8</v>
      </c>
      <c r="BK13" s="478">
        <v>2.3646388647330891E-7</v>
      </c>
      <c r="BL13" s="478">
        <v>8.4105059452925338E-8</v>
      </c>
      <c r="BM13" s="478">
        <v>5.7618872820908079E-6</v>
      </c>
      <c r="BN13" s="478">
        <v>2.8662240958111909E-7</v>
      </c>
      <c r="BO13" s="478">
        <v>2.3837566943633288E-8</v>
      </c>
      <c r="BP13" s="478">
        <v>5.9647741497404262E-8</v>
      </c>
      <c r="BQ13" s="478">
        <v>3.2269980741644649E-8</v>
      </c>
      <c r="BR13" s="478">
        <v>2.5922779656980478E-8</v>
      </c>
      <c r="BS13" s="478">
        <v>1.0490925367577098E-6</v>
      </c>
      <c r="BT13" s="478">
        <v>1.8078222537364037E-8</v>
      </c>
      <c r="BU13" s="478">
        <v>8.4405146290942434E-9</v>
      </c>
      <c r="BV13" s="478">
        <v>1.0251668411054543E-8</v>
      </c>
      <c r="BW13" s="478">
        <v>4.5490675158814235E-9</v>
      </c>
      <c r="BX13" s="478">
        <v>6.5512784616478225E-8</v>
      </c>
      <c r="BY13" s="478">
        <v>1.400237969268336E-8</v>
      </c>
      <c r="BZ13" s="478">
        <v>6.4939805611571399E-8</v>
      </c>
      <c r="CA13" s="478">
        <v>1.1860204497313576E-8</v>
      </c>
      <c r="CB13" s="478">
        <v>1.5357461085684223E-8</v>
      </c>
      <c r="CC13" s="478">
        <v>1.6815166614333987E-8</v>
      </c>
      <c r="CD13" s="478">
        <v>2.0225450933874787E-8</v>
      </c>
      <c r="CE13" s="478">
        <v>4.5607540008411844E-8</v>
      </c>
      <c r="CF13" s="478">
        <v>1.1723776784688739E-8</v>
      </c>
      <c r="CG13" s="478">
        <v>9.2910765939958244E-8</v>
      </c>
      <c r="CH13" s="478">
        <v>4.4522478527868756E-7</v>
      </c>
      <c r="CI13" s="478">
        <v>6.1473458685064833E-8</v>
      </c>
      <c r="CJ13" s="478">
        <v>9.5734453832232732E-8</v>
      </c>
      <c r="CK13" s="478">
        <v>3.6470042463769959E-7</v>
      </c>
      <c r="CL13" s="478">
        <v>5.3006534540974423E-8</v>
      </c>
      <c r="CM13" s="478">
        <v>8.9994706172080605E-6</v>
      </c>
      <c r="CN13" s="478">
        <v>7.3156568884965193E-5</v>
      </c>
      <c r="CO13" s="478">
        <v>2.2423579509450055E-6</v>
      </c>
      <c r="CP13" s="478">
        <v>4.1787796630938879E-8</v>
      </c>
      <c r="CQ13" s="478">
        <v>3.4238251894163467E-6</v>
      </c>
      <c r="CR13" s="478">
        <v>5.4747170407452215E-6</v>
      </c>
      <c r="CS13" s="478">
        <v>4.1781141248331959E-7</v>
      </c>
      <c r="CT13" s="478">
        <v>3.6137271751811268E-8</v>
      </c>
      <c r="CU13" s="478">
        <v>2.7830170966976695E-7</v>
      </c>
      <c r="CV13" s="478">
        <v>4.2755941837387122E-8</v>
      </c>
      <c r="CW13" s="478">
        <v>2.0481495637884438E-8</v>
      </c>
      <c r="CX13" s="478">
        <v>1.4080101240526344E-5</v>
      </c>
      <c r="CY13" s="478">
        <v>2.5779522293620467E-5</v>
      </c>
      <c r="CZ13" s="478">
        <v>7.9251165212997369E-8</v>
      </c>
      <c r="DA13" s="478">
        <v>1.4506172976230027E-5</v>
      </c>
      <c r="DB13" s="478">
        <v>1.4669606723100723E-4</v>
      </c>
      <c r="DC13" s="478">
        <v>1.5345133200191763E-6</v>
      </c>
      <c r="DD13" s="478">
        <v>2.0624331529362183E-7</v>
      </c>
      <c r="DE13" s="478">
        <v>4.9576745678809904E-8</v>
      </c>
      <c r="DF13" s="501">
        <v>1.0094216455374987</v>
      </c>
      <c r="DG13" s="502">
        <v>0.78107217617175417</v>
      </c>
      <c r="DH13" s="503" t="s">
        <v>212</v>
      </c>
    </row>
    <row r="14" spans="1:112" ht="18.75" customHeight="1" x14ac:dyDescent="0.2">
      <c r="A14" s="563" t="s">
        <v>213</v>
      </c>
      <c r="B14" s="571" t="s">
        <v>319</v>
      </c>
      <c r="C14" s="459"/>
      <c r="D14" s="504">
        <v>0</v>
      </c>
      <c r="E14" s="499">
        <v>0</v>
      </c>
      <c r="F14" s="499">
        <v>0</v>
      </c>
      <c r="G14" s="499">
        <v>0</v>
      </c>
      <c r="H14" s="499">
        <v>0</v>
      </c>
      <c r="I14" s="499">
        <v>0</v>
      </c>
      <c r="J14" s="499">
        <v>0</v>
      </c>
      <c r="K14" s="499">
        <v>0</v>
      </c>
      <c r="L14" s="478">
        <v>0</v>
      </c>
      <c r="M14" s="478">
        <v>0</v>
      </c>
      <c r="N14" s="478">
        <v>1</v>
      </c>
      <c r="O14" s="478">
        <v>0</v>
      </c>
      <c r="P14" s="478">
        <v>0</v>
      </c>
      <c r="Q14" s="478">
        <v>0</v>
      </c>
      <c r="R14" s="478">
        <v>0</v>
      </c>
      <c r="S14" s="478">
        <v>0</v>
      </c>
      <c r="T14" s="478">
        <v>0</v>
      </c>
      <c r="U14" s="478">
        <v>0</v>
      </c>
      <c r="V14" s="478">
        <v>0</v>
      </c>
      <c r="W14" s="478">
        <v>0</v>
      </c>
      <c r="X14" s="478">
        <v>0</v>
      </c>
      <c r="Y14" s="478">
        <v>0</v>
      </c>
      <c r="Z14" s="478">
        <v>0</v>
      </c>
      <c r="AA14" s="478">
        <v>0</v>
      </c>
      <c r="AB14" s="478">
        <v>0</v>
      </c>
      <c r="AC14" s="478">
        <v>0</v>
      </c>
      <c r="AD14" s="478">
        <v>0</v>
      </c>
      <c r="AE14" s="478">
        <v>0</v>
      </c>
      <c r="AF14" s="478">
        <v>0</v>
      </c>
      <c r="AG14" s="478">
        <v>0</v>
      </c>
      <c r="AH14" s="478">
        <v>0</v>
      </c>
      <c r="AI14" s="478">
        <v>0</v>
      </c>
      <c r="AJ14" s="478">
        <v>0</v>
      </c>
      <c r="AK14" s="478">
        <v>0</v>
      </c>
      <c r="AL14" s="478">
        <v>0</v>
      </c>
      <c r="AM14" s="478">
        <v>0</v>
      </c>
      <c r="AN14" s="478">
        <v>0</v>
      </c>
      <c r="AO14" s="478">
        <v>0</v>
      </c>
      <c r="AP14" s="478">
        <v>0</v>
      </c>
      <c r="AQ14" s="478">
        <v>0</v>
      </c>
      <c r="AR14" s="478">
        <v>0</v>
      </c>
      <c r="AS14" s="478">
        <v>0</v>
      </c>
      <c r="AT14" s="478">
        <v>0</v>
      </c>
      <c r="AU14" s="478">
        <v>0</v>
      </c>
      <c r="AV14" s="478">
        <v>0</v>
      </c>
      <c r="AW14" s="478">
        <v>0</v>
      </c>
      <c r="AX14" s="478">
        <v>0</v>
      </c>
      <c r="AY14" s="478">
        <v>0</v>
      </c>
      <c r="AZ14" s="478">
        <v>0</v>
      </c>
      <c r="BA14" s="478">
        <v>0</v>
      </c>
      <c r="BB14" s="478">
        <v>0</v>
      </c>
      <c r="BC14" s="478">
        <v>0</v>
      </c>
      <c r="BD14" s="478">
        <v>0</v>
      </c>
      <c r="BE14" s="478">
        <v>0</v>
      </c>
      <c r="BF14" s="478">
        <v>0</v>
      </c>
      <c r="BG14" s="478">
        <v>0</v>
      </c>
      <c r="BH14" s="478">
        <v>0</v>
      </c>
      <c r="BI14" s="478">
        <v>0</v>
      </c>
      <c r="BJ14" s="478">
        <v>0</v>
      </c>
      <c r="BK14" s="478">
        <v>0</v>
      </c>
      <c r="BL14" s="478">
        <v>0</v>
      </c>
      <c r="BM14" s="478">
        <v>0</v>
      </c>
      <c r="BN14" s="478">
        <v>0</v>
      </c>
      <c r="BO14" s="478">
        <v>0</v>
      </c>
      <c r="BP14" s="478">
        <v>0</v>
      </c>
      <c r="BQ14" s="478">
        <v>0</v>
      </c>
      <c r="BR14" s="478">
        <v>0</v>
      </c>
      <c r="BS14" s="478">
        <v>0</v>
      </c>
      <c r="BT14" s="478">
        <v>0</v>
      </c>
      <c r="BU14" s="478">
        <v>0</v>
      </c>
      <c r="BV14" s="478">
        <v>0</v>
      </c>
      <c r="BW14" s="478">
        <v>0</v>
      </c>
      <c r="BX14" s="478">
        <v>0</v>
      </c>
      <c r="BY14" s="478">
        <v>0</v>
      </c>
      <c r="BZ14" s="478">
        <v>0</v>
      </c>
      <c r="CA14" s="478">
        <v>0</v>
      </c>
      <c r="CB14" s="478">
        <v>0</v>
      </c>
      <c r="CC14" s="478">
        <v>0</v>
      </c>
      <c r="CD14" s="478">
        <v>0</v>
      </c>
      <c r="CE14" s="478">
        <v>0</v>
      </c>
      <c r="CF14" s="478">
        <v>0</v>
      </c>
      <c r="CG14" s="478">
        <v>0</v>
      </c>
      <c r="CH14" s="478">
        <v>0</v>
      </c>
      <c r="CI14" s="478">
        <v>0</v>
      </c>
      <c r="CJ14" s="478">
        <v>0</v>
      </c>
      <c r="CK14" s="478">
        <v>0</v>
      </c>
      <c r="CL14" s="478">
        <v>0</v>
      </c>
      <c r="CM14" s="478">
        <v>0</v>
      </c>
      <c r="CN14" s="478">
        <v>0</v>
      </c>
      <c r="CO14" s="478">
        <v>0</v>
      </c>
      <c r="CP14" s="478">
        <v>0</v>
      </c>
      <c r="CQ14" s="478">
        <v>0</v>
      </c>
      <c r="CR14" s="478">
        <v>0</v>
      </c>
      <c r="CS14" s="478">
        <v>0</v>
      </c>
      <c r="CT14" s="478">
        <v>0</v>
      </c>
      <c r="CU14" s="478">
        <v>0</v>
      </c>
      <c r="CV14" s="478">
        <v>0</v>
      </c>
      <c r="CW14" s="478">
        <v>0</v>
      </c>
      <c r="CX14" s="478">
        <v>0</v>
      </c>
      <c r="CY14" s="478">
        <v>0</v>
      </c>
      <c r="CZ14" s="478">
        <v>0</v>
      </c>
      <c r="DA14" s="478">
        <v>0</v>
      </c>
      <c r="DB14" s="478">
        <v>0</v>
      </c>
      <c r="DC14" s="478">
        <v>0</v>
      </c>
      <c r="DD14" s="478">
        <v>0</v>
      </c>
      <c r="DE14" s="478">
        <v>0</v>
      </c>
      <c r="DF14" s="501">
        <v>1</v>
      </c>
      <c r="DG14" s="502">
        <v>0.77378187759768857</v>
      </c>
      <c r="DH14" s="503" t="s">
        <v>213</v>
      </c>
    </row>
    <row r="15" spans="1:112" ht="18.75" customHeight="1" x14ac:dyDescent="0.2">
      <c r="A15" s="563" t="s">
        <v>214</v>
      </c>
      <c r="B15" s="571" t="s">
        <v>320</v>
      </c>
      <c r="C15" s="459"/>
      <c r="D15" s="499">
        <v>5.3489852053722238E-5</v>
      </c>
      <c r="E15" s="499">
        <v>1.0107167858539853E-5</v>
      </c>
      <c r="F15" s="499">
        <v>2.3907188882401839E-5</v>
      </c>
      <c r="G15" s="499">
        <v>2.2004128855755399E-4</v>
      </c>
      <c r="H15" s="499">
        <v>2.5312831342282245E-3</v>
      </c>
      <c r="I15" s="499">
        <v>0</v>
      </c>
      <c r="J15" s="499">
        <v>2.3464224746181678E-5</v>
      </c>
      <c r="K15" s="499">
        <v>4.7808970923416624E-5</v>
      </c>
      <c r="L15" s="478">
        <v>1.2482788843625134E-5</v>
      </c>
      <c r="M15" s="478">
        <v>1.290334922727802E-5</v>
      </c>
      <c r="N15" s="478">
        <v>0</v>
      </c>
      <c r="O15" s="478">
        <v>1.0164403309404562</v>
      </c>
      <c r="P15" s="478">
        <v>3.0064303634079217E-2</v>
      </c>
      <c r="Q15" s="478">
        <v>1.2016352595357345E-4</v>
      </c>
      <c r="R15" s="478">
        <v>4.6069641425238199E-4</v>
      </c>
      <c r="S15" s="478">
        <v>9.0385806152687258E-5</v>
      </c>
      <c r="T15" s="478">
        <v>7.4974727375255029E-5</v>
      </c>
      <c r="U15" s="478">
        <v>4.4576161704758112E-5</v>
      </c>
      <c r="V15" s="478">
        <v>1.5326675513683424E-4</v>
      </c>
      <c r="W15" s="478">
        <v>1.1010397648750644E-5</v>
      </c>
      <c r="X15" s="478">
        <v>0</v>
      </c>
      <c r="Y15" s="478">
        <v>9.87276125334523E-6</v>
      </c>
      <c r="Z15" s="478">
        <v>8.915751014473982E-5</v>
      </c>
      <c r="AA15" s="478">
        <v>1.411480675106154E-5</v>
      </c>
      <c r="AB15" s="478">
        <v>1.7026837091148228E-5</v>
      </c>
      <c r="AC15" s="478">
        <v>8.3666886385170217E-6</v>
      </c>
      <c r="AD15" s="478">
        <v>4.5648483787573018E-5</v>
      </c>
      <c r="AE15" s="478">
        <v>5.9680166113564416E-4</v>
      </c>
      <c r="AF15" s="478">
        <v>7.2889198511355132E-3</v>
      </c>
      <c r="AG15" s="478">
        <v>5.3929474657090043E-4</v>
      </c>
      <c r="AH15" s="478">
        <v>1.3714470479066987E-5</v>
      </c>
      <c r="AI15" s="478">
        <v>3.8238210182535963E-5</v>
      </c>
      <c r="AJ15" s="478">
        <v>2.6298415709432807E-4</v>
      </c>
      <c r="AK15" s="478">
        <v>1.4316007736024245E-5</v>
      </c>
      <c r="AL15" s="478">
        <v>8.9795581104284219E-6</v>
      </c>
      <c r="AM15" s="478">
        <v>1.6211299138891688E-5</v>
      </c>
      <c r="AN15" s="478">
        <v>6.7288644789575133E-6</v>
      </c>
      <c r="AO15" s="478">
        <v>1.3615763220813761E-5</v>
      </c>
      <c r="AP15" s="478">
        <v>3.666875441502765E-5</v>
      </c>
      <c r="AQ15" s="478">
        <v>4.382111877336604E-5</v>
      </c>
      <c r="AR15" s="478">
        <v>4.0290141959054574E-5</v>
      </c>
      <c r="AS15" s="478">
        <v>1.3655442134068097E-5</v>
      </c>
      <c r="AT15" s="478">
        <v>2.6031217368356499E-4</v>
      </c>
      <c r="AU15" s="478">
        <v>3.7922601280913047E-5</v>
      </c>
      <c r="AV15" s="478">
        <v>2.6852833509489414E-4</v>
      </c>
      <c r="AW15" s="478">
        <v>2.8504592756284669E-5</v>
      </c>
      <c r="AX15" s="478">
        <v>1.3888844480354455E-5</v>
      </c>
      <c r="AY15" s="478">
        <v>1.8763681601542575E-4</v>
      </c>
      <c r="AZ15" s="478">
        <v>9.1221175564660418E-6</v>
      </c>
      <c r="BA15" s="478">
        <v>9.9808523973323999E-6</v>
      </c>
      <c r="BB15" s="478">
        <v>1.159446148381544E-5</v>
      </c>
      <c r="BC15" s="478">
        <v>1.1871314092488682E-5</v>
      </c>
      <c r="BD15" s="478">
        <v>0</v>
      </c>
      <c r="BE15" s="478">
        <v>8.2244857542978672E-6</v>
      </c>
      <c r="BF15" s="478">
        <v>7.57913446723895E-5</v>
      </c>
      <c r="BG15" s="478">
        <v>8.6613528183731777E-6</v>
      </c>
      <c r="BH15" s="478">
        <v>1.5662456999150721E-4</v>
      </c>
      <c r="BI15" s="478">
        <v>4.3706683570438065E-4</v>
      </c>
      <c r="BJ15" s="478">
        <v>2.5672784723429009E-5</v>
      </c>
      <c r="BK15" s="478">
        <v>8.4617467794905249E-5</v>
      </c>
      <c r="BL15" s="478">
        <v>3.4797826677780035E-4</v>
      </c>
      <c r="BM15" s="478">
        <v>8.4448312351006728E-5</v>
      </c>
      <c r="BN15" s="478">
        <v>4.8515640981428388E-5</v>
      </c>
      <c r="BO15" s="478">
        <v>1.3905754402277584E-5</v>
      </c>
      <c r="BP15" s="478">
        <v>2.8010506483870697E-5</v>
      </c>
      <c r="BQ15" s="478">
        <v>3.9249559400380974E-5</v>
      </c>
      <c r="BR15" s="478">
        <v>2.9228491381038803E-5</v>
      </c>
      <c r="BS15" s="478">
        <v>5.8242487542155982E-5</v>
      </c>
      <c r="BT15" s="478">
        <v>1.9704286983297457E-5</v>
      </c>
      <c r="BU15" s="478">
        <v>8.5281994256704019E-6</v>
      </c>
      <c r="BV15" s="478">
        <v>1.139273293138785E-5</v>
      </c>
      <c r="BW15" s="478">
        <v>6.9790245389584121E-6</v>
      </c>
      <c r="BX15" s="478">
        <v>8.863309996120414E-5</v>
      </c>
      <c r="BY15" s="478">
        <v>2.009111813801499E-5</v>
      </c>
      <c r="BZ15" s="478">
        <v>3.5010886634705649E-5</v>
      </c>
      <c r="CA15" s="478">
        <v>3.3352613663123541E-4</v>
      </c>
      <c r="CB15" s="478">
        <v>3.9131647183343688E-5</v>
      </c>
      <c r="CC15" s="478">
        <v>7.5207138196553973E-5</v>
      </c>
      <c r="CD15" s="478">
        <v>8.9890364345937652E-5</v>
      </c>
      <c r="CE15" s="478">
        <v>1.4638747465238721E-4</v>
      </c>
      <c r="CF15" s="478">
        <v>1.3781999064214369E-5</v>
      </c>
      <c r="CG15" s="478">
        <v>2.1984736585577795E-5</v>
      </c>
      <c r="CH15" s="478">
        <v>2.9218908366348669E-5</v>
      </c>
      <c r="CI15" s="478">
        <v>6.2742989479525499E-5</v>
      </c>
      <c r="CJ15" s="478">
        <v>1.905155097135394E-5</v>
      </c>
      <c r="CK15" s="478">
        <v>2.9028369359094028E-5</v>
      </c>
      <c r="CL15" s="478">
        <v>3.2549652017323443E-5</v>
      </c>
      <c r="CM15" s="478">
        <v>1.2372714105426453E-5</v>
      </c>
      <c r="CN15" s="478">
        <v>2.7534564814456714E-5</v>
      </c>
      <c r="CO15" s="478">
        <v>3.0292854007120356E-5</v>
      </c>
      <c r="CP15" s="478">
        <v>3.5737988457542946E-4</v>
      </c>
      <c r="CQ15" s="478">
        <v>4.1724608287163873E-5</v>
      </c>
      <c r="CR15" s="478">
        <v>3.1193067988753534E-5</v>
      </c>
      <c r="CS15" s="478">
        <v>7.9529393061718228E-5</v>
      </c>
      <c r="CT15" s="478">
        <v>3.2236898196067518E-5</v>
      </c>
      <c r="CU15" s="478">
        <v>1.9339889206062537E-5</v>
      </c>
      <c r="CV15" s="478">
        <v>2.2733323481559207E-5</v>
      </c>
      <c r="CW15" s="478">
        <v>4.8768491762798612E-5</v>
      </c>
      <c r="CX15" s="478">
        <v>1.65826871334249E-4</v>
      </c>
      <c r="CY15" s="478">
        <v>2.7390319369075985E-5</v>
      </c>
      <c r="CZ15" s="478">
        <v>7.0894283116338996E-5</v>
      </c>
      <c r="DA15" s="478">
        <v>3.7753989740293737E-4</v>
      </c>
      <c r="DB15" s="478">
        <v>3.0856566227953851E-5</v>
      </c>
      <c r="DC15" s="478">
        <v>7.5371276521554983E-5</v>
      </c>
      <c r="DD15" s="478">
        <v>1.8936131153811043E-3</v>
      </c>
      <c r="DE15" s="478">
        <v>2.0199232006003972E-5</v>
      </c>
      <c r="DF15" s="501">
        <v>1.0662468609982441</v>
      </c>
      <c r="DG15" s="502">
        <v>0.82504249808586294</v>
      </c>
      <c r="DH15" s="503" t="s">
        <v>214</v>
      </c>
    </row>
    <row r="16" spans="1:112" ht="18.75" customHeight="1" x14ac:dyDescent="0.2">
      <c r="A16" s="563" t="s">
        <v>215</v>
      </c>
      <c r="B16" s="571" t="s">
        <v>321</v>
      </c>
      <c r="C16" s="459"/>
      <c r="D16" s="499">
        <v>4.4498265645738554E-4</v>
      </c>
      <c r="E16" s="499">
        <v>7.0856811228990816E-5</v>
      </c>
      <c r="F16" s="499">
        <v>4.3087455163068545E-4</v>
      </c>
      <c r="G16" s="499">
        <v>2.4745015759616086E-5</v>
      </c>
      <c r="H16" s="499">
        <v>6.4380376264715536E-4</v>
      </c>
      <c r="I16" s="499">
        <v>0</v>
      </c>
      <c r="J16" s="499">
        <v>2.665414676590871E-4</v>
      </c>
      <c r="K16" s="499">
        <v>1.3400424999777065E-4</v>
      </c>
      <c r="L16" s="478">
        <v>9.9435426665142737E-5</v>
      </c>
      <c r="M16" s="478">
        <v>5.8599320165428788E-5</v>
      </c>
      <c r="N16" s="478">
        <v>0</v>
      </c>
      <c r="O16" s="478">
        <v>2.2021504334143553E-4</v>
      </c>
      <c r="P16" s="478">
        <v>1.002303590690139</v>
      </c>
      <c r="Q16" s="478">
        <v>1.3449226587420367E-4</v>
      </c>
      <c r="R16" s="478">
        <v>1.3606425059260044E-4</v>
      </c>
      <c r="S16" s="478">
        <v>1.4572425969898618E-4</v>
      </c>
      <c r="T16" s="478">
        <v>1.5977217440399464E-4</v>
      </c>
      <c r="U16" s="478">
        <v>8.2956870767267302E-5</v>
      </c>
      <c r="V16" s="478">
        <v>4.4481533897165472E-4</v>
      </c>
      <c r="W16" s="478">
        <v>9.6665476923563532E-5</v>
      </c>
      <c r="X16" s="478">
        <v>0</v>
      </c>
      <c r="Y16" s="478">
        <v>5.9347031414335224E-5</v>
      </c>
      <c r="Z16" s="478">
        <v>9.2137806173854075E-5</v>
      </c>
      <c r="AA16" s="478">
        <v>1.6598849122683525E-4</v>
      </c>
      <c r="AB16" s="478">
        <v>6.6655335625277005E-5</v>
      </c>
      <c r="AC16" s="478">
        <v>6.0712901205006065E-5</v>
      </c>
      <c r="AD16" s="478">
        <v>9.147068588480318E-5</v>
      </c>
      <c r="AE16" s="478">
        <v>1.4408993115017665E-4</v>
      </c>
      <c r="AF16" s="478">
        <v>4.9224546910784663E-4</v>
      </c>
      <c r="AG16" s="478">
        <v>6.927767144327703E-4</v>
      </c>
      <c r="AH16" s="478">
        <v>9.1109539423108447E-5</v>
      </c>
      <c r="AI16" s="478">
        <v>7.0911388597569172E-4</v>
      </c>
      <c r="AJ16" s="478">
        <v>2.0167530246166372E-4</v>
      </c>
      <c r="AK16" s="478">
        <v>4.3973548477465432E-5</v>
      </c>
      <c r="AL16" s="478">
        <v>4.0503142429540304E-5</v>
      </c>
      <c r="AM16" s="478">
        <v>1.6475430373639387E-4</v>
      </c>
      <c r="AN16" s="478">
        <v>6.396660896536078E-5</v>
      </c>
      <c r="AO16" s="478">
        <v>1.0508534576423464E-4</v>
      </c>
      <c r="AP16" s="478">
        <v>1.6375338909417028E-4</v>
      </c>
      <c r="AQ16" s="478">
        <v>7.6693808291490603E-5</v>
      </c>
      <c r="AR16" s="478">
        <v>8.0135458649119082E-5</v>
      </c>
      <c r="AS16" s="478">
        <v>1.2983554913006344E-4</v>
      </c>
      <c r="AT16" s="478">
        <v>9.6393078989479478E-5</v>
      </c>
      <c r="AU16" s="478">
        <v>1.2256534155975107E-4</v>
      </c>
      <c r="AV16" s="478">
        <v>1.6401541643673451E-4</v>
      </c>
      <c r="AW16" s="478">
        <v>2.7039846729308767E-4</v>
      </c>
      <c r="AX16" s="478">
        <v>1.8418831102894506E-4</v>
      </c>
      <c r="AY16" s="478">
        <v>1.3452170521024821E-4</v>
      </c>
      <c r="AZ16" s="478">
        <v>5.0844018716591099E-5</v>
      </c>
      <c r="BA16" s="478">
        <v>2.2717039569647275E-5</v>
      </c>
      <c r="BB16" s="478">
        <v>9.6348120260042802E-5</v>
      </c>
      <c r="BC16" s="478">
        <v>2.0303576436344663E-5</v>
      </c>
      <c r="BD16" s="478">
        <v>0</v>
      </c>
      <c r="BE16" s="478">
        <v>1.1621498120157546E-5</v>
      </c>
      <c r="BF16" s="478">
        <v>6.184241854483881E-5</v>
      </c>
      <c r="BG16" s="478">
        <v>5.1574612619664353E-5</v>
      </c>
      <c r="BH16" s="478">
        <v>4.8409351687736262E-5</v>
      </c>
      <c r="BI16" s="478">
        <v>2.888156769037139E-4</v>
      </c>
      <c r="BJ16" s="478">
        <v>1.7382321102370562E-4</v>
      </c>
      <c r="BK16" s="478">
        <v>3.6265170570923337E-4</v>
      </c>
      <c r="BL16" s="478">
        <v>1.7000874346028393E-4</v>
      </c>
      <c r="BM16" s="478">
        <v>1.8139665415839735E-4</v>
      </c>
      <c r="BN16" s="478">
        <v>1.8713107170349801E-4</v>
      </c>
      <c r="BO16" s="478">
        <v>4.9996034498645586E-5</v>
      </c>
      <c r="BP16" s="478">
        <v>6.8500730768222476E-5</v>
      </c>
      <c r="BQ16" s="478">
        <v>1.2797784187679903E-4</v>
      </c>
      <c r="BR16" s="478">
        <v>2.3501790503214042E-4</v>
      </c>
      <c r="BS16" s="478">
        <v>3.4456939503622278E-4</v>
      </c>
      <c r="BT16" s="478">
        <v>1.4016689793441405E-4</v>
      </c>
      <c r="BU16" s="478">
        <v>4.0306358505333666E-5</v>
      </c>
      <c r="BV16" s="478">
        <v>2.6535676920703968E-5</v>
      </c>
      <c r="BW16" s="478">
        <v>1.2277211401169595E-5</v>
      </c>
      <c r="BX16" s="478">
        <v>1.0609108592741793E-4</v>
      </c>
      <c r="BY16" s="478">
        <v>7.9393864643211105E-5</v>
      </c>
      <c r="BZ16" s="478">
        <v>1.2236966885892283E-4</v>
      </c>
      <c r="CA16" s="478">
        <v>1.490707346962961E-4</v>
      </c>
      <c r="CB16" s="478">
        <v>1.3014292944283018E-4</v>
      </c>
      <c r="CC16" s="478">
        <v>5.227223162184552E-5</v>
      </c>
      <c r="CD16" s="478">
        <v>1.6824734901336053E-4</v>
      </c>
      <c r="CE16" s="478">
        <v>2.1993243499513236E-4</v>
      </c>
      <c r="CF16" s="478">
        <v>1.3323169259265791E-4</v>
      </c>
      <c r="CG16" s="478">
        <v>7.1387614572544913E-5</v>
      </c>
      <c r="CH16" s="478">
        <v>1.0284571228026967E-4</v>
      </c>
      <c r="CI16" s="478">
        <v>9.4739961183653559E-5</v>
      </c>
      <c r="CJ16" s="478">
        <v>9.1820064494658934E-5</v>
      </c>
      <c r="CK16" s="478">
        <v>1.3421911008671574E-4</v>
      </c>
      <c r="CL16" s="478">
        <v>3.7561904382344075E-4</v>
      </c>
      <c r="CM16" s="478">
        <v>3.1844199443039953E-5</v>
      </c>
      <c r="CN16" s="478">
        <v>9.8640657871413816E-5</v>
      </c>
      <c r="CO16" s="478">
        <v>2.8635472908941699E-4</v>
      </c>
      <c r="CP16" s="478">
        <v>9.6153013856849722E-4</v>
      </c>
      <c r="CQ16" s="478">
        <v>4.8384725421434627E-4</v>
      </c>
      <c r="CR16" s="478">
        <v>2.6743807861122408E-4</v>
      </c>
      <c r="CS16" s="478">
        <v>1.6695312124762939E-3</v>
      </c>
      <c r="CT16" s="478">
        <v>2.5471772680602444E-4</v>
      </c>
      <c r="CU16" s="478">
        <v>6.1075089899316243E-5</v>
      </c>
      <c r="CV16" s="478">
        <v>9.1460472676357766E-5</v>
      </c>
      <c r="CW16" s="478">
        <v>1.5180356207994766E-4</v>
      </c>
      <c r="CX16" s="478">
        <v>5.0875825982181478E-4</v>
      </c>
      <c r="CY16" s="478">
        <v>1.3991729892234056E-4</v>
      </c>
      <c r="CZ16" s="478">
        <v>9.6469679948162621E-4</v>
      </c>
      <c r="DA16" s="478">
        <v>2.773075010129628E-4</v>
      </c>
      <c r="DB16" s="478">
        <v>6.911246815932315E-4</v>
      </c>
      <c r="DC16" s="478">
        <v>2.4045061588268027E-4</v>
      </c>
      <c r="DD16" s="478">
        <v>5.0440475486189171E-4</v>
      </c>
      <c r="DE16" s="478">
        <v>6.9114646686237562E-5</v>
      </c>
      <c r="DF16" s="501">
        <v>1.0231644831311792</v>
      </c>
      <c r="DG16" s="502">
        <v>0.79170613484851249</v>
      </c>
      <c r="DH16" s="503" t="s">
        <v>215</v>
      </c>
    </row>
    <row r="17" spans="1:113" ht="18.75" customHeight="1" x14ac:dyDescent="0.2">
      <c r="A17" s="563" t="s">
        <v>216</v>
      </c>
      <c r="B17" s="571" t="s">
        <v>322</v>
      </c>
      <c r="C17" s="459"/>
      <c r="D17" s="499">
        <v>1.0605639551303732E-4</v>
      </c>
      <c r="E17" s="499">
        <v>1.448973720581343E-3</v>
      </c>
      <c r="F17" s="499">
        <v>1.2651869329394151E-4</v>
      </c>
      <c r="G17" s="499">
        <v>1.044930844546642E-2</v>
      </c>
      <c r="H17" s="499">
        <v>3.8897368967656063E-4</v>
      </c>
      <c r="I17" s="499">
        <v>0</v>
      </c>
      <c r="J17" s="499">
        <v>2.8487567410900649E-4</v>
      </c>
      <c r="K17" s="499">
        <v>2.6713615969693689E-4</v>
      </c>
      <c r="L17" s="478">
        <v>1.000157844833373E-4</v>
      </c>
      <c r="M17" s="478">
        <v>6.4181260078118995E-4</v>
      </c>
      <c r="N17" s="478">
        <v>0</v>
      </c>
      <c r="O17" s="478">
        <v>1.4059882567178815E-4</v>
      </c>
      <c r="P17" s="478">
        <v>1.2579160910601364E-4</v>
      </c>
      <c r="Q17" s="478">
        <v>1.03247902432884</v>
      </c>
      <c r="R17" s="478">
        <v>4.5220572789791899E-2</v>
      </c>
      <c r="S17" s="478">
        <v>4.8405444648327916E-3</v>
      </c>
      <c r="T17" s="478">
        <v>4.6419699924152633E-4</v>
      </c>
      <c r="U17" s="478">
        <v>1.5323863978687342E-4</v>
      </c>
      <c r="V17" s="478">
        <v>1.6765176418021837E-4</v>
      </c>
      <c r="W17" s="478">
        <v>9.6366178182216071E-5</v>
      </c>
      <c r="X17" s="478">
        <v>0</v>
      </c>
      <c r="Y17" s="478">
        <v>1.0291691209107086E-4</v>
      </c>
      <c r="Z17" s="478">
        <v>9.4113644803680486E-5</v>
      </c>
      <c r="AA17" s="478">
        <v>8.4488936793899799E-5</v>
      </c>
      <c r="AB17" s="478">
        <v>1.5120944198860142E-4</v>
      </c>
      <c r="AC17" s="478">
        <v>6.0016116159876574E-5</v>
      </c>
      <c r="AD17" s="478">
        <v>1.5011102066705154E-4</v>
      </c>
      <c r="AE17" s="478">
        <v>9.4236653945433717E-5</v>
      </c>
      <c r="AF17" s="478">
        <v>1.9908310844891447E-4</v>
      </c>
      <c r="AG17" s="478">
        <v>2.5518956321270016E-3</v>
      </c>
      <c r="AH17" s="478">
        <v>9.9927706646304833E-5</v>
      </c>
      <c r="AI17" s="478">
        <v>1.0350205548151246E-2</v>
      </c>
      <c r="AJ17" s="478">
        <v>5.2087009194289339E-4</v>
      </c>
      <c r="AK17" s="478">
        <v>2.18289243286725E-4</v>
      </c>
      <c r="AL17" s="478">
        <v>1.2767039335005693E-4</v>
      </c>
      <c r="AM17" s="478">
        <v>2.6348151445600442E-4</v>
      </c>
      <c r="AN17" s="478">
        <v>3.5669781522826523E-5</v>
      </c>
      <c r="AO17" s="478">
        <v>8.4579458194156612E-5</v>
      </c>
      <c r="AP17" s="478">
        <v>3.7778657969272797E-4</v>
      </c>
      <c r="AQ17" s="478">
        <v>1.054951010660222E-3</v>
      </c>
      <c r="AR17" s="478">
        <v>1.9107570383487037E-4</v>
      </c>
      <c r="AS17" s="478">
        <v>7.9118308706832338E-5</v>
      </c>
      <c r="AT17" s="478">
        <v>7.1958734989690289E-5</v>
      </c>
      <c r="AU17" s="478">
        <v>8.3057254445117036E-5</v>
      </c>
      <c r="AV17" s="478">
        <v>8.442163596379417E-5</v>
      </c>
      <c r="AW17" s="478">
        <v>1.4030314636658396E-4</v>
      </c>
      <c r="AX17" s="478">
        <v>1.4685783922548982E-4</v>
      </c>
      <c r="AY17" s="478">
        <v>1.4032102939512899E-4</v>
      </c>
      <c r="AZ17" s="478">
        <v>3.7046996291766416E-5</v>
      </c>
      <c r="BA17" s="478">
        <v>5.8254512608760657E-5</v>
      </c>
      <c r="BB17" s="478">
        <v>8.5429126267125958E-5</v>
      </c>
      <c r="BC17" s="478">
        <v>3.6672725328162011E-5</v>
      </c>
      <c r="BD17" s="478">
        <v>0</v>
      </c>
      <c r="BE17" s="478">
        <v>4.3819397505311763E-5</v>
      </c>
      <c r="BF17" s="478">
        <v>9.3438992911758193E-5</v>
      </c>
      <c r="BG17" s="478">
        <v>5.7436880307370419E-5</v>
      </c>
      <c r="BH17" s="478">
        <v>5.9635178508957566E-4</v>
      </c>
      <c r="BI17" s="478">
        <v>5.0775752108368081E-3</v>
      </c>
      <c r="BJ17" s="478">
        <v>6.1884663053326375E-5</v>
      </c>
      <c r="BK17" s="478">
        <v>1.5124296299915362E-2</v>
      </c>
      <c r="BL17" s="478">
        <v>4.3407157184643672E-3</v>
      </c>
      <c r="BM17" s="478">
        <v>4.8600215728063581E-4</v>
      </c>
      <c r="BN17" s="478">
        <v>8.6666991815030625E-4</v>
      </c>
      <c r="BO17" s="478">
        <v>6.8034381065688952E-4</v>
      </c>
      <c r="BP17" s="478">
        <v>2.7371167412090883E-4</v>
      </c>
      <c r="BQ17" s="478">
        <v>3.3629602895538229E-4</v>
      </c>
      <c r="BR17" s="478">
        <v>1.2102186962222694E-4</v>
      </c>
      <c r="BS17" s="478">
        <v>2.4630291511428947E-4</v>
      </c>
      <c r="BT17" s="478">
        <v>1.0278594818335375E-4</v>
      </c>
      <c r="BU17" s="478">
        <v>5.3900393769973275E-5</v>
      </c>
      <c r="BV17" s="478">
        <v>1.2069836141667433E-4</v>
      </c>
      <c r="BW17" s="478">
        <v>7.9335587362957139E-5</v>
      </c>
      <c r="BX17" s="478">
        <v>1.4683726527785844E-4</v>
      </c>
      <c r="BY17" s="478">
        <v>6.5756758686857125E-5</v>
      </c>
      <c r="BZ17" s="478">
        <v>3.5156653432148082E-4</v>
      </c>
      <c r="CA17" s="478">
        <v>1.9463110995891531E-4</v>
      </c>
      <c r="CB17" s="478">
        <v>5.6550678256496499E-4</v>
      </c>
      <c r="CC17" s="478">
        <v>1.0113110804814952E-4</v>
      </c>
      <c r="CD17" s="478">
        <v>3.3542665965972604E-4</v>
      </c>
      <c r="CE17" s="478">
        <v>2.7683903682930787E-3</v>
      </c>
      <c r="CF17" s="478">
        <v>2.9232948550697895E-5</v>
      </c>
      <c r="CG17" s="478">
        <v>1.2662473904773817E-4</v>
      </c>
      <c r="CH17" s="478">
        <v>1.3937525684069198E-4</v>
      </c>
      <c r="CI17" s="478">
        <v>7.2561651055726636E-5</v>
      </c>
      <c r="CJ17" s="478">
        <v>1.1283463569602259E-4</v>
      </c>
      <c r="CK17" s="478">
        <v>1.5130978140720787E-4</v>
      </c>
      <c r="CL17" s="478">
        <v>8.6856540205282453E-5</v>
      </c>
      <c r="CM17" s="478">
        <v>1.0861024999186035E-4</v>
      </c>
      <c r="CN17" s="478">
        <v>1.5482399278992582E-4</v>
      </c>
      <c r="CO17" s="478">
        <v>7.3261203236879747E-5</v>
      </c>
      <c r="CP17" s="478">
        <v>1.2860864873696294E-4</v>
      </c>
      <c r="CQ17" s="478">
        <v>1.7797937456378159E-4</v>
      </c>
      <c r="CR17" s="478">
        <v>9.7137796338972576E-5</v>
      </c>
      <c r="CS17" s="478">
        <v>2.798080984112937E-4</v>
      </c>
      <c r="CT17" s="478">
        <v>7.3982735039338407E-5</v>
      </c>
      <c r="CU17" s="478">
        <v>7.6840607851330633E-5</v>
      </c>
      <c r="CV17" s="478">
        <v>3.7653138837740987E-5</v>
      </c>
      <c r="CW17" s="478">
        <v>1.1027774154593426E-4</v>
      </c>
      <c r="CX17" s="478">
        <v>2.5250234799460849E-4</v>
      </c>
      <c r="CY17" s="478">
        <v>2.8575759578557006E-4</v>
      </c>
      <c r="CZ17" s="478">
        <v>1.6654056207219186E-4</v>
      </c>
      <c r="DA17" s="478">
        <v>2.8190636711316301E-4</v>
      </c>
      <c r="DB17" s="478">
        <v>2.8133255477444016E-5</v>
      </c>
      <c r="DC17" s="478">
        <v>2.7665108014952422E-4</v>
      </c>
      <c r="DD17" s="478">
        <v>2.3020491943068219E-4</v>
      </c>
      <c r="DE17" s="478">
        <v>1.1671491612563756E-4</v>
      </c>
      <c r="DF17" s="501">
        <v>1.152245700955411</v>
      </c>
      <c r="DG17" s="502">
        <v>0.89158684193914273</v>
      </c>
      <c r="DH17" s="503" t="s">
        <v>216</v>
      </c>
    </row>
    <row r="18" spans="1:113" ht="18.75" customHeight="1" x14ac:dyDescent="0.2">
      <c r="A18" s="563" t="s">
        <v>217</v>
      </c>
      <c r="B18" s="571" t="s">
        <v>323</v>
      </c>
      <c r="C18" s="459"/>
      <c r="D18" s="499">
        <v>1.3283360051647214E-4</v>
      </c>
      <c r="E18" s="499">
        <v>9.7873125100974071E-5</v>
      </c>
      <c r="F18" s="499">
        <v>1.4976512376946665E-4</v>
      </c>
      <c r="G18" s="499">
        <v>7.3675837074508601E-5</v>
      </c>
      <c r="H18" s="499">
        <v>2.338354168185265E-4</v>
      </c>
      <c r="I18" s="499">
        <v>0</v>
      </c>
      <c r="J18" s="499">
        <v>3.1136479898420682E-4</v>
      </c>
      <c r="K18" s="499">
        <v>2.2363165592977893E-4</v>
      </c>
      <c r="L18" s="478">
        <v>4.0672196819481601E-4</v>
      </c>
      <c r="M18" s="478">
        <v>7.3901525765053154E-5</v>
      </c>
      <c r="N18" s="478">
        <v>0</v>
      </c>
      <c r="O18" s="478">
        <v>5.9288773602905504E-4</v>
      </c>
      <c r="P18" s="478">
        <v>4.5308046221207305E-4</v>
      </c>
      <c r="Q18" s="478">
        <v>2.6745289093360022E-4</v>
      </c>
      <c r="R18" s="478">
        <v>1.0042544252479</v>
      </c>
      <c r="S18" s="478">
        <v>7.9712234183876535E-4</v>
      </c>
      <c r="T18" s="478">
        <v>5.2397394592633277E-4</v>
      </c>
      <c r="U18" s="478">
        <v>3.1143585327812783E-4</v>
      </c>
      <c r="V18" s="478">
        <v>3.9458186271671677E-4</v>
      </c>
      <c r="W18" s="478">
        <v>3.9585524263812766E-4</v>
      </c>
      <c r="X18" s="478">
        <v>0</v>
      </c>
      <c r="Y18" s="478">
        <v>3.162352053549938E-4</v>
      </c>
      <c r="Z18" s="478">
        <v>3.8062036241286949E-4</v>
      </c>
      <c r="AA18" s="478">
        <v>6.6860682458502773E-4</v>
      </c>
      <c r="AB18" s="478">
        <v>2.6078788518569683E-4</v>
      </c>
      <c r="AC18" s="478">
        <v>2.6256916491350618E-4</v>
      </c>
      <c r="AD18" s="478">
        <v>3.2861351713862788E-4</v>
      </c>
      <c r="AE18" s="478">
        <v>3.5929430967434863E-4</v>
      </c>
      <c r="AF18" s="478">
        <v>7.551155175729888E-4</v>
      </c>
      <c r="AG18" s="478">
        <v>4.4240314510484498E-4</v>
      </c>
      <c r="AH18" s="478">
        <v>2.8296232786094254E-4</v>
      </c>
      <c r="AI18" s="478">
        <v>2.7497271242087232E-3</v>
      </c>
      <c r="AJ18" s="478">
        <v>5.8736888167336746E-4</v>
      </c>
      <c r="AK18" s="478">
        <v>2.7584732637983415E-4</v>
      </c>
      <c r="AL18" s="478">
        <v>2.0119757872790207E-4</v>
      </c>
      <c r="AM18" s="478">
        <v>4.2490410338458197E-4</v>
      </c>
      <c r="AN18" s="478">
        <v>1.0023288835772667E-4</v>
      </c>
      <c r="AO18" s="478">
        <v>3.7979293650717926E-4</v>
      </c>
      <c r="AP18" s="478">
        <v>7.1515092181574993E-4</v>
      </c>
      <c r="AQ18" s="478">
        <v>2.9052077917742034E-4</v>
      </c>
      <c r="AR18" s="478">
        <v>1.9941207421174007E-4</v>
      </c>
      <c r="AS18" s="478">
        <v>2.6588656753599732E-4</v>
      </c>
      <c r="AT18" s="478">
        <v>2.9349292208237737E-4</v>
      </c>
      <c r="AU18" s="478">
        <v>3.7769885170639393E-4</v>
      </c>
      <c r="AV18" s="478">
        <v>3.8915822849859354E-4</v>
      </c>
      <c r="AW18" s="478">
        <v>5.8055425366425361E-4</v>
      </c>
      <c r="AX18" s="478">
        <v>3.422085824177303E-4</v>
      </c>
      <c r="AY18" s="478">
        <v>2.9726253677103475E-4</v>
      </c>
      <c r="AZ18" s="478">
        <v>2.3420989009065698E-4</v>
      </c>
      <c r="BA18" s="478">
        <v>1.1414929371379406E-4</v>
      </c>
      <c r="BB18" s="478">
        <v>2.2574429542602614E-4</v>
      </c>
      <c r="BC18" s="478">
        <v>8.8148252911576729E-5</v>
      </c>
      <c r="BD18" s="478">
        <v>0</v>
      </c>
      <c r="BE18" s="478">
        <v>1.9829446839022698E-4</v>
      </c>
      <c r="BF18" s="478">
        <v>2.5948058313172685E-4</v>
      </c>
      <c r="BG18" s="478">
        <v>1.5362950578625689E-4</v>
      </c>
      <c r="BH18" s="478">
        <v>6.2674734258697917E-4</v>
      </c>
      <c r="BI18" s="478">
        <v>6.7366120741741038E-4</v>
      </c>
      <c r="BJ18" s="478">
        <v>1.7921361057527118E-4</v>
      </c>
      <c r="BK18" s="478">
        <v>2.9399010288367498E-3</v>
      </c>
      <c r="BL18" s="478">
        <v>6.6302945874370288E-3</v>
      </c>
      <c r="BM18" s="478">
        <v>1.6014095276274239E-4</v>
      </c>
      <c r="BN18" s="478">
        <v>1.6734367506535884E-4</v>
      </c>
      <c r="BO18" s="478">
        <v>5.1889278691854797E-4</v>
      </c>
      <c r="BP18" s="478">
        <v>6.2578512941454843E-4</v>
      </c>
      <c r="BQ18" s="478">
        <v>1.8455835713075881E-3</v>
      </c>
      <c r="BR18" s="478">
        <v>1.0669367869190934E-3</v>
      </c>
      <c r="BS18" s="478">
        <v>4.4032330314254319E-4</v>
      </c>
      <c r="BT18" s="478">
        <v>9.6050046240132489E-4</v>
      </c>
      <c r="BU18" s="478">
        <v>2.8326710507205292E-4</v>
      </c>
      <c r="BV18" s="478">
        <v>7.7788086128155974E-4</v>
      </c>
      <c r="BW18" s="478">
        <v>2.1199596646971676E-4</v>
      </c>
      <c r="BX18" s="478">
        <v>3.8708270294927091E-4</v>
      </c>
      <c r="BY18" s="478">
        <v>1.8786652089771984E-4</v>
      </c>
      <c r="BZ18" s="478">
        <v>4.0144463571309549E-4</v>
      </c>
      <c r="CA18" s="478">
        <v>3.2497185189336647E-4</v>
      </c>
      <c r="CB18" s="478">
        <v>5.6523645834645594E-4</v>
      </c>
      <c r="CC18" s="478">
        <v>2.3214015995774817E-4</v>
      </c>
      <c r="CD18" s="478">
        <v>9.0285465774854793E-4</v>
      </c>
      <c r="CE18" s="478">
        <v>1.1389971954559167E-3</v>
      </c>
      <c r="CF18" s="478">
        <v>1.5414383841799197E-4</v>
      </c>
      <c r="CG18" s="478">
        <v>1.2261354189691434E-3</v>
      </c>
      <c r="CH18" s="478">
        <v>5.2684830054113669E-4</v>
      </c>
      <c r="CI18" s="478">
        <v>8.143909456050899E-4</v>
      </c>
      <c r="CJ18" s="478">
        <v>1.1630599588925556E-3</v>
      </c>
      <c r="CK18" s="478">
        <v>6.7059674217335064E-4</v>
      </c>
      <c r="CL18" s="478">
        <v>4.7146324543976019E-4</v>
      </c>
      <c r="CM18" s="478">
        <v>7.6487467539067874E-4</v>
      </c>
      <c r="CN18" s="478">
        <v>1.5464206246700088E-3</v>
      </c>
      <c r="CO18" s="478">
        <v>7.3631871007168051E-4</v>
      </c>
      <c r="CP18" s="478">
        <v>3.6403373228998173E-4</v>
      </c>
      <c r="CQ18" s="478">
        <v>2.5013367276313925E-3</v>
      </c>
      <c r="CR18" s="478">
        <v>1.0459968351160822E-3</v>
      </c>
      <c r="CS18" s="478">
        <v>4.6491581821807839E-3</v>
      </c>
      <c r="CT18" s="478">
        <v>6.8888262549320371E-4</v>
      </c>
      <c r="CU18" s="478">
        <v>4.1114726169983471E-4</v>
      </c>
      <c r="CV18" s="478">
        <v>1.5227084083786581E-4</v>
      </c>
      <c r="CW18" s="478">
        <v>5.8151582693497113E-4</v>
      </c>
      <c r="CX18" s="478">
        <v>8.6015915102690083E-4</v>
      </c>
      <c r="CY18" s="478">
        <v>8.605283919724308E-4</v>
      </c>
      <c r="CZ18" s="478">
        <v>3.5740197463166132E-4</v>
      </c>
      <c r="DA18" s="478">
        <v>1.5098773981464604E-3</v>
      </c>
      <c r="DB18" s="478">
        <v>1.0068947171337009E-4</v>
      </c>
      <c r="DC18" s="478">
        <v>7.6435541000422044E-4</v>
      </c>
      <c r="DD18" s="478">
        <v>1.7814625696506854E-4</v>
      </c>
      <c r="DE18" s="478">
        <v>2.7582017706859847E-4</v>
      </c>
      <c r="DF18" s="501">
        <v>1.0691203350264558</v>
      </c>
      <c r="DG18" s="502">
        <v>0.82726594021464084</v>
      </c>
      <c r="DH18" s="503" t="s">
        <v>217</v>
      </c>
    </row>
    <row r="19" spans="1:113" ht="18.75" customHeight="1" x14ac:dyDescent="0.2">
      <c r="A19" s="563" t="s">
        <v>218</v>
      </c>
      <c r="B19" s="571" t="s">
        <v>324</v>
      </c>
      <c r="C19" s="459"/>
      <c r="D19" s="499">
        <v>5.2453036578653891E-4</v>
      </c>
      <c r="E19" s="499">
        <v>4.0204729234326277E-4</v>
      </c>
      <c r="F19" s="499">
        <v>1.0728595040580594E-3</v>
      </c>
      <c r="G19" s="499">
        <v>3.1630662810990098E-4</v>
      </c>
      <c r="H19" s="499">
        <v>9.2998267982646185E-5</v>
      </c>
      <c r="I19" s="499">
        <v>0</v>
      </c>
      <c r="J19" s="499">
        <v>1.695100521194397E-4</v>
      </c>
      <c r="K19" s="499">
        <v>5.8487041766493348E-4</v>
      </c>
      <c r="L19" s="478">
        <v>8.5793865480989764E-4</v>
      </c>
      <c r="M19" s="478">
        <v>1.109342864000844E-4</v>
      </c>
      <c r="N19" s="478">
        <v>0</v>
      </c>
      <c r="O19" s="478">
        <v>2.3035273791546668E-4</v>
      </c>
      <c r="P19" s="478">
        <v>3.4223012681261944E-4</v>
      </c>
      <c r="Q19" s="478">
        <v>6.3766613876807706E-4</v>
      </c>
      <c r="R19" s="478">
        <v>1.7126525299032409E-3</v>
      </c>
      <c r="S19" s="478">
        <v>1.0498011153096407</v>
      </c>
      <c r="T19" s="478">
        <v>4.2294928384987641E-2</v>
      </c>
      <c r="U19" s="478">
        <v>1.7543774179149572E-2</v>
      </c>
      <c r="V19" s="478">
        <v>1.8430959084999834E-4</v>
      </c>
      <c r="W19" s="478">
        <v>9.3677656629610119E-5</v>
      </c>
      <c r="X19" s="478">
        <v>0</v>
      </c>
      <c r="Y19" s="478">
        <v>9.1542199104199055E-5</v>
      </c>
      <c r="Z19" s="478">
        <v>3.9431664959210067E-4</v>
      </c>
      <c r="AA19" s="478">
        <v>1.3732815642641149E-3</v>
      </c>
      <c r="AB19" s="478">
        <v>3.3232978987151614E-4</v>
      </c>
      <c r="AC19" s="478">
        <v>4.8940411849564038E-5</v>
      </c>
      <c r="AD19" s="478">
        <v>3.3321129126934857E-4</v>
      </c>
      <c r="AE19" s="478">
        <v>6.0673619564730985E-4</v>
      </c>
      <c r="AF19" s="478">
        <v>4.2136950044754018E-4</v>
      </c>
      <c r="AG19" s="478">
        <v>4.8928035540185522E-4</v>
      </c>
      <c r="AH19" s="478">
        <v>9.5791825907660491E-5</v>
      </c>
      <c r="AI19" s="478">
        <v>5.9984452486555855E-3</v>
      </c>
      <c r="AJ19" s="478">
        <v>5.0500366990738864E-4</v>
      </c>
      <c r="AK19" s="478">
        <v>6.7206104274886801E-5</v>
      </c>
      <c r="AL19" s="478">
        <v>4.5148039685761847E-5</v>
      </c>
      <c r="AM19" s="478">
        <v>6.7393431188688118E-5</v>
      </c>
      <c r="AN19" s="478">
        <v>9.8713522988421031E-5</v>
      </c>
      <c r="AO19" s="478">
        <v>7.7954453690286084E-5</v>
      </c>
      <c r="AP19" s="478">
        <v>1.2690247314663559E-4</v>
      </c>
      <c r="AQ19" s="478">
        <v>1.2376858127587616E-4</v>
      </c>
      <c r="AR19" s="478">
        <v>1.9457235076105468E-4</v>
      </c>
      <c r="AS19" s="478">
        <v>4.5713582869447915E-4</v>
      </c>
      <c r="AT19" s="478">
        <v>1.5155943766204048E-4</v>
      </c>
      <c r="AU19" s="478">
        <v>2.0925749126036739E-4</v>
      </c>
      <c r="AV19" s="478">
        <v>2.7944963830877712E-4</v>
      </c>
      <c r="AW19" s="478">
        <v>4.6491308264835443E-4</v>
      </c>
      <c r="AX19" s="478">
        <v>1.7057173337832882E-3</v>
      </c>
      <c r="AY19" s="478">
        <v>5.1249989105036134E-4</v>
      </c>
      <c r="AZ19" s="478">
        <v>7.2282875592078548E-5</v>
      </c>
      <c r="BA19" s="478">
        <v>2.4310401623186027E-4</v>
      </c>
      <c r="BB19" s="478">
        <v>3.8280048383156908E-4</v>
      </c>
      <c r="BC19" s="478">
        <v>1.5814105203169285E-4</v>
      </c>
      <c r="BD19" s="478">
        <v>0</v>
      </c>
      <c r="BE19" s="478">
        <v>3.5109145623052488E-5</v>
      </c>
      <c r="BF19" s="478">
        <v>1.4262892026419512E-4</v>
      </c>
      <c r="BG19" s="478">
        <v>1.0956371608263941E-4</v>
      </c>
      <c r="BH19" s="478">
        <v>1.1638149928436786E-4</v>
      </c>
      <c r="BI19" s="478">
        <v>1.9121737139243102E-3</v>
      </c>
      <c r="BJ19" s="478">
        <v>1.9318949929127529E-4</v>
      </c>
      <c r="BK19" s="478">
        <v>8.2003853599918323E-4</v>
      </c>
      <c r="BL19" s="478">
        <v>8.1373626876481251E-4</v>
      </c>
      <c r="BM19" s="478">
        <v>1.5415276177937692E-4</v>
      </c>
      <c r="BN19" s="478">
        <v>8.6593867266050129E-5</v>
      </c>
      <c r="BO19" s="478">
        <v>1.074546141354833E-4</v>
      </c>
      <c r="BP19" s="478">
        <v>1.4944886986438267E-4</v>
      </c>
      <c r="BQ19" s="478">
        <v>2.2928881910753071E-4</v>
      </c>
      <c r="BR19" s="478">
        <v>2.5769397714437092E-4</v>
      </c>
      <c r="BS19" s="478">
        <v>2.6272016029764916E-4</v>
      </c>
      <c r="BT19" s="478">
        <v>4.379563096850598E-4</v>
      </c>
      <c r="BU19" s="478">
        <v>1.1270985431872623E-4</v>
      </c>
      <c r="BV19" s="478">
        <v>1.0311590454853234E-4</v>
      </c>
      <c r="BW19" s="478">
        <v>5.2965130974904877E-5</v>
      </c>
      <c r="BX19" s="478">
        <v>1.8138106503709549E-4</v>
      </c>
      <c r="BY19" s="478">
        <v>1.9163691018064097E-4</v>
      </c>
      <c r="BZ19" s="478">
        <v>3.0953784286136423E-4</v>
      </c>
      <c r="CA19" s="478">
        <v>1.6029822324058451E-4</v>
      </c>
      <c r="CB19" s="478">
        <v>5.7586509112861892E-4</v>
      </c>
      <c r="CC19" s="478">
        <v>4.9400452523227481E-4</v>
      </c>
      <c r="CD19" s="478">
        <v>9.4908697266148112E-4</v>
      </c>
      <c r="CE19" s="478">
        <v>2.3611843675057586E-3</v>
      </c>
      <c r="CF19" s="478">
        <v>1.8857295271920593E-4</v>
      </c>
      <c r="CG19" s="478">
        <v>3.2886399230911214E-4</v>
      </c>
      <c r="CH19" s="478">
        <v>1.7364558643834943E-3</v>
      </c>
      <c r="CI19" s="478">
        <v>9.8769960492084093E-4</v>
      </c>
      <c r="CJ19" s="478">
        <v>3.3947162172064783E-4</v>
      </c>
      <c r="CK19" s="478">
        <v>1.2137625269378973E-2</v>
      </c>
      <c r="CL19" s="478">
        <v>2.586604812031926E-4</v>
      </c>
      <c r="CM19" s="478">
        <v>5.3612379418773652E-4</v>
      </c>
      <c r="CN19" s="478">
        <v>1.3999758666179663E-3</v>
      </c>
      <c r="CO19" s="478">
        <v>2.5133522036808954E-4</v>
      </c>
      <c r="CP19" s="478">
        <v>1.2390798008362494E-3</v>
      </c>
      <c r="CQ19" s="478">
        <v>6.3012791413780491E-4</v>
      </c>
      <c r="CR19" s="478">
        <v>4.6095697952670182E-4</v>
      </c>
      <c r="CS19" s="478">
        <v>9.3208453854419591E-4</v>
      </c>
      <c r="CT19" s="478">
        <v>1.3303246090431319E-4</v>
      </c>
      <c r="CU19" s="478">
        <v>2.0870107408809445E-3</v>
      </c>
      <c r="CV19" s="478">
        <v>1.4194721242208902E-4</v>
      </c>
      <c r="CW19" s="478">
        <v>6.5416009177849332E-4</v>
      </c>
      <c r="CX19" s="478">
        <v>3.7548235513667664E-4</v>
      </c>
      <c r="CY19" s="478">
        <v>2.0544204778637494E-4</v>
      </c>
      <c r="CZ19" s="478">
        <v>3.7469163125859826E-4</v>
      </c>
      <c r="DA19" s="478">
        <v>4.043658291292852E-4</v>
      </c>
      <c r="DB19" s="478">
        <v>1.804864677939709E-4</v>
      </c>
      <c r="DC19" s="478">
        <v>2.0353340364848794E-4</v>
      </c>
      <c r="DD19" s="478">
        <v>2.6580715000516356E-2</v>
      </c>
      <c r="DE19" s="478">
        <v>1.5382138505829631E-4</v>
      </c>
      <c r="DF19" s="501">
        <v>1.1973431100073273</v>
      </c>
      <c r="DG19" s="502">
        <v>0.92648239979012548</v>
      </c>
      <c r="DH19" s="503" t="s">
        <v>218</v>
      </c>
    </row>
    <row r="20" spans="1:113" ht="18.75" customHeight="1" x14ac:dyDescent="0.2">
      <c r="A20" s="563" t="s">
        <v>219</v>
      </c>
      <c r="B20" s="571" t="s">
        <v>325</v>
      </c>
      <c r="C20" s="459"/>
      <c r="D20" s="504">
        <v>1.0139805778206038E-2</v>
      </c>
      <c r="E20" s="478">
        <v>8.3160015243937818E-3</v>
      </c>
      <c r="F20" s="478">
        <v>2.3080452704424097E-2</v>
      </c>
      <c r="G20" s="478">
        <v>5.3473317652650253E-3</v>
      </c>
      <c r="H20" s="478">
        <v>4.8280474655239535E-4</v>
      </c>
      <c r="I20" s="478">
        <v>0</v>
      </c>
      <c r="J20" s="478">
        <v>7.0428469058560759E-4</v>
      </c>
      <c r="K20" s="478">
        <v>1.0252247590092653E-2</v>
      </c>
      <c r="L20" s="478">
        <v>1.8416195563001291E-2</v>
      </c>
      <c r="M20" s="478">
        <v>1.6085884411718087E-3</v>
      </c>
      <c r="N20" s="478">
        <v>0</v>
      </c>
      <c r="O20" s="478">
        <v>1.1997149293077045E-3</v>
      </c>
      <c r="P20" s="478">
        <v>1.6638857644502088E-3</v>
      </c>
      <c r="Q20" s="478">
        <v>1.5573620042228632E-3</v>
      </c>
      <c r="R20" s="478">
        <v>3.3557240208316763E-3</v>
      </c>
      <c r="S20" s="478">
        <v>2.2084312989794543E-3</v>
      </c>
      <c r="T20" s="478">
        <v>1.0024902601976675</v>
      </c>
      <c r="U20" s="478">
        <v>1.1606714195736805E-3</v>
      </c>
      <c r="V20" s="478">
        <v>1.5806920832442547E-3</v>
      </c>
      <c r="W20" s="478">
        <v>8.592451191880183E-4</v>
      </c>
      <c r="X20" s="478">
        <v>0</v>
      </c>
      <c r="Y20" s="478">
        <v>1.1583425946776907E-3</v>
      </c>
      <c r="Z20" s="478">
        <v>9.6290759008678471E-4</v>
      </c>
      <c r="AA20" s="478">
        <v>1.4759491147854754E-2</v>
      </c>
      <c r="AB20" s="478">
        <v>4.519509703996707E-3</v>
      </c>
      <c r="AC20" s="478">
        <v>1.8004559504871236E-4</v>
      </c>
      <c r="AD20" s="478">
        <v>1.8306953932041797E-3</v>
      </c>
      <c r="AE20" s="478">
        <v>1.2614649788960978E-3</v>
      </c>
      <c r="AF20" s="478">
        <v>4.1912253081315435E-3</v>
      </c>
      <c r="AG20" s="478">
        <v>1.554868756537974E-3</v>
      </c>
      <c r="AH20" s="478">
        <v>4.3227855339749398E-4</v>
      </c>
      <c r="AI20" s="478">
        <v>2.5034438590674609E-2</v>
      </c>
      <c r="AJ20" s="478">
        <v>1.483579573343079E-3</v>
      </c>
      <c r="AK20" s="478">
        <v>2.0915672911462081E-4</v>
      </c>
      <c r="AL20" s="478">
        <v>1.3999247523356991E-4</v>
      </c>
      <c r="AM20" s="478">
        <v>2.8501810809388871E-4</v>
      </c>
      <c r="AN20" s="478">
        <v>6.0846720704441483E-4</v>
      </c>
      <c r="AO20" s="478">
        <v>3.7605508937876592E-4</v>
      </c>
      <c r="AP20" s="478">
        <v>5.2905519614818608E-4</v>
      </c>
      <c r="AQ20" s="478">
        <v>5.0471908249702521E-4</v>
      </c>
      <c r="AR20" s="478">
        <v>1.3074884898052952E-3</v>
      </c>
      <c r="AS20" s="478">
        <v>9.6134030627634509E-4</v>
      </c>
      <c r="AT20" s="478">
        <v>6.5221130869399623E-4</v>
      </c>
      <c r="AU20" s="478">
        <v>2.3918247678304358E-3</v>
      </c>
      <c r="AV20" s="478">
        <v>8.0879554272886181E-4</v>
      </c>
      <c r="AW20" s="478">
        <v>1.2031861943534625E-3</v>
      </c>
      <c r="AX20" s="478">
        <v>1.2083038385613119E-3</v>
      </c>
      <c r="AY20" s="478">
        <v>2.1421067098389649E-3</v>
      </c>
      <c r="AZ20" s="478">
        <v>3.867602326885113E-4</v>
      </c>
      <c r="BA20" s="478">
        <v>8.9710005225829574E-4</v>
      </c>
      <c r="BB20" s="478">
        <v>8.4266572632650982E-4</v>
      </c>
      <c r="BC20" s="478">
        <v>5.7156842311950271E-4</v>
      </c>
      <c r="BD20" s="478">
        <v>0</v>
      </c>
      <c r="BE20" s="478">
        <v>8.5957659851795915E-5</v>
      </c>
      <c r="BF20" s="478">
        <v>4.5604008107956646E-4</v>
      </c>
      <c r="BG20" s="478">
        <v>3.5236280971047678E-4</v>
      </c>
      <c r="BH20" s="478">
        <v>6.4259043600609393E-4</v>
      </c>
      <c r="BI20" s="478">
        <v>3.1737400271211738E-3</v>
      </c>
      <c r="BJ20" s="478">
        <v>1.2303763504442052E-3</v>
      </c>
      <c r="BK20" s="478">
        <v>4.5013314891792771E-4</v>
      </c>
      <c r="BL20" s="478">
        <v>9.3737780129767988E-4</v>
      </c>
      <c r="BM20" s="478">
        <v>6.3136555430301977E-4</v>
      </c>
      <c r="BN20" s="478">
        <v>3.0513707269493219E-4</v>
      </c>
      <c r="BO20" s="478">
        <v>2.0578153955325653E-4</v>
      </c>
      <c r="BP20" s="478">
        <v>2.3406067227856113E-4</v>
      </c>
      <c r="BQ20" s="478">
        <v>5.3982540325658325E-4</v>
      </c>
      <c r="BR20" s="478">
        <v>1.4139805855139002E-3</v>
      </c>
      <c r="BS20" s="478">
        <v>4.2716584997510567E-3</v>
      </c>
      <c r="BT20" s="478">
        <v>1.7457688671083723E-3</v>
      </c>
      <c r="BU20" s="478">
        <v>4.2488235447741754E-4</v>
      </c>
      <c r="BV20" s="478">
        <v>3.2017798287770825E-4</v>
      </c>
      <c r="BW20" s="478">
        <v>1.3162333670194176E-4</v>
      </c>
      <c r="BX20" s="478">
        <v>8.5226601836465188E-4</v>
      </c>
      <c r="BY20" s="478">
        <v>8.4585443042495831E-4</v>
      </c>
      <c r="BZ20" s="478">
        <v>1.351343778942188E-3</v>
      </c>
      <c r="CA20" s="478">
        <v>8.2728687751360398E-4</v>
      </c>
      <c r="CB20" s="478">
        <v>2.7002194864595903E-3</v>
      </c>
      <c r="CC20" s="478">
        <v>1.332488189661915E-3</v>
      </c>
      <c r="CD20" s="478">
        <v>1.8535280488922909E-3</v>
      </c>
      <c r="CE20" s="478">
        <v>9.2185921114623249E-3</v>
      </c>
      <c r="CF20" s="478">
        <v>8.8454006278886315E-4</v>
      </c>
      <c r="CG20" s="478">
        <v>1.0219117668550405E-3</v>
      </c>
      <c r="CH20" s="478">
        <v>8.3280156048091037E-4</v>
      </c>
      <c r="CI20" s="478">
        <v>8.2760760220681226E-4</v>
      </c>
      <c r="CJ20" s="478">
        <v>7.9301240702078356E-4</v>
      </c>
      <c r="CK20" s="478">
        <v>8.3795906377311395E-4</v>
      </c>
      <c r="CL20" s="478">
        <v>8.1434253072720677E-4</v>
      </c>
      <c r="CM20" s="478">
        <v>9.7583308330126981E-4</v>
      </c>
      <c r="CN20" s="478">
        <v>2.5129821705436191E-3</v>
      </c>
      <c r="CO20" s="478">
        <v>2.2370650373148776E-3</v>
      </c>
      <c r="CP20" s="478">
        <v>4.1057570826220817E-3</v>
      </c>
      <c r="CQ20" s="478">
        <v>4.1742651943815403E-3</v>
      </c>
      <c r="CR20" s="478">
        <v>4.8766543799630543E-3</v>
      </c>
      <c r="CS20" s="478">
        <v>2.1518166334110428E-3</v>
      </c>
      <c r="CT20" s="478">
        <v>4.5319885025130207E-4</v>
      </c>
      <c r="CU20" s="478">
        <v>8.5764036804572607E-4</v>
      </c>
      <c r="CV20" s="478">
        <v>4.68733318193353E-4</v>
      </c>
      <c r="CW20" s="478">
        <v>7.7836319942371389E-4</v>
      </c>
      <c r="CX20" s="478">
        <v>2.2745295693013126E-3</v>
      </c>
      <c r="CY20" s="478">
        <v>2.7816099162149628E-3</v>
      </c>
      <c r="CZ20" s="478">
        <v>1.6211226817011437E-3</v>
      </c>
      <c r="DA20" s="478">
        <v>9.5845355818005703E-4</v>
      </c>
      <c r="DB20" s="478">
        <v>1.1302568068136275E-3</v>
      </c>
      <c r="DC20" s="478">
        <v>1.3446251673844651E-3</v>
      </c>
      <c r="DD20" s="478">
        <v>0.1788770598407021</v>
      </c>
      <c r="DE20" s="478">
        <v>4.8833633454449174E-4</v>
      </c>
      <c r="DF20" s="501">
        <v>1.4234332602178141</v>
      </c>
      <c r="DG20" s="502">
        <v>1.1014268607263396</v>
      </c>
      <c r="DH20" s="503" t="s">
        <v>219</v>
      </c>
    </row>
    <row r="21" spans="1:113" ht="18.75" customHeight="1" x14ac:dyDescent="0.2">
      <c r="A21" s="563" t="s">
        <v>220</v>
      </c>
      <c r="B21" s="571" t="s">
        <v>326</v>
      </c>
      <c r="C21" s="459"/>
      <c r="D21" s="478">
        <v>3.6254587738492782E-4</v>
      </c>
      <c r="E21" s="478">
        <v>2.558437183806795E-4</v>
      </c>
      <c r="F21" s="478">
        <v>4.096613998531176E-4</v>
      </c>
      <c r="G21" s="478">
        <v>2.7929612079338837E-4</v>
      </c>
      <c r="H21" s="478">
        <v>5.1671441275181465E-4</v>
      </c>
      <c r="I21" s="478">
        <v>0</v>
      </c>
      <c r="J21" s="478">
        <v>8.457371781935136E-4</v>
      </c>
      <c r="K21" s="478">
        <v>3.6361741177117764E-3</v>
      </c>
      <c r="L21" s="478">
        <v>1.0285466940661589E-3</v>
      </c>
      <c r="M21" s="478">
        <v>3.6507778017700471E-4</v>
      </c>
      <c r="N21" s="478">
        <v>0</v>
      </c>
      <c r="O21" s="478">
        <v>4.5990280097415396E-4</v>
      </c>
      <c r="P21" s="478">
        <v>6.2712791452912322E-4</v>
      </c>
      <c r="Q21" s="478">
        <v>4.5021324887825533E-4</v>
      </c>
      <c r="R21" s="478">
        <v>4.2543242033160335E-4</v>
      </c>
      <c r="S21" s="478">
        <v>4.4739742180006036E-4</v>
      </c>
      <c r="T21" s="478">
        <v>8.6640063199961998E-4</v>
      </c>
      <c r="U21" s="478">
        <v>1.0159558951363414</v>
      </c>
      <c r="V21" s="478">
        <v>5.4599603413795167E-4</v>
      </c>
      <c r="W21" s="478">
        <v>3.4965232048131775E-4</v>
      </c>
      <c r="X21" s="478">
        <v>0</v>
      </c>
      <c r="Y21" s="478">
        <v>2.7532616080115717E-4</v>
      </c>
      <c r="Z21" s="478">
        <v>3.9362926137391122E-4</v>
      </c>
      <c r="AA21" s="478">
        <v>2.0835897911290736E-3</v>
      </c>
      <c r="AB21" s="478">
        <v>1.0622622729678183E-3</v>
      </c>
      <c r="AC21" s="478">
        <v>3.1239625555701413E-4</v>
      </c>
      <c r="AD21" s="478">
        <v>4.9921549061945068E-4</v>
      </c>
      <c r="AE21" s="478">
        <v>2.6155760035629115E-4</v>
      </c>
      <c r="AF21" s="478">
        <v>4.6764870824238366E-4</v>
      </c>
      <c r="AG21" s="478">
        <v>1.7097357262734765E-3</v>
      </c>
      <c r="AH21" s="478">
        <v>3.4429274974710528E-4</v>
      </c>
      <c r="AI21" s="478">
        <v>8.3910864528234793E-4</v>
      </c>
      <c r="AJ21" s="478">
        <v>4.4036599514650547E-4</v>
      </c>
      <c r="AK21" s="478">
        <v>3.632532904154777E-4</v>
      </c>
      <c r="AL21" s="478">
        <v>2.5140644486840343E-4</v>
      </c>
      <c r="AM21" s="478">
        <v>6.9705161614430871E-4</v>
      </c>
      <c r="AN21" s="478">
        <v>1.7134600856683695E-4</v>
      </c>
      <c r="AO21" s="478">
        <v>5.111338939518406E-4</v>
      </c>
      <c r="AP21" s="478">
        <v>6.9547395538854383E-4</v>
      </c>
      <c r="AQ21" s="478">
        <v>3.3479765530741333E-4</v>
      </c>
      <c r="AR21" s="478">
        <v>3.5665237226577463E-4</v>
      </c>
      <c r="AS21" s="478">
        <v>7.0058835356733549E-4</v>
      </c>
      <c r="AT21" s="478">
        <v>5.2466129273246159E-4</v>
      </c>
      <c r="AU21" s="478">
        <v>2.3447743943920164E-3</v>
      </c>
      <c r="AV21" s="478">
        <v>9.5161016902412573E-4</v>
      </c>
      <c r="AW21" s="478">
        <v>5.5167199832999061E-4</v>
      </c>
      <c r="AX21" s="478">
        <v>4.9649506984626767E-4</v>
      </c>
      <c r="AY21" s="478">
        <v>2.5294838183221157E-3</v>
      </c>
      <c r="AZ21" s="478">
        <v>4.3266271542729596E-4</v>
      </c>
      <c r="BA21" s="478">
        <v>2.9455426622936303E-4</v>
      </c>
      <c r="BB21" s="478">
        <v>1.0148631573534234E-3</v>
      </c>
      <c r="BC21" s="478">
        <v>3.2580042417743591E-4</v>
      </c>
      <c r="BD21" s="478">
        <v>0</v>
      </c>
      <c r="BE21" s="478">
        <v>3.486083279428185E-4</v>
      </c>
      <c r="BF21" s="478">
        <v>3.7510311840172484E-4</v>
      </c>
      <c r="BG21" s="478">
        <v>9.3078301392220814E-4</v>
      </c>
      <c r="BH21" s="478">
        <v>1.232877930924808E-3</v>
      </c>
      <c r="BI21" s="478">
        <v>1.8112558497175519E-3</v>
      </c>
      <c r="BJ21" s="478">
        <v>1.5643696377440925E-3</v>
      </c>
      <c r="BK21" s="478">
        <v>5.7376536315955251E-4</v>
      </c>
      <c r="BL21" s="478">
        <v>6.6009869084239546E-4</v>
      </c>
      <c r="BM21" s="478">
        <v>5.5494636531923543E-4</v>
      </c>
      <c r="BN21" s="478">
        <v>4.5933149641242223E-4</v>
      </c>
      <c r="BO21" s="478">
        <v>1.042532870624715E-3</v>
      </c>
      <c r="BP21" s="478">
        <v>2.4760979310935673E-3</v>
      </c>
      <c r="BQ21" s="478">
        <v>1.8951852662822974E-3</v>
      </c>
      <c r="BR21" s="478">
        <v>2.3346520995863895E-3</v>
      </c>
      <c r="BS21" s="478">
        <v>2.5296187151119961E-3</v>
      </c>
      <c r="BT21" s="478">
        <v>6.6695868271947796E-3</v>
      </c>
      <c r="BU21" s="478">
        <v>7.9870514182432001E-4</v>
      </c>
      <c r="BV21" s="478">
        <v>6.8708129719312382E-4</v>
      </c>
      <c r="BW21" s="478">
        <v>4.3145954347613901E-4</v>
      </c>
      <c r="BX21" s="478">
        <v>1.0548308354673384E-3</v>
      </c>
      <c r="BY21" s="478">
        <v>7.8923287287758169E-4</v>
      </c>
      <c r="BZ21" s="478">
        <v>8.2054410513484764E-4</v>
      </c>
      <c r="CA21" s="478">
        <v>6.8638265373936996E-4</v>
      </c>
      <c r="CB21" s="478">
        <v>1.1728030755831283E-3</v>
      </c>
      <c r="CC21" s="478">
        <v>8.653599464540897E-4</v>
      </c>
      <c r="CD21" s="478">
        <v>8.2250036427445109E-4</v>
      </c>
      <c r="CE21" s="478">
        <v>2.5861073310652696E-3</v>
      </c>
      <c r="CF21" s="478">
        <v>2.4628581575958544E-3</v>
      </c>
      <c r="CG21" s="478">
        <v>3.7017809201365741E-3</v>
      </c>
      <c r="CH21" s="478">
        <v>5.4064352881472303E-3</v>
      </c>
      <c r="CI21" s="478">
        <v>2.4897241735929087E-3</v>
      </c>
      <c r="CJ21" s="478">
        <v>3.7255998951964413E-3</v>
      </c>
      <c r="CK21" s="478">
        <v>3.1846439837590439E-2</v>
      </c>
      <c r="CL21" s="478">
        <v>2.6403573448918823E-3</v>
      </c>
      <c r="CM21" s="478">
        <v>1.5270390401474429E-3</v>
      </c>
      <c r="CN21" s="478">
        <v>1.0533286362165115E-2</v>
      </c>
      <c r="CO21" s="478">
        <v>1.1985238017112373E-3</v>
      </c>
      <c r="CP21" s="478">
        <v>3.8701266525067784E-3</v>
      </c>
      <c r="CQ21" s="478">
        <v>3.3837085197295541E-3</v>
      </c>
      <c r="CR21" s="478">
        <v>7.442365636475387E-4</v>
      </c>
      <c r="CS21" s="478">
        <v>1.4531887913563763E-2</v>
      </c>
      <c r="CT21" s="478">
        <v>6.5127550400855417E-4</v>
      </c>
      <c r="CU21" s="478">
        <v>1.5915808988089614E-2</v>
      </c>
      <c r="CV21" s="478">
        <v>7.3961383258635204E-4</v>
      </c>
      <c r="CW21" s="478">
        <v>1.4585036144381038E-3</v>
      </c>
      <c r="CX21" s="478">
        <v>1.1379952069012181E-3</v>
      </c>
      <c r="CY21" s="478">
        <v>7.4279709061393791E-4</v>
      </c>
      <c r="CZ21" s="478">
        <v>1.1441546806276652E-3</v>
      </c>
      <c r="DA21" s="478">
        <v>2.5432461185480671E-3</v>
      </c>
      <c r="DB21" s="478">
        <v>4.2779732311203523E-4</v>
      </c>
      <c r="DC21" s="478">
        <v>1.0347574121883905E-3</v>
      </c>
      <c r="DD21" s="478">
        <v>5.07850196618237E-4</v>
      </c>
      <c r="DE21" s="478">
        <v>7.2562017755920341E-4</v>
      </c>
      <c r="DF21" s="501">
        <v>1.2013302700698778</v>
      </c>
      <c r="DG21" s="502">
        <v>0.92956759198960837</v>
      </c>
      <c r="DH21" s="503" t="s">
        <v>220</v>
      </c>
    </row>
    <row r="22" spans="1:113" ht="18.75" customHeight="1" x14ac:dyDescent="0.2">
      <c r="A22" s="563" t="s">
        <v>221</v>
      </c>
      <c r="B22" s="571" t="s">
        <v>327</v>
      </c>
      <c r="C22" s="459"/>
      <c r="D22" s="478">
        <v>3.574493032886903E-2</v>
      </c>
      <c r="E22" s="478">
        <v>8.750962756524334E-4</v>
      </c>
      <c r="F22" s="478">
        <v>1.249449144401639E-3</v>
      </c>
      <c r="G22" s="478">
        <v>4.1124167814961059E-5</v>
      </c>
      <c r="H22" s="478">
        <v>1.0548301781884267E-5</v>
      </c>
      <c r="I22" s="478">
        <v>0</v>
      </c>
      <c r="J22" s="478">
        <v>4.5596492427090513E-6</v>
      </c>
      <c r="K22" s="478">
        <v>1.6359231592366931E-3</v>
      </c>
      <c r="L22" s="478">
        <v>3.5759965776763523E-4</v>
      </c>
      <c r="M22" s="478">
        <v>2.8036110197947753E-3</v>
      </c>
      <c r="N22" s="478">
        <v>0</v>
      </c>
      <c r="O22" s="478">
        <v>2.0175469589496533E-4</v>
      </c>
      <c r="P22" s="478">
        <v>1.7175078589126059E-5</v>
      </c>
      <c r="Q22" s="478">
        <v>1.9741777248796923E-5</v>
      </c>
      <c r="R22" s="478">
        <v>1.3487876539812974E-5</v>
      </c>
      <c r="S22" s="478">
        <v>1.5296356132761817E-4</v>
      </c>
      <c r="T22" s="478">
        <v>1.7486108079803928E-5</v>
      </c>
      <c r="U22" s="478">
        <v>2.4734904869038836E-5</v>
      </c>
      <c r="V22" s="478">
        <v>1.1175895613417557</v>
      </c>
      <c r="W22" s="478">
        <v>5.6545389774609557E-3</v>
      </c>
      <c r="X22" s="478">
        <v>0</v>
      </c>
      <c r="Y22" s="478">
        <v>4.4258891472344431E-3</v>
      </c>
      <c r="Z22" s="478">
        <v>1.0212230944941585E-3</v>
      </c>
      <c r="AA22" s="478">
        <v>9.6441977415461313E-4</v>
      </c>
      <c r="AB22" s="478">
        <v>2.5116799985840182E-3</v>
      </c>
      <c r="AC22" s="478">
        <v>2.0664341599289034E-5</v>
      </c>
      <c r="AD22" s="478">
        <v>1.4332482765608347E-5</v>
      </c>
      <c r="AE22" s="478">
        <v>1.4719489086278969E-4</v>
      </c>
      <c r="AF22" s="478">
        <v>3.3680450251309851E-5</v>
      </c>
      <c r="AG22" s="478">
        <v>2.7265646584855082E-5</v>
      </c>
      <c r="AH22" s="478">
        <v>1.0079559404471731E-5</v>
      </c>
      <c r="AI22" s="478">
        <v>4.6939973632877784E-5</v>
      </c>
      <c r="AJ22" s="478">
        <v>1.3695645285651374E-4</v>
      </c>
      <c r="AK22" s="478">
        <v>-8.7187270524708284E-4</v>
      </c>
      <c r="AL22" s="478">
        <v>-2.8168270135552244E-4</v>
      </c>
      <c r="AM22" s="478">
        <v>-7.0618871950266283E-5</v>
      </c>
      <c r="AN22" s="478">
        <v>-2.3846172290088914E-6</v>
      </c>
      <c r="AO22" s="478">
        <v>2.6842159489235314E-5</v>
      </c>
      <c r="AP22" s="478">
        <v>1.1861534314075503E-5</v>
      </c>
      <c r="AQ22" s="478">
        <v>5.2440176771784662E-6</v>
      </c>
      <c r="AR22" s="478">
        <v>6.9386690873390405E-6</v>
      </c>
      <c r="AS22" s="478">
        <v>5.5533388321175259E-6</v>
      </c>
      <c r="AT22" s="478">
        <v>1.2953282396636736E-5</v>
      </c>
      <c r="AU22" s="478">
        <v>1.8884804007050313E-5</v>
      </c>
      <c r="AV22" s="478">
        <v>1.3473469122218027E-5</v>
      </c>
      <c r="AW22" s="478">
        <v>1.1205447685300725E-5</v>
      </c>
      <c r="AX22" s="478">
        <v>6.4195365963235627E-6</v>
      </c>
      <c r="AY22" s="478">
        <v>1.3011154901561953E-5</v>
      </c>
      <c r="AZ22" s="478">
        <v>3.4951107176508504E-6</v>
      </c>
      <c r="BA22" s="478">
        <v>1.133357704777895E-5</v>
      </c>
      <c r="BB22" s="478">
        <v>5.1233590358946376E-6</v>
      </c>
      <c r="BC22" s="478">
        <v>2.5339516056170676E-6</v>
      </c>
      <c r="BD22" s="478">
        <v>0</v>
      </c>
      <c r="BE22" s="478">
        <v>5.4895793561764234E-6</v>
      </c>
      <c r="BF22" s="478">
        <v>9.0769676218242908E-6</v>
      </c>
      <c r="BG22" s="478">
        <v>2.7577828736680508E-6</v>
      </c>
      <c r="BH22" s="478">
        <v>7.828266093372004E-6</v>
      </c>
      <c r="BI22" s="478">
        <v>4.9620402556675463E-5</v>
      </c>
      <c r="BJ22" s="478">
        <v>3.9311151515493449E-6</v>
      </c>
      <c r="BK22" s="478">
        <v>1.5464471278905339E-5</v>
      </c>
      <c r="BL22" s="478">
        <v>8.860431543086347E-6</v>
      </c>
      <c r="BM22" s="478">
        <v>2.2910444234391353E-4</v>
      </c>
      <c r="BN22" s="478">
        <v>1.5511606254825952E-4</v>
      </c>
      <c r="BO22" s="478">
        <v>4.8338393630539178E-5</v>
      </c>
      <c r="BP22" s="478">
        <v>1.1082448157178025E-4</v>
      </c>
      <c r="BQ22" s="478">
        <v>1.6341347623101564E-5</v>
      </c>
      <c r="BR22" s="478">
        <v>1.5253946599745553E-5</v>
      </c>
      <c r="BS22" s="478">
        <v>5.062824537718779E-6</v>
      </c>
      <c r="BT22" s="478">
        <v>2.9926700020970606E-6</v>
      </c>
      <c r="BU22" s="478">
        <v>3.4662436717417811E-6</v>
      </c>
      <c r="BV22" s="478">
        <v>2.6258751600282158E-6</v>
      </c>
      <c r="BW22" s="478">
        <v>6.8152050156377274E-7</v>
      </c>
      <c r="BX22" s="478">
        <v>4.8211444161624699E-6</v>
      </c>
      <c r="BY22" s="478">
        <v>1.5731896842028681E-6</v>
      </c>
      <c r="BZ22" s="478">
        <v>2.6717081677194777E-6</v>
      </c>
      <c r="CA22" s="478">
        <v>3.1392294826324553E-6</v>
      </c>
      <c r="CB22" s="478">
        <v>2.0479245156714172E-6</v>
      </c>
      <c r="CC22" s="478">
        <v>2.0745955069803534E-6</v>
      </c>
      <c r="CD22" s="478">
        <v>5.2302658060718237E-6</v>
      </c>
      <c r="CE22" s="478">
        <v>3.9603663599019299E-6</v>
      </c>
      <c r="CF22" s="478">
        <v>1.2578148572264713E-6</v>
      </c>
      <c r="CG22" s="478">
        <v>3.5450382722069859E-6</v>
      </c>
      <c r="CH22" s="478">
        <v>6.55269503533497E-6</v>
      </c>
      <c r="CI22" s="478">
        <v>2.1496913758791932E-6</v>
      </c>
      <c r="CJ22" s="478">
        <v>3.5299304567493118E-6</v>
      </c>
      <c r="CK22" s="478">
        <v>1.0421762667143122E-5</v>
      </c>
      <c r="CL22" s="478">
        <v>5.8203786465300961E-6</v>
      </c>
      <c r="CM22" s="478">
        <v>2.4640240327780078E-5</v>
      </c>
      <c r="CN22" s="478">
        <v>2.4983733842885951E-5</v>
      </c>
      <c r="CO22" s="478">
        <v>8.2805105924796689E-5</v>
      </c>
      <c r="CP22" s="478">
        <v>4.0325891167603251E-5</v>
      </c>
      <c r="CQ22" s="478">
        <v>4.7628971292377865E-5</v>
      </c>
      <c r="CR22" s="478">
        <v>7.8237779582469627E-5</v>
      </c>
      <c r="CS22" s="478">
        <v>3.8169644395607383E-5</v>
      </c>
      <c r="CT22" s="478">
        <v>3.8905140573254427E-6</v>
      </c>
      <c r="CU22" s="478">
        <v>6.9059594016927773E-6</v>
      </c>
      <c r="CV22" s="478">
        <v>5.606920215968748E-6</v>
      </c>
      <c r="CW22" s="478">
        <v>3.6336409963835567E-6</v>
      </c>
      <c r="CX22" s="478">
        <v>2.8555395751703563E-4</v>
      </c>
      <c r="CY22" s="478">
        <v>3.0547392993800969E-4</v>
      </c>
      <c r="CZ22" s="478">
        <v>2.6926600441311115E-5</v>
      </c>
      <c r="DA22" s="478">
        <v>9.8298875873798633E-5</v>
      </c>
      <c r="DB22" s="478">
        <v>7.5828304093457819E-5</v>
      </c>
      <c r="DC22" s="478">
        <v>4.2707650147793993E-4</v>
      </c>
      <c r="DD22" s="478">
        <v>1.257594549039403E-5</v>
      </c>
      <c r="DE22" s="478">
        <v>3.0780381443995351E-4</v>
      </c>
      <c r="DF22" s="501">
        <v>1.1773509252458794</v>
      </c>
      <c r="DG22" s="502">
        <v>0.91101280952813246</v>
      </c>
      <c r="DH22" s="503" t="s">
        <v>221</v>
      </c>
    </row>
    <row r="23" spans="1:113" ht="18.75" customHeight="1" x14ac:dyDescent="0.2">
      <c r="A23" s="563" t="s">
        <v>222</v>
      </c>
      <c r="B23" s="571" t="s">
        <v>328</v>
      </c>
      <c r="C23" s="459"/>
      <c r="D23" s="478">
        <v>5.679838853129153E-4</v>
      </c>
      <c r="E23" s="478">
        <v>1.6595546969012891E-4</v>
      </c>
      <c r="F23" s="478">
        <v>7.4246537894019169E-5</v>
      </c>
      <c r="G23" s="478">
        <v>1.8374657293968491E-5</v>
      </c>
      <c r="H23" s="478">
        <v>1.0312859086604513E-4</v>
      </c>
      <c r="I23" s="478">
        <v>0</v>
      </c>
      <c r="J23" s="478">
        <v>2.825806353837619E-5</v>
      </c>
      <c r="K23" s="478">
        <v>7.9257494627196074E-4</v>
      </c>
      <c r="L23" s="478">
        <v>1.5567968703475946E-3</v>
      </c>
      <c r="M23" s="478">
        <v>5.0602693030610973E-4</v>
      </c>
      <c r="N23" s="478">
        <v>0</v>
      </c>
      <c r="O23" s="478">
        <v>4.630191578674869E-3</v>
      </c>
      <c r="P23" s="478">
        <v>5.2454132091114597E-4</v>
      </c>
      <c r="Q23" s="478">
        <v>9.9364733500449811E-5</v>
      </c>
      <c r="R23" s="478">
        <v>6.7491373395058574E-5</v>
      </c>
      <c r="S23" s="478">
        <v>2.7309592320978078E-3</v>
      </c>
      <c r="T23" s="478">
        <v>2.5168160781765815E-4</v>
      </c>
      <c r="U23" s="478">
        <v>1.0882522463635156E-4</v>
      </c>
      <c r="V23" s="478">
        <v>8.0118653595195842E-3</v>
      </c>
      <c r="W23" s="478">
        <v>1.0255375419790982</v>
      </c>
      <c r="X23" s="478">
        <v>0</v>
      </c>
      <c r="Y23" s="478">
        <v>4.9236220136637913E-3</v>
      </c>
      <c r="Z23" s="478">
        <v>2.2733086175396643E-3</v>
      </c>
      <c r="AA23" s="478">
        <v>6.4430052747481755E-3</v>
      </c>
      <c r="AB23" s="478">
        <v>6.4224543761589818E-3</v>
      </c>
      <c r="AC23" s="478">
        <v>1.2752792519446431E-4</v>
      </c>
      <c r="AD23" s="478">
        <v>7.5367110692312696E-4</v>
      </c>
      <c r="AE23" s="478">
        <v>1.406712553523272E-3</v>
      </c>
      <c r="AF23" s="478">
        <v>5.365811499831219E-4</v>
      </c>
      <c r="AG23" s="478">
        <v>3.7934856481240493E-3</v>
      </c>
      <c r="AH23" s="478">
        <v>2.4443151521809684E-4</v>
      </c>
      <c r="AI23" s="478">
        <v>7.4405744738832756E-3</v>
      </c>
      <c r="AJ23" s="478">
        <v>4.5436164308962612E-4</v>
      </c>
      <c r="AK23" s="478">
        <v>1.726631747752381E-3</v>
      </c>
      <c r="AL23" s="478">
        <v>1.0678517007012668E-3</v>
      </c>
      <c r="AM23" s="478">
        <v>4.7694289864323817E-4</v>
      </c>
      <c r="AN23" s="478">
        <v>5.9860886764052378E-5</v>
      </c>
      <c r="AO23" s="478">
        <v>2.4823578577971104E-3</v>
      </c>
      <c r="AP23" s="478">
        <v>4.6869206578049313E-4</v>
      </c>
      <c r="AQ23" s="478">
        <v>3.5195710931140419E-4</v>
      </c>
      <c r="AR23" s="478">
        <v>1.8788227299660677E-4</v>
      </c>
      <c r="AS23" s="478">
        <v>3.485361643076907E-4</v>
      </c>
      <c r="AT23" s="478">
        <v>1.8235581436749346E-4</v>
      </c>
      <c r="AU23" s="478">
        <v>3.7376901464687115E-4</v>
      </c>
      <c r="AV23" s="478">
        <v>1.6541128386977362E-3</v>
      </c>
      <c r="AW23" s="478">
        <v>4.8446170490560312E-4</v>
      </c>
      <c r="AX23" s="478">
        <v>4.1436078960448836E-4</v>
      </c>
      <c r="AY23" s="478">
        <v>1.8419113944291665E-3</v>
      </c>
      <c r="AZ23" s="478">
        <v>2.3143102120203206E-4</v>
      </c>
      <c r="BA23" s="478">
        <v>1.215290435951991E-3</v>
      </c>
      <c r="BB23" s="478">
        <v>4.2916451410835517E-4</v>
      </c>
      <c r="BC23" s="478">
        <v>2.4646103130669444E-5</v>
      </c>
      <c r="BD23" s="478">
        <v>0</v>
      </c>
      <c r="BE23" s="478">
        <v>1.4912640575777657E-5</v>
      </c>
      <c r="BF23" s="478">
        <v>8.056553427827368E-5</v>
      </c>
      <c r="BG23" s="478">
        <v>7.5270262050391399E-5</v>
      </c>
      <c r="BH23" s="478">
        <v>3.4912003465816909E-4</v>
      </c>
      <c r="BI23" s="478">
        <v>5.0073751316326808E-4</v>
      </c>
      <c r="BJ23" s="478">
        <v>1.8206707583636922E-4</v>
      </c>
      <c r="BK23" s="478">
        <v>7.8884260723429946E-5</v>
      </c>
      <c r="BL23" s="478">
        <v>1.3605992134352844E-4</v>
      </c>
      <c r="BM23" s="478">
        <v>2.0642260943195057E-4</v>
      </c>
      <c r="BN23" s="478">
        <v>1.8181285632501394E-4</v>
      </c>
      <c r="BO23" s="478">
        <v>2.8820473205349375E-5</v>
      </c>
      <c r="BP23" s="478">
        <v>3.3251136450522604E-5</v>
      </c>
      <c r="BQ23" s="478">
        <v>1.713274377852883E-3</v>
      </c>
      <c r="BR23" s="478">
        <v>1.2141175452866915E-3</v>
      </c>
      <c r="BS23" s="478">
        <v>1.6161707493853301E-5</v>
      </c>
      <c r="BT23" s="478">
        <v>1.7827391783730181E-5</v>
      </c>
      <c r="BU23" s="478">
        <v>9.3807813777083895E-6</v>
      </c>
      <c r="BV23" s="478">
        <v>7.5058705659177655E-6</v>
      </c>
      <c r="BW23" s="478">
        <v>3.6571437544822029E-6</v>
      </c>
      <c r="BX23" s="478">
        <v>1.0132030842577228E-4</v>
      </c>
      <c r="BY23" s="478">
        <v>2.6773379432240479E-5</v>
      </c>
      <c r="BZ23" s="478">
        <v>5.3622246340956113E-5</v>
      </c>
      <c r="CA23" s="478">
        <v>1.6855413521177496E-5</v>
      </c>
      <c r="CB23" s="478">
        <v>4.1000277082469762E-5</v>
      </c>
      <c r="CC23" s="478">
        <v>1.618828303800321E-5</v>
      </c>
      <c r="CD23" s="478">
        <v>1.9336649775205842E-4</v>
      </c>
      <c r="CE23" s="478">
        <v>1.5234730477811192E-4</v>
      </c>
      <c r="CF23" s="478">
        <v>1.0440923715570555E-5</v>
      </c>
      <c r="CG23" s="478">
        <v>4.8369541859857552E-5</v>
      </c>
      <c r="CH23" s="478">
        <v>3.3577994123952368E-5</v>
      </c>
      <c r="CI23" s="478">
        <v>1.2030411375141274E-5</v>
      </c>
      <c r="CJ23" s="478">
        <v>1.9644116069475619E-5</v>
      </c>
      <c r="CK23" s="478">
        <v>7.939443553859524E-5</v>
      </c>
      <c r="CL23" s="478">
        <v>1.0461229143929771E-4</v>
      </c>
      <c r="CM23" s="478">
        <v>4.2050146487489123E-5</v>
      </c>
      <c r="CN23" s="478">
        <v>1.596374931960731E-3</v>
      </c>
      <c r="CO23" s="478">
        <v>5.5708409446191996E-4</v>
      </c>
      <c r="CP23" s="478">
        <v>3.7542752663465625E-3</v>
      </c>
      <c r="CQ23" s="478">
        <v>1.4157838606619464E-4</v>
      </c>
      <c r="CR23" s="478">
        <v>1.2464452168409402E-4</v>
      </c>
      <c r="CS23" s="478">
        <v>1.9432107900417171E-5</v>
      </c>
      <c r="CT23" s="478">
        <v>1.6831201978286322E-5</v>
      </c>
      <c r="CU23" s="478">
        <v>6.3129431607204727E-5</v>
      </c>
      <c r="CV23" s="478">
        <v>1.0830440972458869E-4</v>
      </c>
      <c r="CW23" s="478">
        <v>1.3958440313618044E-5</v>
      </c>
      <c r="CX23" s="478">
        <v>1.9290680469024682E-4</v>
      </c>
      <c r="CY23" s="478">
        <v>1.687483513546758E-4</v>
      </c>
      <c r="CZ23" s="478">
        <v>4.7364524795718427E-4</v>
      </c>
      <c r="DA23" s="478">
        <v>2.1483395126228912E-4</v>
      </c>
      <c r="DB23" s="478">
        <v>1.0383672559198867E-3</v>
      </c>
      <c r="DC23" s="478">
        <v>8.502168197452996E-5</v>
      </c>
      <c r="DD23" s="478">
        <v>1.2851867055332171E-4</v>
      </c>
      <c r="DE23" s="478">
        <v>1.5010224680146007E-4</v>
      </c>
      <c r="DF23" s="501">
        <v>1.1092669607040149</v>
      </c>
      <c r="DG23" s="502">
        <v>0.85833067161063403</v>
      </c>
      <c r="DH23" s="503" t="s">
        <v>222</v>
      </c>
    </row>
    <row r="24" spans="1:113" ht="18.75" customHeight="1" x14ac:dyDescent="0.2">
      <c r="A24" s="563" t="s">
        <v>223</v>
      </c>
      <c r="B24" s="571" t="s">
        <v>528</v>
      </c>
      <c r="C24" s="459"/>
      <c r="D24" s="478">
        <v>0</v>
      </c>
      <c r="E24" s="478">
        <v>0</v>
      </c>
      <c r="F24" s="478">
        <v>0</v>
      </c>
      <c r="G24" s="478">
        <v>0</v>
      </c>
      <c r="H24" s="478">
        <v>0</v>
      </c>
      <c r="I24" s="478">
        <v>0</v>
      </c>
      <c r="J24" s="478">
        <v>0</v>
      </c>
      <c r="K24" s="478">
        <v>0</v>
      </c>
      <c r="L24" s="478">
        <v>0</v>
      </c>
      <c r="M24" s="478">
        <v>0</v>
      </c>
      <c r="N24" s="478">
        <v>0</v>
      </c>
      <c r="O24" s="478">
        <v>0</v>
      </c>
      <c r="P24" s="478">
        <v>0</v>
      </c>
      <c r="Q24" s="478">
        <v>0</v>
      </c>
      <c r="R24" s="478">
        <v>0</v>
      </c>
      <c r="S24" s="478">
        <v>0</v>
      </c>
      <c r="T24" s="478">
        <v>0</v>
      </c>
      <c r="U24" s="478">
        <v>0</v>
      </c>
      <c r="V24" s="478">
        <v>0</v>
      </c>
      <c r="W24" s="478">
        <v>0</v>
      </c>
      <c r="X24" s="478">
        <v>1</v>
      </c>
      <c r="Y24" s="478">
        <v>0</v>
      </c>
      <c r="Z24" s="478">
        <v>0</v>
      </c>
      <c r="AA24" s="478">
        <v>0</v>
      </c>
      <c r="AB24" s="478">
        <v>0</v>
      </c>
      <c r="AC24" s="478">
        <v>0</v>
      </c>
      <c r="AD24" s="478">
        <v>0</v>
      </c>
      <c r="AE24" s="478">
        <v>0</v>
      </c>
      <c r="AF24" s="478">
        <v>0</v>
      </c>
      <c r="AG24" s="478">
        <v>0</v>
      </c>
      <c r="AH24" s="478">
        <v>0</v>
      </c>
      <c r="AI24" s="478">
        <v>0</v>
      </c>
      <c r="AJ24" s="478">
        <v>0</v>
      </c>
      <c r="AK24" s="478">
        <v>0</v>
      </c>
      <c r="AL24" s="478">
        <v>0</v>
      </c>
      <c r="AM24" s="478">
        <v>0</v>
      </c>
      <c r="AN24" s="478">
        <v>0</v>
      </c>
      <c r="AO24" s="478">
        <v>0</v>
      </c>
      <c r="AP24" s="478">
        <v>0</v>
      </c>
      <c r="AQ24" s="478">
        <v>0</v>
      </c>
      <c r="AR24" s="478">
        <v>0</v>
      </c>
      <c r="AS24" s="478">
        <v>0</v>
      </c>
      <c r="AT24" s="478">
        <v>0</v>
      </c>
      <c r="AU24" s="478">
        <v>0</v>
      </c>
      <c r="AV24" s="478">
        <v>0</v>
      </c>
      <c r="AW24" s="478">
        <v>0</v>
      </c>
      <c r="AX24" s="478">
        <v>0</v>
      </c>
      <c r="AY24" s="478">
        <v>0</v>
      </c>
      <c r="AZ24" s="478">
        <v>0</v>
      </c>
      <c r="BA24" s="478">
        <v>0</v>
      </c>
      <c r="BB24" s="478">
        <v>0</v>
      </c>
      <c r="BC24" s="478">
        <v>0</v>
      </c>
      <c r="BD24" s="478">
        <v>0</v>
      </c>
      <c r="BE24" s="478">
        <v>0</v>
      </c>
      <c r="BF24" s="478">
        <v>0</v>
      </c>
      <c r="BG24" s="478">
        <v>0</v>
      </c>
      <c r="BH24" s="478">
        <v>0</v>
      </c>
      <c r="BI24" s="478">
        <v>0</v>
      </c>
      <c r="BJ24" s="478">
        <v>0</v>
      </c>
      <c r="BK24" s="478">
        <v>0</v>
      </c>
      <c r="BL24" s="478">
        <v>0</v>
      </c>
      <c r="BM24" s="478">
        <v>0</v>
      </c>
      <c r="BN24" s="478">
        <v>0</v>
      </c>
      <c r="BO24" s="478">
        <v>0</v>
      </c>
      <c r="BP24" s="478">
        <v>0</v>
      </c>
      <c r="BQ24" s="478">
        <v>0</v>
      </c>
      <c r="BR24" s="478">
        <v>0</v>
      </c>
      <c r="BS24" s="478">
        <v>0</v>
      </c>
      <c r="BT24" s="478">
        <v>0</v>
      </c>
      <c r="BU24" s="478">
        <v>0</v>
      </c>
      <c r="BV24" s="478">
        <v>0</v>
      </c>
      <c r="BW24" s="478">
        <v>0</v>
      </c>
      <c r="BX24" s="478">
        <v>0</v>
      </c>
      <c r="BY24" s="478">
        <v>0</v>
      </c>
      <c r="BZ24" s="478">
        <v>0</v>
      </c>
      <c r="CA24" s="478">
        <v>0</v>
      </c>
      <c r="CB24" s="478">
        <v>0</v>
      </c>
      <c r="CC24" s="478">
        <v>0</v>
      </c>
      <c r="CD24" s="478">
        <v>0</v>
      </c>
      <c r="CE24" s="478">
        <v>0</v>
      </c>
      <c r="CF24" s="478">
        <v>0</v>
      </c>
      <c r="CG24" s="478">
        <v>0</v>
      </c>
      <c r="CH24" s="478">
        <v>0</v>
      </c>
      <c r="CI24" s="478">
        <v>0</v>
      </c>
      <c r="CJ24" s="478">
        <v>0</v>
      </c>
      <c r="CK24" s="478">
        <v>0</v>
      </c>
      <c r="CL24" s="478">
        <v>0</v>
      </c>
      <c r="CM24" s="478">
        <v>0</v>
      </c>
      <c r="CN24" s="478">
        <v>0</v>
      </c>
      <c r="CO24" s="478">
        <v>0</v>
      </c>
      <c r="CP24" s="478">
        <v>0</v>
      </c>
      <c r="CQ24" s="478">
        <v>0</v>
      </c>
      <c r="CR24" s="478">
        <v>0</v>
      </c>
      <c r="CS24" s="478">
        <v>0</v>
      </c>
      <c r="CT24" s="478">
        <v>0</v>
      </c>
      <c r="CU24" s="478">
        <v>0</v>
      </c>
      <c r="CV24" s="478">
        <v>0</v>
      </c>
      <c r="CW24" s="478">
        <v>0</v>
      </c>
      <c r="CX24" s="478">
        <v>0</v>
      </c>
      <c r="CY24" s="478">
        <v>0</v>
      </c>
      <c r="CZ24" s="478">
        <v>0</v>
      </c>
      <c r="DA24" s="478">
        <v>0</v>
      </c>
      <c r="DB24" s="478">
        <v>0</v>
      </c>
      <c r="DC24" s="478">
        <v>0</v>
      </c>
      <c r="DD24" s="478">
        <v>0</v>
      </c>
      <c r="DE24" s="478">
        <v>0</v>
      </c>
      <c r="DF24" s="501">
        <v>1</v>
      </c>
      <c r="DG24" s="502">
        <v>0.77378187759768857</v>
      </c>
      <c r="DH24" s="503" t="s">
        <v>223</v>
      </c>
    </row>
    <row r="25" spans="1:113" ht="18.75" customHeight="1" x14ac:dyDescent="0.2">
      <c r="A25" s="563" t="s">
        <v>224</v>
      </c>
      <c r="B25" s="571" t="s">
        <v>529</v>
      </c>
      <c r="C25" s="459"/>
      <c r="D25" s="478">
        <v>1.3670010181960877E-5</v>
      </c>
      <c r="E25" s="478">
        <v>4.6698338340705844E-6</v>
      </c>
      <c r="F25" s="478">
        <v>3.3859342279923705E-6</v>
      </c>
      <c r="G25" s="478">
        <v>1.9932091497183766E-6</v>
      </c>
      <c r="H25" s="478">
        <v>3.2470253980191349E-6</v>
      </c>
      <c r="I25" s="478">
        <v>0</v>
      </c>
      <c r="J25" s="478">
        <v>4.633076110274933E-6</v>
      </c>
      <c r="K25" s="478">
        <v>2.9522037506871252E-5</v>
      </c>
      <c r="L25" s="478">
        <v>9.6328136247491916E-5</v>
      </c>
      <c r="M25" s="478">
        <v>1.1298754785746277E-5</v>
      </c>
      <c r="N25" s="478">
        <v>0</v>
      </c>
      <c r="O25" s="478">
        <v>2.9603002752821828E-4</v>
      </c>
      <c r="P25" s="478">
        <v>1.9803617611936135E-5</v>
      </c>
      <c r="Q25" s="478">
        <v>2.9293995951430267E-5</v>
      </c>
      <c r="R25" s="478">
        <v>2.1032345954666039E-5</v>
      </c>
      <c r="S25" s="478">
        <v>1.6306558121103199E-4</v>
      </c>
      <c r="T25" s="478">
        <v>1.6140180806091363E-5</v>
      </c>
      <c r="U25" s="478">
        <v>1.9967042851096495E-5</v>
      </c>
      <c r="V25" s="478">
        <v>6.4667134920504019E-5</v>
      </c>
      <c r="W25" s="478">
        <v>1.9625074299004373E-4</v>
      </c>
      <c r="X25" s="478">
        <v>0</v>
      </c>
      <c r="Y25" s="478">
        <v>1.0018953110630862</v>
      </c>
      <c r="Z25" s="478">
        <v>4.8232318911720163E-3</v>
      </c>
      <c r="AA25" s="478">
        <v>7.488194813089524E-4</v>
      </c>
      <c r="AB25" s="478">
        <v>1.1751413340251983E-3</v>
      </c>
      <c r="AC25" s="478">
        <v>3.9019971160799769E-5</v>
      </c>
      <c r="AD25" s="478">
        <v>3.8981592828876856E-4</v>
      </c>
      <c r="AE25" s="478">
        <v>4.901350038054328E-4</v>
      </c>
      <c r="AF25" s="478">
        <v>5.707075652792753E-5</v>
      </c>
      <c r="AG25" s="478">
        <v>2.6055274622072621E-4</v>
      </c>
      <c r="AH25" s="478">
        <v>5.0093286920976163E-6</v>
      </c>
      <c r="AI25" s="478">
        <v>2.0479446638400203E-5</v>
      </c>
      <c r="AJ25" s="478">
        <v>2.4110280289240182E-4</v>
      </c>
      <c r="AK25" s="478">
        <v>2.5310970376510223E-6</v>
      </c>
      <c r="AL25" s="478">
        <v>1.2316958098799244E-6</v>
      </c>
      <c r="AM25" s="478">
        <v>2.6602465230388219E-6</v>
      </c>
      <c r="AN25" s="478">
        <v>2.1375163877362069E-7</v>
      </c>
      <c r="AO25" s="478">
        <v>3.4144423816753802E-6</v>
      </c>
      <c r="AP25" s="478">
        <v>6.9971311434751672E-6</v>
      </c>
      <c r="AQ25" s="478">
        <v>2.4479771938427807E-6</v>
      </c>
      <c r="AR25" s="478">
        <v>6.8843197833991513E-6</v>
      </c>
      <c r="AS25" s="478">
        <v>3.2057006597448257E-6</v>
      </c>
      <c r="AT25" s="478">
        <v>2.8284786314315461E-6</v>
      </c>
      <c r="AU25" s="478">
        <v>1.4403457818292324E-5</v>
      </c>
      <c r="AV25" s="478">
        <v>5.1449141239813764E-5</v>
      </c>
      <c r="AW25" s="478">
        <v>1.1541259814624368E-5</v>
      </c>
      <c r="AX25" s="478">
        <v>8.2179668092650664E-6</v>
      </c>
      <c r="AY25" s="478">
        <v>2.9578487567650266E-5</v>
      </c>
      <c r="AZ25" s="478">
        <v>8.6229850434345359E-6</v>
      </c>
      <c r="BA25" s="478">
        <v>1.6913689775337209E-5</v>
      </c>
      <c r="BB25" s="478">
        <v>5.1450039160677255E-6</v>
      </c>
      <c r="BC25" s="478">
        <v>2.1194407789946762E-6</v>
      </c>
      <c r="BD25" s="478">
        <v>0</v>
      </c>
      <c r="BE25" s="478">
        <v>1.8931215074477953E-6</v>
      </c>
      <c r="BF25" s="478">
        <v>9.2867312068997932E-6</v>
      </c>
      <c r="BG25" s="478">
        <v>7.4832078899478899E-6</v>
      </c>
      <c r="BH25" s="478">
        <v>2.7888842010969424E-6</v>
      </c>
      <c r="BI25" s="478">
        <v>2.4434058349524949E-5</v>
      </c>
      <c r="BJ25" s="478">
        <v>8.718189026038155E-7</v>
      </c>
      <c r="BK25" s="478">
        <v>4.2741794984750428E-6</v>
      </c>
      <c r="BL25" s="478">
        <v>6.513003253872615E-6</v>
      </c>
      <c r="BM25" s="478">
        <v>2.6034916264909852E-6</v>
      </c>
      <c r="BN25" s="478">
        <v>2.5104765042438496E-6</v>
      </c>
      <c r="BO25" s="478">
        <v>7.2361135564900951E-7</v>
      </c>
      <c r="BP25" s="478">
        <v>2.1152623786895856E-6</v>
      </c>
      <c r="BQ25" s="478">
        <v>4.9853934260908708E-6</v>
      </c>
      <c r="BR25" s="478">
        <v>3.5566602449135398E-6</v>
      </c>
      <c r="BS25" s="478">
        <v>8.6158146910831894E-7</v>
      </c>
      <c r="BT25" s="478">
        <v>7.0048560769802809E-7</v>
      </c>
      <c r="BU25" s="478">
        <v>2.8507178598987347E-7</v>
      </c>
      <c r="BV25" s="478">
        <v>4.265821997553864E-7</v>
      </c>
      <c r="BW25" s="478">
        <v>1.96784059120931E-7</v>
      </c>
      <c r="BX25" s="478">
        <v>7.3414055287212421E-7</v>
      </c>
      <c r="BY25" s="478">
        <v>6.9999352280416374E-7</v>
      </c>
      <c r="BZ25" s="478">
        <v>2.7041806680582276E-6</v>
      </c>
      <c r="CA25" s="478">
        <v>7.4036681215737992E-7</v>
      </c>
      <c r="CB25" s="478">
        <v>2.3711672661790165E-6</v>
      </c>
      <c r="CC25" s="478">
        <v>7.1380295863750842E-7</v>
      </c>
      <c r="CD25" s="478">
        <v>1.257309814935636E-6</v>
      </c>
      <c r="CE25" s="478">
        <v>9.3453298961301917E-6</v>
      </c>
      <c r="CF25" s="478">
        <v>4.5887043098525454E-7</v>
      </c>
      <c r="CG25" s="478">
        <v>6.8757643247573547E-7</v>
      </c>
      <c r="CH25" s="478">
        <v>1.3491932418761407E-6</v>
      </c>
      <c r="CI25" s="478">
        <v>1.3624822241916126E-6</v>
      </c>
      <c r="CJ25" s="478">
        <v>6.2580081504019362E-7</v>
      </c>
      <c r="CK25" s="478">
        <v>5.7600255100391256E-6</v>
      </c>
      <c r="CL25" s="478">
        <v>8.944888838919999E-7</v>
      </c>
      <c r="CM25" s="478">
        <v>8.6667213438833829E-6</v>
      </c>
      <c r="CN25" s="478">
        <v>6.2153556333175843E-5</v>
      </c>
      <c r="CO25" s="478">
        <v>5.5995931763940948E-5</v>
      </c>
      <c r="CP25" s="478">
        <v>2.651712164060588E-5</v>
      </c>
      <c r="CQ25" s="478">
        <v>4.2359310476351638E-6</v>
      </c>
      <c r="CR25" s="478">
        <v>3.571770131103067E-6</v>
      </c>
      <c r="CS25" s="478">
        <v>1.7592167818343321E-6</v>
      </c>
      <c r="CT25" s="478">
        <v>1.3431982322083238E-6</v>
      </c>
      <c r="CU25" s="478">
        <v>2.4317062786128026E-6</v>
      </c>
      <c r="CV25" s="478">
        <v>6.731196628694828E-6</v>
      </c>
      <c r="CW25" s="478">
        <v>1.3100934537512935E-6</v>
      </c>
      <c r="CX25" s="478">
        <v>3.2181183849865456E-6</v>
      </c>
      <c r="CY25" s="478">
        <v>2.8121671611704172E-6</v>
      </c>
      <c r="CZ25" s="478">
        <v>1.3781571767223373E-5</v>
      </c>
      <c r="DA25" s="478">
        <v>1.643664581744453E-6</v>
      </c>
      <c r="DB25" s="478">
        <v>3.4449049998891226E-5</v>
      </c>
      <c r="DC25" s="478">
        <v>3.5630909071900936E-6</v>
      </c>
      <c r="DD25" s="478">
        <v>1.1904270441993379E-5</v>
      </c>
      <c r="DE25" s="478">
        <v>2.0927009450081949E-6</v>
      </c>
      <c r="DF25" s="501">
        <v>1.0116754909269738</v>
      </c>
      <c r="DG25" s="502">
        <v>0.78281616088903716</v>
      </c>
      <c r="DH25" s="503" t="s">
        <v>224</v>
      </c>
    </row>
    <row r="26" spans="1:113" ht="18.75" customHeight="1" x14ac:dyDescent="0.2">
      <c r="A26" s="563" t="s">
        <v>225</v>
      </c>
      <c r="B26" s="571" t="s">
        <v>547</v>
      </c>
      <c r="C26" s="459"/>
      <c r="D26" s="499">
        <v>1.200397228484701E-5</v>
      </c>
      <c r="E26" s="499">
        <v>3.5738681161021562E-6</v>
      </c>
      <c r="F26" s="499">
        <v>8.7285580218132667E-6</v>
      </c>
      <c r="G26" s="499">
        <v>1.2332118194212575E-5</v>
      </c>
      <c r="H26" s="499">
        <v>2.286767017439604E-5</v>
      </c>
      <c r="I26" s="499">
        <v>0</v>
      </c>
      <c r="J26" s="499">
        <v>2.812711009353116E-6</v>
      </c>
      <c r="K26" s="499">
        <v>1.7870153445994697E-5</v>
      </c>
      <c r="L26" s="478">
        <v>5.6304598468354485E-5</v>
      </c>
      <c r="M26" s="478">
        <v>2.217660291352284E-6</v>
      </c>
      <c r="N26" s="478">
        <v>0</v>
      </c>
      <c r="O26" s="478">
        <v>3.063027016935295E-3</v>
      </c>
      <c r="P26" s="478">
        <v>2.0428691892597248E-3</v>
      </c>
      <c r="Q26" s="478">
        <v>8.3587252710418643E-5</v>
      </c>
      <c r="R26" s="478">
        <v>4.532831937567426E-5</v>
      </c>
      <c r="S26" s="478">
        <v>1.1531100931928327E-4</v>
      </c>
      <c r="T26" s="478">
        <v>9.7651558491923854E-5</v>
      </c>
      <c r="U26" s="478">
        <v>5.0501147259055017E-5</v>
      </c>
      <c r="V26" s="478">
        <v>1.0341102397637307E-5</v>
      </c>
      <c r="W26" s="478">
        <v>7.932907374694471E-6</v>
      </c>
      <c r="X26" s="478">
        <v>0</v>
      </c>
      <c r="Y26" s="478">
        <v>5.6617496227659932E-6</v>
      </c>
      <c r="Z26" s="478">
        <v>1.0001438953810182</v>
      </c>
      <c r="AA26" s="478">
        <v>4.8186262896636741E-5</v>
      </c>
      <c r="AB26" s="478">
        <v>6.3625502054185312E-4</v>
      </c>
      <c r="AC26" s="478">
        <v>2.4946731929073795E-5</v>
      </c>
      <c r="AD26" s="478">
        <v>4.0478587642555457E-3</v>
      </c>
      <c r="AE26" s="478">
        <v>4.4129283607419596E-5</v>
      </c>
      <c r="AF26" s="478">
        <v>2.4411424156760083E-4</v>
      </c>
      <c r="AG26" s="478">
        <v>2.9564975025844399E-5</v>
      </c>
      <c r="AH26" s="478">
        <v>4.5704453796547394E-6</v>
      </c>
      <c r="AI26" s="478">
        <v>1.5345857261508199E-5</v>
      </c>
      <c r="AJ26" s="478">
        <v>2.9387708467295127E-4</v>
      </c>
      <c r="AK26" s="478">
        <v>2.8077198523011209E-6</v>
      </c>
      <c r="AL26" s="478">
        <v>1.4535225567607406E-6</v>
      </c>
      <c r="AM26" s="478">
        <v>3.0107358525155206E-6</v>
      </c>
      <c r="AN26" s="478">
        <v>6.6354172426057839E-7</v>
      </c>
      <c r="AO26" s="478">
        <v>4.0805616459416076E-6</v>
      </c>
      <c r="AP26" s="478">
        <v>3.1899519612509E-5</v>
      </c>
      <c r="AQ26" s="478">
        <v>7.1462214969389194E-6</v>
      </c>
      <c r="AR26" s="478">
        <v>4.3117721213412568E-6</v>
      </c>
      <c r="AS26" s="478">
        <v>3.8369460201645829E-6</v>
      </c>
      <c r="AT26" s="478">
        <v>1.47820920518754E-5</v>
      </c>
      <c r="AU26" s="478">
        <v>1.8720445089421344E-4</v>
      </c>
      <c r="AV26" s="478">
        <v>7.6227739897527104E-5</v>
      </c>
      <c r="AW26" s="478">
        <v>6.683284036202793E-5</v>
      </c>
      <c r="AX26" s="478">
        <v>6.744974791910318E-5</v>
      </c>
      <c r="AY26" s="478">
        <v>1.3717529029665535E-4</v>
      </c>
      <c r="AZ26" s="478">
        <v>5.0110324555965395E-6</v>
      </c>
      <c r="BA26" s="478">
        <v>1.0646688992947003E-4</v>
      </c>
      <c r="BB26" s="478">
        <v>3.3937756227974308E-5</v>
      </c>
      <c r="BC26" s="478">
        <v>8.3892824942372268E-5</v>
      </c>
      <c r="BD26" s="478">
        <v>0</v>
      </c>
      <c r="BE26" s="478">
        <v>9.1527716345884567E-6</v>
      </c>
      <c r="BF26" s="478">
        <v>9.9961702033135916E-5</v>
      </c>
      <c r="BG26" s="478">
        <v>1.080435307774047E-5</v>
      </c>
      <c r="BH26" s="478">
        <v>5.6681481679911284E-6</v>
      </c>
      <c r="BI26" s="478">
        <v>4.3411155531634769E-4</v>
      </c>
      <c r="BJ26" s="478">
        <v>3.0065892323000526E-6</v>
      </c>
      <c r="BK26" s="478">
        <v>1.3115131276020969E-5</v>
      </c>
      <c r="BL26" s="478">
        <v>1.6094702818721768E-5</v>
      </c>
      <c r="BM26" s="478">
        <v>1.1236628038001442E-5</v>
      </c>
      <c r="BN26" s="478">
        <v>1.0490181091904011E-5</v>
      </c>
      <c r="BO26" s="478">
        <v>1.4190751252698374E-6</v>
      </c>
      <c r="BP26" s="478">
        <v>2.5159836901993454E-6</v>
      </c>
      <c r="BQ26" s="478">
        <v>3.2008060547729695E-5</v>
      </c>
      <c r="BR26" s="478">
        <v>3.9282470476445243E-6</v>
      </c>
      <c r="BS26" s="478">
        <v>6.0691864620213813E-6</v>
      </c>
      <c r="BT26" s="478">
        <v>3.7121995723556191E-6</v>
      </c>
      <c r="BU26" s="478">
        <v>1.3975832902622464E-6</v>
      </c>
      <c r="BV26" s="478">
        <v>2.3323870183134416E-6</v>
      </c>
      <c r="BW26" s="478">
        <v>8.0683958511787328E-7</v>
      </c>
      <c r="BX26" s="478">
        <v>1.8467539264141957E-6</v>
      </c>
      <c r="BY26" s="478">
        <v>1.3488386222607648E-6</v>
      </c>
      <c r="BZ26" s="478">
        <v>3.7370192765875059E-6</v>
      </c>
      <c r="CA26" s="478">
        <v>2.2603476638026099E-6</v>
      </c>
      <c r="CB26" s="478">
        <v>3.0739408492896473E-6</v>
      </c>
      <c r="CC26" s="478">
        <v>2.4043931459795909E-6</v>
      </c>
      <c r="CD26" s="478">
        <v>4.4982773297982422E-6</v>
      </c>
      <c r="CE26" s="478">
        <v>7.8729504307232609E-6</v>
      </c>
      <c r="CF26" s="478">
        <v>8.9190804024702904E-7</v>
      </c>
      <c r="CG26" s="478">
        <v>1.6700843472423414E-6</v>
      </c>
      <c r="CH26" s="478">
        <v>2.7684621608904618E-6</v>
      </c>
      <c r="CI26" s="478">
        <v>7.4753402378541264E-6</v>
      </c>
      <c r="CJ26" s="478">
        <v>1.6700440819710123E-6</v>
      </c>
      <c r="CK26" s="478">
        <v>7.2281257131391098E-6</v>
      </c>
      <c r="CL26" s="478">
        <v>2.5991507026493093E-6</v>
      </c>
      <c r="CM26" s="478">
        <v>1.469221397766347E-6</v>
      </c>
      <c r="CN26" s="478">
        <v>1.1405757237149553E-5</v>
      </c>
      <c r="CO26" s="478">
        <v>1.2667412296399152E-5</v>
      </c>
      <c r="CP26" s="478">
        <v>2.2891437883964672E-5</v>
      </c>
      <c r="CQ26" s="478">
        <v>3.6410795355687646E-6</v>
      </c>
      <c r="CR26" s="478">
        <v>3.4471928280052063E-6</v>
      </c>
      <c r="CS26" s="478">
        <v>7.8762521493842551E-6</v>
      </c>
      <c r="CT26" s="478">
        <v>2.5897106085547819E-6</v>
      </c>
      <c r="CU26" s="478">
        <v>5.2140326804064E-6</v>
      </c>
      <c r="CV26" s="478">
        <v>1.0117849282357971E-5</v>
      </c>
      <c r="CW26" s="478">
        <v>2.5459250575978678E-6</v>
      </c>
      <c r="CX26" s="478">
        <v>5.6234570820648205E-6</v>
      </c>
      <c r="CY26" s="478">
        <v>3.5383475850871171E-6</v>
      </c>
      <c r="CZ26" s="478">
        <v>1.0652498255532616E-5</v>
      </c>
      <c r="DA26" s="478">
        <v>7.6288228491759159E-6</v>
      </c>
      <c r="DB26" s="478">
        <v>3.5599966859034809E-6</v>
      </c>
      <c r="DC26" s="478">
        <v>3.4325341772836455E-6</v>
      </c>
      <c r="DD26" s="478">
        <v>5.5833466908203478E-5</v>
      </c>
      <c r="DE26" s="478">
        <v>1.9095297403024915E-5</v>
      </c>
      <c r="DF26" s="501">
        <v>1.0129442650702287</v>
      </c>
      <c r="DG26" s="502">
        <v>0.78379791532785237</v>
      </c>
      <c r="DH26" s="503" t="s">
        <v>225</v>
      </c>
    </row>
    <row r="27" spans="1:113" ht="18.75" customHeight="1" x14ac:dyDescent="0.2">
      <c r="A27" s="563" t="s">
        <v>226</v>
      </c>
      <c r="B27" s="571" t="s">
        <v>329</v>
      </c>
      <c r="C27" s="459"/>
      <c r="D27" s="499">
        <v>4.6319403926761635E-5</v>
      </c>
      <c r="E27" s="499">
        <v>4.1961134557683575E-3</v>
      </c>
      <c r="F27" s="499">
        <v>2.7438130615567186E-4</v>
      </c>
      <c r="G27" s="499">
        <v>4.1599836718585693E-6</v>
      </c>
      <c r="H27" s="499">
        <v>3.1885963851695686E-5</v>
      </c>
      <c r="I27" s="499">
        <v>0</v>
      </c>
      <c r="J27" s="499">
        <v>8.6044423274008889E-6</v>
      </c>
      <c r="K27" s="499">
        <v>1.4156174306917659E-4</v>
      </c>
      <c r="L27" s="478">
        <v>1.3116380587806028E-5</v>
      </c>
      <c r="M27" s="478">
        <v>2.1231033117813176E-5</v>
      </c>
      <c r="N27" s="478">
        <v>0</v>
      </c>
      <c r="O27" s="478">
        <v>7.6360175920496511E-6</v>
      </c>
      <c r="P27" s="478">
        <v>4.3687156566814035E-6</v>
      </c>
      <c r="Q27" s="478">
        <v>4.9752878512211998E-6</v>
      </c>
      <c r="R27" s="478">
        <v>3.6353443074831561E-6</v>
      </c>
      <c r="S27" s="478">
        <v>1.5040347681018961E-5</v>
      </c>
      <c r="T27" s="478">
        <v>6.8109431709596756E-6</v>
      </c>
      <c r="U27" s="478">
        <v>5.8090781631573005E-6</v>
      </c>
      <c r="V27" s="478">
        <v>3.7852849703965977E-5</v>
      </c>
      <c r="W27" s="478">
        <v>1.5957644461746528E-5</v>
      </c>
      <c r="X27" s="478">
        <v>0</v>
      </c>
      <c r="Y27" s="478">
        <v>7.3065639210976268E-6</v>
      </c>
      <c r="Z27" s="478">
        <v>1.6193917212976725E-5</v>
      </c>
      <c r="AA27" s="478">
        <v>1.0172032419211861</v>
      </c>
      <c r="AB27" s="478">
        <v>1.5077304781615993E-4</v>
      </c>
      <c r="AC27" s="478">
        <v>6.393193066203465E-6</v>
      </c>
      <c r="AD27" s="478">
        <v>2.5275685749023246E-6</v>
      </c>
      <c r="AE27" s="478">
        <v>3.7288062691078234E-6</v>
      </c>
      <c r="AF27" s="478">
        <v>6.6745147637126278E-5</v>
      </c>
      <c r="AG27" s="478">
        <v>1.2704660646698872E-5</v>
      </c>
      <c r="AH27" s="478">
        <v>1.7101045886706996E-5</v>
      </c>
      <c r="AI27" s="478">
        <v>5.4123842750439143E-6</v>
      </c>
      <c r="AJ27" s="478">
        <v>1.8635246810305988E-5</v>
      </c>
      <c r="AK27" s="478">
        <v>8.4671637338496482E-6</v>
      </c>
      <c r="AL27" s="478">
        <v>4.6946452291726647E-6</v>
      </c>
      <c r="AM27" s="478">
        <v>7.941108497728289E-6</v>
      </c>
      <c r="AN27" s="478">
        <v>2.80380383065328E-6</v>
      </c>
      <c r="AO27" s="478">
        <v>5.7315980936267672E-6</v>
      </c>
      <c r="AP27" s="478">
        <v>4.6168337839544747E-6</v>
      </c>
      <c r="AQ27" s="478">
        <v>2.7827058978846901E-6</v>
      </c>
      <c r="AR27" s="478">
        <v>3.3676407029433294E-6</v>
      </c>
      <c r="AS27" s="478">
        <v>4.8115747661497723E-6</v>
      </c>
      <c r="AT27" s="478">
        <v>2.6081429068337257E-6</v>
      </c>
      <c r="AU27" s="478">
        <v>3.5644398531111499E-6</v>
      </c>
      <c r="AV27" s="478">
        <v>5.3599513858730806E-6</v>
      </c>
      <c r="AW27" s="478">
        <v>4.8369974268040615E-6</v>
      </c>
      <c r="AX27" s="478">
        <v>2.4879824181489178E-6</v>
      </c>
      <c r="AY27" s="478">
        <v>1.8593698673846385E-6</v>
      </c>
      <c r="AZ27" s="478">
        <v>1.6041572320875505E-6</v>
      </c>
      <c r="BA27" s="478">
        <v>1.1556210075175404E-5</v>
      </c>
      <c r="BB27" s="478">
        <v>2.7504522216437802E-6</v>
      </c>
      <c r="BC27" s="478">
        <v>1.7335496689107935E-6</v>
      </c>
      <c r="BD27" s="478">
        <v>0</v>
      </c>
      <c r="BE27" s="478">
        <v>1.6489606858536294E-6</v>
      </c>
      <c r="BF27" s="478">
        <v>2.8021003984991381E-6</v>
      </c>
      <c r="BG27" s="478">
        <v>3.6724486527028083E-6</v>
      </c>
      <c r="BH27" s="478">
        <v>2.8895739787447559E-5</v>
      </c>
      <c r="BI27" s="478">
        <v>6.8827427713498725E-6</v>
      </c>
      <c r="BJ27" s="478">
        <v>2.0795028121169411E-5</v>
      </c>
      <c r="BK27" s="478">
        <v>7.3605013259816999E-6</v>
      </c>
      <c r="BL27" s="478">
        <v>7.768764265902796E-6</v>
      </c>
      <c r="BM27" s="478">
        <v>1.9294088691682737E-5</v>
      </c>
      <c r="BN27" s="478">
        <v>2.1660538516296096E-5</v>
      </c>
      <c r="BO27" s="478">
        <v>2.8365891501785524E-5</v>
      </c>
      <c r="BP27" s="478">
        <v>1.3397401084519078E-5</v>
      </c>
      <c r="BQ27" s="478">
        <v>2.1824440033750522E-5</v>
      </c>
      <c r="BR27" s="478">
        <v>2.0035653542082132E-3</v>
      </c>
      <c r="BS27" s="478">
        <v>8.2018780008657778E-6</v>
      </c>
      <c r="BT27" s="478">
        <v>1.9681917420209066E-5</v>
      </c>
      <c r="BU27" s="478">
        <v>5.132900381128976E-6</v>
      </c>
      <c r="BV27" s="478">
        <v>4.2832513332944038E-6</v>
      </c>
      <c r="BW27" s="478">
        <v>1.4485365498890107E-6</v>
      </c>
      <c r="BX27" s="478">
        <v>1.3216229473447642E-4</v>
      </c>
      <c r="BY27" s="478">
        <v>1.8867916901123729E-5</v>
      </c>
      <c r="BZ27" s="478">
        <v>7.9179995821486634E-6</v>
      </c>
      <c r="CA27" s="478">
        <v>1.4560973033907811E-5</v>
      </c>
      <c r="CB27" s="478">
        <v>1.5497193429578287E-5</v>
      </c>
      <c r="CC27" s="478">
        <v>1.3607638553752245E-5</v>
      </c>
      <c r="CD27" s="478">
        <v>9.5597365569537545E-5</v>
      </c>
      <c r="CE27" s="478">
        <v>5.0180518222502837E-5</v>
      </c>
      <c r="CF27" s="478">
        <v>2.8774911467783858E-4</v>
      </c>
      <c r="CG27" s="478">
        <v>5.6581664075016601E-5</v>
      </c>
      <c r="CH27" s="478">
        <v>2.2601391480385512E-5</v>
      </c>
      <c r="CI27" s="478">
        <v>4.2351304008921752E-6</v>
      </c>
      <c r="CJ27" s="478">
        <v>1.9854603191918583E-5</v>
      </c>
      <c r="CK27" s="478">
        <v>1.1693611782015358E-5</v>
      </c>
      <c r="CL27" s="478">
        <v>1.8931142516079392E-4</v>
      </c>
      <c r="CM27" s="478">
        <v>4.8642231775296593E-5</v>
      </c>
      <c r="CN27" s="478">
        <v>2.5936083450181589E-4</v>
      </c>
      <c r="CO27" s="478">
        <v>6.783505308682182E-2</v>
      </c>
      <c r="CP27" s="478">
        <v>7.7456436272090277E-3</v>
      </c>
      <c r="CQ27" s="478">
        <v>3.0968752912781425E-3</v>
      </c>
      <c r="CR27" s="478">
        <v>1.936404465304615E-3</v>
      </c>
      <c r="CS27" s="478">
        <v>6.479768841210188E-6</v>
      </c>
      <c r="CT27" s="478">
        <v>5.0219453937928016E-6</v>
      </c>
      <c r="CU27" s="478">
        <v>9.4015614968053894E-6</v>
      </c>
      <c r="CV27" s="478">
        <v>9.9700085688254514E-6</v>
      </c>
      <c r="CW27" s="478">
        <v>6.1066127471222775E-6</v>
      </c>
      <c r="CX27" s="478">
        <v>1.8401125057694627E-4</v>
      </c>
      <c r="CY27" s="478">
        <v>7.6328936825408134E-5</v>
      </c>
      <c r="CZ27" s="478">
        <v>3.4901630071509659E-5</v>
      </c>
      <c r="DA27" s="478">
        <v>6.1895029023704585E-5</v>
      </c>
      <c r="DB27" s="478">
        <v>3.0383475387835635E-2</v>
      </c>
      <c r="DC27" s="478">
        <v>5.0977094632921206E-5</v>
      </c>
      <c r="DD27" s="478">
        <v>3.8344094221600695E-6</v>
      </c>
      <c r="DE27" s="478">
        <v>3.797520975895782E-4</v>
      </c>
      <c r="DF27" s="501">
        <v>1.1377350383664016</v>
      </c>
      <c r="DG27" s="502">
        <v>0.88035875419583243</v>
      </c>
      <c r="DH27" s="503" t="s">
        <v>226</v>
      </c>
    </row>
    <row r="28" spans="1:113" ht="18.75" customHeight="1" x14ac:dyDescent="0.2">
      <c r="A28" s="563" t="s">
        <v>227</v>
      </c>
      <c r="B28" s="571" t="s">
        <v>330</v>
      </c>
      <c r="C28" s="459"/>
      <c r="D28" s="499">
        <v>9.2320463235478854E-3</v>
      </c>
      <c r="E28" s="499">
        <v>7.6410380593377005E-4</v>
      </c>
      <c r="F28" s="499">
        <v>1.5741550527420202E-3</v>
      </c>
      <c r="G28" s="499">
        <v>2.6256819839038726E-4</v>
      </c>
      <c r="H28" s="499">
        <v>6.081396471800378E-4</v>
      </c>
      <c r="I28" s="499">
        <v>0</v>
      </c>
      <c r="J28" s="499">
        <v>8.2970905190241897E-4</v>
      </c>
      <c r="K28" s="499">
        <v>9.8718507329252593E-4</v>
      </c>
      <c r="L28" s="478">
        <v>2.1094184802419101E-3</v>
      </c>
      <c r="M28" s="478">
        <v>7.7918448244612064E-4</v>
      </c>
      <c r="N28" s="478">
        <v>0</v>
      </c>
      <c r="O28" s="478">
        <v>5.0330346421059479E-3</v>
      </c>
      <c r="P28" s="478">
        <v>1.0335518252106931E-3</v>
      </c>
      <c r="Q28" s="478">
        <v>5.4686604649462171E-3</v>
      </c>
      <c r="R28" s="478">
        <v>4.6202829562466494E-3</v>
      </c>
      <c r="S28" s="478">
        <v>1.7267675494531049E-3</v>
      </c>
      <c r="T28" s="478">
        <v>3.676475681157719E-3</v>
      </c>
      <c r="U28" s="478">
        <v>8.3638897513722103E-3</v>
      </c>
      <c r="V28" s="478">
        <v>1.0689725366983013E-3</v>
      </c>
      <c r="W28" s="478">
        <v>2.5536930401569304E-3</v>
      </c>
      <c r="X28" s="478">
        <v>0</v>
      </c>
      <c r="Y28" s="478">
        <v>4.2154618537928821E-3</v>
      </c>
      <c r="Z28" s="478">
        <v>2.1855413198654176E-3</v>
      </c>
      <c r="AA28" s="478">
        <v>4.3318651370548803E-3</v>
      </c>
      <c r="AB28" s="478">
        <v>1.0272903373402587</v>
      </c>
      <c r="AC28" s="478">
        <v>6.4771946992711396E-3</v>
      </c>
      <c r="AD28" s="478">
        <v>1.0993454025045939E-3</v>
      </c>
      <c r="AE28" s="478">
        <v>2.076375156663333E-3</v>
      </c>
      <c r="AF28" s="478">
        <v>1.994814228616732E-3</v>
      </c>
      <c r="AG28" s="478">
        <v>4.0479497403316076E-4</v>
      </c>
      <c r="AH28" s="478">
        <v>1.9136146565001131E-3</v>
      </c>
      <c r="AI28" s="478">
        <v>5.3580661187208067E-4</v>
      </c>
      <c r="AJ28" s="478">
        <v>4.9169615123949165E-3</v>
      </c>
      <c r="AK28" s="478">
        <v>2.509696167472792E-4</v>
      </c>
      <c r="AL28" s="478">
        <v>2.0726457707855343E-4</v>
      </c>
      <c r="AM28" s="478">
        <v>1.156419771241064E-3</v>
      </c>
      <c r="AN28" s="478">
        <v>7.5135078889626661E-5</v>
      </c>
      <c r="AO28" s="478">
        <v>1.2926353997620664E-4</v>
      </c>
      <c r="AP28" s="478">
        <v>3.8714090081070642E-4</v>
      </c>
      <c r="AQ28" s="478">
        <v>9.0520762713100663E-4</v>
      </c>
      <c r="AR28" s="478">
        <v>1.2818168730031514E-3</v>
      </c>
      <c r="AS28" s="478">
        <v>6.6483876770310557E-4</v>
      </c>
      <c r="AT28" s="478">
        <v>8.8097207182220958E-4</v>
      </c>
      <c r="AU28" s="478">
        <v>5.9673359267507012E-3</v>
      </c>
      <c r="AV28" s="478">
        <v>5.2510964359490356E-4</v>
      </c>
      <c r="AW28" s="478">
        <v>8.9026911802715018E-4</v>
      </c>
      <c r="AX28" s="478">
        <v>1.2959019225864212E-3</v>
      </c>
      <c r="AY28" s="478">
        <v>5.7524351590289226E-4</v>
      </c>
      <c r="AZ28" s="478">
        <v>6.0156200291425069E-4</v>
      </c>
      <c r="BA28" s="478">
        <v>8.2911955283085435E-4</v>
      </c>
      <c r="BB28" s="478">
        <v>5.6802135786704973E-4</v>
      </c>
      <c r="BC28" s="478">
        <v>5.7475525909388896E-4</v>
      </c>
      <c r="BD28" s="478">
        <v>0</v>
      </c>
      <c r="BE28" s="478">
        <v>8.215501354160783E-4</v>
      </c>
      <c r="BF28" s="478">
        <v>2.5912726231375575E-3</v>
      </c>
      <c r="BG28" s="478">
        <v>1.1368256663999983E-3</v>
      </c>
      <c r="BH28" s="478">
        <v>1.2971851546795584E-3</v>
      </c>
      <c r="BI28" s="478">
        <v>5.0970507455697332E-3</v>
      </c>
      <c r="BJ28" s="478">
        <v>1.8428845430129351E-4</v>
      </c>
      <c r="BK28" s="478">
        <v>1.4195167765412263E-3</v>
      </c>
      <c r="BL28" s="478">
        <v>1.6595513692692888E-3</v>
      </c>
      <c r="BM28" s="478">
        <v>6.3145213782292745E-4</v>
      </c>
      <c r="BN28" s="478">
        <v>6.1956858471703209E-4</v>
      </c>
      <c r="BO28" s="478">
        <v>2.0856486634693379E-4</v>
      </c>
      <c r="BP28" s="478">
        <v>1.4360449025540986E-3</v>
      </c>
      <c r="BQ28" s="478">
        <v>6.4268154413001089E-4</v>
      </c>
      <c r="BR28" s="478">
        <v>7.8471365394547495E-4</v>
      </c>
      <c r="BS28" s="478">
        <v>1.3218559214870929E-4</v>
      </c>
      <c r="BT28" s="478">
        <v>1.7127587426942436E-4</v>
      </c>
      <c r="BU28" s="478">
        <v>7.3379958624703276E-5</v>
      </c>
      <c r="BV28" s="478">
        <v>8.931277938886138E-5</v>
      </c>
      <c r="BW28" s="478">
        <v>4.9299988457089559E-5</v>
      </c>
      <c r="BX28" s="478">
        <v>1.8808304810434122E-4</v>
      </c>
      <c r="BY28" s="478">
        <v>1.7361021724376273E-4</v>
      </c>
      <c r="BZ28" s="478">
        <v>4.0020717503480352E-4</v>
      </c>
      <c r="CA28" s="478">
        <v>8.8640693030800558E-5</v>
      </c>
      <c r="CB28" s="478">
        <v>1.9562896036907351E-4</v>
      </c>
      <c r="CC28" s="478">
        <v>1.0165460121744414E-4</v>
      </c>
      <c r="CD28" s="478">
        <v>2.471027820225773E-4</v>
      </c>
      <c r="CE28" s="478">
        <v>3.5301883624322438E-4</v>
      </c>
      <c r="CF28" s="478">
        <v>6.987426277732513E-5</v>
      </c>
      <c r="CG28" s="478">
        <v>1.9879300484990184E-4</v>
      </c>
      <c r="CH28" s="478">
        <v>4.4844468475887714E-4</v>
      </c>
      <c r="CI28" s="478">
        <v>3.40881141288899E-4</v>
      </c>
      <c r="CJ28" s="478">
        <v>2.0583202541366049E-4</v>
      </c>
      <c r="CK28" s="478">
        <v>1.5639412010436482E-3</v>
      </c>
      <c r="CL28" s="478">
        <v>2.5425852607243268E-4</v>
      </c>
      <c r="CM28" s="478">
        <v>1.2802394051663588E-4</v>
      </c>
      <c r="CN28" s="478">
        <v>2.6158267008509059E-3</v>
      </c>
      <c r="CO28" s="478">
        <v>9.0493379351589125E-4</v>
      </c>
      <c r="CP28" s="478">
        <v>3.1556211250546623E-3</v>
      </c>
      <c r="CQ28" s="478">
        <v>1.0828355174131383E-3</v>
      </c>
      <c r="CR28" s="478">
        <v>8.2237395779709093E-4</v>
      </c>
      <c r="CS28" s="478">
        <v>7.5391376961745878E-4</v>
      </c>
      <c r="CT28" s="478">
        <v>6.7925256865506778E-4</v>
      </c>
      <c r="CU28" s="478">
        <v>1.1727712538242361E-3</v>
      </c>
      <c r="CV28" s="478">
        <v>1.1884380834933687E-3</v>
      </c>
      <c r="CW28" s="478">
        <v>8.5415164672592112E-4</v>
      </c>
      <c r="CX28" s="478">
        <v>1.3547760963839369E-3</v>
      </c>
      <c r="CY28" s="478">
        <v>7.9160924601531541E-4</v>
      </c>
      <c r="CZ28" s="478">
        <v>7.2534489068839256E-3</v>
      </c>
      <c r="DA28" s="478">
        <v>4.758749827554122E-4</v>
      </c>
      <c r="DB28" s="478">
        <v>2.0502201853736724E-4</v>
      </c>
      <c r="DC28" s="478">
        <v>1.998894166123086E-3</v>
      </c>
      <c r="DD28" s="478">
        <v>2.8096276419457681E-3</v>
      </c>
      <c r="DE28" s="478">
        <v>2.0733661614765768E-4</v>
      </c>
      <c r="DF28" s="501">
        <v>1.1782307225792716</v>
      </c>
      <c r="DG28" s="502">
        <v>0.9116935807606702</v>
      </c>
      <c r="DH28" s="503" t="s">
        <v>227</v>
      </c>
    </row>
    <row r="29" spans="1:113" ht="18.75" customHeight="1" x14ac:dyDescent="0.2">
      <c r="A29" s="563" t="s">
        <v>228</v>
      </c>
      <c r="B29" s="571" t="s">
        <v>548</v>
      </c>
      <c r="C29" s="459"/>
      <c r="D29" s="499">
        <v>1.3233760640879917E-3</v>
      </c>
      <c r="E29" s="499">
        <v>5.0484583545094385E-4</v>
      </c>
      <c r="F29" s="499">
        <v>5.6791584418659487E-4</v>
      </c>
      <c r="G29" s="499">
        <v>1.0503307655927317E-3</v>
      </c>
      <c r="H29" s="499">
        <v>2.9247637870517353E-3</v>
      </c>
      <c r="I29" s="499">
        <v>0</v>
      </c>
      <c r="J29" s="499">
        <v>4.742654932301151E-3</v>
      </c>
      <c r="K29" s="499">
        <v>4.6709449486588605E-4</v>
      </c>
      <c r="L29" s="478">
        <v>3.9562384806869784E-4</v>
      </c>
      <c r="M29" s="478">
        <v>4.7073990078508478E-4</v>
      </c>
      <c r="N29" s="478">
        <v>0</v>
      </c>
      <c r="O29" s="478">
        <v>6.6332149962472584E-4</v>
      </c>
      <c r="P29" s="478">
        <v>3.6543848253065323E-4</v>
      </c>
      <c r="Q29" s="478">
        <v>5.4439992686113557E-4</v>
      </c>
      <c r="R29" s="478">
        <v>3.3673468078268645E-4</v>
      </c>
      <c r="S29" s="478">
        <v>5.309624022468097E-4</v>
      </c>
      <c r="T29" s="478">
        <v>2.5147037597005799E-4</v>
      </c>
      <c r="U29" s="478">
        <v>3.4081525303186598E-4</v>
      </c>
      <c r="V29" s="478">
        <v>2.6531478135348677E-3</v>
      </c>
      <c r="W29" s="478">
        <v>1.0595684334364153E-3</v>
      </c>
      <c r="X29" s="478">
        <v>0</v>
      </c>
      <c r="Y29" s="478">
        <v>1.1313761769159024E-3</v>
      </c>
      <c r="Z29" s="478">
        <v>2.2734949465636983E-4</v>
      </c>
      <c r="AA29" s="478">
        <v>2.4795268469726624E-4</v>
      </c>
      <c r="AB29" s="478">
        <v>3.5334436613780769E-4</v>
      </c>
      <c r="AC29" s="478">
        <v>1.0096137432027785</v>
      </c>
      <c r="AD29" s="478">
        <v>1.2824928572383916E-4</v>
      </c>
      <c r="AE29" s="478">
        <v>2.7223564128517558E-4</v>
      </c>
      <c r="AF29" s="478">
        <v>3.2813302162427305E-4</v>
      </c>
      <c r="AG29" s="478">
        <v>3.7952030975896712E-4</v>
      </c>
      <c r="AH29" s="478">
        <v>9.2620346249064594E-4</v>
      </c>
      <c r="AI29" s="478">
        <v>4.5058976954184322E-4</v>
      </c>
      <c r="AJ29" s="478">
        <v>1.4136473689074865E-3</v>
      </c>
      <c r="AK29" s="478">
        <v>1.0400772960946127E-3</v>
      </c>
      <c r="AL29" s="478">
        <v>1.0225924246359621E-3</v>
      </c>
      <c r="AM29" s="478">
        <v>1.4904315827122907E-3</v>
      </c>
      <c r="AN29" s="478">
        <v>1.6935437573063135E-4</v>
      </c>
      <c r="AO29" s="478">
        <v>6.3374213143095126E-4</v>
      </c>
      <c r="AP29" s="478">
        <v>3.8060355371217965E-4</v>
      </c>
      <c r="AQ29" s="478">
        <v>3.9445073354366707E-4</v>
      </c>
      <c r="AR29" s="478">
        <v>3.8361742265399714E-4</v>
      </c>
      <c r="AS29" s="478">
        <v>2.694855666664351E-4</v>
      </c>
      <c r="AT29" s="478">
        <v>2.0891371574787207E-4</v>
      </c>
      <c r="AU29" s="478">
        <v>2.6326293742319614E-4</v>
      </c>
      <c r="AV29" s="478">
        <v>1.7698298457797263E-4</v>
      </c>
      <c r="AW29" s="478">
        <v>1.1855873464790334E-4</v>
      </c>
      <c r="AX29" s="478">
        <v>1.659641580972063E-4</v>
      </c>
      <c r="AY29" s="478">
        <v>1.6076664577830573E-4</v>
      </c>
      <c r="AZ29" s="478">
        <v>8.636459550867597E-5</v>
      </c>
      <c r="BA29" s="478">
        <v>1.9161262237482263E-4</v>
      </c>
      <c r="BB29" s="478">
        <v>1.0149694371340521E-4</v>
      </c>
      <c r="BC29" s="478">
        <v>1.6488511681814332E-4</v>
      </c>
      <c r="BD29" s="478">
        <v>0</v>
      </c>
      <c r="BE29" s="478">
        <v>2.083048540746753E-4</v>
      </c>
      <c r="BF29" s="478">
        <v>4.0732106964937208E-4</v>
      </c>
      <c r="BG29" s="478">
        <v>3.907916567071524E-4</v>
      </c>
      <c r="BH29" s="478">
        <v>2.6390790873044405E-4</v>
      </c>
      <c r="BI29" s="478">
        <v>6.9482847246990248E-4</v>
      </c>
      <c r="BJ29" s="478">
        <v>1.2292986215835435E-3</v>
      </c>
      <c r="BK29" s="478">
        <v>5.058869964973447E-4</v>
      </c>
      <c r="BL29" s="478">
        <v>5.4232637165891608E-4</v>
      </c>
      <c r="BM29" s="478">
        <v>1.982250475179657E-3</v>
      </c>
      <c r="BN29" s="478">
        <v>9.9096144781512813E-4</v>
      </c>
      <c r="BO29" s="478">
        <v>1.0012178036131788E-3</v>
      </c>
      <c r="BP29" s="478">
        <v>1.4043135173800389E-3</v>
      </c>
      <c r="BQ29" s="478">
        <v>9.6477197789598772E-4</v>
      </c>
      <c r="BR29" s="478">
        <v>9.8188373543067579E-4</v>
      </c>
      <c r="BS29" s="478">
        <v>6.8279005929925893E-4</v>
      </c>
      <c r="BT29" s="478">
        <v>2.4467415601083409E-4</v>
      </c>
      <c r="BU29" s="478">
        <v>1.8812398582560664E-4</v>
      </c>
      <c r="BV29" s="478">
        <v>1.4914502132476939E-4</v>
      </c>
      <c r="BW29" s="478">
        <v>3.8760297507631101E-5</v>
      </c>
      <c r="BX29" s="478">
        <v>3.3203496350546805E-4</v>
      </c>
      <c r="BY29" s="478">
        <v>2.1833300857977017E-3</v>
      </c>
      <c r="BZ29" s="478">
        <v>1.2761928259798005E-2</v>
      </c>
      <c r="CA29" s="478">
        <v>2.1073192463913772E-3</v>
      </c>
      <c r="CB29" s="478">
        <v>7.4864134966952994E-3</v>
      </c>
      <c r="CC29" s="478">
        <v>9.9967355397160011E-4</v>
      </c>
      <c r="CD29" s="478">
        <v>2.9974764461548366E-4</v>
      </c>
      <c r="CE29" s="478">
        <v>2.6285976945802431E-4</v>
      </c>
      <c r="CF29" s="478">
        <v>4.1478827078925037E-4</v>
      </c>
      <c r="CG29" s="478">
        <v>2.7636117262103973E-4</v>
      </c>
      <c r="CH29" s="478">
        <v>2.9383890282809244E-4</v>
      </c>
      <c r="CI29" s="478">
        <v>2.9156337454635324E-4</v>
      </c>
      <c r="CJ29" s="478">
        <v>1.1817895335324062E-4</v>
      </c>
      <c r="CK29" s="478">
        <v>4.2920044724543619E-4</v>
      </c>
      <c r="CL29" s="478">
        <v>6.3459661601202575E-4</v>
      </c>
      <c r="CM29" s="478">
        <v>3.5515095489182727E-4</v>
      </c>
      <c r="CN29" s="478">
        <v>4.029864685993364E-4</v>
      </c>
      <c r="CO29" s="478">
        <v>2.5420887195032853E-4</v>
      </c>
      <c r="CP29" s="478">
        <v>5.7687790783113823E-4</v>
      </c>
      <c r="CQ29" s="478">
        <v>2.7010580999804306E-4</v>
      </c>
      <c r="CR29" s="478">
        <v>2.8488432611201083E-4</v>
      </c>
      <c r="CS29" s="478">
        <v>4.2087941707001549E-4</v>
      </c>
      <c r="CT29" s="478">
        <v>2.7690905582532346E-4</v>
      </c>
      <c r="CU29" s="478">
        <v>3.1904296420503099E-4</v>
      </c>
      <c r="CV29" s="478">
        <v>3.2746851046868347E-4</v>
      </c>
      <c r="CW29" s="478">
        <v>1.9619616260108032E-4</v>
      </c>
      <c r="CX29" s="478">
        <v>1.2497559955883296E-3</v>
      </c>
      <c r="CY29" s="478">
        <v>3.9111172534875115E-4</v>
      </c>
      <c r="CZ29" s="478">
        <v>7.3863269034255246E-4</v>
      </c>
      <c r="DA29" s="478">
        <v>9.392353093339627E-4</v>
      </c>
      <c r="DB29" s="478">
        <v>2.3914823276846472E-4</v>
      </c>
      <c r="DC29" s="478">
        <v>6.9168736951591631E-4</v>
      </c>
      <c r="DD29" s="478">
        <v>2.0444135148396788E-4</v>
      </c>
      <c r="DE29" s="478">
        <v>5.5915439096403336E-4</v>
      </c>
      <c r="DF29" s="501">
        <v>1.0925499833679775</v>
      </c>
      <c r="DG29" s="502">
        <v>0.8453953774997971</v>
      </c>
      <c r="DH29" s="503" t="s">
        <v>228</v>
      </c>
    </row>
    <row r="30" spans="1:113" ht="18.75" customHeight="1" x14ac:dyDescent="0.2">
      <c r="A30" s="563" t="s">
        <v>229</v>
      </c>
      <c r="B30" s="571" t="s">
        <v>331</v>
      </c>
      <c r="C30" s="459"/>
      <c r="D30" s="504">
        <v>1.0280834765992323E-3</v>
      </c>
      <c r="E30" s="478">
        <v>5.1282480829020782E-4</v>
      </c>
      <c r="F30" s="478">
        <v>1.0960655520341458E-3</v>
      </c>
      <c r="G30" s="478">
        <v>2.6127755286371843E-3</v>
      </c>
      <c r="H30" s="478">
        <v>3.392073117852292E-3</v>
      </c>
      <c r="I30" s="478">
        <v>0</v>
      </c>
      <c r="J30" s="478">
        <v>3.1428933034616908E-4</v>
      </c>
      <c r="K30" s="478">
        <v>3.2427211229957968E-3</v>
      </c>
      <c r="L30" s="478">
        <v>1.3563110877407612E-2</v>
      </c>
      <c r="M30" s="478">
        <v>2.9825990951724872E-4</v>
      </c>
      <c r="N30" s="478">
        <v>0</v>
      </c>
      <c r="O30" s="478">
        <v>5.3356668539696929E-4</v>
      </c>
      <c r="P30" s="478">
        <v>7.8862947953410318E-4</v>
      </c>
      <c r="Q30" s="478">
        <v>2.8683761678771711E-3</v>
      </c>
      <c r="R30" s="478">
        <v>6.2350210776113161E-3</v>
      </c>
      <c r="S30" s="478">
        <v>9.6088969334373966E-4</v>
      </c>
      <c r="T30" s="478">
        <v>1.9336348570498387E-3</v>
      </c>
      <c r="U30" s="478">
        <v>7.5710057504532339E-3</v>
      </c>
      <c r="V30" s="478">
        <v>2.0045826885473801E-3</v>
      </c>
      <c r="W30" s="478">
        <v>1.333558704961249E-3</v>
      </c>
      <c r="X30" s="478">
        <v>0</v>
      </c>
      <c r="Y30" s="478">
        <v>6.8399046043513705E-4</v>
      </c>
      <c r="Z30" s="478">
        <v>2.208090027114777E-4</v>
      </c>
      <c r="AA30" s="478">
        <v>1.1181297030965048E-2</v>
      </c>
      <c r="AB30" s="478">
        <v>2.7960333861320984E-3</v>
      </c>
      <c r="AC30" s="478">
        <v>9.3655519027308773E-5</v>
      </c>
      <c r="AD30" s="478">
        <v>1.0379933818608102</v>
      </c>
      <c r="AE30" s="478">
        <v>4.9723098050160411E-3</v>
      </c>
      <c r="AF30" s="478">
        <v>1.8012092980183296E-2</v>
      </c>
      <c r="AG30" s="478">
        <v>6.5117296424815063E-3</v>
      </c>
      <c r="AH30" s="478">
        <v>3.2266382070374232E-4</v>
      </c>
      <c r="AI30" s="478">
        <v>2.0657286615107752E-3</v>
      </c>
      <c r="AJ30" s="478">
        <v>7.1851143892215277E-4</v>
      </c>
      <c r="AK30" s="478">
        <v>1.7930243297339542E-4</v>
      </c>
      <c r="AL30" s="478">
        <v>1.263684639948652E-4</v>
      </c>
      <c r="AM30" s="478">
        <v>1.9884016895820253E-4</v>
      </c>
      <c r="AN30" s="478">
        <v>7.7635198454105062E-5</v>
      </c>
      <c r="AO30" s="478">
        <v>2.3393344281756091E-4</v>
      </c>
      <c r="AP30" s="478">
        <v>8.2016959719134947E-4</v>
      </c>
      <c r="AQ30" s="478">
        <v>8.7634601809015E-4</v>
      </c>
      <c r="AR30" s="478">
        <v>3.4827422217839702E-4</v>
      </c>
      <c r="AS30" s="478">
        <v>5.5340880168004963E-4</v>
      </c>
      <c r="AT30" s="478">
        <v>2.3893437272232317E-3</v>
      </c>
      <c r="AU30" s="478">
        <v>8.6306746977019653E-3</v>
      </c>
      <c r="AV30" s="478">
        <v>4.0272702051556792E-3</v>
      </c>
      <c r="AW30" s="478">
        <v>1.9167859440638103E-3</v>
      </c>
      <c r="AX30" s="478">
        <v>3.2277792496505351E-3</v>
      </c>
      <c r="AY30" s="478">
        <v>7.5677451361514667E-3</v>
      </c>
      <c r="AZ30" s="478">
        <v>8.12860002673405E-4</v>
      </c>
      <c r="BA30" s="478">
        <v>4.7649105538240342E-3</v>
      </c>
      <c r="BB30" s="478">
        <v>5.4082044822305183E-3</v>
      </c>
      <c r="BC30" s="478">
        <v>1.363706149253149E-3</v>
      </c>
      <c r="BD30" s="478">
        <v>0</v>
      </c>
      <c r="BE30" s="478">
        <v>8.0369192580148857E-4</v>
      </c>
      <c r="BF30" s="478">
        <v>6.2130250383203656E-3</v>
      </c>
      <c r="BG30" s="478">
        <v>2.3527543407980481E-3</v>
      </c>
      <c r="BH30" s="478">
        <v>8.3926358814048318E-4</v>
      </c>
      <c r="BI30" s="478">
        <v>9.1996201018372734E-3</v>
      </c>
      <c r="BJ30" s="478">
        <v>5.6483917716939269E-4</v>
      </c>
      <c r="BK30" s="478">
        <v>2.3825857608921574E-3</v>
      </c>
      <c r="BL30" s="478">
        <v>3.0582375821626004E-3</v>
      </c>
      <c r="BM30" s="478">
        <v>2.3441398837882564E-3</v>
      </c>
      <c r="BN30" s="478">
        <v>2.0634097294411516E-3</v>
      </c>
      <c r="BO30" s="478">
        <v>2.0534739904388857E-4</v>
      </c>
      <c r="BP30" s="478">
        <v>2.8837290506911591E-4</v>
      </c>
      <c r="BQ30" s="478">
        <v>7.8364421784154724E-3</v>
      </c>
      <c r="BR30" s="478">
        <v>6.4274609212932525E-4</v>
      </c>
      <c r="BS30" s="478">
        <v>1.1757298347980464E-3</v>
      </c>
      <c r="BT30" s="478">
        <v>7.2533953990430331E-4</v>
      </c>
      <c r="BU30" s="478">
        <v>2.7014470487842402E-4</v>
      </c>
      <c r="BV30" s="478">
        <v>5.1512292256175477E-4</v>
      </c>
      <c r="BW30" s="478">
        <v>1.7165613496862637E-4</v>
      </c>
      <c r="BX30" s="478">
        <v>2.5853003209708734E-4</v>
      </c>
      <c r="BY30" s="478">
        <v>1.9800556139378374E-4</v>
      </c>
      <c r="BZ30" s="478">
        <v>5.6039306663182784E-4</v>
      </c>
      <c r="CA30" s="478">
        <v>1.5357846849530074E-4</v>
      </c>
      <c r="CB30" s="478">
        <v>5.0708857010079832E-4</v>
      </c>
      <c r="CC30" s="478">
        <v>4.3455655222651539E-4</v>
      </c>
      <c r="CD30" s="478">
        <v>8.1298284346332812E-4</v>
      </c>
      <c r="CE30" s="478">
        <v>1.3901961633812031E-3</v>
      </c>
      <c r="CF30" s="478">
        <v>9.3156143846176588E-5</v>
      </c>
      <c r="CG30" s="478">
        <v>2.4543031496060202E-4</v>
      </c>
      <c r="CH30" s="478">
        <v>4.3249463799847562E-4</v>
      </c>
      <c r="CI30" s="478">
        <v>1.6371242205194083E-3</v>
      </c>
      <c r="CJ30" s="478">
        <v>2.4211726039103726E-4</v>
      </c>
      <c r="CK30" s="478">
        <v>1.0111795949968392E-3</v>
      </c>
      <c r="CL30" s="478">
        <v>3.4200837269826362E-4</v>
      </c>
      <c r="CM30" s="478">
        <v>2.285551434724953E-4</v>
      </c>
      <c r="CN30" s="478">
        <v>2.2408722632879905E-3</v>
      </c>
      <c r="CO30" s="478">
        <v>1.1927432604592403E-3</v>
      </c>
      <c r="CP30" s="478">
        <v>3.3920210435659182E-4</v>
      </c>
      <c r="CQ30" s="478">
        <v>3.0434855671973251E-4</v>
      </c>
      <c r="CR30" s="478">
        <v>2.7975956938315762E-4</v>
      </c>
      <c r="CS30" s="478">
        <v>7.9902697508195701E-4</v>
      </c>
      <c r="CT30" s="478">
        <v>2.7136707052955833E-4</v>
      </c>
      <c r="CU30" s="478">
        <v>9.4454543198359948E-4</v>
      </c>
      <c r="CV30" s="478">
        <v>1.4200151360910494E-3</v>
      </c>
      <c r="CW30" s="478">
        <v>3.3718485810904604E-4</v>
      </c>
      <c r="CX30" s="478">
        <v>6.7287560387873041E-4</v>
      </c>
      <c r="CY30" s="478">
        <v>5.5883149722070176E-4</v>
      </c>
      <c r="CZ30" s="478">
        <v>9.4529907728774611E-4</v>
      </c>
      <c r="DA30" s="478">
        <v>1.3365535283056647E-3</v>
      </c>
      <c r="DB30" s="478">
        <v>4.3819460702495524E-4</v>
      </c>
      <c r="DC30" s="478">
        <v>2.6851561697526161E-4</v>
      </c>
      <c r="DD30" s="478">
        <v>7.0465234630941627E-3</v>
      </c>
      <c r="DE30" s="478">
        <v>4.3896328589805437E-4</v>
      </c>
      <c r="DF30" s="501">
        <v>1.2494199186240997</v>
      </c>
      <c r="DG30" s="502">
        <v>0.96677849054090714</v>
      </c>
      <c r="DH30" s="503" t="s">
        <v>229</v>
      </c>
      <c r="DI30" s="505"/>
    </row>
    <row r="31" spans="1:113" ht="18.75" customHeight="1" x14ac:dyDescent="0.2">
      <c r="A31" s="563" t="s">
        <v>230</v>
      </c>
      <c r="B31" s="571" t="s">
        <v>332</v>
      </c>
      <c r="C31" s="459"/>
      <c r="D31" s="478">
        <v>1.8125249097372876E-4</v>
      </c>
      <c r="E31" s="478">
        <v>6.7110321440152815E-5</v>
      </c>
      <c r="F31" s="478">
        <v>1.5845994750149248E-4</v>
      </c>
      <c r="G31" s="478">
        <v>7.7257568330389825E-5</v>
      </c>
      <c r="H31" s="478">
        <v>9.1422127141297375E-5</v>
      </c>
      <c r="I31" s="478">
        <v>0</v>
      </c>
      <c r="J31" s="478">
        <v>4.056005003425443E-4</v>
      </c>
      <c r="K31" s="478">
        <v>4.5465584947036242E-5</v>
      </c>
      <c r="L31" s="478">
        <v>4.0296078595133035E-5</v>
      </c>
      <c r="M31" s="478">
        <v>2.9778697872535566E-5</v>
      </c>
      <c r="N31" s="478">
        <v>0</v>
      </c>
      <c r="O31" s="478">
        <v>3.9726234659260114E-5</v>
      </c>
      <c r="P31" s="478">
        <v>2.305470886157057E-4</v>
      </c>
      <c r="Q31" s="478">
        <v>9.7217740932830851E-5</v>
      </c>
      <c r="R31" s="478">
        <v>6.224593317607302E-5</v>
      </c>
      <c r="S31" s="478">
        <v>4.6897724087985109E-5</v>
      </c>
      <c r="T31" s="478">
        <v>5.3061912022309967E-5</v>
      </c>
      <c r="U31" s="478">
        <v>4.0471163126426876E-5</v>
      </c>
      <c r="V31" s="478">
        <v>1.3294936695063474E-4</v>
      </c>
      <c r="W31" s="478">
        <v>5.4884421336973345E-5</v>
      </c>
      <c r="X31" s="478">
        <v>0</v>
      </c>
      <c r="Y31" s="478">
        <v>7.1538074705548515E-5</v>
      </c>
      <c r="Z31" s="478">
        <v>3.232635127029218E-5</v>
      </c>
      <c r="AA31" s="478">
        <v>1.8144683555226357E-4</v>
      </c>
      <c r="AB31" s="478">
        <v>2.6451340005700963E-5</v>
      </c>
      <c r="AC31" s="478">
        <v>6.7520742576085383E-5</v>
      </c>
      <c r="AD31" s="478">
        <v>6.8252127950440265E-5</v>
      </c>
      <c r="AE31" s="478">
        <v>1.002407847956754</v>
      </c>
      <c r="AF31" s="478">
        <v>8.6044061964413968E-4</v>
      </c>
      <c r="AG31" s="478">
        <v>6.3364161205926631E-5</v>
      </c>
      <c r="AH31" s="478">
        <v>8.2181163945492129E-5</v>
      </c>
      <c r="AI31" s="478">
        <v>1.0200082197202002E-4</v>
      </c>
      <c r="AJ31" s="478">
        <v>1.5385103129795082E-4</v>
      </c>
      <c r="AK31" s="478">
        <v>1.3039583558836678E-4</v>
      </c>
      <c r="AL31" s="478">
        <v>9.1317938026620862E-5</v>
      </c>
      <c r="AM31" s="478">
        <v>1.3084209049984199E-4</v>
      </c>
      <c r="AN31" s="478">
        <v>1.9955424288888272E-5</v>
      </c>
      <c r="AO31" s="478">
        <v>7.5938878374261337E-5</v>
      </c>
      <c r="AP31" s="478">
        <v>6.3591974015099866E-5</v>
      </c>
      <c r="AQ31" s="478">
        <v>2.0742139502744967E-4</v>
      </c>
      <c r="AR31" s="478">
        <v>4.5405027350015363E-5</v>
      </c>
      <c r="AS31" s="478">
        <v>4.9359214900770412E-4</v>
      </c>
      <c r="AT31" s="478">
        <v>2.6012792612533714E-4</v>
      </c>
      <c r="AU31" s="478">
        <v>8.6830347924494382E-4</v>
      </c>
      <c r="AV31" s="478">
        <v>2.3443852449445035E-4</v>
      </c>
      <c r="AW31" s="478">
        <v>3.2875056291948309E-5</v>
      </c>
      <c r="AX31" s="478">
        <v>2.1735578463342943E-4</v>
      </c>
      <c r="AY31" s="478">
        <v>3.3571664330304452E-4</v>
      </c>
      <c r="AZ31" s="478">
        <v>3.9753951283483976E-5</v>
      </c>
      <c r="BA31" s="478">
        <v>9.9569545717778836E-5</v>
      </c>
      <c r="BB31" s="478">
        <v>1.5551415031680072E-4</v>
      </c>
      <c r="BC31" s="478">
        <v>1.6960399094882139E-5</v>
      </c>
      <c r="BD31" s="478">
        <v>0</v>
      </c>
      <c r="BE31" s="478">
        <v>5.7130296525740188E-4</v>
      </c>
      <c r="BF31" s="478">
        <v>8.3549500133735266E-4</v>
      </c>
      <c r="BG31" s="478">
        <v>6.3113498977622451E-4</v>
      </c>
      <c r="BH31" s="478">
        <v>7.315443336233157E-4</v>
      </c>
      <c r="BI31" s="478">
        <v>2.4856695257084737E-4</v>
      </c>
      <c r="BJ31" s="478">
        <v>3.7901058016866045E-4</v>
      </c>
      <c r="BK31" s="478">
        <v>5.6788030658917407E-5</v>
      </c>
      <c r="BL31" s="478">
        <v>6.3920515355977929E-5</v>
      </c>
      <c r="BM31" s="478">
        <v>2.3807351450065819E-4</v>
      </c>
      <c r="BN31" s="478">
        <v>2.3450580211443591E-4</v>
      </c>
      <c r="BO31" s="478">
        <v>1.0477113174052028E-4</v>
      </c>
      <c r="BP31" s="478">
        <v>2.9325653893465932E-5</v>
      </c>
      <c r="BQ31" s="478">
        <v>1.7048916585874979E-4</v>
      </c>
      <c r="BR31" s="478">
        <v>1.0420790859933559E-3</v>
      </c>
      <c r="BS31" s="478">
        <v>4.7278453700742811E-5</v>
      </c>
      <c r="BT31" s="478">
        <v>2.9631878587607779E-5</v>
      </c>
      <c r="BU31" s="478">
        <v>1.404967366355754E-5</v>
      </c>
      <c r="BV31" s="478">
        <v>1.1691890905752949E-5</v>
      </c>
      <c r="BW31" s="478">
        <v>3.7251961024947739E-6</v>
      </c>
      <c r="BX31" s="478">
        <v>9.5662544606234058E-5</v>
      </c>
      <c r="BY31" s="478">
        <v>1.5880774262717147E-4</v>
      </c>
      <c r="BZ31" s="478">
        <v>6.6669556166641805E-4</v>
      </c>
      <c r="CA31" s="478">
        <v>1.1479031140845954E-4</v>
      </c>
      <c r="CB31" s="478">
        <v>4.4938841615069285E-5</v>
      </c>
      <c r="CC31" s="478">
        <v>7.2265387841346428E-5</v>
      </c>
      <c r="CD31" s="478">
        <v>6.7766974821916522E-5</v>
      </c>
      <c r="CE31" s="478">
        <v>5.8521814996267668E-5</v>
      </c>
      <c r="CF31" s="478">
        <v>3.6818578591630267E-5</v>
      </c>
      <c r="CG31" s="478">
        <v>6.5674474696762213E-5</v>
      </c>
      <c r="CH31" s="478">
        <v>4.3919662642201206E-5</v>
      </c>
      <c r="CI31" s="478">
        <v>3.8638805165234146E-5</v>
      </c>
      <c r="CJ31" s="478">
        <v>4.3924186478583207E-5</v>
      </c>
      <c r="CK31" s="478">
        <v>3.8170945567805914E-5</v>
      </c>
      <c r="CL31" s="478">
        <v>1.3377389119679866E-4</v>
      </c>
      <c r="CM31" s="478">
        <v>4.1430940050392531E-5</v>
      </c>
      <c r="CN31" s="478">
        <v>6.2395256349802634E-5</v>
      </c>
      <c r="CO31" s="478">
        <v>1.0686846082773259E-4</v>
      </c>
      <c r="CP31" s="478">
        <v>9.9208505261250458E-5</v>
      </c>
      <c r="CQ31" s="478">
        <v>1.2713236069632189E-4</v>
      </c>
      <c r="CR31" s="478">
        <v>9.7208296914782428E-5</v>
      </c>
      <c r="CS31" s="478">
        <v>2.931811641565139E-4</v>
      </c>
      <c r="CT31" s="478">
        <v>1.6984529008501274E-4</v>
      </c>
      <c r="CU31" s="478">
        <v>3.0595383308058682E-5</v>
      </c>
      <c r="CV31" s="478">
        <v>1.9672213266753984E-3</v>
      </c>
      <c r="CW31" s="478">
        <v>2.0128066230995942E-5</v>
      </c>
      <c r="CX31" s="478">
        <v>1.7175668683809582E-4</v>
      </c>
      <c r="CY31" s="478">
        <v>5.5011696593081055E-5</v>
      </c>
      <c r="CZ31" s="478">
        <v>8.5860710090299232E-5</v>
      </c>
      <c r="DA31" s="478">
        <v>1.8110213744123809E-4</v>
      </c>
      <c r="DB31" s="478">
        <v>6.1676272777717867E-4</v>
      </c>
      <c r="DC31" s="478">
        <v>1.1351032920359303E-4</v>
      </c>
      <c r="DD31" s="478">
        <v>5.9938259965823971E-4</v>
      </c>
      <c r="DE31" s="478">
        <v>5.0774041413839662E-5</v>
      </c>
      <c r="DF31" s="501">
        <v>1.0215040728209202</v>
      </c>
      <c r="DG31" s="502">
        <v>0.79042133944105764</v>
      </c>
      <c r="DH31" s="503" t="s">
        <v>230</v>
      </c>
    </row>
    <row r="32" spans="1:113" ht="18.75" customHeight="1" x14ac:dyDescent="0.2">
      <c r="A32" s="563" t="s">
        <v>231</v>
      </c>
      <c r="B32" s="571" t="s">
        <v>530</v>
      </c>
      <c r="C32" s="459"/>
      <c r="D32" s="478">
        <v>4.338515349500531E-6</v>
      </c>
      <c r="E32" s="478">
        <v>1.1373138944994469E-6</v>
      </c>
      <c r="F32" s="478">
        <v>1.6260504525559063E-6</v>
      </c>
      <c r="G32" s="478">
        <v>1.3498767615204993E-6</v>
      </c>
      <c r="H32" s="478">
        <v>1.8886581748433861E-5</v>
      </c>
      <c r="I32" s="478">
        <v>0</v>
      </c>
      <c r="J32" s="478">
        <v>1.3513304061600357E-4</v>
      </c>
      <c r="K32" s="478">
        <v>3.2180282074387723E-6</v>
      </c>
      <c r="L32" s="478">
        <v>3.3174223765995096E-6</v>
      </c>
      <c r="M32" s="478">
        <v>1.3382793572528492E-6</v>
      </c>
      <c r="N32" s="478">
        <v>0</v>
      </c>
      <c r="O32" s="478">
        <v>7.2305404367615675E-6</v>
      </c>
      <c r="P32" s="478">
        <v>3.2041283853207115E-4</v>
      </c>
      <c r="Q32" s="478">
        <v>1.4351796216619719E-5</v>
      </c>
      <c r="R32" s="478">
        <v>2.3464327937271943E-5</v>
      </c>
      <c r="S32" s="478">
        <v>4.1125971833456537E-6</v>
      </c>
      <c r="T32" s="478">
        <v>7.9057377144487527E-6</v>
      </c>
      <c r="U32" s="478">
        <v>5.5827023052591177E-6</v>
      </c>
      <c r="V32" s="478">
        <v>1.0386385169635708E-5</v>
      </c>
      <c r="W32" s="478">
        <v>2.3299985271014394E-6</v>
      </c>
      <c r="X32" s="478">
        <v>0</v>
      </c>
      <c r="Y32" s="478">
        <v>1.6461765943410449E-6</v>
      </c>
      <c r="Z32" s="478">
        <v>1.3402487716614985E-6</v>
      </c>
      <c r="AA32" s="478">
        <v>3.1869949225854621E-6</v>
      </c>
      <c r="AB32" s="478">
        <v>2.3221029721692084E-5</v>
      </c>
      <c r="AC32" s="478">
        <v>2.5052802012550098E-5</v>
      </c>
      <c r="AD32" s="478">
        <v>4.3507889336103164E-6</v>
      </c>
      <c r="AE32" s="478">
        <v>7.0823046535285704E-6</v>
      </c>
      <c r="AF32" s="478">
        <v>1.012360381850899</v>
      </c>
      <c r="AG32" s="478">
        <v>2.5530217473636746E-6</v>
      </c>
      <c r="AH32" s="478">
        <v>5.4345732671364436E-6</v>
      </c>
      <c r="AI32" s="478">
        <v>1.0554389025521529E-4</v>
      </c>
      <c r="AJ32" s="478">
        <v>2.9115543572695805E-5</v>
      </c>
      <c r="AK32" s="478">
        <v>4.7211169087801668E-6</v>
      </c>
      <c r="AL32" s="478">
        <v>2.5748730397079792E-6</v>
      </c>
      <c r="AM32" s="478">
        <v>1.6971779991842125E-5</v>
      </c>
      <c r="AN32" s="478">
        <v>1.0966933258094078E-6</v>
      </c>
      <c r="AO32" s="478">
        <v>6.032341618021035E-6</v>
      </c>
      <c r="AP32" s="478">
        <v>7.1909591017045714E-6</v>
      </c>
      <c r="AQ32" s="478">
        <v>8.4113543186142041E-6</v>
      </c>
      <c r="AR32" s="478">
        <v>2.5871250671770008E-6</v>
      </c>
      <c r="AS32" s="478">
        <v>4.2645064124878414E-6</v>
      </c>
      <c r="AT32" s="478">
        <v>3.1361025801153633E-5</v>
      </c>
      <c r="AU32" s="478">
        <v>4.1909747032151282E-6</v>
      </c>
      <c r="AV32" s="478">
        <v>1.842525999364075E-5</v>
      </c>
      <c r="AW32" s="478">
        <v>1.1449811161575912E-5</v>
      </c>
      <c r="AX32" s="478">
        <v>6.1567393586869417E-6</v>
      </c>
      <c r="AY32" s="478">
        <v>1.3734042924835859E-6</v>
      </c>
      <c r="AZ32" s="478">
        <v>9.8851889926943672E-7</v>
      </c>
      <c r="BA32" s="478">
        <v>1.417174685688229E-6</v>
      </c>
      <c r="BB32" s="478">
        <v>1.1112713744437684E-5</v>
      </c>
      <c r="BC32" s="478">
        <v>9.6663373722206374E-7</v>
      </c>
      <c r="BD32" s="478">
        <v>0</v>
      </c>
      <c r="BE32" s="478">
        <v>6.6972812965942505E-6</v>
      </c>
      <c r="BF32" s="478">
        <v>8.007023485977992E-6</v>
      </c>
      <c r="BG32" s="478">
        <v>2.1109095106973037E-6</v>
      </c>
      <c r="BH32" s="478">
        <v>1.5832289422233614E-6</v>
      </c>
      <c r="BI32" s="478">
        <v>5.4250916806382674E-5</v>
      </c>
      <c r="BJ32" s="478">
        <v>7.918041393544748E-6</v>
      </c>
      <c r="BK32" s="478">
        <v>2.87361235089008E-6</v>
      </c>
      <c r="BL32" s="478">
        <v>3.5465922448997873E-6</v>
      </c>
      <c r="BM32" s="478">
        <v>3.4993164988541743E-6</v>
      </c>
      <c r="BN32" s="478">
        <v>6.354705182151883E-6</v>
      </c>
      <c r="BO32" s="478">
        <v>5.9765308641077371E-6</v>
      </c>
      <c r="BP32" s="478">
        <v>3.41403346095107E-4</v>
      </c>
      <c r="BQ32" s="478">
        <v>1.5117625311555607E-5</v>
      </c>
      <c r="BR32" s="478">
        <v>2.095336072021395E-5</v>
      </c>
      <c r="BS32" s="478">
        <v>8.4986990770016267E-6</v>
      </c>
      <c r="BT32" s="478">
        <v>9.3735947089061882E-6</v>
      </c>
      <c r="BU32" s="478">
        <v>1.8879585444752722E-6</v>
      </c>
      <c r="BV32" s="478">
        <v>1.5205917727685447E-6</v>
      </c>
      <c r="BW32" s="478">
        <v>6.9206269626271193E-7</v>
      </c>
      <c r="BX32" s="478">
        <v>9.5804436346700525E-6</v>
      </c>
      <c r="BY32" s="478">
        <v>3.588240686268447E-6</v>
      </c>
      <c r="BZ32" s="478">
        <v>5.9194095357406083E-6</v>
      </c>
      <c r="CA32" s="478">
        <v>1.4675183490706274E-6</v>
      </c>
      <c r="CB32" s="478">
        <v>3.3282776327185162E-6</v>
      </c>
      <c r="CC32" s="478">
        <v>1.5507835535325669E-6</v>
      </c>
      <c r="CD32" s="478">
        <v>2.2621306954723212E-6</v>
      </c>
      <c r="CE32" s="478">
        <v>6.9703728153503535E-6</v>
      </c>
      <c r="CF32" s="478">
        <v>2.77539067226294E-5</v>
      </c>
      <c r="CG32" s="478">
        <v>3.4819435534804321E-5</v>
      </c>
      <c r="CH32" s="478">
        <v>1.6490571638584307E-5</v>
      </c>
      <c r="CI32" s="478">
        <v>2.3832549832923581E-6</v>
      </c>
      <c r="CJ32" s="478">
        <v>1.5377840927419809E-5</v>
      </c>
      <c r="CK32" s="478">
        <v>4.7620165276359801E-6</v>
      </c>
      <c r="CL32" s="478">
        <v>1.8813675909083688E-5</v>
      </c>
      <c r="CM32" s="478">
        <v>5.867502370511907E-6</v>
      </c>
      <c r="CN32" s="478">
        <v>3.2566476652455339E-5</v>
      </c>
      <c r="CO32" s="478">
        <v>4.4863046130118452E-6</v>
      </c>
      <c r="CP32" s="478">
        <v>1.3499820880668377E-5</v>
      </c>
      <c r="CQ32" s="478">
        <v>7.865071955560964E-6</v>
      </c>
      <c r="CR32" s="478">
        <v>4.5198237641821982E-6</v>
      </c>
      <c r="CS32" s="478">
        <v>8.7051402227763497E-5</v>
      </c>
      <c r="CT32" s="478">
        <v>3.3460056643044321E-5</v>
      </c>
      <c r="CU32" s="478">
        <v>5.9375011421540037E-6</v>
      </c>
      <c r="CV32" s="478">
        <v>2.62433823565797E-6</v>
      </c>
      <c r="CW32" s="478">
        <v>8.1882792424642637E-6</v>
      </c>
      <c r="CX32" s="478">
        <v>1.3702832737037506E-5</v>
      </c>
      <c r="CY32" s="478">
        <v>5.0100453257432709E-6</v>
      </c>
      <c r="CZ32" s="478">
        <v>1.8531111236296327E-5</v>
      </c>
      <c r="DA32" s="478">
        <v>1.5054565471398242E-5</v>
      </c>
      <c r="DB32" s="478">
        <v>1.9444929337271073E-6</v>
      </c>
      <c r="DC32" s="478">
        <v>5.4481104903563161E-5</v>
      </c>
      <c r="DD32" s="478">
        <v>3.141598951220538E-6</v>
      </c>
      <c r="DE32" s="478">
        <v>2.5406941224334021E-5</v>
      </c>
      <c r="DF32" s="501">
        <v>1.0142769968114587</v>
      </c>
      <c r="DG32" s="502">
        <v>0.7848291589969153</v>
      </c>
      <c r="DH32" s="503" t="s">
        <v>231</v>
      </c>
    </row>
    <row r="33" spans="1:112" ht="18.75" customHeight="1" x14ac:dyDescent="0.2">
      <c r="A33" s="563" t="s">
        <v>232</v>
      </c>
      <c r="B33" s="571" t="s">
        <v>333</v>
      </c>
      <c r="C33" s="459"/>
      <c r="D33" s="478">
        <v>1.7577838147156745E-5</v>
      </c>
      <c r="E33" s="478">
        <v>8.3683700932840356E-6</v>
      </c>
      <c r="F33" s="478">
        <v>1.5995346427253256E-5</v>
      </c>
      <c r="G33" s="478">
        <v>2.346681112482212E-5</v>
      </c>
      <c r="H33" s="478">
        <v>4.2189644406882561E-6</v>
      </c>
      <c r="I33" s="478">
        <v>0</v>
      </c>
      <c r="J33" s="478">
        <v>1.5615164042515169E-5</v>
      </c>
      <c r="K33" s="478">
        <v>5.2760385418158078E-5</v>
      </c>
      <c r="L33" s="478">
        <v>4.8573125278538278E-4</v>
      </c>
      <c r="M33" s="478">
        <v>5.3899828303707258E-6</v>
      </c>
      <c r="N33" s="478">
        <v>0</v>
      </c>
      <c r="O33" s="478">
        <v>2.2528658267467585E-5</v>
      </c>
      <c r="P33" s="478">
        <v>1.1634549758633623E-5</v>
      </c>
      <c r="Q33" s="478">
        <v>1.2686397200278722E-5</v>
      </c>
      <c r="R33" s="478">
        <v>3.4203285264139513E-4</v>
      </c>
      <c r="S33" s="478">
        <v>7.0687397354495191E-6</v>
      </c>
      <c r="T33" s="478">
        <v>4.0672211823678518E-6</v>
      </c>
      <c r="U33" s="478">
        <v>5.4633178365835894E-6</v>
      </c>
      <c r="V33" s="478">
        <v>1.2487167804490905E-5</v>
      </c>
      <c r="W33" s="478">
        <v>8.1215950289002193E-5</v>
      </c>
      <c r="X33" s="478">
        <v>0</v>
      </c>
      <c r="Y33" s="478">
        <v>6.3614431942756063E-5</v>
      </c>
      <c r="Z33" s="478">
        <v>3.8133290586257754E-6</v>
      </c>
      <c r="AA33" s="478">
        <v>8.8435452112750319E-4</v>
      </c>
      <c r="AB33" s="478">
        <v>1.8137050965047884E-4</v>
      </c>
      <c r="AC33" s="478">
        <v>6.6408769530197587E-6</v>
      </c>
      <c r="AD33" s="478">
        <v>2.0321815900307334E-4</v>
      </c>
      <c r="AE33" s="478">
        <v>4.9121138008635139E-5</v>
      </c>
      <c r="AF33" s="478">
        <v>8.0780743346282927E-6</v>
      </c>
      <c r="AG33" s="478">
        <v>1.0025973725345849</v>
      </c>
      <c r="AH33" s="478">
        <v>1.6271031463676178E-5</v>
      </c>
      <c r="AI33" s="478">
        <v>9.8890413888857876E-6</v>
      </c>
      <c r="AJ33" s="478">
        <v>4.0616126626919435E-4</v>
      </c>
      <c r="AK33" s="478">
        <v>1.3839135980975645E-5</v>
      </c>
      <c r="AL33" s="478">
        <v>7.6536597238836254E-6</v>
      </c>
      <c r="AM33" s="478">
        <v>7.9748434380124561E-6</v>
      </c>
      <c r="AN33" s="478">
        <v>1.8376323704405604E-6</v>
      </c>
      <c r="AO33" s="478">
        <v>8.4221979542499853E-6</v>
      </c>
      <c r="AP33" s="478">
        <v>1.098952468216522E-5</v>
      </c>
      <c r="AQ33" s="478">
        <v>5.1395799708499046E-5</v>
      </c>
      <c r="AR33" s="478">
        <v>1.2263312057296915E-4</v>
      </c>
      <c r="AS33" s="478">
        <v>1.2774304382084801E-5</v>
      </c>
      <c r="AT33" s="478">
        <v>2.4994152309791896E-5</v>
      </c>
      <c r="AU33" s="478">
        <v>6.1106877648271893E-4</v>
      </c>
      <c r="AV33" s="478">
        <v>9.7056593971837183E-5</v>
      </c>
      <c r="AW33" s="478">
        <v>3.7678346728806366E-4</v>
      </c>
      <c r="AX33" s="478">
        <v>1.0618160104190067E-5</v>
      </c>
      <c r="AY33" s="478">
        <v>1.4750534973787715E-4</v>
      </c>
      <c r="AZ33" s="478">
        <v>1.4699037420835881E-5</v>
      </c>
      <c r="BA33" s="478">
        <v>2.0809115822961836E-4</v>
      </c>
      <c r="BB33" s="478">
        <v>1.7771868191490213E-5</v>
      </c>
      <c r="BC33" s="478">
        <v>3.8082560405472271E-6</v>
      </c>
      <c r="BD33" s="478">
        <v>0</v>
      </c>
      <c r="BE33" s="478">
        <v>1.535378260019796E-4</v>
      </c>
      <c r="BF33" s="478">
        <v>6.669142370887419E-6</v>
      </c>
      <c r="BG33" s="478">
        <v>4.7849228084945227E-6</v>
      </c>
      <c r="BH33" s="478">
        <v>7.8974307823798323E-4</v>
      </c>
      <c r="BI33" s="478">
        <v>3.6076308044920822E-4</v>
      </c>
      <c r="BJ33" s="478">
        <v>5.4066969394178645E-6</v>
      </c>
      <c r="BK33" s="478">
        <v>2.4089484772035752E-4</v>
      </c>
      <c r="BL33" s="478">
        <v>1.5450209293437912E-4</v>
      </c>
      <c r="BM33" s="478">
        <v>8.4103776642461226E-6</v>
      </c>
      <c r="BN33" s="478">
        <v>9.4827499440782597E-6</v>
      </c>
      <c r="BO33" s="478">
        <v>1.5648503081853282E-5</v>
      </c>
      <c r="BP33" s="478">
        <v>1.0793726114118458E-5</v>
      </c>
      <c r="BQ33" s="478">
        <v>1.7943871644981095E-5</v>
      </c>
      <c r="BR33" s="478">
        <v>1.7066094817327765E-5</v>
      </c>
      <c r="BS33" s="478">
        <v>8.2687451538875507E-6</v>
      </c>
      <c r="BT33" s="478">
        <v>3.4921528722400541E-6</v>
      </c>
      <c r="BU33" s="478">
        <v>2.4609689559460993E-6</v>
      </c>
      <c r="BV33" s="478">
        <v>4.2037750978033702E-6</v>
      </c>
      <c r="BW33" s="478">
        <v>2.7856757868849943E-6</v>
      </c>
      <c r="BX33" s="478">
        <v>1.3021345322127822E-5</v>
      </c>
      <c r="BY33" s="478">
        <v>8.8970212241240916E-6</v>
      </c>
      <c r="BZ33" s="478">
        <v>3.8828960116432777E-5</v>
      </c>
      <c r="CA33" s="478">
        <v>2.0113374882265391E-6</v>
      </c>
      <c r="CB33" s="478">
        <v>1.6518100870967537E-5</v>
      </c>
      <c r="CC33" s="478">
        <v>3.4002995383978121E-6</v>
      </c>
      <c r="CD33" s="478">
        <v>1.0879457586563379E-5</v>
      </c>
      <c r="CE33" s="478">
        <v>7.3994313516696801E-6</v>
      </c>
      <c r="CF33" s="478">
        <v>2.2026672231116846E-6</v>
      </c>
      <c r="CG33" s="478">
        <v>5.9950177188999262E-6</v>
      </c>
      <c r="CH33" s="478">
        <v>7.5174194192670437E-6</v>
      </c>
      <c r="CI33" s="478">
        <v>5.4843728998096276E-6</v>
      </c>
      <c r="CJ33" s="478">
        <v>4.9075404030272026E-6</v>
      </c>
      <c r="CK33" s="478">
        <v>7.3600067508219912E-6</v>
      </c>
      <c r="CL33" s="478">
        <v>1.3120848675107244E-5</v>
      </c>
      <c r="CM33" s="478">
        <v>3.6565903563057152E-5</v>
      </c>
      <c r="CN33" s="478">
        <v>1.3112198350414344E-4</v>
      </c>
      <c r="CO33" s="478">
        <v>8.2105321972691239E-5</v>
      </c>
      <c r="CP33" s="478">
        <v>4.8617739251022188E-4</v>
      </c>
      <c r="CQ33" s="478">
        <v>2.0734064957271609E-5</v>
      </c>
      <c r="CR33" s="478">
        <v>1.7924129172442836E-5</v>
      </c>
      <c r="CS33" s="478">
        <v>2.3118046954776487E-5</v>
      </c>
      <c r="CT33" s="478">
        <v>2.1217606166378516E-5</v>
      </c>
      <c r="CU33" s="478">
        <v>4.6627134637700475E-6</v>
      </c>
      <c r="CV33" s="478">
        <v>2.7925357748599715E-4</v>
      </c>
      <c r="CW33" s="478">
        <v>2.8159815398001216E-6</v>
      </c>
      <c r="CX33" s="478">
        <v>4.4824312227801037E-5</v>
      </c>
      <c r="CY33" s="478">
        <v>1.8915370654983829E-5</v>
      </c>
      <c r="CZ33" s="478">
        <v>1.5944347890922472E-5</v>
      </c>
      <c r="DA33" s="478">
        <v>5.543353150118403E-5</v>
      </c>
      <c r="DB33" s="478">
        <v>3.0026253310515657E-5</v>
      </c>
      <c r="DC33" s="478">
        <v>1.4886966726938109E-5</v>
      </c>
      <c r="DD33" s="478">
        <v>6.8154696034041027E-6</v>
      </c>
      <c r="DE33" s="478">
        <v>3.9774887205443974E-5</v>
      </c>
      <c r="DF33" s="501">
        <v>1.010604850937997</v>
      </c>
      <c r="DG33" s="502">
        <v>0.78198771906813558</v>
      </c>
      <c r="DH33" s="503" t="s">
        <v>232</v>
      </c>
    </row>
    <row r="34" spans="1:112" ht="18.75" customHeight="1" x14ac:dyDescent="0.2">
      <c r="A34" s="563" t="s">
        <v>233</v>
      </c>
      <c r="B34" s="571" t="s">
        <v>334</v>
      </c>
      <c r="C34" s="459"/>
      <c r="D34" s="478">
        <v>1.8768943063449472E-4</v>
      </c>
      <c r="E34" s="478">
        <v>1.4362981150289848E-4</v>
      </c>
      <c r="F34" s="478">
        <v>2.6225356759341839E-4</v>
      </c>
      <c r="G34" s="478">
        <v>5.90217883780323E-5</v>
      </c>
      <c r="H34" s="478">
        <v>3.6210797510162497E-5</v>
      </c>
      <c r="I34" s="478">
        <v>0</v>
      </c>
      <c r="J34" s="478">
        <v>2.7663940763803809E-4</v>
      </c>
      <c r="K34" s="478">
        <v>6.2459665099939038E-5</v>
      </c>
      <c r="L34" s="478">
        <v>5.0638165901985047E-5</v>
      </c>
      <c r="M34" s="478">
        <v>5.8143755727885018E-5</v>
      </c>
      <c r="N34" s="478">
        <v>0</v>
      </c>
      <c r="O34" s="478">
        <v>1.7088764694724005E-4</v>
      </c>
      <c r="P34" s="478">
        <v>9.1552184957275536E-5</v>
      </c>
      <c r="Q34" s="478">
        <v>8.9050129602080027E-5</v>
      </c>
      <c r="R34" s="478">
        <v>1.1024863200671048E-4</v>
      </c>
      <c r="S34" s="478">
        <v>4.0477524644458714E-4</v>
      </c>
      <c r="T34" s="478">
        <v>1.6987451351009806E-4</v>
      </c>
      <c r="U34" s="478">
        <v>9.2217649877589542E-5</v>
      </c>
      <c r="V34" s="478">
        <v>1.743529710612499E-4</v>
      </c>
      <c r="W34" s="478">
        <v>1.6447392389509733E-4</v>
      </c>
      <c r="X34" s="478">
        <v>0</v>
      </c>
      <c r="Y34" s="478">
        <v>2.8419441122177759E-4</v>
      </c>
      <c r="Z34" s="478">
        <v>2.2669350040899197E-4</v>
      </c>
      <c r="AA34" s="478">
        <v>8.1940371864154871E-5</v>
      </c>
      <c r="AB34" s="478">
        <v>1.1278719107077577E-4</v>
      </c>
      <c r="AC34" s="478">
        <v>3.2602116645417641E-4</v>
      </c>
      <c r="AD34" s="478">
        <v>1.6556370934642245E-4</v>
      </c>
      <c r="AE34" s="478">
        <v>1.2415189459854896E-4</v>
      </c>
      <c r="AF34" s="478">
        <v>7.4561790000349663E-5</v>
      </c>
      <c r="AG34" s="478">
        <v>1.5111926546111239E-4</v>
      </c>
      <c r="AH34" s="478">
        <v>1.0832146326675212</v>
      </c>
      <c r="AI34" s="478">
        <v>1.6854036956739815E-4</v>
      </c>
      <c r="AJ34" s="478">
        <v>5.3529625084482559E-4</v>
      </c>
      <c r="AK34" s="478">
        <v>5.9387433980349425E-4</v>
      </c>
      <c r="AL34" s="478">
        <v>3.6429747067390363E-4</v>
      </c>
      <c r="AM34" s="478">
        <v>2.8048229279752535E-4</v>
      </c>
      <c r="AN34" s="478">
        <v>9.4128557298874492E-5</v>
      </c>
      <c r="AO34" s="478">
        <v>1.7182623246004682E-4</v>
      </c>
      <c r="AP34" s="478">
        <v>1.7370307497123437E-4</v>
      </c>
      <c r="AQ34" s="478">
        <v>2.401665664038992E-4</v>
      </c>
      <c r="AR34" s="478">
        <v>2.1157499679508754E-4</v>
      </c>
      <c r="AS34" s="478">
        <v>1.1876719405440561E-4</v>
      </c>
      <c r="AT34" s="478">
        <v>8.0593569980767492E-5</v>
      </c>
      <c r="AU34" s="478">
        <v>6.457499439055637E-5</v>
      </c>
      <c r="AV34" s="478">
        <v>7.6702859377108482E-5</v>
      </c>
      <c r="AW34" s="478">
        <v>1.8390604492395888E-4</v>
      </c>
      <c r="AX34" s="478">
        <v>9.4655518395748983E-5</v>
      </c>
      <c r="AY34" s="478">
        <v>7.0016911420630538E-5</v>
      </c>
      <c r="AZ34" s="478">
        <v>5.8517405018954737E-5</v>
      </c>
      <c r="BA34" s="478">
        <v>1.3158597334802429E-4</v>
      </c>
      <c r="BB34" s="478">
        <v>8.2100783553228665E-5</v>
      </c>
      <c r="BC34" s="478">
        <v>7.779340787899694E-5</v>
      </c>
      <c r="BD34" s="478">
        <v>0</v>
      </c>
      <c r="BE34" s="478">
        <v>6.8079834466524386E-5</v>
      </c>
      <c r="BF34" s="478">
        <v>7.1164470809406826E-5</v>
      </c>
      <c r="BG34" s="478">
        <v>1.2921960462856463E-4</v>
      </c>
      <c r="BH34" s="478">
        <v>1.2054293483888482E-4</v>
      </c>
      <c r="BI34" s="478">
        <v>3.2354220036376509E-4</v>
      </c>
      <c r="BJ34" s="478">
        <v>5.983597754191553E-5</v>
      </c>
      <c r="BK34" s="478">
        <v>2.0594214293229326E-2</v>
      </c>
      <c r="BL34" s="478">
        <v>2.5451331160450286E-2</v>
      </c>
      <c r="BM34" s="478">
        <v>4.2013660865319033E-2</v>
      </c>
      <c r="BN34" s="478">
        <v>2.2626027408652393E-2</v>
      </c>
      <c r="BO34" s="478">
        <v>5.1435654754551175E-4</v>
      </c>
      <c r="BP34" s="478">
        <v>1.4013908191170847E-3</v>
      </c>
      <c r="BQ34" s="478">
        <v>1.2782714423093609E-3</v>
      </c>
      <c r="BR34" s="478">
        <v>2.8138648904093704E-4</v>
      </c>
      <c r="BS34" s="478">
        <v>1.570357141055593E-4</v>
      </c>
      <c r="BT34" s="478">
        <v>1.2573207229154047E-4</v>
      </c>
      <c r="BU34" s="478">
        <v>1.5361025557442844E-4</v>
      </c>
      <c r="BV34" s="478">
        <v>5.1000604965226095E-4</v>
      </c>
      <c r="BW34" s="478">
        <v>4.8293168901924105E-4</v>
      </c>
      <c r="BX34" s="478">
        <v>5.5598378960854426E-4</v>
      </c>
      <c r="BY34" s="478">
        <v>4.3266148430765761E-5</v>
      </c>
      <c r="BZ34" s="478">
        <v>5.6182033916453531E-4</v>
      </c>
      <c r="CA34" s="478">
        <v>1.1760289325799531E-4</v>
      </c>
      <c r="CB34" s="478">
        <v>1.179535532386519E-4</v>
      </c>
      <c r="CC34" s="478">
        <v>1.1736474981069319E-4</v>
      </c>
      <c r="CD34" s="478">
        <v>3.7963419237089407E-4</v>
      </c>
      <c r="CE34" s="478">
        <v>5.2038634313704543E-4</v>
      </c>
      <c r="CF34" s="478">
        <v>6.841065558122775E-5</v>
      </c>
      <c r="CG34" s="478">
        <v>2.3010652861694584E-4</v>
      </c>
      <c r="CH34" s="478">
        <v>3.5893477820031575E-4</v>
      </c>
      <c r="CI34" s="478">
        <v>5.5750557730133656E-5</v>
      </c>
      <c r="CJ34" s="478">
        <v>2.7428163586813356E-4</v>
      </c>
      <c r="CK34" s="478">
        <v>8.7721945509072034E-5</v>
      </c>
      <c r="CL34" s="478">
        <v>2.726529463438637E-4</v>
      </c>
      <c r="CM34" s="478">
        <v>2.6014821991865482E-4</v>
      </c>
      <c r="CN34" s="478">
        <v>1.7753103035603637E-4</v>
      </c>
      <c r="CO34" s="478">
        <v>1.0571924197253666E-4</v>
      </c>
      <c r="CP34" s="478">
        <v>1.5149575740620508E-4</v>
      </c>
      <c r="CQ34" s="478">
        <v>1.5389094873765482E-4</v>
      </c>
      <c r="CR34" s="478">
        <v>1.1043155377546464E-4</v>
      </c>
      <c r="CS34" s="478">
        <v>7.5539669832121298E-5</v>
      </c>
      <c r="CT34" s="478">
        <v>9.4946977191873205E-5</v>
      </c>
      <c r="CU34" s="478">
        <v>1.265655373013116E-4</v>
      </c>
      <c r="CV34" s="478">
        <v>4.7574015489491751E-5</v>
      </c>
      <c r="CW34" s="478">
        <v>5.7445671104003413E-5</v>
      </c>
      <c r="CX34" s="478">
        <v>2.1977358581602867E-4</v>
      </c>
      <c r="CY34" s="478">
        <v>1.0926290827446688E-4</v>
      </c>
      <c r="CZ34" s="478">
        <v>1.6380911636274919E-4</v>
      </c>
      <c r="DA34" s="478">
        <v>2.0084701685138114E-4</v>
      </c>
      <c r="DB34" s="478">
        <v>5.0975378158692605E-5</v>
      </c>
      <c r="DC34" s="478">
        <v>1.4211075051098149E-4</v>
      </c>
      <c r="DD34" s="478">
        <v>6.332001486053168E-5</v>
      </c>
      <c r="DE34" s="478">
        <v>6.6806594085757807E-4</v>
      </c>
      <c r="DF34" s="501">
        <v>1.2143425542907986</v>
      </c>
      <c r="DG34" s="502">
        <v>0.93963626170590731</v>
      </c>
      <c r="DH34" s="503" t="s">
        <v>233</v>
      </c>
    </row>
    <row r="35" spans="1:112" ht="18.75" customHeight="1" x14ac:dyDescent="0.2">
      <c r="A35" s="563" t="s">
        <v>234</v>
      </c>
      <c r="B35" s="571" t="s">
        <v>335</v>
      </c>
      <c r="C35" s="459"/>
      <c r="D35" s="504">
        <v>1.8635990640138321E-6</v>
      </c>
      <c r="E35" s="478">
        <v>5.1358164656945883E-7</v>
      </c>
      <c r="F35" s="478">
        <v>8.3198741687841904E-7</v>
      </c>
      <c r="G35" s="478">
        <v>3.5506119948598988E-7</v>
      </c>
      <c r="H35" s="478">
        <v>5.5090142134511792E-7</v>
      </c>
      <c r="I35" s="478">
        <v>0</v>
      </c>
      <c r="J35" s="478">
        <v>9.2386203328864043E-7</v>
      </c>
      <c r="K35" s="478">
        <v>5.2972908826874909E-7</v>
      </c>
      <c r="L35" s="478">
        <v>3.3508911344032417E-6</v>
      </c>
      <c r="M35" s="478">
        <v>4.6506349164909471E-7</v>
      </c>
      <c r="N35" s="478">
        <v>0</v>
      </c>
      <c r="O35" s="478">
        <v>5.9903574182964141E-7</v>
      </c>
      <c r="P35" s="478">
        <v>5.3479437686748771E-7</v>
      </c>
      <c r="Q35" s="478">
        <v>5.8651826907442318E-7</v>
      </c>
      <c r="R35" s="478">
        <v>3.3402872174132676E-5</v>
      </c>
      <c r="S35" s="478">
        <v>1.1112905320443572E-6</v>
      </c>
      <c r="T35" s="478">
        <v>5.8001784214197202E-7</v>
      </c>
      <c r="U35" s="478">
        <v>4.6306192701894857E-7</v>
      </c>
      <c r="V35" s="478">
        <v>8.2007642333983514E-7</v>
      </c>
      <c r="W35" s="478">
        <v>1.1058925398880263E-5</v>
      </c>
      <c r="X35" s="478">
        <v>0</v>
      </c>
      <c r="Y35" s="478">
        <v>7.41073532472198E-7</v>
      </c>
      <c r="Z35" s="478">
        <v>5.8604340433301692E-7</v>
      </c>
      <c r="AA35" s="478">
        <v>5.349731281105991E-7</v>
      </c>
      <c r="AB35" s="478">
        <v>4.672479577295792E-6</v>
      </c>
      <c r="AC35" s="478">
        <v>7.0268881283645396E-7</v>
      </c>
      <c r="AD35" s="478">
        <v>4.1996022976024773E-6</v>
      </c>
      <c r="AE35" s="478">
        <v>4.709690895048784E-7</v>
      </c>
      <c r="AF35" s="478">
        <v>5.8850599288282897E-7</v>
      </c>
      <c r="AG35" s="478">
        <v>7.7602480692024132E-7</v>
      </c>
      <c r="AH35" s="478">
        <v>7.6844443837773516E-7</v>
      </c>
      <c r="AI35" s="478">
        <v>1.0005036929783975</v>
      </c>
      <c r="AJ35" s="478">
        <v>9.8760578464931692E-7</v>
      </c>
      <c r="AK35" s="478">
        <v>1.4836275398037078E-6</v>
      </c>
      <c r="AL35" s="478">
        <v>8.7450993630842576E-7</v>
      </c>
      <c r="AM35" s="478">
        <v>8.8435306689384216E-7</v>
      </c>
      <c r="AN35" s="478">
        <v>3.8504119043075732E-7</v>
      </c>
      <c r="AO35" s="478">
        <v>1.2905102520465369E-6</v>
      </c>
      <c r="AP35" s="478">
        <v>9.5537127466170592E-7</v>
      </c>
      <c r="AQ35" s="478">
        <v>6.4782330461284031E-7</v>
      </c>
      <c r="AR35" s="478">
        <v>1.3398106599415973E-6</v>
      </c>
      <c r="AS35" s="478">
        <v>1.6677914487076114E-6</v>
      </c>
      <c r="AT35" s="478">
        <v>3.9520108324540257E-6</v>
      </c>
      <c r="AU35" s="478">
        <v>1.3051052654663377E-5</v>
      </c>
      <c r="AV35" s="478">
        <v>2.9869918635080136E-4</v>
      </c>
      <c r="AW35" s="478">
        <v>1.7281982536042546E-3</v>
      </c>
      <c r="AX35" s="478">
        <v>3.3335534851310859E-4</v>
      </c>
      <c r="AY35" s="478">
        <v>6.6879752145539191E-6</v>
      </c>
      <c r="AZ35" s="478">
        <v>1.7394839296808264E-5</v>
      </c>
      <c r="BA35" s="478">
        <v>2.4074752133367615E-5</v>
      </c>
      <c r="BB35" s="478">
        <v>3.1950431664399935E-5</v>
      </c>
      <c r="BC35" s="478">
        <v>6.1900698173348587E-6</v>
      </c>
      <c r="BD35" s="478">
        <v>0</v>
      </c>
      <c r="BE35" s="478">
        <v>1.0158077388113263E-6</v>
      </c>
      <c r="BF35" s="478">
        <v>8.6169762417028996E-6</v>
      </c>
      <c r="BG35" s="478">
        <v>2.258889689107349E-6</v>
      </c>
      <c r="BH35" s="478">
        <v>1.2145238506353731E-6</v>
      </c>
      <c r="BI35" s="478">
        <v>1.3421350737631583E-5</v>
      </c>
      <c r="BJ35" s="478">
        <v>6.609774690318055E-6</v>
      </c>
      <c r="BK35" s="478">
        <v>2.905316354000877E-4</v>
      </c>
      <c r="BL35" s="478">
        <v>3.817866680301411E-5</v>
      </c>
      <c r="BM35" s="478">
        <v>1.3363755958876544E-5</v>
      </c>
      <c r="BN35" s="478">
        <v>5.992975203925446E-5</v>
      </c>
      <c r="BO35" s="478">
        <v>1.2503729602245627E-6</v>
      </c>
      <c r="BP35" s="478">
        <v>2.3834140401897426E-6</v>
      </c>
      <c r="BQ35" s="478">
        <v>2.512551342490744E-6</v>
      </c>
      <c r="BR35" s="478">
        <v>7.2300904954336829E-6</v>
      </c>
      <c r="BS35" s="478">
        <v>4.4921753875525007E-6</v>
      </c>
      <c r="BT35" s="478">
        <v>7.583982926466373E-7</v>
      </c>
      <c r="BU35" s="478">
        <v>4.8016050635948699E-7</v>
      </c>
      <c r="BV35" s="478">
        <v>9.2714909909948381E-7</v>
      </c>
      <c r="BW35" s="478">
        <v>6.6746393807126979E-7</v>
      </c>
      <c r="BX35" s="478">
        <v>1.5110411287960957E-6</v>
      </c>
      <c r="BY35" s="478">
        <v>1.691259025073833E-6</v>
      </c>
      <c r="BZ35" s="478">
        <v>1.7800175896748736E-6</v>
      </c>
      <c r="CA35" s="478">
        <v>4.9075205945055427E-7</v>
      </c>
      <c r="CB35" s="478">
        <v>4.2609983585486463E-7</v>
      </c>
      <c r="CC35" s="478">
        <v>6.2976414246474228E-6</v>
      </c>
      <c r="CD35" s="478">
        <v>9.8423326435827927E-7</v>
      </c>
      <c r="CE35" s="478">
        <v>1.2104585105085596E-6</v>
      </c>
      <c r="CF35" s="478">
        <v>2.9284874624257534E-7</v>
      </c>
      <c r="CG35" s="478">
        <v>8.9419497112552607E-7</v>
      </c>
      <c r="CH35" s="478">
        <v>1.0309614285656636E-6</v>
      </c>
      <c r="CI35" s="478">
        <v>3.9300014105382637E-7</v>
      </c>
      <c r="CJ35" s="478">
        <v>8.75060469498496E-7</v>
      </c>
      <c r="CK35" s="478">
        <v>6.7791095954257706E-7</v>
      </c>
      <c r="CL35" s="478">
        <v>4.1261182196420284E-6</v>
      </c>
      <c r="CM35" s="478">
        <v>7.4685907619388604E-6</v>
      </c>
      <c r="CN35" s="478">
        <v>1.2052727581350621E-6</v>
      </c>
      <c r="CO35" s="478">
        <v>1.0493069161753018E-5</v>
      </c>
      <c r="CP35" s="478">
        <v>1.1838247432521149E-5</v>
      </c>
      <c r="CQ35" s="478">
        <v>3.8060715003827824E-5</v>
      </c>
      <c r="CR35" s="478">
        <v>2.4872047796003529E-5</v>
      </c>
      <c r="CS35" s="478">
        <v>9.8159829830866874E-6</v>
      </c>
      <c r="CT35" s="478">
        <v>7.1329359133614053E-7</v>
      </c>
      <c r="CU35" s="478">
        <v>4.9218760728698997E-7</v>
      </c>
      <c r="CV35" s="478">
        <v>5.3604056149222713E-6</v>
      </c>
      <c r="CW35" s="478">
        <v>7.0206382875194555E-7</v>
      </c>
      <c r="CX35" s="478">
        <v>5.3188858393001678E-5</v>
      </c>
      <c r="CY35" s="478">
        <v>4.2621247190974372E-5</v>
      </c>
      <c r="CZ35" s="478">
        <v>7.6877064531465641E-7</v>
      </c>
      <c r="DA35" s="478">
        <v>2.1128428484886524E-6</v>
      </c>
      <c r="DB35" s="478">
        <v>3.4061584654249862E-7</v>
      </c>
      <c r="DC35" s="478">
        <v>9.4080266608967607E-6</v>
      </c>
      <c r="DD35" s="478">
        <v>2.5699202022837988E-6</v>
      </c>
      <c r="DE35" s="478">
        <v>2.6115174768372059E-5</v>
      </c>
      <c r="DF35" s="501">
        <v>1.0037770172572797</v>
      </c>
      <c r="DG35" s="502">
        <v>0.77670446510274538</v>
      </c>
      <c r="DH35" s="503" t="s">
        <v>234</v>
      </c>
    </row>
    <row r="36" spans="1:112" ht="18.75" customHeight="1" x14ac:dyDescent="0.2">
      <c r="A36" s="563" t="s">
        <v>235</v>
      </c>
      <c r="B36" s="571" t="s">
        <v>336</v>
      </c>
      <c r="C36" s="459"/>
      <c r="D36" s="499">
        <v>5.4441625764013225E-4</v>
      </c>
      <c r="E36" s="499">
        <v>1.3145334960258775E-4</v>
      </c>
      <c r="F36" s="499">
        <v>1.2234116884334274E-3</v>
      </c>
      <c r="G36" s="499">
        <v>1.5481059548060035E-5</v>
      </c>
      <c r="H36" s="499">
        <v>1.9681552367933464E-5</v>
      </c>
      <c r="I36" s="499">
        <v>0</v>
      </c>
      <c r="J36" s="499">
        <v>5.6025285164352933E-5</v>
      </c>
      <c r="K36" s="499">
        <v>5.7495768789370676E-5</v>
      </c>
      <c r="L36" s="478">
        <v>3.8615743224037573E-5</v>
      </c>
      <c r="M36" s="478">
        <v>5.1760426828872626E-5</v>
      </c>
      <c r="N36" s="478">
        <v>0</v>
      </c>
      <c r="O36" s="478">
        <v>4.0489068388655095E-5</v>
      </c>
      <c r="P36" s="478">
        <v>1.8324046467962375E-5</v>
      </c>
      <c r="Q36" s="478">
        <v>4.5654643847194093E-5</v>
      </c>
      <c r="R36" s="478">
        <v>6.1033918730615908E-4</v>
      </c>
      <c r="S36" s="478">
        <v>3.4747576433779453E-4</v>
      </c>
      <c r="T36" s="478">
        <v>3.3672386909887862E-5</v>
      </c>
      <c r="U36" s="478">
        <v>2.4302144080441241E-5</v>
      </c>
      <c r="V36" s="478">
        <v>8.7270664064636398E-4</v>
      </c>
      <c r="W36" s="478">
        <v>2.6440387522762626E-3</v>
      </c>
      <c r="X36" s="478">
        <v>0</v>
      </c>
      <c r="Y36" s="478">
        <v>2.0766345817061987E-4</v>
      </c>
      <c r="Z36" s="478">
        <v>1.0787781461529469E-4</v>
      </c>
      <c r="AA36" s="478">
        <v>3.2179884276623504E-4</v>
      </c>
      <c r="AB36" s="478">
        <v>1.4688186819008432E-4</v>
      </c>
      <c r="AC36" s="478">
        <v>3.5555544774077377E-3</v>
      </c>
      <c r="AD36" s="478">
        <v>3.8974874961179325E-5</v>
      </c>
      <c r="AE36" s="478">
        <v>6.6267047312671936E-5</v>
      </c>
      <c r="AF36" s="478">
        <v>2.2261197455202724E-5</v>
      </c>
      <c r="AG36" s="478">
        <v>1.0263904072013643E-3</v>
      </c>
      <c r="AH36" s="478">
        <v>5.9196762267864312E-3</v>
      </c>
      <c r="AI36" s="478">
        <v>6.2013036661678839E-3</v>
      </c>
      <c r="AJ36" s="478">
        <v>1.0081134834697636</v>
      </c>
      <c r="AK36" s="478">
        <v>5.4803114917166846E-3</v>
      </c>
      <c r="AL36" s="478">
        <v>1.9204143906215174E-3</v>
      </c>
      <c r="AM36" s="478">
        <v>2.9531159033797461E-3</v>
      </c>
      <c r="AN36" s="478">
        <v>4.3510115280504505E-5</v>
      </c>
      <c r="AO36" s="478">
        <v>9.2296375398018063E-3</v>
      </c>
      <c r="AP36" s="478">
        <v>1.8264572596006397E-3</v>
      </c>
      <c r="AQ36" s="478">
        <v>5.8644931113106737E-4</v>
      </c>
      <c r="AR36" s="478">
        <v>4.7452314442319597E-4</v>
      </c>
      <c r="AS36" s="478">
        <v>1.3065336293203102E-3</v>
      </c>
      <c r="AT36" s="478">
        <v>1.1556514000573507E-3</v>
      </c>
      <c r="AU36" s="478">
        <v>2.0630578381400597E-4</v>
      </c>
      <c r="AV36" s="478">
        <v>2.1314799424872423E-3</v>
      </c>
      <c r="AW36" s="478">
        <v>5.0912998662985842E-4</v>
      </c>
      <c r="AX36" s="478">
        <v>7.827967892870772E-4</v>
      </c>
      <c r="AY36" s="478">
        <v>3.0539578579617457E-4</v>
      </c>
      <c r="AZ36" s="478">
        <v>2.6752363303778715E-4</v>
      </c>
      <c r="BA36" s="478">
        <v>9.5084225477730312E-4</v>
      </c>
      <c r="BB36" s="478">
        <v>3.0355576571303665E-4</v>
      </c>
      <c r="BC36" s="478">
        <v>3.9620155227064469E-4</v>
      </c>
      <c r="BD36" s="478">
        <v>0</v>
      </c>
      <c r="BE36" s="478">
        <v>1.1084812495405865E-4</v>
      </c>
      <c r="BF36" s="478">
        <v>4.1974127267526475E-4</v>
      </c>
      <c r="BG36" s="478">
        <v>2.2436519478544347E-4</v>
      </c>
      <c r="BH36" s="478">
        <v>4.1995941435104113E-4</v>
      </c>
      <c r="BI36" s="478">
        <v>6.137374058377415E-4</v>
      </c>
      <c r="BJ36" s="478">
        <v>1.5231163715143808E-5</v>
      </c>
      <c r="BK36" s="478">
        <v>1.4085346070423E-3</v>
      </c>
      <c r="BL36" s="478">
        <v>2.2955143165514559E-3</v>
      </c>
      <c r="BM36" s="478">
        <v>2.3155863538866684E-3</v>
      </c>
      <c r="BN36" s="478">
        <v>2.4154870712775403E-3</v>
      </c>
      <c r="BO36" s="478">
        <v>7.0537984534375025E-5</v>
      </c>
      <c r="BP36" s="478">
        <v>1.5684235158690288E-4</v>
      </c>
      <c r="BQ36" s="478">
        <v>1.0705081295328686E-3</v>
      </c>
      <c r="BR36" s="478">
        <v>3.5684104491751053E-5</v>
      </c>
      <c r="BS36" s="478">
        <v>3.4924849845399003E-5</v>
      </c>
      <c r="BT36" s="478">
        <v>2.0096553377002227E-5</v>
      </c>
      <c r="BU36" s="478">
        <v>2.0128620633902558E-5</v>
      </c>
      <c r="BV36" s="478">
        <v>4.6232081330913433E-5</v>
      </c>
      <c r="BW36" s="478">
        <v>3.8506677348864857E-5</v>
      </c>
      <c r="BX36" s="478">
        <v>6.7729496928788281E-5</v>
      </c>
      <c r="BY36" s="478">
        <v>1.7164206081386402E-5</v>
      </c>
      <c r="BZ36" s="478">
        <v>1.2168877914594471E-4</v>
      </c>
      <c r="CA36" s="478">
        <v>2.269176919707011E-5</v>
      </c>
      <c r="CB36" s="478">
        <v>4.8844778309804093E-5</v>
      </c>
      <c r="CC36" s="478">
        <v>2.167182923768387E-5</v>
      </c>
      <c r="CD36" s="478">
        <v>4.4403797563620346E-5</v>
      </c>
      <c r="CE36" s="478">
        <v>6.0297213151251372E-5</v>
      </c>
      <c r="CF36" s="478">
        <v>1.2514501456696177E-5</v>
      </c>
      <c r="CG36" s="478">
        <v>3.514341918675591E-5</v>
      </c>
      <c r="CH36" s="478">
        <v>4.4651976146374578E-5</v>
      </c>
      <c r="CI36" s="478">
        <v>1.1329109911688084E-5</v>
      </c>
      <c r="CJ36" s="478">
        <v>3.3101023803431516E-5</v>
      </c>
      <c r="CK36" s="478">
        <v>3.4478227600058569E-5</v>
      </c>
      <c r="CL36" s="478">
        <v>4.5871023986828272E-5</v>
      </c>
      <c r="CM36" s="478">
        <v>1.7918004866037396E-4</v>
      </c>
      <c r="CN36" s="478">
        <v>5.258651560444907E-5</v>
      </c>
      <c r="CO36" s="478">
        <v>4.7159243838385695E-5</v>
      </c>
      <c r="CP36" s="478">
        <v>4.1406568145895296E-5</v>
      </c>
      <c r="CQ36" s="478">
        <v>3.0066809607688741E-5</v>
      </c>
      <c r="CR36" s="478">
        <v>2.9693182362149441E-5</v>
      </c>
      <c r="CS36" s="478">
        <v>2.1814263675550647E-5</v>
      </c>
      <c r="CT36" s="478">
        <v>2.0174417048924712E-5</v>
      </c>
      <c r="CU36" s="478">
        <v>2.1817491127069824E-5</v>
      </c>
      <c r="CV36" s="478">
        <v>1.0336380760637586E-4</v>
      </c>
      <c r="CW36" s="478">
        <v>1.0850234455495775E-5</v>
      </c>
      <c r="CX36" s="478">
        <v>6.2775140457146451E-5</v>
      </c>
      <c r="CY36" s="478">
        <v>3.7670480725329231E-5</v>
      </c>
      <c r="CZ36" s="478">
        <v>5.5682240374977992E-5</v>
      </c>
      <c r="DA36" s="478">
        <v>1.3766301876610206E-4</v>
      </c>
      <c r="DB36" s="478">
        <v>2.3509732879471555E-5</v>
      </c>
      <c r="DC36" s="478">
        <v>1.6795766397421439E-4</v>
      </c>
      <c r="DD36" s="478">
        <v>8.6270457066344852E-4</v>
      </c>
      <c r="DE36" s="478">
        <v>1.8216615770947714E-4</v>
      </c>
      <c r="DF36" s="501">
        <v>1.0777756018129521</v>
      </c>
      <c r="DG36" s="502">
        <v>0.83396322879980478</v>
      </c>
      <c r="DH36" s="503" t="s">
        <v>235</v>
      </c>
    </row>
    <row r="37" spans="1:112" ht="18.75" customHeight="1" x14ac:dyDescent="0.2">
      <c r="A37" s="563" t="s">
        <v>236</v>
      </c>
      <c r="B37" s="571" t="s">
        <v>337</v>
      </c>
      <c r="C37" s="459"/>
      <c r="D37" s="499">
        <v>6.301182503802964E-6</v>
      </c>
      <c r="E37" s="499">
        <v>1.6860211475438462E-6</v>
      </c>
      <c r="F37" s="499">
        <v>5.6125434793674072E-6</v>
      </c>
      <c r="G37" s="499">
        <v>1.5886989006135921E-6</v>
      </c>
      <c r="H37" s="499">
        <v>2.8201764523127555E-5</v>
      </c>
      <c r="I37" s="499">
        <v>0</v>
      </c>
      <c r="J37" s="499">
        <v>3.3491194689075965E-5</v>
      </c>
      <c r="K37" s="499">
        <v>1.7920447300571597E-6</v>
      </c>
      <c r="L37" s="478">
        <v>5.5060269254578497E-6</v>
      </c>
      <c r="M37" s="478">
        <v>1.1384780159443178E-6</v>
      </c>
      <c r="N37" s="478">
        <v>0</v>
      </c>
      <c r="O37" s="478">
        <v>1.7087984589939588E-6</v>
      </c>
      <c r="P37" s="478">
        <v>1.8712251661938083E-6</v>
      </c>
      <c r="Q37" s="478">
        <v>7.2429675012222018E-6</v>
      </c>
      <c r="R37" s="478">
        <v>1.015773416728433E-4</v>
      </c>
      <c r="S37" s="478">
        <v>2.5014696865177566E-6</v>
      </c>
      <c r="T37" s="478">
        <v>1.1863963488419964E-6</v>
      </c>
      <c r="U37" s="478">
        <v>1.1296636763653572E-6</v>
      </c>
      <c r="V37" s="478">
        <v>2.3688481576950437E-6</v>
      </c>
      <c r="W37" s="478">
        <v>2.8333217851758464E-5</v>
      </c>
      <c r="X37" s="478">
        <v>0</v>
      </c>
      <c r="Y37" s="478">
        <v>2.6168704598484246E-6</v>
      </c>
      <c r="Z37" s="478">
        <v>1.2243327736798448E-6</v>
      </c>
      <c r="AA37" s="478">
        <v>2.5867485247202313E-6</v>
      </c>
      <c r="AB37" s="478">
        <v>1.5749567089436199E-6</v>
      </c>
      <c r="AC37" s="478">
        <v>1.9120349529762294E-6</v>
      </c>
      <c r="AD37" s="478">
        <v>1.815717598461445E-5</v>
      </c>
      <c r="AE37" s="478">
        <v>4.375997951699731E-5</v>
      </c>
      <c r="AF37" s="478">
        <v>2.2110907065435756E-5</v>
      </c>
      <c r="AG37" s="478">
        <v>3.9936283163902806E-6</v>
      </c>
      <c r="AH37" s="478">
        <v>1.4087105261746744E-4</v>
      </c>
      <c r="AI37" s="478">
        <v>2.2745666055090966E-4</v>
      </c>
      <c r="AJ37" s="478">
        <v>3.9291322256212167E-5</v>
      </c>
      <c r="AK37" s="478">
        <v>1.1424589142595658</v>
      </c>
      <c r="AL37" s="478">
        <v>0.37592375121182681</v>
      </c>
      <c r="AM37" s="478">
        <v>0.10955593358632899</v>
      </c>
      <c r="AN37" s="478">
        <v>6.5423514396390787E-3</v>
      </c>
      <c r="AO37" s="478">
        <v>4.4125754765931216E-6</v>
      </c>
      <c r="AP37" s="478">
        <v>1.2661242704234005E-5</v>
      </c>
      <c r="AQ37" s="478">
        <v>1.1737816308978488E-3</v>
      </c>
      <c r="AR37" s="478">
        <v>1.926310067217057E-4</v>
      </c>
      <c r="AS37" s="478">
        <v>1.6774915142928482E-3</v>
      </c>
      <c r="AT37" s="478">
        <v>1.2254193183886225E-3</v>
      </c>
      <c r="AU37" s="478">
        <v>3.1342700693424607E-5</v>
      </c>
      <c r="AV37" s="478">
        <v>5.2776025934131993E-6</v>
      </c>
      <c r="AW37" s="478">
        <v>6.8232303470779044E-5</v>
      </c>
      <c r="AX37" s="478">
        <v>8.026026702056937E-4</v>
      </c>
      <c r="AY37" s="478">
        <v>1.2233885157746934E-4</v>
      </c>
      <c r="AZ37" s="478">
        <v>1.2068661303952388E-4</v>
      </c>
      <c r="BA37" s="478">
        <v>-1.0355479545887212E-4</v>
      </c>
      <c r="BB37" s="478">
        <v>1.3725538448239232E-4</v>
      </c>
      <c r="BC37" s="478">
        <v>2.794151587178793E-5</v>
      </c>
      <c r="BD37" s="478">
        <v>0</v>
      </c>
      <c r="BE37" s="478">
        <v>2.9649322045904369E-5</v>
      </c>
      <c r="BF37" s="478">
        <v>1.1694990321173325E-3</v>
      </c>
      <c r="BG37" s="478">
        <v>3.5564115625599975E-3</v>
      </c>
      <c r="BH37" s="478">
        <v>4.7394649285247291E-4</v>
      </c>
      <c r="BI37" s="478">
        <v>6.7657964508937676E-5</v>
      </c>
      <c r="BJ37" s="478">
        <v>2.110360519262876E-6</v>
      </c>
      <c r="BK37" s="478">
        <v>2.3989654583587676E-4</v>
      </c>
      <c r="BL37" s="478">
        <v>5.7979175623382687E-5</v>
      </c>
      <c r="BM37" s="478">
        <v>2.6019255234708665E-4</v>
      </c>
      <c r="BN37" s="478">
        <v>6.2084120874051122E-4</v>
      </c>
      <c r="BO37" s="478">
        <v>5.8047478040815192E-6</v>
      </c>
      <c r="BP37" s="478">
        <v>4.0132204340377042E-6</v>
      </c>
      <c r="BQ37" s="478">
        <v>1.4285921784624324E-5</v>
      </c>
      <c r="BR37" s="478">
        <v>2.568214403647074E-6</v>
      </c>
      <c r="BS37" s="478">
        <v>1.6679404870050485E-6</v>
      </c>
      <c r="BT37" s="478">
        <v>1.1504632568813221E-6</v>
      </c>
      <c r="BU37" s="478">
        <v>9.765452075437605E-7</v>
      </c>
      <c r="BV37" s="478">
        <v>1.6405705096416313E-6</v>
      </c>
      <c r="BW37" s="478">
        <v>1.0599014182896913E-6</v>
      </c>
      <c r="BX37" s="478">
        <v>6.3715635821765432E-6</v>
      </c>
      <c r="BY37" s="478">
        <v>2.7673812726339332E-6</v>
      </c>
      <c r="BZ37" s="478">
        <v>1.6801143335785461E-5</v>
      </c>
      <c r="CA37" s="478">
        <v>1.4650814927204381E-5</v>
      </c>
      <c r="CB37" s="478">
        <v>1.4009068963913321E-5</v>
      </c>
      <c r="CC37" s="478">
        <v>1.9967761754972238E-6</v>
      </c>
      <c r="CD37" s="478">
        <v>2.3796721906019376E-6</v>
      </c>
      <c r="CE37" s="478">
        <v>2.8786610018335431E-5</v>
      </c>
      <c r="CF37" s="478">
        <v>7.2172372299730674E-7</v>
      </c>
      <c r="CG37" s="478">
        <v>1.9837595674307395E-6</v>
      </c>
      <c r="CH37" s="478">
        <v>2.0216938832181715E-6</v>
      </c>
      <c r="CI37" s="478">
        <v>1.8296898044671326E-6</v>
      </c>
      <c r="CJ37" s="478">
        <v>1.6961117152721762E-6</v>
      </c>
      <c r="CK37" s="478">
        <v>1.2921612195847167E-6</v>
      </c>
      <c r="CL37" s="478">
        <v>3.126496090772539E-6</v>
      </c>
      <c r="CM37" s="478">
        <v>1.6387516271542852E-6</v>
      </c>
      <c r="CN37" s="478">
        <v>2.1524513888764982E-6</v>
      </c>
      <c r="CO37" s="478">
        <v>1.0695734617331084E-6</v>
      </c>
      <c r="CP37" s="478">
        <v>2.2059413857161045E-6</v>
      </c>
      <c r="CQ37" s="478">
        <v>2.2704842518652834E-6</v>
      </c>
      <c r="CR37" s="478">
        <v>1.5875863287803234E-6</v>
      </c>
      <c r="CS37" s="478">
        <v>1.9021375728491362E-6</v>
      </c>
      <c r="CT37" s="478">
        <v>7.9833471081417404E-6</v>
      </c>
      <c r="CU37" s="478">
        <v>1.1393136670606615E-6</v>
      </c>
      <c r="CV37" s="478">
        <v>1.0403289791413852E-4</v>
      </c>
      <c r="CW37" s="478">
        <v>8.1794424056801077E-7</v>
      </c>
      <c r="CX37" s="478">
        <v>5.3890149337655181E-6</v>
      </c>
      <c r="CY37" s="478">
        <v>2.7603351587489617E-6</v>
      </c>
      <c r="CZ37" s="478">
        <v>2.1456114710202424E-6</v>
      </c>
      <c r="DA37" s="478">
        <v>2.074535133696838E-6</v>
      </c>
      <c r="DB37" s="478">
        <v>7.6441334337374392E-7</v>
      </c>
      <c r="DC37" s="478">
        <v>4.9301295042967274E-6</v>
      </c>
      <c r="DD37" s="478">
        <v>1.1865430121651388E-6</v>
      </c>
      <c r="DE37" s="478">
        <v>2.9353158025402088E-5</v>
      </c>
      <c r="DF37" s="501">
        <v>1.6475054547639365</v>
      </c>
      <c r="DG37" s="502">
        <v>1.2748098641396726</v>
      </c>
      <c r="DH37" s="503" t="s">
        <v>236</v>
      </c>
    </row>
    <row r="38" spans="1:112" ht="18.75" customHeight="1" x14ac:dyDescent="0.2">
      <c r="A38" s="563" t="s">
        <v>237</v>
      </c>
      <c r="B38" s="571" t="s">
        <v>338</v>
      </c>
      <c r="C38" s="459"/>
      <c r="D38" s="499">
        <v>1.4565125208398015E-5</v>
      </c>
      <c r="E38" s="499">
        <v>5.7370965298026468E-6</v>
      </c>
      <c r="F38" s="499">
        <v>1.2325832237047766E-5</v>
      </c>
      <c r="G38" s="499">
        <v>4.0377156362407834E-6</v>
      </c>
      <c r="H38" s="499">
        <v>9.4365909883855325E-6</v>
      </c>
      <c r="I38" s="499">
        <v>0</v>
      </c>
      <c r="J38" s="499">
        <v>8.9453988638138029E-5</v>
      </c>
      <c r="K38" s="499">
        <v>5.613942240673401E-6</v>
      </c>
      <c r="L38" s="478">
        <v>5.0266137769288697E-5</v>
      </c>
      <c r="M38" s="478">
        <v>3.0336179528837374E-6</v>
      </c>
      <c r="N38" s="478">
        <v>0</v>
      </c>
      <c r="O38" s="478">
        <v>5.9324212449791241E-6</v>
      </c>
      <c r="P38" s="478">
        <v>6.8595898782329572E-6</v>
      </c>
      <c r="Q38" s="478">
        <v>2.4219601143850864E-5</v>
      </c>
      <c r="R38" s="478">
        <v>2.5244407934484081E-4</v>
      </c>
      <c r="S38" s="478">
        <v>1.2183891482515885E-5</v>
      </c>
      <c r="T38" s="478">
        <v>5.7554593124538216E-6</v>
      </c>
      <c r="U38" s="478">
        <v>4.0399432579481286E-6</v>
      </c>
      <c r="V38" s="478">
        <v>6.6055493778241931E-6</v>
      </c>
      <c r="W38" s="478">
        <v>1.4073165819518902E-5</v>
      </c>
      <c r="X38" s="478">
        <v>0</v>
      </c>
      <c r="Y38" s="478">
        <v>1.3733545817516097E-5</v>
      </c>
      <c r="Z38" s="478">
        <v>7.1212273726329228E-6</v>
      </c>
      <c r="AA38" s="478">
        <v>1.763478061566985E-5</v>
      </c>
      <c r="AB38" s="478">
        <v>8.3165465001590233E-6</v>
      </c>
      <c r="AC38" s="478">
        <v>6.9219914570377969E-6</v>
      </c>
      <c r="AD38" s="478">
        <v>4.8835575188251828E-5</v>
      </c>
      <c r="AE38" s="478">
        <v>1.2838949753784899E-4</v>
      </c>
      <c r="AF38" s="478">
        <v>1.8197492055227163E-5</v>
      </c>
      <c r="AG38" s="478">
        <v>1.9304706438699178E-5</v>
      </c>
      <c r="AH38" s="478">
        <v>3.6167052255036092E-4</v>
      </c>
      <c r="AI38" s="478">
        <v>5.4815522537260941E-5</v>
      </c>
      <c r="AJ38" s="478">
        <v>9.1983262482753581E-5</v>
      </c>
      <c r="AK38" s="478">
        <v>2.2248440788989708E-5</v>
      </c>
      <c r="AL38" s="478">
        <v>1.0001205735498677</v>
      </c>
      <c r="AM38" s="478">
        <v>1.8816090471430803E-3</v>
      </c>
      <c r="AN38" s="478">
        <v>1.3113698502757322E-2</v>
      </c>
      <c r="AO38" s="478">
        <v>1.4063753997927395E-5</v>
      </c>
      <c r="AP38" s="478">
        <v>1.8084516865182803E-5</v>
      </c>
      <c r="AQ38" s="478">
        <v>3.1388377451972271E-3</v>
      </c>
      <c r="AR38" s="478">
        <v>2.3232260697528457E-3</v>
      </c>
      <c r="AS38" s="478">
        <v>3.428817873934769E-3</v>
      </c>
      <c r="AT38" s="478">
        <v>1.3419315156764074E-3</v>
      </c>
      <c r="AU38" s="478">
        <v>3.4373477582671233E-4</v>
      </c>
      <c r="AV38" s="478">
        <v>1.5508495502553191E-5</v>
      </c>
      <c r="AW38" s="478">
        <v>1.4235697627241469E-4</v>
      </c>
      <c r="AX38" s="478">
        <v>1.0784911023561199E-3</v>
      </c>
      <c r="AY38" s="478">
        <v>7.6781773518471905E-4</v>
      </c>
      <c r="AZ38" s="478">
        <v>1.1726809695018439E-4</v>
      </c>
      <c r="BA38" s="478">
        <v>2.4876551564026233E-4</v>
      </c>
      <c r="BB38" s="478">
        <v>3.2451979503511711E-4</v>
      </c>
      <c r="BC38" s="478">
        <v>7.4986492642503983E-5</v>
      </c>
      <c r="BD38" s="478">
        <v>0</v>
      </c>
      <c r="BE38" s="478">
        <v>6.3443154982547201E-4</v>
      </c>
      <c r="BF38" s="478">
        <v>5.7689853417156446E-4</v>
      </c>
      <c r="BG38" s="478">
        <v>7.0116139417219223E-4</v>
      </c>
      <c r="BH38" s="478">
        <v>1.045531539562324E-3</v>
      </c>
      <c r="BI38" s="478">
        <v>1.4128422487811782E-4</v>
      </c>
      <c r="BJ38" s="478">
        <v>4.3060486374463424E-6</v>
      </c>
      <c r="BK38" s="478">
        <v>6.0821411208527958E-4</v>
      </c>
      <c r="BL38" s="478">
        <v>6.0669595047548302E-4</v>
      </c>
      <c r="BM38" s="478">
        <v>6.2618034903959806E-4</v>
      </c>
      <c r="BN38" s="478">
        <v>8.22483796982787E-4</v>
      </c>
      <c r="BO38" s="478">
        <v>1.8061790798848289E-5</v>
      </c>
      <c r="BP38" s="478">
        <v>3.5634340736633961E-5</v>
      </c>
      <c r="BQ38" s="478">
        <v>4.8754752450104619E-5</v>
      </c>
      <c r="BR38" s="478">
        <v>6.6369945014468196E-6</v>
      </c>
      <c r="BS38" s="478">
        <v>7.3281912325918041E-6</v>
      </c>
      <c r="BT38" s="478">
        <v>4.3786651373002335E-6</v>
      </c>
      <c r="BU38" s="478">
        <v>4.5773728932915464E-6</v>
      </c>
      <c r="BV38" s="478">
        <v>1.2248061894835679E-5</v>
      </c>
      <c r="BW38" s="478">
        <v>1.0270756813791774E-5</v>
      </c>
      <c r="BX38" s="478">
        <v>2.4008655085739632E-5</v>
      </c>
      <c r="BY38" s="478">
        <v>5.737206288965697E-6</v>
      </c>
      <c r="BZ38" s="478">
        <v>3.5100864300658081E-5</v>
      </c>
      <c r="CA38" s="478">
        <v>9.4432536753054651E-6</v>
      </c>
      <c r="CB38" s="478">
        <v>3.4745099474843585E-5</v>
      </c>
      <c r="CC38" s="478">
        <v>6.6220703046716069E-6</v>
      </c>
      <c r="CD38" s="478">
        <v>1.2909109114236038E-5</v>
      </c>
      <c r="CE38" s="478">
        <v>8.6381598402598982E-5</v>
      </c>
      <c r="CF38" s="478">
        <v>2.4600803070400441E-6</v>
      </c>
      <c r="CG38" s="478">
        <v>7.9785334248459259E-6</v>
      </c>
      <c r="CH38" s="478">
        <v>1.0261824044336421E-5</v>
      </c>
      <c r="CI38" s="478">
        <v>3.7480306770846924E-6</v>
      </c>
      <c r="CJ38" s="478">
        <v>8.3356599953070184E-6</v>
      </c>
      <c r="CK38" s="478">
        <v>4.0275707655197842E-6</v>
      </c>
      <c r="CL38" s="478">
        <v>1.133585992849348E-5</v>
      </c>
      <c r="CM38" s="478">
        <v>7.7469786097033045E-6</v>
      </c>
      <c r="CN38" s="478">
        <v>6.2964816516296837E-6</v>
      </c>
      <c r="CO38" s="478">
        <v>4.9633220415838499E-6</v>
      </c>
      <c r="CP38" s="478">
        <v>6.2664272603866791E-6</v>
      </c>
      <c r="CQ38" s="478">
        <v>6.2672702310153764E-6</v>
      </c>
      <c r="CR38" s="478">
        <v>4.2689813085792685E-6</v>
      </c>
      <c r="CS38" s="478">
        <v>6.0610316758975651E-6</v>
      </c>
      <c r="CT38" s="478">
        <v>1.2134733510922841E-5</v>
      </c>
      <c r="CU38" s="478">
        <v>4.3026200554716912E-6</v>
      </c>
      <c r="CV38" s="478">
        <v>1.2070284110089263E-4</v>
      </c>
      <c r="CW38" s="478">
        <v>2.5484838911816966E-6</v>
      </c>
      <c r="CX38" s="478">
        <v>1.0779838618770658E-5</v>
      </c>
      <c r="CY38" s="478">
        <v>6.1473181066081991E-6</v>
      </c>
      <c r="CZ38" s="478">
        <v>8.9737852149065068E-6</v>
      </c>
      <c r="DA38" s="478">
        <v>7.3040591534767699E-6</v>
      </c>
      <c r="DB38" s="478">
        <v>2.6294047111954596E-6</v>
      </c>
      <c r="DC38" s="478">
        <v>1.4256541958724001E-5</v>
      </c>
      <c r="DD38" s="478">
        <v>4.2238082444006762E-6</v>
      </c>
      <c r="DE38" s="478">
        <v>5.903442652643369E-5</v>
      </c>
      <c r="DF38" s="501">
        <v>1.0362931306159597</v>
      </c>
      <c r="DG38" s="502">
        <v>0.80186484434960403</v>
      </c>
      <c r="DH38" s="503" t="s">
        <v>237</v>
      </c>
    </row>
    <row r="39" spans="1:112" ht="18.75" customHeight="1" x14ac:dyDescent="0.2">
      <c r="A39" s="563" t="s">
        <v>238</v>
      </c>
      <c r="B39" s="571" t="s">
        <v>531</v>
      </c>
      <c r="C39" s="459"/>
      <c r="D39" s="499">
        <v>4.0124248098864489E-5</v>
      </c>
      <c r="E39" s="499">
        <v>1.0410819340454533E-5</v>
      </c>
      <c r="F39" s="499">
        <v>3.6323520756316024E-5</v>
      </c>
      <c r="G39" s="499">
        <v>9.5392930759340265E-6</v>
      </c>
      <c r="H39" s="499">
        <v>2.5442559412346165E-4</v>
      </c>
      <c r="I39" s="499">
        <v>0</v>
      </c>
      <c r="J39" s="499">
        <v>5.391927855805749E-5</v>
      </c>
      <c r="K39" s="499">
        <v>1.2560347821634162E-5</v>
      </c>
      <c r="L39" s="478">
        <v>5.3019088113385683E-5</v>
      </c>
      <c r="M39" s="478">
        <v>7.048452853133879E-6</v>
      </c>
      <c r="N39" s="478">
        <v>0</v>
      </c>
      <c r="O39" s="478">
        <v>9.323760609297739E-6</v>
      </c>
      <c r="P39" s="478">
        <v>7.7653788757125867E-6</v>
      </c>
      <c r="Q39" s="478">
        <v>1.8930101325300425E-5</v>
      </c>
      <c r="R39" s="478">
        <v>9.6253808347061652E-5</v>
      </c>
      <c r="S39" s="478">
        <v>1.3661122664242823E-5</v>
      </c>
      <c r="T39" s="478">
        <v>6.6838736912878904E-6</v>
      </c>
      <c r="U39" s="478">
        <v>5.8711578252263082E-6</v>
      </c>
      <c r="V39" s="478">
        <v>1.2796342993964022E-5</v>
      </c>
      <c r="W39" s="478">
        <v>1.8953505553485081E-5</v>
      </c>
      <c r="X39" s="478">
        <v>0</v>
      </c>
      <c r="Y39" s="478">
        <v>1.730169521275942E-5</v>
      </c>
      <c r="Z39" s="478">
        <v>6.8303331944740246E-6</v>
      </c>
      <c r="AA39" s="478">
        <v>1.9639481038730648E-5</v>
      </c>
      <c r="AB39" s="478">
        <v>9.4067792141023212E-6</v>
      </c>
      <c r="AC39" s="478">
        <v>9.7194854036093457E-6</v>
      </c>
      <c r="AD39" s="478">
        <v>1.9873334939585081E-5</v>
      </c>
      <c r="AE39" s="478">
        <v>2.4328857333821731E-5</v>
      </c>
      <c r="AF39" s="478">
        <v>1.9805213554872298E-4</v>
      </c>
      <c r="AG39" s="478">
        <v>2.3488569293513653E-5</v>
      </c>
      <c r="AH39" s="478">
        <v>6.9656262688784636E-5</v>
      </c>
      <c r="AI39" s="478">
        <v>1.9974968424965925E-3</v>
      </c>
      <c r="AJ39" s="478">
        <v>8.8207049663007313E-5</v>
      </c>
      <c r="AK39" s="478">
        <v>2.7385279354053151E-5</v>
      </c>
      <c r="AL39" s="478">
        <v>1.6101300743104987E-5</v>
      </c>
      <c r="AM39" s="478">
        <v>1.0024175331403706</v>
      </c>
      <c r="AN39" s="478">
        <v>5.2222542988956636E-6</v>
      </c>
      <c r="AO39" s="478">
        <v>1.3741178891582257E-5</v>
      </c>
      <c r="AP39" s="478">
        <v>1.3731007882342848E-5</v>
      </c>
      <c r="AQ39" s="478">
        <v>2.2982984099819714E-3</v>
      </c>
      <c r="AR39" s="478">
        <v>2.20466080561136E-3</v>
      </c>
      <c r="AS39" s="478">
        <v>6.334717761036346E-3</v>
      </c>
      <c r="AT39" s="478">
        <v>9.7914020392515701E-3</v>
      </c>
      <c r="AU39" s="478">
        <v>2.8858652918988849E-3</v>
      </c>
      <c r="AV39" s="478">
        <v>3.052886364156531E-5</v>
      </c>
      <c r="AW39" s="478">
        <v>1.8777261373143514E-4</v>
      </c>
      <c r="AX39" s="478">
        <v>4.3081476690546511E-3</v>
      </c>
      <c r="AY39" s="478">
        <v>4.5000655777733579E-4</v>
      </c>
      <c r="AZ39" s="478">
        <v>7.5874515683830256E-4</v>
      </c>
      <c r="BA39" s="478">
        <v>6.3049258690502465E-4</v>
      </c>
      <c r="BB39" s="478">
        <v>1.9650949029081344E-4</v>
      </c>
      <c r="BC39" s="478">
        <v>1.1499165116907817E-5</v>
      </c>
      <c r="BD39" s="478">
        <v>0</v>
      </c>
      <c r="BE39" s="478">
        <v>7.0806093433011181E-4</v>
      </c>
      <c r="BF39" s="478">
        <v>9.7255475318855315E-3</v>
      </c>
      <c r="BG39" s="478">
        <v>3.2906483819189904E-2</v>
      </c>
      <c r="BH39" s="478">
        <v>4.0024438236487842E-3</v>
      </c>
      <c r="BI39" s="478">
        <v>3.4858470450493533E-4</v>
      </c>
      <c r="BJ39" s="478">
        <v>1.3203233650244942E-5</v>
      </c>
      <c r="BK39" s="478">
        <v>2.5384723032345283E-4</v>
      </c>
      <c r="BL39" s="478">
        <v>2.926016729633738E-4</v>
      </c>
      <c r="BM39" s="478">
        <v>6.9987690739928634E-4</v>
      </c>
      <c r="BN39" s="478">
        <v>3.2684136087152609E-3</v>
      </c>
      <c r="BO39" s="478">
        <v>3.6959607869488729E-5</v>
      </c>
      <c r="BP39" s="478">
        <v>2.1684480075268626E-5</v>
      </c>
      <c r="BQ39" s="478">
        <v>7.3302364126407327E-5</v>
      </c>
      <c r="BR39" s="478">
        <v>1.4767444841183809E-5</v>
      </c>
      <c r="BS39" s="478">
        <v>9.8702475517713762E-6</v>
      </c>
      <c r="BT39" s="478">
        <v>5.9581735489897878E-6</v>
      </c>
      <c r="BU39" s="478">
        <v>5.1697724238869888E-6</v>
      </c>
      <c r="BV39" s="478">
        <v>8.1074044717858665E-6</v>
      </c>
      <c r="BW39" s="478">
        <v>5.4257335362874187E-6</v>
      </c>
      <c r="BX39" s="478">
        <v>4.6770622255281394E-5</v>
      </c>
      <c r="BY39" s="478">
        <v>1.5964286188684298E-5</v>
      </c>
      <c r="BZ39" s="478">
        <v>9.6741789212915954E-5</v>
      </c>
      <c r="CA39" s="478">
        <v>1.2366338934498947E-4</v>
      </c>
      <c r="CB39" s="478">
        <v>7.3387997787062914E-5</v>
      </c>
      <c r="CC39" s="478">
        <v>8.7352067468044318E-6</v>
      </c>
      <c r="CD39" s="478">
        <v>1.3270861030685576E-5</v>
      </c>
      <c r="CE39" s="478">
        <v>2.0615436895215299E-5</v>
      </c>
      <c r="CF39" s="478">
        <v>4.167856090215448E-6</v>
      </c>
      <c r="CG39" s="478">
        <v>1.1328200717510947E-5</v>
      </c>
      <c r="CH39" s="478">
        <v>1.1436567183197204E-5</v>
      </c>
      <c r="CI39" s="478">
        <v>1.1196454193723378E-5</v>
      </c>
      <c r="CJ39" s="478">
        <v>9.1560846615364823E-6</v>
      </c>
      <c r="CK39" s="478">
        <v>7.231378155043122E-6</v>
      </c>
      <c r="CL39" s="478">
        <v>2.0743378002252517E-5</v>
      </c>
      <c r="CM39" s="478">
        <v>8.9367393484168693E-6</v>
      </c>
      <c r="CN39" s="478">
        <v>1.2300818599748223E-5</v>
      </c>
      <c r="CO39" s="478">
        <v>7.7616098097133193E-6</v>
      </c>
      <c r="CP39" s="478">
        <v>1.32224924330786E-5</v>
      </c>
      <c r="CQ39" s="478">
        <v>1.4449566752936725E-5</v>
      </c>
      <c r="CR39" s="478">
        <v>1.0836588149148061E-5</v>
      </c>
      <c r="CS39" s="478">
        <v>9.322338935821256E-6</v>
      </c>
      <c r="CT39" s="478">
        <v>5.3129815532964869E-5</v>
      </c>
      <c r="CU39" s="478">
        <v>6.4493692257025174E-6</v>
      </c>
      <c r="CV39" s="478">
        <v>7.0741117130381881E-4</v>
      </c>
      <c r="CW39" s="478">
        <v>4.5145353722530034E-6</v>
      </c>
      <c r="CX39" s="478">
        <v>3.4943446471302041E-5</v>
      </c>
      <c r="CY39" s="478">
        <v>2.1114609328081977E-5</v>
      </c>
      <c r="CZ39" s="478">
        <v>1.343838306338644E-5</v>
      </c>
      <c r="DA39" s="478">
        <v>1.1616642690625986E-5</v>
      </c>
      <c r="DB39" s="478">
        <v>5.1608143694108734E-6</v>
      </c>
      <c r="DC39" s="478">
        <v>2.0883020133399718E-5</v>
      </c>
      <c r="DD39" s="478">
        <v>7.8545930322930872E-6</v>
      </c>
      <c r="DE39" s="478">
        <v>1.0308610369112893E-4</v>
      </c>
      <c r="DF39" s="501">
        <v>1.0896751219550957</v>
      </c>
      <c r="DG39" s="502">
        <v>0.84317086183790424</v>
      </c>
      <c r="DH39" s="503" t="s">
        <v>238</v>
      </c>
    </row>
    <row r="40" spans="1:112" ht="18.75" customHeight="1" x14ac:dyDescent="0.2">
      <c r="A40" s="563" t="s">
        <v>239</v>
      </c>
      <c r="B40" s="571" t="s">
        <v>339</v>
      </c>
      <c r="C40" s="459"/>
      <c r="D40" s="499">
        <v>7.2191125124317361E-5</v>
      </c>
      <c r="E40" s="499">
        <v>2.5260939111163998E-5</v>
      </c>
      <c r="F40" s="499">
        <v>5.0406337118829317E-5</v>
      </c>
      <c r="G40" s="499">
        <v>1.8857219933949073E-5</v>
      </c>
      <c r="H40" s="499">
        <v>1.4698633259412105E-4</v>
      </c>
      <c r="I40" s="499">
        <v>0</v>
      </c>
      <c r="J40" s="499">
        <v>1.1663561807456348E-4</v>
      </c>
      <c r="K40" s="499">
        <v>3.7615003098588889E-5</v>
      </c>
      <c r="L40" s="478">
        <v>4.5559853175041728E-4</v>
      </c>
      <c r="M40" s="478">
        <v>1.4163102982790667E-5</v>
      </c>
      <c r="N40" s="478">
        <v>0</v>
      </c>
      <c r="O40" s="478">
        <v>2.4905331541760411E-5</v>
      </c>
      <c r="P40" s="478">
        <v>3.0520734853539821E-5</v>
      </c>
      <c r="Q40" s="478">
        <v>1.1781345841718269E-4</v>
      </c>
      <c r="R40" s="478">
        <v>2.6061760422918523E-3</v>
      </c>
      <c r="S40" s="478">
        <v>4.9249231552402038E-5</v>
      </c>
      <c r="T40" s="478">
        <v>2.5746488976136678E-5</v>
      </c>
      <c r="U40" s="478">
        <v>1.7647019752019487E-5</v>
      </c>
      <c r="V40" s="478">
        <v>2.6976457246428651E-5</v>
      </c>
      <c r="W40" s="478">
        <v>1.627571718451515E-4</v>
      </c>
      <c r="X40" s="478">
        <v>0</v>
      </c>
      <c r="Y40" s="478">
        <v>8.2100565565463104E-5</v>
      </c>
      <c r="Z40" s="478">
        <v>3.2310519344253855E-5</v>
      </c>
      <c r="AA40" s="478">
        <v>1.4677915915929261E-4</v>
      </c>
      <c r="AB40" s="478">
        <v>6.4094676448889063E-5</v>
      </c>
      <c r="AC40" s="478">
        <v>2.8425766356058009E-5</v>
      </c>
      <c r="AD40" s="478">
        <v>6.2594127693586368E-5</v>
      </c>
      <c r="AE40" s="478">
        <v>1.613382320691291E-4</v>
      </c>
      <c r="AF40" s="478">
        <v>1.4551396394389194E-4</v>
      </c>
      <c r="AG40" s="478">
        <v>1.56341765872369E-4</v>
      </c>
      <c r="AH40" s="478">
        <v>9.50434211151891E-4</v>
      </c>
      <c r="AI40" s="478">
        <v>1.1093848124734313E-3</v>
      </c>
      <c r="AJ40" s="478">
        <v>9.426967297568458E-4</v>
      </c>
      <c r="AK40" s="478">
        <v>3.3930886028127777E-4</v>
      </c>
      <c r="AL40" s="478">
        <v>1.3296798541126228E-4</v>
      </c>
      <c r="AM40" s="478">
        <v>3.3546664628437126E-4</v>
      </c>
      <c r="AN40" s="478">
        <v>1.0000146296033698</v>
      </c>
      <c r="AO40" s="478">
        <v>5.1802689754203789E-5</v>
      </c>
      <c r="AP40" s="478">
        <v>3.9527521104476201E-4</v>
      </c>
      <c r="AQ40" s="478">
        <v>2.9786657285296926E-2</v>
      </c>
      <c r="AR40" s="478">
        <v>2.1923408634575012E-2</v>
      </c>
      <c r="AS40" s="478">
        <v>3.96092335641443E-3</v>
      </c>
      <c r="AT40" s="478">
        <v>4.7609670963690643E-3</v>
      </c>
      <c r="AU40" s="478">
        <v>1.400692991216969E-3</v>
      </c>
      <c r="AV40" s="478">
        <v>1.9301641444195299E-4</v>
      </c>
      <c r="AW40" s="478">
        <v>1.6618661089034868E-3</v>
      </c>
      <c r="AX40" s="478">
        <v>5.8011635638810996E-3</v>
      </c>
      <c r="AY40" s="478">
        <v>7.7702390632100431E-3</v>
      </c>
      <c r="AZ40" s="478">
        <v>1.4670869977661237E-4</v>
      </c>
      <c r="BA40" s="478">
        <v>1.9400791254970821E-3</v>
      </c>
      <c r="BB40" s="478">
        <v>1.1375485464342344E-3</v>
      </c>
      <c r="BC40" s="478">
        <v>3.7979171374664287E-5</v>
      </c>
      <c r="BD40" s="478">
        <v>0</v>
      </c>
      <c r="BE40" s="478">
        <v>9.0527150958461325E-4</v>
      </c>
      <c r="BF40" s="478">
        <v>3.0143635389220792E-3</v>
      </c>
      <c r="BG40" s="478">
        <v>1.62958102347102E-2</v>
      </c>
      <c r="BH40" s="478">
        <v>9.4515555788719213E-3</v>
      </c>
      <c r="BI40" s="478">
        <v>1.0597333866625882E-3</v>
      </c>
      <c r="BJ40" s="478">
        <v>1.9315070721073228E-5</v>
      </c>
      <c r="BK40" s="478">
        <v>1.4509531608589566E-3</v>
      </c>
      <c r="BL40" s="478">
        <v>2.2234467062892407E-3</v>
      </c>
      <c r="BM40" s="478">
        <v>7.1767955766983602E-4</v>
      </c>
      <c r="BN40" s="478">
        <v>1.1657711305128778E-3</v>
      </c>
      <c r="BO40" s="478">
        <v>7.321712153612631E-5</v>
      </c>
      <c r="BP40" s="478">
        <v>1.3875078281246522E-4</v>
      </c>
      <c r="BQ40" s="478">
        <v>1.5263677746966205E-4</v>
      </c>
      <c r="BR40" s="478">
        <v>2.7665461102422395E-5</v>
      </c>
      <c r="BS40" s="478">
        <v>3.7559368061054295E-5</v>
      </c>
      <c r="BT40" s="478">
        <v>1.8236927385406204E-5</v>
      </c>
      <c r="BU40" s="478">
        <v>1.7311578672805411E-5</v>
      </c>
      <c r="BV40" s="478">
        <v>4.775600821888462E-5</v>
      </c>
      <c r="BW40" s="478">
        <v>3.9295580926751957E-5</v>
      </c>
      <c r="BX40" s="478">
        <v>1.3926793515273904E-4</v>
      </c>
      <c r="BY40" s="478">
        <v>2.524652623488818E-5</v>
      </c>
      <c r="BZ40" s="478">
        <v>1.2178841662614438E-4</v>
      </c>
      <c r="CA40" s="478">
        <v>8.2558995287152395E-5</v>
      </c>
      <c r="CB40" s="478">
        <v>1.7473796727999276E-4</v>
      </c>
      <c r="CC40" s="478">
        <v>2.4022744446986574E-5</v>
      </c>
      <c r="CD40" s="478">
        <v>5.796114205554497E-5</v>
      </c>
      <c r="CE40" s="478">
        <v>9.2744015568773598E-5</v>
      </c>
      <c r="CF40" s="478">
        <v>9.6538601983956498E-6</v>
      </c>
      <c r="CG40" s="478">
        <v>3.5133332519824769E-5</v>
      </c>
      <c r="CH40" s="478">
        <v>3.9659274116385766E-5</v>
      </c>
      <c r="CI40" s="478">
        <v>1.73028060842119E-5</v>
      </c>
      <c r="CJ40" s="478">
        <v>3.4540227876242051E-5</v>
      </c>
      <c r="CK40" s="478">
        <v>1.8147113927884936E-5</v>
      </c>
      <c r="CL40" s="478">
        <v>6.4216856029702875E-5</v>
      </c>
      <c r="CM40" s="478">
        <v>3.0728091877753779E-5</v>
      </c>
      <c r="CN40" s="478">
        <v>2.8405467731001835E-5</v>
      </c>
      <c r="CO40" s="478">
        <v>2.7303483275424493E-5</v>
      </c>
      <c r="CP40" s="478">
        <v>2.6195235425718439E-5</v>
      </c>
      <c r="CQ40" s="478">
        <v>3.0878588797459964E-5</v>
      </c>
      <c r="CR40" s="478">
        <v>2.0217821830034601E-5</v>
      </c>
      <c r="CS40" s="478">
        <v>3.9056249728909223E-5</v>
      </c>
      <c r="CT40" s="478">
        <v>5.6465575820836903E-5</v>
      </c>
      <c r="CU40" s="478">
        <v>1.7268850020886846E-5</v>
      </c>
      <c r="CV40" s="478">
        <v>5.3583053110719755E-4</v>
      </c>
      <c r="CW40" s="478">
        <v>1.1310409738346227E-5</v>
      </c>
      <c r="CX40" s="478">
        <v>4.3398110251992418E-5</v>
      </c>
      <c r="CY40" s="478">
        <v>3.6782822248944071E-5</v>
      </c>
      <c r="CZ40" s="478">
        <v>5.0819218116892172E-5</v>
      </c>
      <c r="DA40" s="478">
        <v>3.0081110856720426E-5</v>
      </c>
      <c r="DB40" s="478">
        <v>1.2447770129127561E-5</v>
      </c>
      <c r="DC40" s="478">
        <v>5.3563106453051237E-5</v>
      </c>
      <c r="DD40" s="478">
        <v>2.3202627134965519E-5</v>
      </c>
      <c r="DE40" s="478">
        <v>1.6738455878688799E-4</v>
      </c>
      <c r="DF40" s="501">
        <v>1.1287068720533624</v>
      </c>
      <c r="DG40" s="502">
        <v>0.87337292271486477</v>
      </c>
      <c r="DH40" s="503" t="s">
        <v>239</v>
      </c>
    </row>
    <row r="41" spans="1:112" ht="18.75" customHeight="1" x14ac:dyDescent="0.2">
      <c r="A41" s="563" t="s">
        <v>240</v>
      </c>
      <c r="B41" s="571" t="s">
        <v>340</v>
      </c>
      <c r="C41" s="459"/>
      <c r="D41" s="499">
        <v>7.1606292223274352E-5</v>
      </c>
      <c r="E41" s="499">
        <v>2.1751371034575706E-5</v>
      </c>
      <c r="F41" s="499">
        <v>4.978884468074245E-5</v>
      </c>
      <c r="G41" s="499">
        <v>1.6782472486067001E-5</v>
      </c>
      <c r="H41" s="499">
        <v>3.6901370295098415E-5</v>
      </c>
      <c r="I41" s="499">
        <v>0</v>
      </c>
      <c r="J41" s="499">
        <v>6.8389210504740401E-5</v>
      </c>
      <c r="K41" s="499">
        <v>1.7145062339251341E-4</v>
      </c>
      <c r="L41" s="478">
        <v>3.3552858160457898E-4</v>
      </c>
      <c r="M41" s="478">
        <v>2.277409863451642E-5</v>
      </c>
      <c r="N41" s="478">
        <v>0</v>
      </c>
      <c r="O41" s="478">
        <v>7.0918253582766792E-5</v>
      </c>
      <c r="P41" s="478">
        <v>3.7295944525464583E-5</v>
      </c>
      <c r="Q41" s="478">
        <v>1.3228912817409727E-4</v>
      </c>
      <c r="R41" s="478">
        <v>4.7219212441617552E-4</v>
      </c>
      <c r="S41" s="478">
        <v>6.948310683880313E-5</v>
      </c>
      <c r="T41" s="478">
        <v>5.1354871320349385E-5</v>
      </c>
      <c r="U41" s="478">
        <v>-5.2172121409179891E-5</v>
      </c>
      <c r="V41" s="478">
        <v>1.0217636475225777E-4</v>
      </c>
      <c r="W41" s="478">
        <v>9.368924768104624E-3</v>
      </c>
      <c r="X41" s="478">
        <v>0</v>
      </c>
      <c r="Y41" s="478">
        <v>1.3696588167904516E-4</v>
      </c>
      <c r="Z41" s="478">
        <v>4.4232902826459601E-5</v>
      </c>
      <c r="AA41" s="478">
        <v>3.0366420137212794E-4</v>
      </c>
      <c r="AB41" s="478">
        <v>1.9401465640473373E-3</v>
      </c>
      <c r="AC41" s="478">
        <v>4.1854114690455188E-5</v>
      </c>
      <c r="AD41" s="478">
        <v>3.8596307862610662E-4</v>
      </c>
      <c r="AE41" s="478">
        <v>1.2167599645348132E-4</v>
      </c>
      <c r="AF41" s="478">
        <v>2.765171358478287E-4</v>
      </c>
      <c r="AG41" s="478">
        <v>4.9672727721491289E-4</v>
      </c>
      <c r="AH41" s="478">
        <v>7.9862534923832106E-5</v>
      </c>
      <c r="AI41" s="478">
        <v>1.6083024065682613E-2</v>
      </c>
      <c r="AJ41" s="478">
        <v>2.8547186459462553E-3</v>
      </c>
      <c r="AK41" s="478">
        <v>9.1311156235030656E-3</v>
      </c>
      <c r="AL41" s="478">
        <v>3.0732822844976022E-3</v>
      </c>
      <c r="AM41" s="478">
        <v>1.4219025290891361E-3</v>
      </c>
      <c r="AN41" s="478">
        <v>-2.1795515701979259E-5</v>
      </c>
      <c r="AO41" s="478">
        <v>1.1110125816750627</v>
      </c>
      <c r="AP41" s="478">
        <v>0.16115176016617172</v>
      </c>
      <c r="AQ41" s="478">
        <v>6.6401819792027183E-3</v>
      </c>
      <c r="AR41" s="478">
        <v>8.2929964444488254E-3</v>
      </c>
      <c r="AS41" s="478">
        <v>1.7136095579859379E-3</v>
      </c>
      <c r="AT41" s="478">
        <v>2.5668489180807452E-3</v>
      </c>
      <c r="AU41" s="478">
        <v>3.6577942100238813E-3</v>
      </c>
      <c r="AV41" s="478">
        <v>4.9665756382680296E-3</v>
      </c>
      <c r="AW41" s="478">
        <v>8.7507501049871681E-3</v>
      </c>
      <c r="AX41" s="478">
        <v>8.6490196499036959E-3</v>
      </c>
      <c r="AY41" s="478">
        <v>3.8506375005440759E-3</v>
      </c>
      <c r="AZ41" s="478">
        <v>1.9919953329463709E-3</v>
      </c>
      <c r="BA41" s="478">
        <v>1.5650605754049772E-2</v>
      </c>
      <c r="BB41" s="478">
        <v>2.429178383150992E-3</v>
      </c>
      <c r="BC41" s="478">
        <v>1.7292440726333618E-3</v>
      </c>
      <c r="BD41" s="478">
        <v>0</v>
      </c>
      <c r="BE41" s="478">
        <v>6.7060675249185466E-4</v>
      </c>
      <c r="BF41" s="478">
        <v>4.5453019764338685E-3</v>
      </c>
      <c r="BG41" s="478">
        <v>1.9760625170956304E-3</v>
      </c>
      <c r="BH41" s="478">
        <v>2.1899857185614289E-3</v>
      </c>
      <c r="BI41" s="478">
        <v>1.3576483614805615E-2</v>
      </c>
      <c r="BJ41" s="478">
        <v>1.8052517236502512E-5</v>
      </c>
      <c r="BK41" s="478">
        <v>9.0073047762281833E-4</v>
      </c>
      <c r="BL41" s="478">
        <v>1.2642663274355533E-3</v>
      </c>
      <c r="BM41" s="478">
        <v>4.3275946346509834E-4</v>
      </c>
      <c r="BN41" s="478">
        <v>2.6098732474159709E-3</v>
      </c>
      <c r="BO41" s="478">
        <v>1.3153104672956078E-4</v>
      </c>
      <c r="BP41" s="478">
        <v>8.2733171932667223E-5</v>
      </c>
      <c r="BQ41" s="478">
        <v>1.3094373951910465E-4</v>
      </c>
      <c r="BR41" s="478">
        <v>3.7789587734022014E-5</v>
      </c>
      <c r="BS41" s="478">
        <v>2.4949368185675735E-5</v>
      </c>
      <c r="BT41" s="478">
        <v>1.4079143945901467E-5</v>
      </c>
      <c r="BU41" s="478">
        <v>1.392842036688451E-5</v>
      </c>
      <c r="BV41" s="478">
        <v>2.8825871083533842E-5</v>
      </c>
      <c r="BW41" s="478">
        <v>2.2184797146084249E-5</v>
      </c>
      <c r="BX41" s="478">
        <v>5.8165930980730308E-5</v>
      </c>
      <c r="BY41" s="478">
        <v>1.824555935085951E-5</v>
      </c>
      <c r="BZ41" s="478">
        <v>9.6046337095034607E-5</v>
      </c>
      <c r="CA41" s="478">
        <v>2.9635741168439353E-5</v>
      </c>
      <c r="CB41" s="478">
        <v>5.2227553948905565E-5</v>
      </c>
      <c r="CC41" s="478">
        <v>1.6836040007157614E-5</v>
      </c>
      <c r="CD41" s="478">
        <v>3.8915429463833571E-5</v>
      </c>
      <c r="CE41" s="478">
        <v>5.494544877833483E-5</v>
      </c>
      <c r="CF41" s="478">
        <v>7.925950698523433E-6</v>
      </c>
      <c r="CG41" s="478">
        <v>2.549483483589596E-5</v>
      </c>
      <c r="CH41" s="478">
        <v>4.9168493671725258E-5</v>
      </c>
      <c r="CI41" s="478">
        <v>2.1304885987357584E-5</v>
      </c>
      <c r="CJ41" s="478">
        <v>2.4316798739892575E-5</v>
      </c>
      <c r="CK41" s="478">
        <v>1.7381701967574532E-4</v>
      </c>
      <c r="CL41" s="478">
        <v>4.8088955306135681E-5</v>
      </c>
      <c r="CM41" s="478">
        <v>2.3943179730310449E-5</v>
      </c>
      <c r="CN41" s="478">
        <v>8.937862619138398E-5</v>
      </c>
      <c r="CO41" s="478">
        <v>2.5689801247362427E-4</v>
      </c>
      <c r="CP41" s="478">
        <v>6.5534961283005141E-5</v>
      </c>
      <c r="CQ41" s="478">
        <v>4.1171711635097404E-5</v>
      </c>
      <c r="CR41" s="478">
        <v>5.7418638044171518E-5</v>
      </c>
      <c r="CS41" s="478">
        <v>4.3993119879114363E-5</v>
      </c>
      <c r="CT41" s="478">
        <v>5.1248782364880686E-5</v>
      </c>
      <c r="CU41" s="478">
        <v>3.8819764651613792E-5</v>
      </c>
      <c r="CV41" s="478">
        <v>5.0287849167538368E-4</v>
      </c>
      <c r="CW41" s="478">
        <v>1.4395095232572567E-5</v>
      </c>
      <c r="CX41" s="478">
        <v>1.1111484640269056E-4</v>
      </c>
      <c r="CY41" s="478">
        <v>5.9458879777849624E-5</v>
      </c>
      <c r="CZ41" s="478">
        <v>1.232766550741787E-4</v>
      </c>
      <c r="DA41" s="478">
        <v>3.0226017593410366E-5</v>
      </c>
      <c r="DB41" s="478">
        <v>2.4943420128266752E-5</v>
      </c>
      <c r="DC41" s="478">
        <v>8.2513028254755592E-5</v>
      </c>
      <c r="DD41" s="478">
        <v>1.9246646600311324E-4</v>
      </c>
      <c r="DE41" s="478">
        <v>3.30949037318269E-4</v>
      </c>
      <c r="DF41" s="501">
        <v>1.4219979234859488</v>
      </c>
      <c r="DG41" s="502">
        <v>1.1003162231749717</v>
      </c>
      <c r="DH41" s="503" t="s">
        <v>240</v>
      </c>
    </row>
    <row r="42" spans="1:112" ht="18.75" customHeight="1" x14ac:dyDescent="0.2">
      <c r="A42" s="563" t="s">
        <v>241</v>
      </c>
      <c r="B42" s="571" t="s">
        <v>341</v>
      </c>
      <c r="C42" s="459"/>
      <c r="D42" s="499">
        <v>2.2238442707660358E-4</v>
      </c>
      <c r="E42" s="499">
        <v>9.362353805667637E-5</v>
      </c>
      <c r="F42" s="499">
        <v>2.2724430785273458E-4</v>
      </c>
      <c r="G42" s="499">
        <v>7.470694629706302E-5</v>
      </c>
      <c r="H42" s="499">
        <v>1.5022577717536869E-4</v>
      </c>
      <c r="I42" s="499">
        <v>0</v>
      </c>
      <c r="J42" s="499">
        <v>2.6449042257299383E-4</v>
      </c>
      <c r="K42" s="499">
        <v>9.7115343961632651E-4</v>
      </c>
      <c r="L42" s="478">
        <v>1.2088902996628447E-3</v>
      </c>
      <c r="M42" s="478">
        <v>8.8714385269910475E-5</v>
      </c>
      <c r="N42" s="478">
        <v>0</v>
      </c>
      <c r="O42" s="478">
        <v>1.1159604020185865E-4</v>
      </c>
      <c r="P42" s="478">
        <v>7.6307007242143218E-5</v>
      </c>
      <c r="Q42" s="478">
        <v>6.2584330316271363E-4</v>
      </c>
      <c r="R42" s="478">
        <v>2.6102624929042599E-3</v>
      </c>
      <c r="S42" s="478">
        <v>2.2886594917663147E-4</v>
      </c>
      <c r="T42" s="478">
        <v>2.4793829111319801E-4</v>
      </c>
      <c r="U42" s="478">
        <v>1.4398345118126494E-3</v>
      </c>
      <c r="V42" s="478">
        <v>1.4091774774799171E-4</v>
      </c>
      <c r="W42" s="478">
        <v>6.0162026160478729E-4</v>
      </c>
      <c r="X42" s="478">
        <v>0</v>
      </c>
      <c r="Y42" s="478">
        <v>1.8169420856897279E-4</v>
      </c>
      <c r="Z42" s="478">
        <v>9.9500552401490482E-5</v>
      </c>
      <c r="AA42" s="478">
        <v>1.2509834557142153E-3</v>
      </c>
      <c r="AB42" s="478">
        <v>1.9122836535310534E-3</v>
      </c>
      <c r="AC42" s="478">
        <v>1.0948937448513879E-4</v>
      </c>
      <c r="AD42" s="478">
        <v>1.2587611200436525E-3</v>
      </c>
      <c r="AE42" s="478">
        <v>3.953587935390569E-4</v>
      </c>
      <c r="AF42" s="478">
        <v>1.4277070587851515E-3</v>
      </c>
      <c r="AG42" s="478">
        <v>1.4246219266393736E-3</v>
      </c>
      <c r="AH42" s="478">
        <v>2.5885442855347617E-4</v>
      </c>
      <c r="AI42" s="478">
        <v>2.3739497373293831E-3</v>
      </c>
      <c r="AJ42" s="478">
        <v>2.0366207245619884E-3</v>
      </c>
      <c r="AK42" s="478">
        <v>3.6083122976902915E-4</v>
      </c>
      <c r="AL42" s="478">
        <v>2.0429620192504195E-4</v>
      </c>
      <c r="AM42" s="478">
        <v>2.9991621423304152E-4</v>
      </c>
      <c r="AN42" s="478">
        <v>4.8978878737897149E-5</v>
      </c>
      <c r="AO42" s="478">
        <v>2.1604033827436154E-3</v>
      </c>
      <c r="AP42" s="478">
        <v>1.0148751021898099</v>
      </c>
      <c r="AQ42" s="478">
        <v>4.6031288353340735E-2</v>
      </c>
      <c r="AR42" s="478">
        <v>1.4436284545249544E-2</v>
      </c>
      <c r="AS42" s="478">
        <v>1.0430661224358075E-2</v>
      </c>
      <c r="AT42" s="478">
        <v>1.2769436193881196E-2</v>
      </c>
      <c r="AU42" s="478">
        <v>8.2116604392142752E-3</v>
      </c>
      <c r="AV42" s="478">
        <v>9.2945550006424283E-3</v>
      </c>
      <c r="AW42" s="478">
        <v>2.3624802610248248E-2</v>
      </c>
      <c r="AX42" s="478">
        <v>2.910391775021514E-2</v>
      </c>
      <c r="AY42" s="478">
        <v>2.1187835165557688E-2</v>
      </c>
      <c r="AZ42" s="478">
        <v>1.0540937887925332E-2</v>
      </c>
      <c r="BA42" s="478">
        <v>1.7174597573488777E-2</v>
      </c>
      <c r="BB42" s="478">
        <v>1.3717308228385985E-2</v>
      </c>
      <c r="BC42" s="478">
        <v>1.061486923645143E-2</v>
      </c>
      <c r="BD42" s="478">
        <v>0</v>
      </c>
      <c r="BE42" s="478">
        <v>3.3406302739499754E-3</v>
      </c>
      <c r="BF42" s="478">
        <v>1.7187188872940899E-2</v>
      </c>
      <c r="BG42" s="478">
        <v>1.1593702331500763E-2</v>
      </c>
      <c r="BH42" s="478">
        <v>1.2032073562334149E-2</v>
      </c>
      <c r="BI42" s="478">
        <v>6.7855225089935587E-3</v>
      </c>
      <c r="BJ42" s="478">
        <v>7.7378739687231052E-5</v>
      </c>
      <c r="BK42" s="478">
        <v>5.3527442219772963E-3</v>
      </c>
      <c r="BL42" s="478">
        <v>7.310817755211833E-3</v>
      </c>
      <c r="BM42" s="478">
        <v>2.6277385214295464E-3</v>
      </c>
      <c r="BN42" s="478">
        <v>1.637533409843767E-2</v>
      </c>
      <c r="BO42" s="478">
        <v>7.6941252559632387E-4</v>
      </c>
      <c r="BP42" s="478">
        <v>4.4540939335259699E-4</v>
      </c>
      <c r="BQ42" s="478">
        <v>6.2556414356132299E-4</v>
      </c>
      <c r="BR42" s="478">
        <v>1.3409295214617973E-4</v>
      </c>
      <c r="BS42" s="478">
        <v>1.0802636630024166E-4</v>
      </c>
      <c r="BT42" s="478">
        <v>7.3966456421048704E-5</v>
      </c>
      <c r="BU42" s="478">
        <v>6.9822209074931626E-5</v>
      </c>
      <c r="BV42" s="478">
        <v>1.5578080657334639E-4</v>
      </c>
      <c r="BW42" s="478">
        <v>1.2378575630731748E-4</v>
      </c>
      <c r="BX42" s="478">
        <v>3.123769884846546E-4</v>
      </c>
      <c r="BY42" s="478">
        <v>7.4926527130236834E-5</v>
      </c>
      <c r="BZ42" s="478">
        <v>4.7499720543858851E-4</v>
      </c>
      <c r="CA42" s="478">
        <v>1.5230555274896185E-4</v>
      </c>
      <c r="CB42" s="478">
        <v>2.6770214545009075E-4</v>
      </c>
      <c r="CC42" s="478">
        <v>7.130745027945077E-5</v>
      </c>
      <c r="CD42" s="478">
        <v>1.7869726303948509E-4</v>
      </c>
      <c r="CE42" s="478">
        <v>2.4468279850719046E-4</v>
      </c>
      <c r="CF42" s="478">
        <v>4.2187389993267248E-5</v>
      </c>
      <c r="CG42" s="478">
        <v>1.2045914918830261E-4</v>
      </c>
      <c r="CH42" s="478">
        <v>1.9881566999641412E-4</v>
      </c>
      <c r="CI42" s="478">
        <v>6.9945769170086979E-5</v>
      </c>
      <c r="CJ42" s="478">
        <v>1.1967413947806678E-4</v>
      </c>
      <c r="CK42" s="478">
        <v>4.9167414730019537E-4</v>
      </c>
      <c r="CL42" s="478">
        <v>2.3002008453449599E-4</v>
      </c>
      <c r="CM42" s="478">
        <v>1.1451254330586925E-4</v>
      </c>
      <c r="CN42" s="478">
        <v>2.1880799440985441E-4</v>
      </c>
      <c r="CO42" s="478">
        <v>1.5359750531653284E-3</v>
      </c>
      <c r="CP42" s="478">
        <v>1.2956433467720845E-4</v>
      </c>
      <c r="CQ42" s="478">
        <v>1.9950612373584957E-4</v>
      </c>
      <c r="CR42" s="478">
        <v>3.1808571871954055E-4</v>
      </c>
      <c r="CS42" s="478">
        <v>2.2272486807905267E-4</v>
      </c>
      <c r="CT42" s="478">
        <v>2.1661176876804644E-4</v>
      </c>
      <c r="CU42" s="478">
        <v>1.4454072212960733E-4</v>
      </c>
      <c r="CV42" s="478">
        <v>2.3946819931414806E-3</v>
      </c>
      <c r="CW42" s="478">
        <v>6.2637210162532549E-5</v>
      </c>
      <c r="CX42" s="478">
        <v>6.0478050717229176E-4</v>
      </c>
      <c r="CY42" s="478">
        <v>2.9888272812788496E-4</v>
      </c>
      <c r="CZ42" s="478">
        <v>5.9155261970663742E-4</v>
      </c>
      <c r="DA42" s="478">
        <v>1.2466639364393589E-4</v>
      </c>
      <c r="DB42" s="478">
        <v>7.3952810082795304E-5</v>
      </c>
      <c r="DC42" s="478">
        <v>3.6346507176746582E-4</v>
      </c>
      <c r="DD42" s="478">
        <v>7.1114414189428954E-4</v>
      </c>
      <c r="DE42" s="478">
        <v>6.8529298074391934E-4</v>
      </c>
      <c r="DF42" s="501">
        <v>1.3644522758488467</v>
      </c>
      <c r="DG42" s="502">
        <v>1.0557884438987599</v>
      </c>
      <c r="DH42" s="503" t="s">
        <v>241</v>
      </c>
    </row>
    <row r="43" spans="1:112" ht="18.75" customHeight="1" x14ac:dyDescent="0.2">
      <c r="A43" s="563" t="s">
        <v>242</v>
      </c>
      <c r="B43" s="571" t="s">
        <v>532</v>
      </c>
      <c r="C43" s="459"/>
      <c r="D43" s="499">
        <v>3.7620275071456962E-4</v>
      </c>
      <c r="E43" s="499">
        <v>2.8723669614489614E-4</v>
      </c>
      <c r="F43" s="499">
        <v>5.2523357398447839E-4</v>
      </c>
      <c r="G43" s="499">
        <v>1.1995734208782362E-4</v>
      </c>
      <c r="H43" s="499">
        <v>2.6522457368383123E-4</v>
      </c>
      <c r="I43" s="499">
        <v>0</v>
      </c>
      <c r="J43" s="499">
        <v>5.5542438441890383E-4</v>
      </c>
      <c r="K43" s="499">
        <v>1.2689079434585727E-4</v>
      </c>
      <c r="L43" s="478">
        <v>1.0861148236314545E-4</v>
      </c>
      <c r="M43" s="478">
        <v>1.1606740726511874E-4</v>
      </c>
      <c r="N43" s="478">
        <v>0</v>
      </c>
      <c r="O43" s="478">
        <v>3.407164137083887E-4</v>
      </c>
      <c r="P43" s="478">
        <v>1.850375086190263E-4</v>
      </c>
      <c r="Q43" s="478">
        <v>3.2939055801022862E-4</v>
      </c>
      <c r="R43" s="478">
        <v>4.0348201026173047E-4</v>
      </c>
      <c r="S43" s="478">
        <v>8.0673370129019596E-4</v>
      </c>
      <c r="T43" s="478">
        <v>3.3819322896502807E-4</v>
      </c>
      <c r="U43" s="478">
        <v>1.8373142408875E-4</v>
      </c>
      <c r="V43" s="478">
        <v>3.4304340963445826E-4</v>
      </c>
      <c r="W43" s="478">
        <v>3.2668533942040807E-4</v>
      </c>
      <c r="X43" s="478">
        <v>0</v>
      </c>
      <c r="Y43" s="478">
        <v>5.6757081904545905E-4</v>
      </c>
      <c r="Z43" s="478">
        <v>4.5019534979829148E-4</v>
      </c>
      <c r="AA43" s="478">
        <v>1.6460413175696978E-4</v>
      </c>
      <c r="AB43" s="478">
        <v>2.251149021831903E-4</v>
      </c>
      <c r="AC43" s="478">
        <v>3.7354813053246322E-4</v>
      </c>
      <c r="AD43" s="478">
        <v>3.3073673100907455E-4</v>
      </c>
      <c r="AE43" s="478">
        <v>2.4987524810037698E-4</v>
      </c>
      <c r="AF43" s="478">
        <v>1.5068028176894687E-4</v>
      </c>
      <c r="AG43" s="478">
        <v>3.0005501454421135E-4</v>
      </c>
      <c r="AH43" s="478">
        <v>4.8778767313934466E-4</v>
      </c>
      <c r="AI43" s="478">
        <v>3.4085920881828406E-4</v>
      </c>
      <c r="AJ43" s="478">
        <v>5.9887443686509933E-4</v>
      </c>
      <c r="AK43" s="478">
        <v>1.1815305034685623E-3</v>
      </c>
      <c r="AL43" s="478">
        <v>7.2558374738853758E-4</v>
      </c>
      <c r="AM43" s="478">
        <v>5.7796645642301978E-4</v>
      </c>
      <c r="AN43" s="478">
        <v>1.8654003778903686E-4</v>
      </c>
      <c r="AO43" s="478">
        <v>3.3879293227684516E-4</v>
      </c>
      <c r="AP43" s="478">
        <v>3.464272364465408E-4</v>
      </c>
      <c r="AQ43" s="478">
        <v>1.0038599442997409</v>
      </c>
      <c r="AR43" s="478">
        <v>8.0110103920182606E-4</v>
      </c>
      <c r="AS43" s="478">
        <v>7.1431078496696069E-4</v>
      </c>
      <c r="AT43" s="478">
        <v>2.3693072041260958E-4</v>
      </c>
      <c r="AU43" s="478">
        <v>1.3169313335334204E-4</v>
      </c>
      <c r="AV43" s="478">
        <v>1.5365091540077107E-4</v>
      </c>
      <c r="AW43" s="478">
        <v>3.8686215302504866E-4</v>
      </c>
      <c r="AX43" s="478">
        <v>1.9199206096469506E-4</v>
      </c>
      <c r="AY43" s="478">
        <v>1.4823686700853592E-4</v>
      </c>
      <c r="AZ43" s="478">
        <v>1.1935712075003057E-4</v>
      </c>
      <c r="BA43" s="478">
        <v>2.6134739903637669E-4</v>
      </c>
      <c r="BB43" s="478">
        <v>2.5064360482770744E-4</v>
      </c>
      <c r="BC43" s="478">
        <v>1.5564667787996479E-4</v>
      </c>
      <c r="BD43" s="478">
        <v>0</v>
      </c>
      <c r="BE43" s="478">
        <v>1.3639174462345144E-4</v>
      </c>
      <c r="BF43" s="478">
        <v>1.443960421856236E-4</v>
      </c>
      <c r="BG43" s="478">
        <v>5.9743745678298213E-4</v>
      </c>
      <c r="BH43" s="478">
        <v>5.4635534301568107E-3</v>
      </c>
      <c r="BI43" s="478">
        <v>3.1947096672238057E-3</v>
      </c>
      <c r="BJ43" s="478">
        <v>1.2237349200956083E-4</v>
      </c>
      <c r="BK43" s="478">
        <v>4.1032729372415616E-2</v>
      </c>
      <c r="BL43" s="478">
        <v>5.0761595055901158E-2</v>
      </c>
      <c r="BM43" s="478">
        <v>1.693746039505524E-2</v>
      </c>
      <c r="BN43" s="478">
        <v>3.5685808089929563E-2</v>
      </c>
      <c r="BO43" s="478">
        <v>1.024938839390392E-3</v>
      </c>
      <c r="BP43" s="478">
        <v>2.7936641465234587E-3</v>
      </c>
      <c r="BQ43" s="478">
        <v>2.550264524184226E-3</v>
      </c>
      <c r="BR43" s="478">
        <v>2.8832320852228803E-4</v>
      </c>
      <c r="BS43" s="478">
        <v>3.1270095065287289E-4</v>
      </c>
      <c r="BT43" s="478">
        <v>2.4760051706074183E-4</v>
      </c>
      <c r="BU43" s="478">
        <v>3.043712359451754E-4</v>
      </c>
      <c r="BV43" s="478">
        <v>9.7250474419028374E-4</v>
      </c>
      <c r="BW43" s="478">
        <v>8.2730465856356594E-4</v>
      </c>
      <c r="BX43" s="478">
        <v>1.1365310004339156E-3</v>
      </c>
      <c r="BY43" s="478">
        <v>8.6033303321254664E-5</v>
      </c>
      <c r="BZ43" s="478">
        <v>1.1306712841362033E-3</v>
      </c>
      <c r="CA43" s="478">
        <v>3.2753483520082943E-4</v>
      </c>
      <c r="CB43" s="478">
        <v>3.1631407102513434E-4</v>
      </c>
      <c r="CC43" s="478">
        <v>2.3206502540022128E-4</v>
      </c>
      <c r="CD43" s="478">
        <v>7.5626835278223923E-4</v>
      </c>
      <c r="CE43" s="478">
        <v>1.0336379829252193E-3</v>
      </c>
      <c r="CF43" s="478">
        <v>1.3577252735215507E-4</v>
      </c>
      <c r="CG43" s="478">
        <v>4.5241605379851829E-4</v>
      </c>
      <c r="CH43" s="478">
        <v>7.1384161883173347E-4</v>
      </c>
      <c r="CI43" s="478">
        <v>1.1328910045959871E-4</v>
      </c>
      <c r="CJ43" s="478">
        <v>5.4456312769635606E-4</v>
      </c>
      <c r="CK43" s="478">
        <v>1.7451766766306479E-4</v>
      </c>
      <c r="CL43" s="478">
        <v>5.3153299736552495E-4</v>
      </c>
      <c r="CM43" s="478">
        <v>5.1364413689121923E-4</v>
      </c>
      <c r="CN43" s="478">
        <v>3.0412575398253172E-4</v>
      </c>
      <c r="CO43" s="478">
        <v>2.0931020007390535E-4</v>
      </c>
      <c r="CP43" s="478">
        <v>2.9260595384949514E-4</v>
      </c>
      <c r="CQ43" s="478">
        <v>3.0497878037892795E-4</v>
      </c>
      <c r="CR43" s="478">
        <v>2.1890426417300781E-4</v>
      </c>
      <c r="CS43" s="478">
        <v>1.5029814198864921E-4</v>
      </c>
      <c r="CT43" s="478">
        <v>2.3954007747128213E-4</v>
      </c>
      <c r="CU43" s="478">
        <v>2.5202226760817311E-4</v>
      </c>
      <c r="CV43" s="478">
        <v>1.7049916681696875E-4</v>
      </c>
      <c r="CW43" s="478">
        <v>1.1407652621485894E-4</v>
      </c>
      <c r="CX43" s="478">
        <v>4.1548652807721001E-4</v>
      </c>
      <c r="CY43" s="478">
        <v>2.1184563240258692E-4</v>
      </c>
      <c r="CZ43" s="478">
        <v>3.2236930560914555E-4</v>
      </c>
      <c r="DA43" s="478">
        <v>3.9512761155223008E-4</v>
      </c>
      <c r="DB43" s="478">
        <v>1.0143427535701649E-4</v>
      </c>
      <c r="DC43" s="478">
        <v>2.7815988032451662E-4</v>
      </c>
      <c r="DD43" s="478">
        <v>1.38250821790383E-4</v>
      </c>
      <c r="DE43" s="478">
        <v>9.6339092733630112E-4</v>
      </c>
      <c r="DF43" s="501">
        <v>1.1974255089885359</v>
      </c>
      <c r="DG43" s="502">
        <v>0.9265461586285173</v>
      </c>
      <c r="DH43" s="503" t="s">
        <v>242</v>
      </c>
    </row>
    <row r="44" spans="1:112" ht="18.75" customHeight="1" x14ac:dyDescent="0.2">
      <c r="A44" s="563" t="s">
        <v>243</v>
      </c>
      <c r="B44" s="571" t="s">
        <v>342</v>
      </c>
      <c r="C44" s="459"/>
      <c r="D44" s="499">
        <v>1.5842396458163744E-3</v>
      </c>
      <c r="E44" s="499">
        <v>4.370594381803465E-4</v>
      </c>
      <c r="F44" s="499">
        <v>3.8265711153013675E-4</v>
      </c>
      <c r="G44" s="499">
        <v>4.0008051204424037E-4</v>
      </c>
      <c r="H44" s="499">
        <v>6.1862733141341143E-4</v>
      </c>
      <c r="I44" s="499">
        <v>0</v>
      </c>
      <c r="J44" s="499">
        <v>3.1347590920369353E-3</v>
      </c>
      <c r="K44" s="499">
        <v>1.2257716193633278E-3</v>
      </c>
      <c r="L44" s="478">
        <v>2.0628700844877789E-2</v>
      </c>
      <c r="M44" s="478">
        <v>2.6957106020555536E-4</v>
      </c>
      <c r="N44" s="478">
        <v>0</v>
      </c>
      <c r="O44" s="478">
        <v>2.9916945362855189E-4</v>
      </c>
      <c r="P44" s="478">
        <v>8.7883632558528315E-4</v>
      </c>
      <c r="Q44" s="478">
        <v>3.385776099488493E-3</v>
      </c>
      <c r="R44" s="478">
        <v>7.4417278797197523E-3</v>
      </c>
      <c r="S44" s="478">
        <v>6.0736998903996187E-4</v>
      </c>
      <c r="T44" s="478">
        <v>4.5367819128071837E-4</v>
      </c>
      <c r="U44" s="478">
        <v>3.1708520324961158E-4</v>
      </c>
      <c r="V44" s="478">
        <v>2.6185854154222714E-4</v>
      </c>
      <c r="W44" s="478">
        <v>3.1089475046750551E-3</v>
      </c>
      <c r="X44" s="478">
        <v>0</v>
      </c>
      <c r="Y44" s="478">
        <v>2.5507421112775674E-3</v>
      </c>
      <c r="Z44" s="478">
        <v>6.193144223075143E-4</v>
      </c>
      <c r="AA44" s="478">
        <v>6.2375196716800748E-3</v>
      </c>
      <c r="AB44" s="478">
        <v>2.0585014726406427E-3</v>
      </c>
      <c r="AC44" s="478">
        <v>3.0702109940122536E-4</v>
      </c>
      <c r="AD44" s="478">
        <v>8.039496620843101E-4</v>
      </c>
      <c r="AE44" s="478">
        <v>6.7507881948789018E-3</v>
      </c>
      <c r="AF44" s="478">
        <v>6.2092058007903166E-3</v>
      </c>
      <c r="AG44" s="478">
        <v>5.0584050128040098E-3</v>
      </c>
      <c r="AH44" s="478">
        <v>2.5568499534409082E-3</v>
      </c>
      <c r="AI44" s="478">
        <v>9.7224958668548495E-3</v>
      </c>
      <c r="AJ44" s="478">
        <v>3.7808454146826794E-3</v>
      </c>
      <c r="AK44" s="478">
        <v>7.5777413741734965E-4</v>
      </c>
      <c r="AL44" s="478">
        <v>5.2383647916853392E-4</v>
      </c>
      <c r="AM44" s="478">
        <v>3.1816575421857798E-3</v>
      </c>
      <c r="AN44" s="478">
        <v>1.7678999606943091E-4</v>
      </c>
      <c r="AO44" s="478">
        <v>1.1443934273585963E-3</v>
      </c>
      <c r="AP44" s="478">
        <v>1.3699699030064951E-3</v>
      </c>
      <c r="AQ44" s="478">
        <v>1.7243202768952269E-2</v>
      </c>
      <c r="AR44" s="478">
        <v>1.0154907898712293</v>
      </c>
      <c r="AS44" s="478">
        <v>1.3663196738620188E-2</v>
      </c>
      <c r="AT44" s="478">
        <v>9.9943629415663784E-3</v>
      </c>
      <c r="AU44" s="478">
        <v>6.7886812410939855E-3</v>
      </c>
      <c r="AV44" s="478">
        <v>3.2187118153680985E-3</v>
      </c>
      <c r="AW44" s="478">
        <v>7.077268375350998E-3</v>
      </c>
      <c r="AX44" s="478">
        <v>6.5046013995718119E-3</v>
      </c>
      <c r="AY44" s="478">
        <v>8.0292505373883456E-3</v>
      </c>
      <c r="AZ44" s="478">
        <v>5.4390277998001713E-3</v>
      </c>
      <c r="BA44" s="478">
        <v>1.5799934340592695E-3</v>
      </c>
      <c r="BB44" s="478">
        <v>7.1848004354159245E-3</v>
      </c>
      <c r="BC44" s="478">
        <v>8.2808664495666925E-4</v>
      </c>
      <c r="BD44" s="478">
        <v>0</v>
      </c>
      <c r="BE44" s="478">
        <v>1.2215532843762957E-3</v>
      </c>
      <c r="BF44" s="478">
        <v>3.0202861791219205E-3</v>
      </c>
      <c r="BG44" s="478">
        <v>1.1560020665703377E-2</v>
      </c>
      <c r="BH44" s="478">
        <v>4.3144749129615783E-3</v>
      </c>
      <c r="BI44" s="478">
        <v>5.5759786471902368E-3</v>
      </c>
      <c r="BJ44" s="478">
        <v>3.1502283182282593E-4</v>
      </c>
      <c r="BK44" s="478">
        <v>5.7484506531728079E-3</v>
      </c>
      <c r="BL44" s="478">
        <v>2.1101482508438307E-2</v>
      </c>
      <c r="BM44" s="478">
        <v>2.4578360330869253E-3</v>
      </c>
      <c r="BN44" s="478">
        <v>2.4133439676930295E-3</v>
      </c>
      <c r="BO44" s="478">
        <v>7.1227835781702232E-4</v>
      </c>
      <c r="BP44" s="478">
        <v>1.7568271954149146E-3</v>
      </c>
      <c r="BQ44" s="478">
        <v>1.4639128752949309E-3</v>
      </c>
      <c r="BR44" s="478">
        <v>2.7763207962385882E-4</v>
      </c>
      <c r="BS44" s="478">
        <v>9.8832065544895357E-4</v>
      </c>
      <c r="BT44" s="478">
        <v>1.9023956019214506E-4</v>
      </c>
      <c r="BU44" s="478">
        <v>1.6717466618106956E-4</v>
      </c>
      <c r="BV44" s="478">
        <v>4.9406098914015894E-4</v>
      </c>
      <c r="BW44" s="478">
        <v>4.5812482656886096E-4</v>
      </c>
      <c r="BX44" s="478">
        <v>6.9941438832083272E-4</v>
      </c>
      <c r="BY44" s="478">
        <v>5.5241275662968031E-4</v>
      </c>
      <c r="BZ44" s="478">
        <v>9.5810684108474028E-4</v>
      </c>
      <c r="CA44" s="478">
        <v>5.1107565100702243E-4</v>
      </c>
      <c r="CB44" s="478">
        <v>5.3843824155000225E-4</v>
      </c>
      <c r="CC44" s="478">
        <v>5.044645220580534E-4</v>
      </c>
      <c r="CD44" s="478">
        <v>1.1486781710854002E-3</v>
      </c>
      <c r="CE44" s="478">
        <v>2.1727722533735655E-3</v>
      </c>
      <c r="CF44" s="478">
        <v>1.0329824989340278E-4</v>
      </c>
      <c r="CG44" s="478">
        <v>5.0335487756919864E-4</v>
      </c>
      <c r="CH44" s="478">
        <v>3.9488072439126834E-4</v>
      </c>
      <c r="CI44" s="478">
        <v>1.8434836510201153E-4</v>
      </c>
      <c r="CJ44" s="478">
        <v>4.0713433625045372E-4</v>
      </c>
      <c r="CK44" s="478">
        <v>2.7022644102950099E-4</v>
      </c>
      <c r="CL44" s="478">
        <v>1.1610526329997168E-3</v>
      </c>
      <c r="CM44" s="478">
        <v>3.2925613814593707E-4</v>
      </c>
      <c r="CN44" s="478">
        <v>3.1207978262972789E-4</v>
      </c>
      <c r="CO44" s="478">
        <v>6.7617391912080428E-4</v>
      </c>
      <c r="CP44" s="478">
        <v>3.2725929433544007E-4</v>
      </c>
      <c r="CQ44" s="478">
        <v>4.3237568495509279E-4</v>
      </c>
      <c r="CR44" s="478">
        <v>3.2959962031630903E-4</v>
      </c>
      <c r="CS44" s="478">
        <v>8.2019279011987575E-4</v>
      </c>
      <c r="CT44" s="478">
        <v>5.3448687158561448E-4</v>
      </c>
      <c r="CU44" s="478">
        <v>1.8568687423685924E-4</v>
      </c>
      <c r="CV44" s="478">
        <v>2.1485299605691105E-3</v>
      </c>
      <c r="CW44" s="478">
        <v>1.5522854120118539E-4</v>
      </c>
      <c r="CX44" s="478">
        <v>7.6640300999633148E-4</v>
      </c>
      <c r="CY44" s="478">
        <v>1.0932209185949126E-3</v>
      </c>
      <c r="CZ44" s="478">
        <v>1.5061897783669913E-3</v>
      </c>
      <c r="DA44" s="478">
        <v>2.976713565036982E-4</v>
      </c>
      <c r="DB44" s="478">
        <v>2.7783597498510788E-4</v>
      </c>
      <c r="DC44" s="478">
        <v>1.6991568414081563E-3</v>
      </c>
      <c r="DD44" s="478">
        <v>4.0830088766387747E-4</v>
      </c>
      <c r="DE44" s="478">
        <v>1.140269814143029E-3</v>
      </c>
      <c r="DF44" s="501">
        <v>1.2900745474155724</v>
      </c>
      <c r="DG44" s="502">
        <v>0.99823630554020992</v>
      </c>
      <c r="DH44" s="503" t="s">
        <v>243</v>
      </c>
    </row>
    <row r="45" spans="1:112" ht="18.75" customHeight="1" x14ac:dyDescent="0.2">
      <c r="A45" s="563" t="s">
        <v>244</v>
      </c>
      <c r="B45" s="571" t="s">
        <v>185</v>
      </c>
      <c r="C45" s="459"/>
      <c r="D45" s="499">
        <v>6.6127154175387457E-4</v>
      </c>
      <c r="E45" s="499">
        <v>1.5894534596743964E-4</v>
      </c>
      <c r="F45" s="499">
        <v>6.3382747709843216E-4</v>
      </c>
      <c r="G45" s="499">
        <v>1.5510491822532979E-4</v>
      </c>
      <c r="H45" s="499">
        <v>1.3836819364358268E-4</v>
      </c>
      <c r="I45" s="499">
        <v>0</v>
      </c>
      <c r="J45" s="499">
        <v>1.9531611100430594E-3</v>
      </c>
      <c r="K45" s="499">
        <v>1.1678626587860342E-4</v>
      </c>
      <c r="L45" s="478">
        <v>1.5920716425901906E-4</v>
      </c>
      <c r="M45" s="478">
        <v>1.0330020301563426E-4</v>
      </c>
      <c r="N45" s="478">
        <v>0</v>
      </c>
      <c r="O45" s="478">
        <v>1.4684420566658823E-4</v>
      </c>
      <c r="P45" s="478">
        <v>9.4366637221148702E-5</v>
      </c>
      <c r="Q45" s="478">
        <v>1.9084403973390783E-4</v>
      </c>
      <c r="R45" s="478">
        <v>1.2950476840478244E-4</v>
      </c>
      <c r="S45" s="478">
        <v>1.7800863170156642E-4</v>
      </c>
      <c r="T45" s="478">
        <v>8.0119065418744718E-5</v>
      </c>
      <c r="U45" s="478">
        <v>8.2694873384735957E-5</v>
      </c>
      <c r="V45" s="478">
        <v>2.1464275217372258E-4</v>
      </c>
      <c r="W45" s="478">
        <v>2.1348970026106618E-4</v>
      </c>
      <c r="X45" s="478">
        <v>0</v>
      </c>
      <c r="Y45" s="478">
        <v>1.8494002905457965E-4</v>
      </c>
      <c r="Z45" s="478">
        <v>8.2911410415041897E-5</v>
      </c>
      <c r="AA45" s="478">
        <v>1.1372684882312344E-4</v>
      </c>
      <c r="AB45" s="478">
        <v>1.0642821809277244E-4</v>
      </c>
      <c r="AC45" s="478">
        <v>1.2657227468515858E-4</v>
      </c>
      <c r="AD45" s="478">
        <v>2.3535609734835717E-4</v>
      </c>
      <c r="AE45" s="478">
        <v>1.6216095631522545E-4</v>
      </c>
      <c r="AF45" s="478">
        <v>9.8467867695467727E-5</v>
      </c>
      <c r="AG45" s="478">
        <v>5.2268543137830282E-4</v>
      </c>
      <c r="AH45" s="478">
        <v>2.3455831028572956E-4</v>
      </c>
      <c r="AI45" s="478">
        <v>2.4335750396854471E-3</v>
      </c>
      <c r="AJ45" s="478">
        <v>5.9549593678356611E-4</v>
      </c>
      <c r="AK45" s="478">
        <v>3.804724934925047E-4</v>
      </c>
      <c r="AL45" s="478">
        <v>2.2625678748976907E-4</v>
      </c>
      <c r="AM45" s="478">
        <v>5.5494837153424682E-4</v>
      </c>
      <c r="AN45" s="478">
        <v>4.8010156288260433E-5</v>
      </c>
      <c r="AO45" s="478">
        <v>1.7084129410139759E-4</v>
      </c>
      <c r="AP45" s="478">
        <v>1.686428663871107E-4</v>
      </c>
      <c r="AQ45" s="478">
        <v>1.9336357652824805E-4</v>
      </c>
      <c r="AR45" s="478">
        <v>2.3156962817204874E-4</v>
      </c>
      <c r="AS45" s="478">
        <v>1.0319815385405557</v>
      </c>
      <c r="AT45" s="478">
        <v>1.0604227381177771E-2</v>
      </c>
      <c r="AU45" s="478">
        <v>1.0737439077112233E-3</v>
      </c>
      <c r="AV45" s="478">
        <v>5.6326189013064314E-4</v>
      </c>
      <c r="AW45" s="478">
        <v>6.5804873012989486E-4</v>
      </c>
      <c r="AX45" s="478">
        <v>1.5135837518053948E-3</v>
      </c>
      <c r="AY45" s="478">
        <v>1.2193264814889944E-2</v>
      </c>
      <c r="AZ45" s="478">
        <v>6.2363081694202132E-4</v>
      </c>
      <c r="BA45" s="478">
        <v>2.2416451201527984E-4</v>
      </c>
      <c r="BB45" s="478">
        <v>9.0490842591658461E-4</v>
      </c>
      <c r="BC45" s="478">
        <v>7.0383319721973746E-4</v>
      </c>
      <c r="BD45" s="478">
        <v>0</v>
      </c>
      <c r="BE45" s="478">
        <v>3.6593246518261147E-4</v>
      </c>
      <c r="BF45" s="478">
        <v>2.6606508312586523E-3</v>
      </c>
      <c r="BG45" s="478">
        <v>9.0705478922541959E-3</v>
      </c>
      <c r="BH45" s="478">
        <v>4.073528472682361E-3</v>
      </c>
      <c r="BI45" s="478">
        <v>2.3724228524198127E-4</v>
      </c>
      <c r="BJ45" s="478">
        <v>1.9042729497412503E-4</v>
      </c>
      <c r="BK45" s="478">
        <v>3.2552988765356481E-3</v>
      </c>
      <c r="BL45" s="478">
        <v>3.5594667489100365E-4</v>
      </c>
      <c r="BM45" s="478">
        <v>1.5149970557505295E-3</v>
      </c>
      <c r="BN45" s="478">
        <v>2.0026503435053755E-3</v>
      </c>
      <c r="BO45" s="478">
        <v>5.8738232453036201E-4</v>
      </c>
      <c r="BP45" s="478">
        <v>1.0357113072912811E-4</v>
      </c>
      <c r="BQ45" s="478">
        <v>4.3917286367160489E-3</v>
      </c>
      <c r="BR45" s="478">
        <v>2.6255891624008156E-4</v>
      </c>
      <c r="BS45" s="478">
        <v>1.2589696897591195E-4</v>
      </c>
      <c r="BT45" s="478">
        <v>7.9604893345233379E-5</v>
      </c>
      <c r="BU45" s="478">
        <v>6.4293426510970966E-5</v>
      </c>
      <c r="BV45" s="478">
        <v>4.6970159199262218E-5</v>
      </c>
      <c r="BW45" s="478">
        <v>1.3246121449011045E-5</v>
      </c>
      <c r="BX45" s="478">
        <v>2.0972622424587936E-4</v>
      </c>
      <c r="BY45" s="478">
        <v>2.7400393065313223E-4</v>
      </c>
      <c r="BZ45" s="478">
        <v>1.7377606934217626E-3</v>
      </c>
      <c r="CA45" s="478">
        <v>7.3827963141621006E-5</v>
      </c>
      <c r="CB45" s="478">
        <v>2.2095762949111091E-4</v>
      </c>
      <c r="CC45" s="478">
        <v>1.4497029764459649E-4</v>
      </c>
      <c r="CD45" s="478">
        <v>1.6338486992306642E-4</v>
      </c>
      <c r="CE45" s="478">
        <v>2.7041649036887847E-4</v>
      </c>
      <c r="CF45" s="478">
        <v>6.3721559589325841E-5</v>
      </c>
      <c r="CG45" s="478">
        <v>1.6924021971561191E-4</v>
      </c>
      <c r="CH45" s="478">
        <v>1.3964530583717688E-4</v>
      </c>
      <c r="CI45" s="478">
        <v>1.9422926915388044E-4</v>
      </c>
      <c r="CJ45" s="478">
        <v>1.067039203924354E-4</v>
      </c>
      <c r="CK45" s="478">
        <v>1.1705396672333703E-4</v>
      </c>
      <c r="CL45" s="478">
        <v>2.5365912848240716E-4</v>
      </c>
      <c r="CM45" s="478">
        <v>1.0946597541905328E-4</v>
      </c>
      <c r="CN45" s="478">
        <v>2.1338339066681618E-4</v>
      </c>
      <c r="CO45" s="478">
        <v>8.2159533778408583E-5</v>
      </c>
      <c r="CP45" s="478">
        <v>1.9471886870428692E-4</v>
      </c>
      <c r="CQ45" s="478">
        <v>1.3837228117175065E-4</v>
      </c>
      <c r="CR45" s="478">
        <v>9.9595505639380963E-5</v>
      </c>
      <c r="CS45" s="478">
        <v>1.2001409708987616E-4</v>
      </c>
      <c r="CT45" s="478">
        <v>9.5860546654732797E-4</v>
      </c>
      <c r="CU45" s="478">
        <v>9.4361110041031869E-5</v>
      </c>
      <c r="CV45" s="478">
        <v>1.3390036342549259E-2</v>
      </c>
      <c r="CW45" s="478">
        <v>9.7601086117923979E-5</v>
      </c>
      <c r="CX45" s="478">
        <v>2.8999537473866E-4</v>
      </c>
      <c r="CY45" s="478">
        <v>1.1167369247380039E-4</v>
      </c>
      <c r="CZ45" s="478">
        <v>2.1414495467087107E-4</v>
      </c>
      <c r="DA45" s="478">
        <v>1.7968142323087854E-4</v>
      </c>
      <c r="DB45" s="478">
        <v>6.6564335969893041E-5</v>
      </c>
      <c r="DC45" s="478">
        <v>1.6995889869100809E-4</v>
      </c>
      <c r="DD45" s="478">
        <v>4.586819395252097E-5</v>
      </c>
      <c r="DE45" s="478">
        <v>7.8802165173779936E-5</v>
      </c>
      <c r="DF45" s="501">
        <v>1.1235224553922842</v>
      </c>
      <c r="DG45" s="502">
        <v>0.86936131505660696</v>
      </c>
      <c r="DH45" s="503" t="s">
        <v>244</v>
      </c>
    </row>
    <row r="46" spans="1:112" ht="18.75" customHeight="1" x14ac:dyDescent="0.2">
      <c r="A46" s="563" t="s">
        <v>245</v>
      </c>
      <c r="B46" s="571" t="s">
        <v>186</v>
      </c>
      <c r="C46" s="459"/>
      <c r="D46" s="499">
        <v>1.2092970672013584E-3</v>
      </c>
      <c r="E46" s="499">
        <v>2.7748678821048112E-4</v>
      </c>
      <c r="F46" s="499">
        <v>1.1544265621654783E-3</v>
      </c>
      <c r="G46" s="499">
        <v>2.8090866172429126E-4</v>
      </c>
      <c r="H46" s="499">
        <v>1.3037176507865682E-4</v>
      </c>
      <c r="I46" s="499">
        <v>0</v>
      </c>
      <c r="J46" s="499">
        <v>1.3410141669055479E-3</v>
      </c>
      <c r="K46" s="499">
        <v>1.984927093946672E-4</v>
      </c>
      <c r="L46" s="478">
        <v>2.7495838572107623E-4</v>
      </c>
      <c r="M46" s="478">
        <v>1.8601136599132438E-4</v>
      </c>
      <c r="N46" s="478">
        <v>0</v>
      </c>
      <c r="O46" s="478">
        <v>2.3634541546766385E-4</v>
      </c>
      <c r="P46" s="478">
        <v>1.5195170236212614E-4</v>
      </c>
      <c r="Q46" s="478">
        <v>3.9639477945815378E-4</v>
      </c>
      <c r="R46" s="478">
        <v>2.5813524786865067E-4</v>
      </c>
      <c r="S46" s="478">
        <v>2.8366755630538916E-4</v>
      </c>
      <c r="T46" s="478">
        <v>1.3446477086450446E-4</v>
      </c>
      <c r="U46" s="478">
        <v>1.4946343646784916E-4</v>
      </c>
      <c r="V46" s="478">
        <v>3.6070214245577327E-4</v>
      </c>
      <c r="W46" s="478">
        <v>3.6184863984137363E-4</v>
      </c>
      <c r="X46" s="478">
        <v>0</v>
      </c>
      <c r="Y46" s="478">
        <v>3.1307471928264976E-4</v>
      </c>
      <c r="Z46" s="478">
        <v>1.0453032443734117E-4</v>
      </c>
      <c r="AA46" s="478">
        <v>1.8606411114548027E-4</v>
      </c>
      <c r="AB46" s="478">
        <v>1.2242036486177909E-4</v>
      </c>
      <c r="AC46" s="478">
        <v>2.173460861923132E-4</v>
      </c>
      <c r="AD46" s="478">
        <v>1.3060062064810028E-3</v>
      </c>
      <c r="AE46" s="478">
        <v>2.9461369191597611E-4</v>
      </c>
      <c r="AF46" s="478">
        <v>1.8504172225252032E-4</v>
      </c>
      <c r="AG46" s="478">
        <v>4.7052018353685622E-4</v>
      </c>
      <c r="AH46" s="478">
        <v>4.0862528096217131E-4</v>
      </c>
      <c r="AI46" s="478">
        <v>2.9569116803838439E-3</v>
      </c>
      <c r="AJ46" s="478">
        <v>1.2682929403606809E-3</v>
      </c>
      <c r="AK46" s="478">
        <v>6.8043138571877864E-4</v>
      </c>
      <c r="AL46" s="478">
        <v>3.8846268296918707E-4</v>
      </c>
      <c r="AM46" s="478">
        <v>7.8784283511978276E-4</v>
      </c>
      <c r="AN46" s="478">
        <v>2.0791412403221119E-4</v>
      </c>
      <c r="AO46" s="478">
        <v>3.5291139816136225E-4</v>
      </c>
      <c r="AP46" s="478">
        <v>3.6618773562339929E-4</v>
      </c>
      <c r="AQ46" s="478">
        <v>2.2247119846036253E-4</v>
      </c>
      <c r="AR46" s="478">
        <v>3.3662979516435013E-4</v>
      </c>
      <c r="AS46" s="478">
        <v>1.7745257566666173E-3</v>
      </c>
      <c r="AT46" s="478">
        <v>1.0417636908227355</v>
      </c>
      <c r="AU46" s="478">
        <v>2.8234722776299218E-4</v>
      </c>
      <c r="AV46" s="478">
        <v>1.5611534642341527E-3</v>
      </c>
      <c r="AW46" s="478">
        <v>8.7477383950020136E-4</v>
      </c>
      <c r="AX46" s="478">
        <v>1.298272360759337E-3</v>
      </c>
      <c r="AY46" s="478">
        <v>6.4193718628702289E-4</v>
      </c>
      <c r="AZ46" s="478">
        <v>8.3375619090915367E-4</v>
      </c>
      <c r="BA46" s="478">
        <v>1.8993241539256355E-4</v>
      </c>
      <c r="BB46" s="478">
        <v>2.0662495574483904E-4</v>
      </c>
      <c r="BC46" s="478">
        <v>1.0576320750788971E-4</v>
      </c>
      <c r="BD46" s="478">
        <v>0</v>
      </c>
      <c r="BE46" s="478">
        <v>1.2174597718642475E-4</v>
      </c>
      <c r="BF46" s="478">
        <v>4.724495470309049E-4</v>
      </c>
      <c r="BG46" s="478">
        <v>7.4708495051238459E-4</v>
      </c>
      <c r="BH46" s="478">
        <v>3.0010775558367075E-4</v>
      </c>
      <c r="BI46" s="478">
        <v>2.3225115010543619E-4</v>
      </c>
      <c r="BJ46" s="478">
        <v>3.3744792375099632E-4</v>
      </c>
      <c r="BK46" s="478">
        <v>2.0783975602818618E-4</v>
      </c>
      <c r="BL46" s="478">
        <v>3.0414916708508636E-4</v>
      </c>
      <c r="BM46" s="478">
        <v>3.1840160958806921E-4</v>
      </c>
      <c r="BN46" s="478">
        <v>2.4965548673996809E-4</v>
      </c>
      <c r="BO46" s="478">
        <v>1.0668997018552619E-3</v>
      </c>
      <c r="BP46" s="478">
        <v>1.6728833533755896E-4</v>
      </c>
      <c r="BQ46" s="478">
        <v>7.7690187398128327E-4</v>
      </c>
      <c r="BR46" s="478">
        <v>4.2019604361064836E-4</v>
      </c>
      <c r="BS46" s="478">
        <v>2.0164886231373934E-4</v>
      </c>
      <c r="BT46" s="478">
        <v>1.2901652582630104E-4</v>
      </c>
      <c r="BU46" s="478">
        <v>9.5137529207999262E-5</v>
      </c>
      <c r="BV46" s="478">
        <v>7.2328306472436936E-5</v>
      </c>
      <c r="BW46" s="478">
        <v>1.7286043146754585E-5</v>
      </c>
      <c r="BX46" s="478">
        <v>1.4191861847520266E-4</v>
      </c>
      <c r="BY46" s="478">
        <v>4.977060161810412E-4</v>
      </c>
      <c r="BZ46" s="478">
        <v>3.1029512539267746E-3</v>
      </c>
      <c r="CA46" s="478">
        <v>9.5144328876858888E-5</v>
      </c>
      <c r="CB46" s="478">
        <v>2.5344609147599908E-4</v>
      </c>
      <c r="CC46" s="478">
        <v>2.3020060077206007E-4</v>
      </c>
      <c r="CD46" s="478">
        <v>2.5590552275199296E-4</v>
      </c>
      <c r="CE46" s="478">
        <v>2.95777968958803E-4</v>
      </c>
      <c r="CF46" s="478">
        <v>1.0876189021512984E-4</v>
      </c>
      <c r="CG46" s="478">
        <v>2.5678972386733358E-4</v>
      </c>
      <c r="CH46" s="478">
        <v>2.3592106367677449E-4</v>
      </c>
      <c r="CI46" s="478">
        <v>3.4854362626805558E-4</v>
      </c>
      <c r="CJ46" s="478">
        <v>1.7157547747825611E-4</v>
      </c>
      <c r="CK46" s="478">
        <v>1.8113898338890989E-4</v>
      </c>
      <c r="CL46" s="478">
        <v>3.1074515075907354E-4</v>
      </c>
      <c r="CM46" s="478">
        <v>1.4409639160350749E-4</v>
      </c>
      <c r="CN46" s="478">
        <v>3.1832035101466935E-4</v>
      </c>
      <c r="CO46" s="478">
        <v>1.1215830410739768E-4</v>
      </c>
      <c r="CP46" s="478">
        <v>3.1770190114310928E-4</v>
      </c>
      <c r="CQ46" s="478">
        <v>2.1039722597714634E-4</v>
      </c>
      <c r="CR46" s="478">
        <v>1.1704239390977654E-4</v>
      </c>
      <c r="CS46" s="478">
        <v>1.9820722020845745E-4</v>
      </c>
      <c r="CT46" s="478">
        <v>1.7937354629728997E-3</v>
      </c>
      <c r="CU46" s="478">
        <v>1.592382848966581E-4</v>
      </c>
      <c r="CV46" s="478">
        <v>2.4741589624031699E-2</v>
      </c>
      <c r="CW46" s="478">
        <v>1.1023314854818654E-4</v>
      </c>
      <c r="CX46" s="478">
        <v>4.1617630699789323E-4</v>
      </c>
      <c r="CY46" s="478">
        <v>1.3424225423912362E-4</v>
      </c>
      <c r="CZ46" s="478">
        <v>2.5998123704627058E-4</v>
      </c>
      <c r="DA46" s="478">
        <v>2.7874979704563729E-4</v>
      </c>
      <c r="DB46" s="478">
        <v>1.04526265951601E-4</v>
      </c>
      <c r="DC46" s="478">
        <v>2.0753749999432634E-4</v>
      </c>
      <c r="DD46" s="478">
        <v>8.0009939722069988E-5</v>
      </c>
      <c r="DE46" s="478">
        <v>1.1262474043985182E-4</v>
      </c>
      <c r="DF46" s="501">
        <v>1.110635948270333</v>
      </c>
      <c r="DG46" s="502">
        <v>0.85938996938010759</v>
      </c>
      <c r="DH46" s="503" t="s">
        <v>245</v>
      </c>
    </row>
    <row r="47" spans="1:112" ht="18.75" customHeight="1" x14ac:dyDescent="0.2">
      <c r="A47" s="563" t="s">
        <v>246</v>
      </c>
      <c r="B47" s="571" t="s">
        <v>187</v>
      </c>
      <c r="C47" s="459"/>
      <c r="D47" s="499">
        <v>3.6611981942858668E-5</v>
      </c>
      <c r="E47" s="499">
        <v>1.129131008823926E-5</v>
      </c>
      <c r="F47" s="499">
        <v>4.372319974295754E-5</v>
      </c>
      <c r="G47" s="499">
        <v>1.1280691225918197E-5</v>
      </c>
      <c r="H47" s="499">
        <v>5.5183480900414707E-6</v>
      </c>
      <c r="I47" s="499">
        <v>0</v>
      </c>
      <c r="J47" s="499">
        <v>3.6301491967035893E-5</v>
      </c>
      <c r="K47" s="499">
        <v>8.2665523292652492E-6</v>
      </c>
      <c r="L47" s="478">
        <v>9.2524892248705557E-6</v>
      </c>
      <c r="M47" s="478">
        <v>6.7001748164649541E-6</v>
      </c>
      <c r="N47" s="478">
        <v>0</v>
      </c>
      <c r="O47" s="478">
        <v>8.7880616057158929E-6</v>
      </c>
      <c r="P47" s="478">
        <v>7.7402747354081079E-6</v>
      </c>
      <c r="Q47" s="478">
        <v>1.172520886418503E-5</v>
      </c>
      <c r="R47" s="478">
        <v>6.2516392484476481E-6</v>
      </c>
      <c r="S47" s="478">
        <v>9.7371275863101134E-6</v>
      </c>
      <c r="T47" s="478">
        <v>5.8818072363461685E-6</v>
      </c>
      <c r="U47" s="478">
        <v>6.3328211659237387E-6</v>
      </c>
      <c r="V47" s="478">
        <v>1.1951994319531934E-5</v>
      </c>
      <c r="W47" s="478">
        <v>1.1308006082398742E-5</v>
      </c>
      <c r="X47" s="478">
        <v>0</v>
      </c>
      <c r="Y47" s="478">
        <v>9.8465710084173413E-6</v>
      </c>
      <c r="Z47" s="478">
        <v>4.063014651256312E-6</v>
      </c>
      <c r="AA47" s="478">
        <v>6.8822100752383671E-6</v>
      </c>
      <c r="AB47" s="478">
        <v>5.127606569025756E-6</v>
      </c>
      <c r="AC47" s="478">
        <v>7.319567454367498E-6</v>
      </c>
      <c r="AD47" s="478">
        <v>6.5364507485396833E-6</v>
      </c>
      <c r="AE47" s="478">
        <v>9.1819994844133637E-6</v>
      </c>
      <c r="AF47" s="478">
        <v>8.0648851203062243E-6</v>
      </c>
      <c r="AG47" s="478">
        <v>6.6213589210409322E-6</v>
      </c>
      <c r="AH47" s="478">
        <v>1.3323618826566056E-5</v>
      </c>
      <c r="AI47" s="478">
        <v>9.7499026964834001E-6</v>
      </c>
      <c r="AJ47" s="478">
        <v>1.7221150930454739E-5</v>
      </c>
      <c r="AK47" s="478">
        <v>1.9701870611824701E-5</v>
      </c>
      <c r="AL47" s="478">
        <v>1.1345547953251879E-5</v>
      </c>
      <c r="AM47" s="478">
        <v>1.1021173750128311E-5</v>
      </c>
      <c r="AN47" s="478">
        <v>3.7185779179160463E-6</v>
      </c>
      <c r="AO47" s="478">
        <v>9.0250921015691649E-6</v>
      </c>
      <c r="AP47" s="478">
        <v>9.0161894378472073E-6</v>
      </c>
      <c r="AQ47" s="478">
        <v>6.5527008285955836E-6</v>
      </c>
      <c r="AR47" s="478">
        <v>6.685771466058076E-6</v>
      </c>
      <c r="AS47" s="478">
        <v>3.2666232731331509E-5</v>
      </c>
      <c r="AT47" s="478">
        <v>1.2947571770101926E-4</v>
      </c>
      <c r="AU47" s="478">
        <v>1.003344534520507</v>
      </c>
      <c r="AV47" s="478">
        <v>8.0362669053706321E-6</v>
      </c>
      <c r="AW47" s="478">
        <v>9.8835312342823431E-6</v>
      </c>
      <c r="AX47" s="478">
        <v>1.1816180717688899E-4</v>
      </c>
      <c r="AY47" s="478">
        <v>6.3115486793830771E-6</v>
      </c>
      <c r="AZ47" s="478">
        <v>2.2970230858682962E-5</v>
      </c>
      <c r="BA47" s="478">
        <v>6.9339932113785941E-6</v>
      </c>
      <c r="BB47" s="478">
        <v>4.5451216262814007E-6</v>
      </c>
      <c r="BC47" s="478">
        <v>5.5258778722765767E-6</v>
      </c>
      <c r="BD47" s="478">
        <v>0</v>
      </c>
      <c r="BE47" s="478">
        <v>3.9084064609063293E-6</v>
      </c>
      <c r="BF47" s="478">
        <v>1.5812018878783259E-5</v>
      </c>
      <c r="BG47" s="478">
        <v>6.3142563367364975E-6</v>
      </c>
      <c r="BH47" s="478">
        <v>5.4597103129138517E-6</v>
      </c>
      <c r="BI47" s="478">
        <v>1.4883690282740784E-5</v>
      </c>
      <c r="BJ47" s="478">
        <v>1.4406015266387456E-5</v>
      </c>
      <c r="BK47" s="478">
        <v>2.2886223243621344E-5</v>
      </c>
      <c r="BL47" s="478">
        <v>9.54425268826851E-6</v>
      </c>
      <c r="BM47" s="478">
        <v>1.3983350465424317E-5</v>
      </c>
      <c r="BN47" s="478">
        <v>1.0419505280332018E-5</v>
      </c>
      <c r="BO47" s="478">
        <v>3.0458636126365212E-5</v>
      </c>
      <c r="BP47" s="478">
        <v>5.1404394737961782E-6</v>
      </c>
      <c r="BQ47" s="478">
        <v>2.4786345702025758E-5</v>
      </c>
      <c r="BR47" s="478">
        <v>1.5923556977141576E-5</v>
      </c>
      <c r="BS47" s="478">
        <v>3.8831769706166047E-5</v>
      </c>
      <c r="BT47" s="478">
        <v>8.1495384612418992E-6</v>
      </c>
      <c r="BU47" s="478">
        <v>4.4293394948488579E-6</v>
      </c>
      <c r="BV47" s="478">
        <v>3.3856527545804412E-6</v>
      </c>
      <c r="BW47" s="478">
        <v>8.3220454832440645E-7</v>
      </c>
      <c r="BX47" s="478">
        <v>6.9305661613207245E-6</v>
      </c>
      <c r="BY47" s="478">
        <v>1.5743955604740542E-5</v>
      </c>
      <c r="BZ47" s="478">
        <v>9.5957657156720564E-5</v>
      </c>
      <c r="CA47" s="478">
        <v>3.3197519827902695E-6</v>
      </c>
      <c r="CB47" s="478">
        <v>1.1872462413242241E-5</v>
      </c>
      <c r="CC47" s="478">
        <v>2.5157090535361553E-5</v>
      </c>
      <c r="CD47" s="478">
        <v>1.5152168357754502E-5</v>
      </c>
      <c r="CE47" s="478">
        <v>1.0311272857649666E-5</v>
      </c>
      <c r="CF47" s="478">
        <v>6.2067374851289952E-6</v>
      </c>
      <c r="CG47" s="478">
        <v>1.259650131465226E-5</v>
      </c>
      <c r="CH47" s="478">
        <v>2.0658359052185076E-5</v>
      </c>
      <c r="CI47" s="478">
        <v>1.1716640584001135E-5</v>
      </c>
      <c r="CJ47" s="478">
        <v>1.6031623238919965E-5</v>
      </c>
      <c r="CK47" s="478">
        <v>4.9484335527836955E-5</v>
      </c>
      <c r="CL47" s="478">
        <v>9.5206072413977249E-5</v>
      </c>
      <c r="CM47" s="478">
        <v>6.5676450253044979E-6</v>
      </c>
      <c r="CN47" s="478">
        <v>1.6487887094647661E-5</v>
      </c>
      <c r="CO47" s="478">
        <v>5.6659133064430596E-4</v>
      </c>
      <c r="CP47" s="478">
        <v>3.3085011303917551E-4</v>
      </c>
      <c r="CQ47" s="478">
        <v>1.1502230565990411E-4</v>
      </c>
      <c r="CR47" s="478">
        <v>9.0258985090778496E-5</v>
      </c>
      <c r="CS47" s="478">
        <v>1.114980037714484E-5</v>
      </c>
      <c r="CT47" s="478">
        <v>1.2532607742746885E-4</v>
      </c>
      <c r="CU47" s="478">
        <v>1.6133727384593895E-5</v>
      </c>
      <c r="CV47" s="478">
        <v>6.7950837196279704E-4</v>
      </c>
      <c r="CW47" s="478">
        <v>1.1512117388767119E-5</v>
      </c>
      <c r="CX47" s="478">
        <v>1.7992778725510555E-5</v>
      </c>
      <c r="CY47" s="478">
        <v>6.8941720522456453E-6</v>
      </c>
      <c r="CZ47" s="478">
        <v>1.2402910167231892E-5</v>
      </c>
      <c r="DA47" s="478">
        <v>1.7503721839706585E-4</v>
      </c>
      <c r="DB47" s="478">
        <v>3.1769168455721174E-4</v>
      </c>
      <c r="DC47" s="478">
        <v>2.2065063121134997E-5</v>
      </c>
      <c r="DD47" s="478">
        <v>7.919554317707022E-4</v>
      </c>
      <c r="DE47" s="478">
        <v>1.2839371187549083E-5</v>
      </c>
      <c r="DF47" s="501">
        <v>1.00809090038755</v>
      </c>
      <c r="DG47" s="502">
        <v>0.78004246969102287</v>
      </c>
      <c r="DH47" s="503" t="s">
        <v>246</v>
      </c>
    </row>
    <row r="48" spans="1:112" ht="18.75" customHeight="1" x14ac:dyDescent="0.2">
      <c r="A48" s="563" t="s">
        <v>247</v>
      </c>
      <c r="B48" s="571" t="s">
        <v>343</v>
      </c>
      <c r="C48" s="459"/>
      <c r="D48" s="499">
        <v>4.0819670693861692E-5</v>
      </c>
      <c r="E48" s="499">
        <v>9.3571507101757798E-6</v>
      </c>
      <c r="F48" s="499">
        <v>3.9034724770755719E-5</v>
      </c>
      <c r="G48" s="499">
        <v>9.3897079349549012E-6</v>
      </c>
      <c r="H48" s="499">
        <v>4.6070881663351158E-6</v>
      </c>
      <c r="I48" s="499">
        <v>0</v>
      </c>
      <c r="J48" s="499">
        <v>3.9058661098566486E-5</v>
      </c>
      <c r="K48" s="499">
        <v>6.5901176408530268E-6</v>
      </c>
      <c r="L48" s="478">
        <v>8.7486930043183779E-6</v>
      </c>
      <c r="M48" s="478">
        <v>6.2589985205606158E-6</v>
      </c>
      <c r="N48" s="478">
        <v>0</v>
      </c>
      <c r="O48" s="478">
        <v>7.9557594603749773E-6</v>
      </c>
      <c r="P48" s="478">
        <v>5.1741936698912482E-6</v>
      </c>
      <c r="Q48" s="478">
        <v>1.0883435671876916E-5</v>
      </c>
      <c r="R48" s="478">
        <v>4.0888975922353689E-6</v>
      </c>
      <c r="S48" s="478">
        <v>9.5050968930984078E-6</v>
      </c>
      <c r="T48" s="478">
        <v>4.4744142631987136E-6</v>
      </c>
      <c r="U48" s="478">
        <v>4.7868232256186122E-6</v>
      </c>
      <c r="V48" s="478">
        <v>1.206998133582365E-5</v>
      </c>
      <c r="W48" s="478">
        <v>1.2053066451944516E-5</v>
      </c>
      <c r="X48" s="478">
        <v>0</v>
      </c>
      <c r="Y48" s="478">
        <v>1.0534961714525656E-5</v>
      </c>
      <c r="Z48" s="478">
        <v>3.496503269945538E-6</v>
      </c>
      <c r="AA48" s="478">
        <v>5.8497257813776305E-6</v>
      </c>
      <c r="AB48" s="478">
        <v>4.0182242910134602E-6</v>
      </c>
      <c r="AC48" s="478">
        <v>7.2165868660537723E-6</v>
      </c>
      <c r="AD48" s="478">
        <v>6.4709248744199746E-6</v>
      </c>
      <c r="AE48" s="478">
        <v>9.7619795576500751E-6</v>
      </c>
      <c r="AF48" s="478">
        <v>5.5979193627091266E-6</v>
      </c>
      <c r="AG48" s="478">
        <v>5.6165332061367407E-6</v>
      </c>
      <c r="AH48" s="478">
        <v>1.3610753680191082E-5</v>
      </c>
      <c r="AI48" s="478">
        <v>9.2704111867559218E-6</v>
      </c>
      <c r="AJ48" s="478">
        <v>1.778995262810439E-5</v>
      </c>
      <c r="AK48" s="478">
        <v>2.2803507326872059E-5</v>
      </c>
      <c r="AL48" s="478">
        <v>1.3047137656760565E-5</v>
      </c>
      <c r="AM48" s="478">
        <v>1.2002046272490456E-5</v>
      </c>
      <c r="AN48" s="478">
        <v>2.7432314398100837E-6</v>
      </c>
      <c r="AO48" s="478">
        <v>8.9137802164482951E-6</v>
      </c>
      <c r="AP48" s="478">
        <v>8.9482050409892919E-6</v>
      </c>
      <c r="AQ48" s="478">
        <v>6.3934524032051184E-6</v>
      </c>
      <c r="AR48" s="478">
        <v>9.6155746900986829E-6</v>
      </c>
      <c r="AS48" s="478">
        <v>3.3540791842237749E-5</v>
      </c>
      <c r="AT48" s="478">
        <v>3.8945362074068547E-4</v>
      </c>
      <c r="AU48" s="478">
        <v>8.7646585070473865E-3</v>
      </c>
      <c r="AV48" s="478">
        <v>1.0071341873349704</v>
      </c>
      <c r="AW48" s="478">
        <v>2.6555860199644335E-3</v>
      </c>
      <c r="AX48" s="478">
        <v>2.0661340974875491E-3</v>
      </c>
      <c r="AY48" s="478">
        <v>7.0075055874345565E-3</v>
      </c>
      <c r="AZ48" s="478">
        <v>9.969788540060703E-3</v>
      </c>
      <c r="BA48" s="478">
        <v>3.7810538654316243E-3</v>
      </c>
      <c r="BB48" s="478">
        <v>6.2307250512913838E-3</v>
      </c>
      <c r="BC48" s="478">
        <v>6.3068723403797277E-3</v>
      </c>
      <c r="BD48" s="478">
        <v>0</v>
      </c>
      <c r="BE48" s="478">
        <v>4.1657301957559703E-5</v>
      </c>
      <c r="BF48" s="478">
        <v>5.192588255385881E-4</v>
      </c>
      <c r="BG48" s="478">
        <v>1.6301525150925379E-5</v>
      </c>
      <c r="BH48" s="478">
        <v>4.3993829313154286E-5</v>
      </c>
      <c r="BI48" s="478">
        <v>6.6752459634738826E-5</v>
      </c>
      <c r="BJ48" s="478">
        <v>1.1299838411468105E-5</v>
      </c>
      <c r="BK48" s="478">
        <v>8.8369890516258367E-6</v>
      </c>
      <c r="BL48" s="478">
        <v>1.0057238690396172E-5</v>
      </c>
      <c r="BM48" s="478">
        <v>1.0135524328265381E-5</v>
      </c>
      <c r="BN48" s="478">
        <v>1.0616005354476875E-5</v>
      </c>
      <c r="BO48" s="478">
        <v>3.603913022138787E-5</v>
      </c>
      <c r="BP48" s="478">
        <v>4.8627800376250143E-6</v>
      </c>
      <c r="BQ48" s="478">
        <v>2.1417998005272355E-5</v>
      </c>
      <c r="BR48" s="478">
        <v>1.4169087951687741E-5</v>
      </c>
      <c r="BS48" s="478">
        <v>7.000702584336742E-6</v>
      </c>
      <c r="BT48" s="478">
        <v>4.3774050676654626E-6</v>
      </c>
      <c r="BU48" s="478">
        <v>3.2148390536821434E-6</v>
      </c>
      <c r="BV48" s="478">
        <v>2.4336015433450932E-6</v>
      </c>
      <c r="BW48" s="478">
        <v>5.7834221212405629E-7</v>
      </c>
      <c r="BX48" s="478">
        <v>5.1050611970931332E-6</v>
      </c>
      <c r="BY48" s="478">
        <v>1.6653059897651476E-5</v>
      </c>
      <c r="BZ48" s="478">
        <v>1.0461874514706962E-4</v>
      </c>
      <c r="CA48" s="478">
        <v>2.1000368138755392E-6</v>
      </c>
      <c r="CB48" s="478">
        <v>8.6882517188422344E-6</v>
      </c>
      <c r="CC48" s="478">
        <v>6.6220270352588543E-6</v>
      </c>
      <c r="CD48" s="478">
        <v>7.6329173640963747E-6</v>
      </c>
      <c r="CE48" s="478">
        <v>7.8777774941552265E-6</v>
      </c>
      <c r="CF48" s="478">
        <v>3.689052701930803E-6</v>
      </c>
      <c r="CG48" s="478">
        <v>8.7160690527009869E-6</v>
      </c>
      <c r="CH48" s="478">
        <v>8.2540015634199335E-6</v>
      </c>
      <c r="CI48" s="478">
        <v>1.1829508505082449E-5</v>
      </c>
      <c r="CJ48" s="478">
        <v>5.8861600204609925E-6</v>
      </c>
      <c r="CK48" s="478">
        <v>6.876423195189496E-6</v>
      </c>
      <c r="CL48" s="478">
        <v>1.1890866378099899E-5</v>
      </c>
      <c r="CM48" s="478">
        <v>4.8409303097868244E-6</v>
      </c>
      <c r="CN48" s="478">
        <v>1.3916437779392759E-5</v>
      </c>
      <c r="CO48" s="478">
        <v>8.7010563777350595E-6</v>
      </c>
      <c r="CP48" s="478">
        <v>1.3508587205269872E-5</v>
      </c>
      <c r="CQ48" s="478">
        <v>8.0274234613859513E-6</v>
      </c>
      <c r="CR48" s="478">
        <v>4.6618621570968041E-6</v>
      </c>
      <c r="CS48" s="478">
        <v>6.7080200176113249E-6</v>
      </c>
      <c r="CT48" s="478">
        <v>6.0203101022711958E-5</v>
      </c>
      <c r="CU48" s="478">
        <v>5.5455738138919152E-6</v>
      </c>
      <c r="CV48" s="478">
        <v>8.3613583960803111E-4</v>
      </c>
      <c r="CW48" s="478">
        <v>3.7785373183006903E-6</v>
      </c>
      <c r="CX48" s="478">
        <v>1.3966595348266094E-5</v>
      </c>
      <c r="CY48" s="478">
        <v>4.4851348480408861E-6</v>
      </c>
      <c r="CZ48" s="478">
        <v>8.7224322833991033E-6</v>
      </c>
      <c r="DA48" s="478">
        <v>1.0886020799378896E-5</v>
      </c>
      <c r="DB48" s="478">
        <v>6.2537654275007026E-6</v>
      </c>
      <c r="DC48" s="478">
        <v>6.5252118170409487E-6</v>
      </c>
      <c r="DD48" s="478">
        <v>1.2217934598331717E-5</v>
      </c>
      <c r="DE48" s="478">
        <v>3.9076210307790271E-6</v>
      </c>
      <c r="DF48" s="501">
        <v>1.0568404991166371</v>
      </c>
      <c r="DG48" s="502">
        <v>0.81776402572774987</v>
      </c>
      <c r="DH48" s="503" t="s">
        <v>247</v>
      </c>
    </row>
    <row r="49" spans="1:112" ht="18.75" customHeight="1" x14ac:dyDescent="0.2">
      <c r="A49" s="563" t="s">
        <v>248</v>
      </c>
      <c r="B49" s="571" t="s">
        <v>344</v>
      </c>
      <c r="C49" s="459"/>
      <c r="D49" s="499">
        <v>9.557931951009659E-5</v>
      </c>
      <c r="E49" s="499">
        <v>2.2636094112404395E-5</v>
      </c>
      <c r="F49" s="499">
        <v>9.185082012183356E-5</v>
      </c>
      <c r="G49" s="499">
        <v>2.4896395474252562E-5</v>
      </c>
      <c r="H49" s="499">
        <v>1.1463600012442639E-5</v>
      </c>
      <c r="I49" s="499">
        <v>0</v>
      </c>
      <c r="J49" s="499">
        <v>9.2508751730412445E-5</v>
      </c>
      <c r="K49" s="499">
        <v>1.6707618809349043E-5</v>
      </c>
      <c r="L49" s="478">
        <v>2.118918774174966E-5</v>
      </c>
      <c r="M49" s="478">
        <v>1.4948048161824761E-5</v>
      </c>
      <c r="N49" s="478">
        <v>0</v>
      </c>
      <c r="O49" s="478">
        <v>2.0014642601526974E-5</v>
      </c>
      <c r="P49" s="478">
        <v>1.4014523718628928E-5</v>
      </c>
      <c r="Q49" s="478">
        <v>2.6829731161256858E-5</v>
      </c>
      <c r="R49" s="478">
        <v>1.2106713006049249E-5</v>
      </c>
      <c r="S49" s="478">
        <v>2.3424463263914343E-5</v>
      </c>
      <c r="T49" s="478">
        <v>1.1676473849988774E-5</v>
      </c>
      <c r="U49" s="478">
        <v>1.7657193944377726E-5</v>
      </c>
      <c r="V49" s="478">
        <v>3.0057036928049723E-5</v>
      </c>
      <c r="W49" s="478">
        <v>2.9111595387651005E-5</v>
      </c>
      <c r="X49" s="478">
        <v>0</v>
      </c>
      <c r="Y49" s="478">
        <v>2.5105434594859684E-5</v>
      </c>
      <c r="Z49" s="478">
        <v>8.8949655604204315E-6</v>
      </c>
      <c r="AA49" s="478">
        <v>1.5525232239940564E-5</v>
      </c>
      <c r="AB49" s="478">
        <v>1.0566508247369446E-5</v>
      </c>
      <c r="AC49" s="478">
        <v>1.7304163144837503E-5</v>
      </c>
      <c r="AD49" s="478">
        <v>1.4939503649274035E-5</v>
      </c>
      <c r="AE49" s="478">
        <v>2.3282237394824486E-5</v>
      </c>
      <c r="AF49" s="478">
        <v>1.4971835481644901E-5</v>
      </c>
      <c r="AG49" s="478">
        <v>1.426280267077456E-5</v>
      </c>
      <c r="AH49" s="478">
        <v>3.2823780280213963E-5</v>
      </c>
      <c r="AI49" s="478">
        <v>2.1765752592519292E-5</v>
      </c>
      <c r="AJ49" s="478">
        <v>4.2718155550955986E-5</v>
      </c>
      <c r="AK49" s="478">
        <v>5.3554516770643458E-5</v>
      </c>
      <c r="AL49" s="478">
        <v>3.0724780895371274E-5</v>
      </c>
      <c r="AM49" s="478">
        <v>2.829914387611853E-5</v>
      </c>
      <c r="AN49" s="478">
        <v>7.2190034580536133E-6</v>
      </c>
      <c r="AO49" s="478">
        <v>2.1536760995800326E-5</v>
      </c>
      <c r="AP49" s="478">
        <v>2.2963934541120563E-5</v>
      </c>
      <c r="AQ49" s="478">
        <v>1.5152904811343185E-5</v>
      </c>
      <c r="AR49" s="478">
        <v>1.9234956608287371E-5</v>
      </c>
      <c r="AS49" s="478">
        <v>4.8158219848741373E-5</v>
      </c>
      <c r="AT49" s="478">
        <v>3.7769803583537551E-4</v>
      </c>
      <c r="AU49" s="478">
        <v>2.1361110314763428E-3</v>
      </c>
      <c r="AV49" s="478">
        <v>4.6946916633855869E-3</v>
      </c>
      <c r="AW49" s="478">
        <v>1.0065790860705404</v>
      </c>
      <c r="AX49" s="478">
        <v>8.8569351458554725E-4</v>
      </c>
      <c r="AY49" s="478">
        <v>1.8346039698870166E-3</v>
      </c>
      <c r="AZ49" s="478">
        <v>3.941501135332922E-3</v>
      </c>
      <c r="BA49" s="478">
        <v>1.5270712655276797E-4</v>
      </c>
      <c r="BB49" s="478">
        <v>6.9925966564617064E-3</v>
      </c>
      <c r="BC49" s="478">
        <v>2.3204050399832418E-3</v>
      </c>
      <c r="BD49" s="478">
        <v>0</v>
      </c>
      <c r="BE49" s="478">
        <v>4.2657499696158185E-5</v>
      </c>
      <c r="BF49" s="478">
        <v>2.9513486679020218E-4</v>
      </c>
      <c r="BG49" s="478">
        <v>3.5832337718453299E-5</v>
      </c>
      <c r="BH49" s="478">
        <v>2.999059750278517E-5</v>
      </c>
      <c r="BI49" s="478">
        <v>4.0680842748486715E-5</v>
      </c>
      <c r="BJ49" s="478">
        <v>2.7446737881202667E-5</v>
      </c>
      <c r="BK49" s="478">
        <v>3.3705295468805967E-5</v>
      </c>
      <c r="BL49" s="478">
        <v>2.8044348993364977E-5</v>
      </c>
      <c r="BM49" s="478">
        <v>2.6165329246707437E-5</v>
      </c>
      <c r="BN49" s="478">
        <v>2.091821383518146E-5</v>
      </c>
      <c r="BO49" s="478">
        <v>8.4648028439003654E-5</v>
      </c>
      <c r="BP49" s="478">
        <v>1.2289459128404392E-5</v>
      </c>
      <c r="BQ49" s="478">
        <v>5.2961439643871327E-5</v>
      </c>
      <c r="BR49" s="478">
        <v>3.640848315372419E-5</v>
      </c>
      <c r="BS49" s="478">
        <v>1.9538853672772573E-5</v>
      </c>
      <c r="BT49" s="478">
        <v>1.6489723316769091E-5</v>
      </c>
      <c r="BU49" s="478">
        <v>9.4835372410875517E-6</v>
      </c>
      <c r="BV49" s="478">
        <v>7.1932295705185658E-6</v>
      </c>
      <c r="BW49" s="478">
        <v>1.8391935674457032E-6</v>
      </c>
      <c r="BX49" s="478">
        <v>1.4662956430389322E-5</v>
      </c>
      <c r="BY49" s="478">
        <v>4.0853302779032921E-5</v>
      </c>
      <c r="BZ49" s="478">
        <v>2.4485512135131342E-4</v>
      </c>
      <c r="CA49" s="478">
        <v>6.6243227605033432E-6</v>
      </c>
      <c r="CB49" s="478">
        <v>2.197172386299852E-5</v>
      </c>
      <c r="CC49" s="478">
        <v>2.0633193482194029E-5</v>
      </c>
      <c r="CD49" s="478">
        <v>2.1735852428957486E-5</v>
      </c>
      <c r="CE49" s="478">
        <v>2.2036319096476141E-5</v>
      </c>
      <c r="CF49" s="478">
        <v>1.2336668297813443E-5</v>
      </c>
      <c r="CG49" s="478">
        <v>3.5021500821645178E-5</v>
      </c>
      <c r="CH49" s="478">
        <v>8.2553403463233425E-5</v>
      </c>
      <c r="CI49" s="478">
        <v>4.8519610331897009E-5</v>
      </c>
      <c r="CJ49" s="478">
        <v>2.6642853846886058E-5</v>
      </c>
      <c r="CK49" s="478">
        <v>1.0692982430592342E-4</v>
      </c>
      <c r="CL49" s="478">
        <v>6.7138848663872853E-5</v>
      </c>
      <c r="CM49" s="478">
        <v>1.4310043002720876E-5</v>
      </c>
      <c r="CN49" s="478">
        <v>1.2332553454167923E-4</v>
      </c>
      <c r="CO49" s="478">
        <v>1.2109370965127052E-5</v>
      </c>
      <c r="CP49" s="478">
        <v>3.1974412278538853E-5</v>
      </c>
      <c r="CQ49" s="478">
        <v>2.2301412207063424E-5</v>
      </c>
      <c r="CR49" s="478">
        <v>1.4357123156770408E-5</v>
      </c>
      <c r="CS49" s="478">
        <v>2.2318390696886514E-5</v>
      </c>
      <c r="CT49" s="478">
        <v>1.4039579899847857E-4</v>
      </c>
      <c r="CU49" s="478">
        <v>4.0024514889805429E-5</v>
      </c>
      <c r="CV49" s="478">
        <v>1.9422934404225646E-3</v>
      </c>
      <c r="CW49" s="478">
        <v>1.1534593020233841E-5</v>
      </c>
      <c r="CX49" s="478">
        <v>3.6598701629037365E-5</v>
      </c>
      <c r="CY49" s="478">
        <v>1.2086216487214044E-5</v>
      </c>
      <c r="CZ49" s="478">
        <v>2.5778548736104894E-5</v>
      </c>
      <c r="DA49" s="478">
        <v>2.605444477027453E-5</v>
      </c>
      <c r="DB49" s="478">
        <v>1.2341008899279292E-5</v>
      </c>
      <c r="DC49" s="478">
        <v>2.2405762686406895E-5</v>
      </c>
      <c r="DD49" s="478">
        <v>1.0168952535705878E-3</v>
      </c>
      <c r="DE49" s="478">
        <v>1.4254585777404912E-5</v>
      </c>
      <c r="DF49" s="501">
        <v>1.0361160737230639</v>
      </c>
      <c r="DG49" s="502">
        <v>0.8017278409345775</v>
      </c>
      <c r="DH49" s="503" t="s">
        <v>248</v>
      </c>
    </row>
    <row r="50" spans="1:112" ht="18.75" customHeight="1" x14ac:dyDescent="0.2">
      <c r="A50" s="563" t="s">
        <v>249</v>
      </c>
      <c r="B50" s="571" t="s">
        <v>345</v>
      </c>
      <c r="C50" s="459"/>
      <c r="D50" s="499">
        <v>1.7874819607701373E-4</v>
      </c>
      <c r="E50" s="499">
        <v>4.3441772469754421E-5</v>
      </c>
      <c r="F50" s="499">
        <v>1.7264585163363676E-4</v>
      </c>
      <c r="G50" s="499">
        <v>4.146085313324886E-5</v>
      </c>
      <c r="H50" s="499">
        <v>2.4954350764924368E-4</v>
      </c>
      <c r="I50" s="499">
        <v>0</v>
      </c>
      <c r="J50" s="499">
        <v>1.7504359467806043E-4</v>
      </c>
      <c r="K50" s="499">
        <v>3.2700258320531268E-5</v>
      </c>
      <c r="L50" s="478">
        <v>3.8366926919230313E-5</v>
      </c>
      <c r="M50" s="478">
        <v>2.8445623243894498E-5</v>
      </c>
      <c r="N50" s="478">
        <v>0</v>
      </c>
      <c r="O50" s="478">
        <v>3.8154228411583268E-5</v>
      </c>
      <c r="P50" s="478">
        <v>2.4005305418740057E-5</v>
      </c>
      <c r="Q50" s="478">
        <v>4.8649797242066656E-5</v>
      </c>
      <c r="R50" s="478">
        <v>2.905866835353557E-5</v>
      </c>
      <c r="S50" s="478">
        <v>5.0656204865777186E-5</v>
      </c>
      <c r="T50" s="478">
        <v>2.3270094928049253E-5</v>
      </c>
      <c r="U50" s="478">
        <v>2.2623590802184231E-5</v>
      </c>
      <c r="V50" s="478">
        <v>5.5741673528618322E-5</v>
      </c>
      <c r="W50" s="478">
        <v>5.5434051448164961E-5</v>
      </c>
      <c r="X50" s="478">
        <v>0</v>
      </c>
      <c r="Y50" s="478">
        <v>5.2003821697041196E-5</v>
      </c>
      <c r="Z50" s="478">
        <v>2.0560244431710247E-5</v>
      </c>
      <c r="AA50" s="478">
        <v>2.6873989238389038E-5</v>
      </c>
      <c r="AB50" s="478">
        <v>1.9907224237653227E-5</v>
      </c>
      <c r="AC50" s="478">
        <v>3.545729797169438E-5</v>
      </c>
      <c r="AD50" s="478">
        <v>3.4295976363675005E-5</v>
      </c>
      <c r="AE50" s="478">
        <v>4.4613065256138602E-5</v>
      </c>
      <c r="AF50" s="478">
        <v>2.5604637277506289E-5</v>
      </c>
      <c r="AG50" s="478">
        <v>2.8157951600607613E-5</v>
      </c>
      <c r="AH50" s="478">
        <v>6.3156195025334196E-5</v>
      </c>
      <c r="AI50" s="478">
        <v>4.8155131207389092E-5</v>
      </c>
      <c r="AJ50" s="478">
        <v>8.4441926274921348E-5</v>
      </c>
      <c r="AK50" s="478">
        <v>1.1212835468110307E-4</v>
      </c>
      <c r="AL50" s="478">
        <v>6.477689857333212E-5</v>
      </c>
      <c r="AM50" s="478">
        <v>5.8865368763033354E-5</v>
      </c>
      <c r="AN50" s="478">
        <v>1.4174327431315909E-5</v>
      </c>
      <c r="AO50" s="478">
        <v>4.2404513755751892E-5</v>
      </c>
      <c r="AP50" s="478">
        <v>4.3496273846690209E-5</v>
      </c>
      <c r="AQ50" s="478">
        <v>1.7481858952353703E-4</v>
      </c>
      <c r="AR50" s="478">
        <v>3.2220476678302319E-5</v>
      </c>
      <c r="AS50" s="478">
        <v>7.2608870443675812E-4</v>
      </c>
      <c r="AT50" s="478">
        <v>2.9688283441036724E-3</v>
      </c>
      <c r="AU50" s="478">
        <v>1.4505868624904595E-3</v>
      </c>
      <c r="AV50" s="478">
        <v>3.7608793734557596E-5</v>
      </c>
      <c r="AW50" s="478">
        <v>1.8321957231391472E-4</v>
      </c>
      <c r="AX50" s="478">
        <v>1.0151482317410163</v>
      </c>
      <c r="AY50" s="478">
        <v>3.5134143660398879E-3</v>
      </c>
      <c r="AZ50" s="478">
        <v>1.204574525868661E-3</v>
      </c>
      <c r="BA50" s="478">
        <v>1.7935723890680129E-4</v>
      </c>
      <c r="BB50" s="478">
        <v>4.142002428033969E-3</v>
      </c>
      <c r="BC50" s="478">
        <v>4.2039899748508644E-4</v>
      </c>
      <c r="BD50" s="478">
        <v>0</v>
      </c>
      <c r="BE50" s="478">
        <v>1.2379492559705671E-3</v>
      </c>
      <c r="BF50" s="478">
        <v>8.269138311328212E-3</v>
      </c>
      <c r="BG50" s="478">
        <v>5.3977541659524959E-3</v>
      </c>
      <c r="BH50" s="478">
        <v>1.6272287956899381E-3</v>
      </c>
      <c r="BI50" s="478">
        <v>5.9173633878570399E-5</v>
      </c>
      <c r="BJ50" s="478">
        <v>4.9835174845613289E-5</v>
      </c>
      <c r="BK50" s="478">
        <v>4.2590568274419432E-4</v>
      </c>
      <c r="BL50" s="478">
        <v>6.8335288234592779E-4</v>
      </c>
      <c r="BM50" s="478">
        <v>2.9245664829596148E-4</v>
      </c>
      <c r="BN50" s="478">
        <v>8.361984475587068E-4</v>
      </c>
      <c r="BO50" s="478">
        <v>1.6652515345434355E-4</v>
      </c>
      <c r="BP50" s="478">
        <v>5.5983365697440994E-5</v>
      </c>
      <c r="BQ50" s="478">
        <v>1.2563694876808015E-4</v>
      </c>
      <c r="BR50" s="478">
        <v>6.3943494027521848E-5</v>
      </c>
      <c r="BS50" s="478">
        <v>3.2614070017608332E-5</v>
      </c>
      <c r="BT50" s="478">
        <v>2.1576637490707451E-5</v>
      </c>
      <c r="BU50" s="478">
        <v>1.7468489461920524E-5</v>
      </c>
      <c r="BV50" s="478">
        <v>2.2060164304163701E-5</v>
      </c>
      <c r="BW50" s="478">
        <v>1.2853490793236656E-5</v>
      </c>
      <c r="BX50" s="478">
        <v>6.6941512720412237E-5</v>
      </c>
      <c r="BY50" s="478">
        <v>7.1964280594844388E-5</v>
      </c>
      <c r="BZ50" s="478">
        <v>4.6183150506859546E-4</v>
      </c>
      <c r="CA50" s="478">
        <v>3.1031869678027057E-5</v>
      </c>
      <c r="CB50" s="478">
        <v>6.2644954837730589E-5</v>
      </c>
      <c r="CC50" s="478">
        <v>3.0457349103417269E-5</v>
      </c>
      <c r="CD50" s="478">
        <v>4.1765246165684805E-5</v>
      </c>
      <c r="CE50" s="478">
        <v>4.7052356963201866E-5</v>
      </c>
      <c r="CF50" s="478">
        <v>1.7319843388773595E-5</v>
      </c>
      <c r="CG50" s="478">
        <v>4.2504784087925269E-5</v>
      </c>
      <c r="CH50" s="478">
        <v>4.289548609542654E-5</v>
      </c>
      <c r="CI50" s="478">
        <v>5.1350453387039007E-5</v>
      </c>
      <c r="CJ50" s="478">
        <v>3.1379918640248166E-5</v>
      </c>
      <c r="CK50" s="478">
        <v>2.8243035276056914E-5</v>
      </c>
      <c r="CL50" s="478">
        <v>5.229940744132821E-5</v>
      </c>
      <c r="CM50" s="478">
        <v>2.7207167841969417E-5</v>
      </c>
      <c r="CN50" s="478">
        <v>4.9260729450236582E-5</v>
      </c>
      <c r="CO50" s="478">
        <v>1.9283004257975962E-5</v>
      </c>
      <c r="CP50" s="478">
        <v>4.9729171167449495E-5</v>
      </c>
      <c r="CQ50" s="478">
        <v>3.4191435062583729E-5</v>
      </c>
      <c r="CR50" s="478">
        <v>1.9686617795762194E-5</v>
      </c>
      <c r="CS50" s="478">
        <v>3.0228323587385175E-5</v>
      </c>
      <c r="CT50" s="478">
        <v>2.5612513145179704E-4</v>
      </c>
      <c r="CU50" s="478">
        <v>2.5971062980693143E-5</v>
      </c>
      <c r="CV50" s="478">
        <v>3.5666679286599124E-3</v>
      </c>
      <c r="CW50" s="478">
        <v>1.689709838490615E-5</v>
      </c>
      <c r="CX50" s="478">
        <v>6.5687236689400131E-5</v>
      </c>
      <c r="CY50" s="478">
        <v>2.2927338545019789E-5</v>
      </c>
      <c r="CZ50" s="478">
        <v>4.1032016535677683E-5</v>
      </c>
      <c r="DA50" s="478">
        <v>4.5112842679791416E-5</v>
      </c>
      <c r="DB50" s="478">
        <v>1.6665917256725721E-5</v>
      </c>
      <c r="DC50" s="478">
        <v>3.7300773715152153E-5</v>
      </c>
      <c r="DD50" s="478">
        <v>1.3109981547443904E-5</v>
      </c>
      <c r="DE50" s="478">
        <v>3.1026184450905935E-5</v>
      </c>
      <c r="DF50" s="501">
        <v>1.0571538608155231</v>
      </c>
      <c r="DG50" s="502">
        <v>0.81800649933148106</v>
      </c>
      <c r="DH50" s="503" t="s">
        <v>249</v>
      </c>
    </row>
    <row r="51" spans="1:112" ht="18.75" customHeight="1" x14ac:dyDescent="0.2">
      <c r="A51" s="563" t="s">
        <v>250</v>
      </c>
      <c r="B51" s="571" t="s">
        <v>346</v>
      </c>
      <c r="C51" s="459"/>
      <c r="D51" s="499">
        <v>2.0496184472516982E-5</v>
      </c>
      <c r="E51" s="499">
        <v>4.7280606860529722E-6</v>
      </c>
      <c r="F51" s="499">
        <v>1.954651016773905E-5</v>
      </c>
      <c r="G51" s="499">
        <v>4.7681398560680971E-6</v>
      </c>
      <c r="H51" s="499">
        <v>2.1201472123962119E-6</v>
      </c>
      <c r="I51" s="499">
        <v>0</v>
      </c>
      <c r="J51" s="499">
        <v>1.974767886734557E-5</v>
      </c>
      <c r="K51" s="499">
        <v>3.350662675176596E-6</v>
      </c>
      <c r="L51" s="478">
        <v>4.4411156553068185E-6</v>
      </c>
      <c r="M51" s="478">
        <v>3.168852917944679E-6</v>
      </c>
      <c r="N51" s="478">
        <v>0</v>
      </c>
      <c r="O51" s="478">
        <v>4.0235004911344054E-6</v>
      </c>
      <c r="P51" s="478">
        <v>2.6392919599637342E-6</v>
      </c>
      <c r="Q51" s="478">
        <v>5.5107288424202933E-6</v>
      </c>
      <c r="R51" s="478">
        <v>2.0769816187773524E-6</v>
      </c>
      <c r="S51" s="478">
        <v>4.7971156336442444E-6</v>
      </c>
      <c r="T51" s="478">
        <v>2.2861700265284428E-6</v>
      </c>
      <c r="U51" s="478">
        <v>2.4704750640397835E-6</v>
      </c>
      <c r="V51" s="478">
        <v>6.1650187192782148E-6</v>
      </c>
      <c r="W51" s="478">
        <v>6.0657847784532897E-6</v>
      </c>
      <c r="X51" s="478">
        <v>0</v>
      </c>
      <c r="Y51" s="478">
        <v>5.2892325806626162E-6</v>
      </c>
      <c r="Z51" s="478">
        <v>1.7648376665926561E-6</v>
      </c>
      <c r="AA51" s="478">
        <v>3.0044815880862694E-6</v>
      </c>
      <c r="AB51" s="478">
        <v>2.0582847176791571E-6</v>
      </c>
      <c r="AC51" s="478">
        <v>3.7248658166026265E-6</v>
      </c>
      <c r="AD51" s="478">
        <v>3.4133343353812603E-6</v>
      </c>
      <c r="AE51" s="478">
        <v>4.9372435060609203E-6</v>
      </c>
      <c r="AF51" s="478">
        <v>2.8400256903367097E-6</v>
      </c>
      <c r="AG51" s="478">
        <v>2.8037656305034008E-6</v>
      </c>
      <c r="AH51" s="478">
        <v>6.9072958205920671E-6</v>
      </c>
      <c r="AI51" s="478">
        <v>4.1561941970035619E-6</v>
      </c>
      <c r="AJ51" s="478">
        <v>8.8740293034862394E-6</v>
      </c>
      <c r="AK51" s="478">
        <v>1.1456339837364601E-5</v>
      </c>
      <c r="AL51" s="478">
        <v>6.5566252368907616E-6</v>
      </c>
      <c r="AM51" s="478">
        <v>5.9752784412515063E-6</v>
      </c>
      <c r="AN51" s="478">
        <v>1.3864395042034134E-6</v>
      </c>
      <c r="AO51" s="478">
        <v>4.5339931265597287E-6</v>
      </c>
      <c r="AP51" s="478">
        <v>4.5190974706674001E-6</v>
      </c>
      <c r="AQ51" s="478">
        <v>3.0551329173458881E-6</v>
      </c>
      <c r="AR51" s="478">
        <v>3.3211384864697322E-6</v>
      </c>
      <c r="AS51" s="478">
        <v>3.5530638507030037E-6</v>
      </c>
      <c r="AT51" s="478">
        <v>3.1074950011974344E-6</v>
      </c>
      <c r="AU51" s="478">
        <v>2.3540759659665971E-6</v>
      </c>
      <c r="AV51" s="478">
        <v>3.6976987378319123E-6</v>
      </c>
      <c r="AW51" s="478">
        <v>3.9458650243698654E-6</v>
      </c>
      <c r="AX51" s="478">
        <v>2.6779764282391238E-6</v>
      </c>
      <c r="AY51" s="478">
        <v>1.0035181386625391</v>
      </c>
      <c r="AZ51" s="478">
        <v>2.0547811514342269E-6</v>
      </c>
      <c r="BA51" s="478">
        <v>3.0201658282888145E-6</v>
      </c>
      <c r="BB51" s="478">
        <v>1.2736221069586237E-6</v>
      </c>
      <c r="BC51" s="478">
        <v>1.6734167365797501E-6</v>
      </c>
      <c r="BD51" s="478">
        <v>0</v>
      </c>
      <c r="BE51" s="478">
        <v>1.6706672712470004E-6</v>
      </c>
      <c r="BF51" s="478">
        <v>2.8159949360398237E-6</v>
      </c>
      <c r="BG51" s="478">
        <v>2.1767288477592672E-6</v>
      </c>
      <c r="BH51" s="478">
        <v>1.6014524285078426E-4</v>
      </c>
      <c r="BI51" s="478">
        <v>3.2881304505939594E-6</v>
      </c>
      <c r="BJ51" s="478">
        <v>6.1404415933109874E-6</v>
      </c>
      <c r="BK51" s="478">
        <v>1.9044549394281083E-4</v>
      </c>
      <c r="BL51" s="478">
        <v>4.4475419681326631E-6</v>
      </c>
      <c r="BM51" s="478">
        <v>4.7866342078171565E-6</v>
      </c>
      <c r="BN51" s="478">
        <v>4.2017793063712599E-6</v>
      </c>
      <c r="BO51" s="478">
        <v>1.8092633602259173E-5</v>
      </c>
      <c r="BP51" s="478">
        <v>2.4692008956353679E-6</v>
      </c>
      <c r="BQ51" s="478">
        <v>1.0717585591976288E-5</v>
      </c>
      <c r="BR51" s="478">
        <v>7.1699679945637518E-6</v>
      </c>
      <c r="BS51" s="478">
        <v>3.4936913631623853E-6</v>
      </c>
      <c r="BT51" s="478">
        <v>2.3266705946000546E-6</v>
      </c>
      <c r="BU51" s="478">
        <v>1.6775701239878121E-6</v>
      </c>
      <c r="BV51" s="478">
        <v>1.2749674372860687E-6</v>
      </c>
      <c r="BW51" s="478">
        <v>2.909877711043155E-7</v>
      </c>
      <c r="BX51" s="478">
        <v>3.8011428693634503E-6</v>
      </c>
      <c r="BY51" s="478">
        <v>9.1008143641990267E-6</v>
      </c>
      <c r="BZ51" s="478">
        <v>5.3056501436877353E-5</v>
      </c>
      <c r="CA51" s="478">
        <v>1.0726076989070224E-6</v>
      </c>
      <c r="CB51" s="478">
        <v>6.8562689703154128E-6</v>
      </c>
      <c r="CC51" s="478">
        <v>3.3387540502114204E-6</v>
      </c>
      <c r="CD51" s="478">
        <v>3.9018408993368174E-6</v>
      </c>
      <c r="CE51" s="478">
        <v>4.0324134207643114E-6</v>
      </c>
      <c r="CF51" s="478">
        <v>1.9338786046261091E-6</v>
      </c>
      <c r="CG51" s="478">
        <v>4.538718285402491E-6</v>
      </c>
      <c r="CH51" s="478">
        <v>7.6696762233192555E-6</v>
      </c>
      <c r="CI51" s="478">
        <v>6.050821504096371E-6</v>
      </c>
      <c r="CJ51" s="478">
        <v>3.2687364936283107E-6</v>
      </c>
      <c r="CK51" s="478">
        <v>2.8551252330341248E-5</v>
      </c>
      <c r="CL51" s="478">
        <v>3.1303378220325212E-5</v>
      </c>
      <c r="CM51" s="478">
        <v>2.5355135282696657E-6</v>
      </c>
      <c r="CN51" s="478">
        <v>5.6603854734409562E-6</v>
      </c>
      <c r="CO51" s="478">
        <v>1.9678965786248392E-6</v>
      </c>
      <c r="CP51" s="478">
        <v>5.5496459065642777E-6</v>
      </c>
      <c r="CQ51" s="478">
        <v>3.7573423916780488E-6</v>
      </c>
      <c r="CR51" s="478">
        <v>2.050187894379053E-6</v>
      </c>
      <c r="CS51" s="478">
        <v>3.7480207162131179E-6</v>
      </c>
      <c r="CT51" s="478">
        <v>3.7207718886810016E-5</v>
      </c>
      <c r="CU51" s="478">
        <v>6.6448554738537671E-6</v>
      </c>
      <c r="CV51" s="478">
        <v>4.1808949647607695E-4</v>
      </c>
      <c r="CW51" s="478">
        <v>2.5891345452078519E-6</v>
      </c>
      <c r="CX51" s="478">
        <v>7.2000968539464588E-6</v>
      </c>
      <c r="CY51" s="478">
        <v>2.3198640606024362E-6</v>
      </c>
      <c r="CZ51" s="478">
        <v>4.5170719295700028E-6</v>
      </c>
      <c r="DA51" s="478">
        <v>1.6027635037630551E-5</v>
      </c>
      <c r="DB51" s="478">
        <v>1.8454513941560692E-6</v>
      </c>
      <c r="DC51" s="478">
        <v>4.3027267274664149E-6</v>
      </c>
      <c r="DD51" s="478">
        <v>1.2369226283744615E-6</v>
      </c>
      <c r="DE51" s="478">
        <v>4.564803073127583E-6</v>
      </c>
      <c r="DF51" s="501">
        <v>1.0048824003845853</v>
      </c>
      <c r="DG51" s="502">
        <v>0.77755979053445667</v>
      </c>
      <c r="DH51" s="503" t="s">
        <v>250</v>
      </c>
    </row>
    <row r="52" spans="1:112" ht="18.75" customHeight="1" x14ac:dyDescent="0.2">
      <c r="A52" s="563" t="s">
        <v>251</v>
      </c>
      <c r="B52" s="571" t="s">
        <v>347</v>
      </c>
      <c r="C52" s="459"/>
      <c r="D52" s="499">
        <v>1.430750241476236E-5</v>
      </c>
      <c r="E52" s="499">
        <v>3.3156411284015031E-6</v>
      </c>
      <c r="F52" s="499">
        <v>1.3728685202581096E-5</v>
      </c>
      <c r="G52" s="499">
        <v>3.3182266684260042E-6</v>
      </c>
      <c r="H52" s="499">
        <v>2.1350037423379959E-6</v>
      </c>
      <c r="I52" s="499">
        <v>0</v>
      </c>
      <c r="J52" s="499">
        <v>1.3942326618127789E-5</v>
      </c>
      <c r="K52" s="499">
        <v>2.4303356229752488E-6</v>
      </c>
      <c r="L52" s="478">
        <v>3.1451391558794388E-6</v>
      </c>
      <c r="M52" s="478">
        <v>2.2399500266236398E-6</v>
      </c>
      <c r="N52" s="478">
        <v>0</v>
      </c>
      <c r="O52" s="478">
        <v>2.8727392237885294E-6</v>
      </c>
      <c r="P52" s="478">
        <v>1.9362191270753447E-6</v>
      </c>
      <c r="Q52" s="478">
        <v>3.9208922785638234E-6</v>
      </c>
      <c r="R52" s="478">
        <v>1.6342968065379454E-6</v>
      </c>
      <c r="S52" s="478">
        <v>3.5028128547394564E-6</v>
      </c>
      <c r="T52" s="478">
        <v>1.6715272809213513E-6</v>
      </c>
      <c r="U52" s="478">
        <v>1.8152796550887898E-6</v>
      </c>
      <c r="V52" s="478">
        <v>4.3490530464481454E-6</v>
      </c>
      <c r="W52" s="478">
        <v>4.3089289571948348E-6</v>
      </c>
      <c r="X52" s="478">
        <v>0</v>
      </c>
      <c r="Y52" s="478">
        <v>3.8132656228616464E-6</v>
      </c>
      <c r="Z52" s="478">
        <v>1.3190183438812625E-6</v>
      </c>
      <c r="AA52" s="478">
        <v>2.1621119264919346E-6</v>
      </c>
      <c r="AB52" s="478">
        <v>1.5267354715346145E-6</v>
      </c>
      <c r="AC52" s="478">
        <v>2.6495856053353164E-6</v>
      </c>
      <c r="AD52" s="478">
        <v>2.8819110548752518E-6</v>
      </c>
      <c r="AE52" s="478">
        <v>3.6100254662469088E-6</v>
      </c>
      <c r="AF52" s="478">
        <v>2.0343449933056419E-6</v>
      </c>
      <c r="AG52" s="478">
        <v>2.3699789921261814E-6</v>
      </c>
      <c r="AH52" s="478">
        <v>5.0367901992219941E-6</v>
      </c>
      <c r="AI52" s="478">
        <v>4.6657094104861403E-6</v>
      </c>
      <c r="AJ52" s="478">
        <v>6.8394477195975657E-6</v>
      </c>
      <c r="AK52" s="478">
        <v>8.210659358155302E-6</v>
      </c>
      <c r="AL52" s="478">
        <v>4.702161432163476E-6</v>
      </c>
      <c r="AM52" s="478">
        <v>4.5875940279344404E-6</v>
      </c>
      <c r="AN52" s="478">
        <v>1.0987707114094946E-6</v>
      </c>
      <c r="AO52" s="478">
        <v>3.2621380328361426E-6</v>
      </c>
      <c r="AP52" s="478">
        <v>3.2717384576836873E-6</v>
      </c>
      <c r="AQ52" s="478">
        <v>2.3407498060186846E-6</v>
      </c>
      <c r="AR52" s="478">
        <v>2.5154878021583688E-6</v>
      </c>
      <c r="AS52" s="478">
        <v>8.8634153383788139E-5</v>
      </c>
      <c r="AT52" s="478">
        <v>5.7168271771000461E-4</v>
      </c>
      <c r="AU52" s="478">
        <v>6.8602522264330792E-4</v>
      </c>
      <c r="AV52" s="478">
        <v>3.474817448271302E-6</v>
      </c>
      <c r="AW52" s="478">
        <v>3.4650696245647355E-6</v>
      </c>
      <c r="AX52" s="478">
        <v>5.1061365495892492E-4</v>
      </c>
      <c r="AY52" s="478">
        <v>4.7172612846289096E-6</v>
      </c>
      <c r="AZ52" s="478">
        <v>1.0034060893923007</v>
      </c>
      <c r="BA52" s="478">
        <v>2.3571614882781967E-6</v>
      </c>
      <c r="BB52" s="478">
        <v>3.636395475731208E-5</v>
      </c>
      <c r="BC52" s="478">
        <v>1.5947489748504445E-6</v>
      </c>
      <c r="BD52" s="478">
        <v>0</v>
      </c>
      <c r="BE52" s="478">
        <v>1.8912877124910418E-6</v>
      </c>
      <c r="BF52" s="478">
        <v>6.6295953940221864E-6</v>
      </c>
      <c r="BG52" s="478">
        <v>7.0787206209336321E-5</v>
      </c>
      <c r="BH52" s="478">
        <v>3.2790482697530156E-5</v>
      </c>
      <c r="BI52" s="478">
        <v>2.4196347281435622E-6</v>
      </c>
      <c r="BJ52" s="478">
        <v>4.091754283392542E-6</v>
      </c>
      <c r="BK52" s="478">
        <v>2.0601933099939829E-5</v>
      </c>
      <c r="BL52" s="478">
        <v>8.8500524758233642E-6</v>
      </c>
      <c r="BM52" s="478">
        <v>4.5241385761590419E-5</v>
      </c>
      <c r="BN52" s="478">
        <v>1.0304506111356648E-4</v>
      </c>
      <c r="BO52" s="478">
        <v>1.30178241962643E-5</v>
      </c>
      <c r="BP52" s="478">
        <v>2.1689733969513497E-6</v>
      </c>
      <c r="BQ52" s="478">
        <v>8.6708580069628806E-6</v>
      </c>
      <c r="BR52" s="478">
        <v>5.1829332261022047E-6</v>
      </c>
      <c r="BS52" s="478">
        <v>2.6796990222164525E-6</v>
      </c>
      <c r="BT52" s="478">
        <v>1.9393535353046355E-6</v>
      </c>
      <c r="BU52" s="478">
        <v>1.3835076715497637E-6</v>
      </c>
      <c r="BV52" s="478">
        <v>1.1543096554112774E-6</v>
      </c>
      <c r="BW52" s="478">
        <v>3.2040720841520796E-7</v>
      </c>
      <c r="BX52" s="478">
        <v>2.2029749152163857E-6</v>
      </c>
      <c r="BY52" s="478">
        <v>5.9024349789726268E-6</v>
      </c>
      <c r="BZ52" s="478">
        <v>3.6639247060127808E-5</v>
      </c>
      <c r="CA52" s="478">
        <v>1.1114121724150317E-6</v>
      </c>
      <c r="CB52" s="478">
        <v>3.5105994306103649E-6</v>
      </c>
      <c r="CC52" s="478">
        <v>2.5787123121623573E-6</v>
      </c>
      <c r="CD52" s="478">
        <v>3.2608918756975853E-6</v>
      </c>
      <c r="CE52" s="478">
        <v>3.4713714163607691E-6</v>
      </c>
      <c r="CF52" s="478">
        <v>1.3625301658941453E-6</v>
      </c>
      <c r="CG52" s="478">
        <v>3.6485532220284252E-6</v>
      </c>
      <c r="CH52" s="478">
        <v>3.2944637951072721E-6</v>
      </c>
      <c r="CI52" s="478">
        <v>5.5811828589958849E-6</v>
      </c>
      <c r="CJ52" s="478">
        <v>2.8064987753198829E-6</v>
      </c>
      <c r="CK52" s="478">
        <v>2.4002929801813452E-6</v>
      </c>
      <c r="CL52" s="478">
        <v>5.3639419898947284E-5</v>
      </c>
      <c r="CM52" s="478">
        <v>1.9644531464918403E-6</v>
      </c>
      <c r="CN52" s="478">
        <v>4.2724229808670541E-6</v>
      </c>
      <c r="CO52" s="478">
        <v>9.2838535141954578E-6</v>
      </c>
      <c r="CP52" s="478">
        <v>4.3530536633232363E-6</v>
      </c>
      <c r="CQ52" s="478">
        <v>2.852005751912729E-6</v>
      </c>
      <c r="CR52" s="478">
        <v>1.5748506802399519E-6</v>
      </c>
      <c r="CS52" s="478">
        <v>2.6445488195678196E-6</v>
      </c>
      <c r="CT52" s="478">
        <v>2.1124254637393334E-5</v>
      </c>
      <c r="CU52" s="478">
        <v>2.2359000891140511E-6</v>
      </c>
      <c r="CV52" s="478">
        <v>2.9107391304124638E-4</v>
      </c>
      <c r="CW52" s="478">
        <v>7.362473542213317E-6</v>
      </c>
      <c r="CX52" s="478">
        <v>5.1627812555607072E-6</v>
      </c>
      <c r="CY52" s="478">
        <v>1.6947473830123831E-6</v>
      </c>
      <c r="CZ52" s="478">
        <v>3.2758947609533787E-6</v>
      </c>
      <c r="DA52" s="478">
        <v>3.5520283536954076E-6</v>
      </c>
      <c r="DB52" s="478">
        <v>1.5396810868689784E-6</v>
      </c>
      <c r="DC52" s="478">
        <v>2.3896055124095947E-6</v>
      </c>
      <c r="DD52" s="478">
        <v>1.441334919977702E-6</v>
      </c>
      <c r="DE52" s="478">
        <v>6.5790569888401234E-6</v>
      </c>
      <c r="DF52" s="501">
        <v>1.0063071446442</v>
      </c>
      <c r="DG52" s="502">
        <v>0.77866223182275784</v>
      </c>
      <c r="DH52" s="503" t="s">
        <v>251</v>
      </c>
    </row>
    <row r="53" spans="1:112" ht="18.75" customHeight="1" x14ac:dyDescent="0.2">
      <c r="A53" s="563" t="s">
        <v>252</v>
      </c>
      <c r="B53" s="571" t="s">
        <v>348</v>
      </c>
      <c r="C53" s="459"/>
      <c r="D53" s="499">
        <v>-7.0525313108633158E-7</v>
      </c>
      <c r="E53" s="499">
        <v>-2.1624028802782791E-7</v>
      </c>
      <c r="F53" s="499">
        <v>-6.894747023302114E-7</v>
      </c>
      <c r="G53" s="499">
        <v>-1.8735251355710093E-7</v>
      </c>
      <c r="H53" s="499">
        <v>-2.1999077937501833E-6</v>
      </c>
      <c r="I53" s="499">
        <v>0</v>
      </c>
      <c r="J53" s="499">
        <v>-7.9539319317466933E-7</v>
      </c>
      <c r="K53" s="499">
        <v>-1.8659330230830479E-7</v>
      </c>
      <c r="L53" s="478">
        <v>-1.9479965741699673E-7</v>
      </c>
      <c r="M53" s="478">
        <v>-1.406616344641741E-7</v>
      </c>
      <c r="N53" s="478">
        <v>0</v>
      </c>
      <c r="O53" s="478">
        <v>-2.0911269771165687E-7</v>
      </c>
      <c r="P53" s="478">
        <v>-1.5526349999176379E-7</v>
      </c>
      <c r="Q53" s="478">
        <v>-2.2719806334667789E-7</v>
      </c>
      <c r="R53" s="478">
        <v>-9.9661668023767391E-7</v>
      </c>
      <c r="S53" s="478">
        <v>-3.1804371972681663E-7</v>
      </c>
      <c r="T53" s="478">
        <v>-1.5636107227612557E-7</v>
      </c>
      <c r="U53" s="478">
        <v>-6.6816168658759517E-7</v>
      </c>
      <c r="V53" s="478">
        <v>-2.6613720308731008E-7</v>
      </c>
      <c r="W53" s="478">
        <v>-2.5653815278923953E-7</v>
      </c>
      <c r="X53" s="478">
        <v>0</v>
      </c>
      <c r="Y53" s="478">
        <v>-2.8123354587312218E-7</v>
      </c>
      <c r="Z53" s="478">
        <v>-1.5394758493687246E-7</v>
      </c>
      <c r="AA53" s="478">
        <v>-1.6949119553710149E-7</v>
      </c>
      <c r="AB53" s="478">
        <v>-1.2668984737670031E-7</v>
      </c>
      <c r="AC53" s="478">
        <v>-1.9138814001134267E-7</v>
      </c>
      <c r="AD53" s="478">
        <v>-2.3562386664735452E-7</v>
      </c>
      <c r="AE53" s="478">
        <v>-2.0998198228555111E-7</v>
      </c>
      <c r="AF53" s="478">
        <v>-1.5457590805274567E-7</v>
      </c>
      <c r="AG53" s="478">
        <v>-1.7064197260224257E-7</v>
      </c>
      <c r="AH53" s="478">
        <v>-3.1578574708792761E-7</v>
      </c>
      <c r="AI53" s="478">
        <v>-2.3554390246595957E-7</v>
      </c>
      <c r="AJ53" s="478">
        <v>-6.0195172939448605E-7</v>
      </c>
      <c r="AK53" s="478">
        <v>-5.7203102837554666E-7</v>
      </c>
      <c r="AL53" s="478">
        <v>-3.4068070530390284E-7</v>
      </c>
      <c r="AM53" s="478">
        <v>-3.0197996020152679E-7</v>
      </c>
      <c r="AN53" s="478">
        <v>-9.1966213089398699E-8</v>
      </c>
      <c r="AO53" s="478">
        <v>-2.1591341654191014E-7</v>
      </c>
      <c r="AP53" s="478">
        <v>-2.1894477205379477E-7</v>
      </c>
      <c r="AQ53" s="478">
        <v>-2.0592677899407493E-7</v>
      </c>
      <c r="AR53" s="478">
        <v>-6.6690161458153042E-7</v>
      </c>
      <c r="AS53" s="478">
        <v>-8.7157365361721055E-7</v>
      </c>
      <c r="AT53" s="478">
        <v>-3.2772092189224069E-6</v>
      </c>
      <c r="AU53" s="478">
        <v>-4.6820996841446713E-6</v>
      </c>
      <c r="AV53" s="478">
        <v>-1.835696826878721E-5</v>
      </c>
      <c r="AW53" s="478">
        <v>-1.349793713651437E-5</v>
      </c>
      <c r="AX53" s="478">
        <v>-1.3201535704440839E-5</v>
      </c>
      <c r="AY53" s="478">
        <v>-1.2111083075876859E-5</v>
      </c>
      <c r="AZ53" s="478">
        <v>-7.1801595934365097E-6</v>
      </c>
      <c r="BA53" s="478">
        <v>0.99995811246456068</v>
      </c>
      <c r="BB53" s="478">
        <v>-1.6126819641307894E-5</v>
      </c>
      <c r="BC53" s="478">
        <v>-5.4500157217606636E-6</v>
      </c>
      <c r="BD53" s="478">
        <v>0</v>
      </c>
      <c r="BE53" s="478">
        <v>-6.5767049003156515E-6</v>
      </c>
      <c r="BF53" s="478">
        <v>-5.9590446580467944E-6</v>
      </c>
      <c r="BG53" s="478">
        <v>-6.9386014775982061E-6</v>
      </c>
      <c r="BH53" s="478">
        <v>-4.7551428664124829E-6</v>
      </c>
      <c r="BI53" s="478">
        <v>-2.4820359270853942E-6</v>
      </c>
      <c r="BJ53" s="478">
        <v>-2.1902097221134194E-7</v>
      </c>
      <c r="BK53" s="478">
        <v>-1.1264457263087254E-5</v>
      </c>
      <c r="BL53" s="478">
        <v>-9.6661368520681454E-6</v>
      </c>
      <c r="BM53" s="478">
        <v>-2.7257694318585191E-6</v>
      </c>
      <c r="BN53" s="478">
        <v>-4.4084435305880053E-6</v>
      </c>
      <c r="BO53" s="478">
        <v>-7.4435900073700353E-7</v>
      </c>
      <c r="BP53" s="478">
        <v>-6.2008309475697056E-7</v>
      </c>
      <c r="BQ53" s="478">
        <v>-1.5355982171731102E-6</v>
      </c>
      <c r="BR53" s="478">
        <v>-2.9386170561884508E-7</v>
      </c>
      <c r="BS53" s="478">
        <v>-6.5444029444791037E-7</v>
      </c>
      <c r="BT53" s="478">
        <v>-1.585776806481564E-7</v>
      </c>
      <c r="BU53" s="478">
        <v>-3.3323949074632691E-7</v>
      </c>
      <c r="BV53" s="478">
        <v>-3.0173990953120368E-7</v>
      </c>
      <c r="BW53" s="478">
        <v>-1.7007777222441353E-7</v>
      </c>
      <c r="BX53" s="478">
        <v>-1.0843093482324368E-6</v>
      </c>
      <c r="BY53" s="478">
        <v>-2.9711493255015138E-7</v>
      </c>
      <c r="BZ53" s="478">
        <v>-2.1109896050805233E-6</v>
      </c>
      <c r="CA53" s="478">
        <v>-1.4805739906058753E-7</v>
      </c>
      <c r="CB53" s="478">
        <v>-3.8299576593860919E-7</v>
      </c>
      <c r="CC53" s="478">
        <v>-4.4355077921167649E-7</v>
      </c>
      <c r="CD53" s="478">
        <v>-4.0931687963763494E-7</v>
      </c>
      <c r="CE53" s="478">
        <v>-1.014292571809881E-6</v>
      </c>
      <c r="CF53" s="478">
        <v>-9.788543340890247E-8</v>
      </c>
      <c r="CG53" s="478">
        <v>-2.7390006508087339E-7</v>
      </c>
      <c r="CH53" s="478">
        <v>-1.760704081737562E-6</v>
      </c>
      <c r="CI53" s="478">
        <v>-3.2677539406586977E-7</v>
      </c>
      <c r="CJ53" s="478">
        <v>-2.6117750882573459E-7</v>
      </c>
      <c r="CK53" s="478">
        <v>-1.4810210351768097E-6</v>
      </c>
      <c r="CL53" s="478">
        <v>-1.1147716323288261E-6</v>
      </c>
      <c r="CM53" s="478">
        <v>-2.2007101805809456E-6</v>
      </c>
      <c r="CN53" s="478">
        <v>-9.3334492219342361E-7</v>
      </c>
      <c r="CO53" s="478">
        <v>-1.8565400879502354E-7</v>
      </c>
      <c r="CP53" s="478">
        <v>-3.749951614159668E-7</v>
      </c>
      <c r="CQ53" s="478">
        <v>-2.0344251047424054E-7</v>
      </c>
      <c r="CR53" s="478">
        <v>-1.292995143143162E-7</v>
      </c>
      <c r="CS53" s="478">
        <v>-1.9107272011029721E-7</v>
      </c>
      <c r="CT53" s="478">
        <v>-1.0084743316962686E-6</v>
      </c>
      <c r="CU53" s="478">
        <v>-6.6011114530510309E-7</v>
      </c>
      <c r="CV53" s="478">
        <v>-1.2108817561963482E-5</v>
      </c>
      <c r="CW53" s="478">
        <v>-2.7929775943775832E-7</v>
      </c>
      <c r="CX53" s="478">
        <v>-5.3939684840806667E-7</v>
      </c>
      <c r="CY53" s="478">
        <v>-2.3252280901388596E-7</v>
      </c>
      <c r="CZ53" s="478">
        <v>-3.0466941352377254E-7</v>
      </c>
      <c r="DA53" s="478">
        <v>-1.0638062833681016E-6</v>
      </c>
      <c r="DB53" s="478">
        <v>-1.0223235852188421E-7</v>
      </c>
      <c r="DC53" s="478">
        <v>-3.5428673485403763E-7</v>
      </c>
      <c r="DD53" s="478">
        <v>-1.5421659092326396E-7</v>
      </c>
      <c r="DE53" s="478">
        <v>-6.6053352716792591E-7</v>
      </c>
      <c r="DF53" s="501">
        <v>0.99975662567209911</v>
      </c>
      <c r="DG53" s="502">
        <v>0.77359355895328641</v>
      </c>
      <c r="DH53" s="503" t="s">
        <v>252</v>
      </c>
    </row>
    <row r="54" spans="1:112" ht="18.75" customHeight="1" x14ac:dyDescent="0.2">
      <c r="A54" s="563" t="s">
        <v>253</v>
      </c>
      <c r="B54" s="571" t="s">
        <v>533</v>
      </c>
      <c r="C54" s="459"/>
      <c r="D54" s="499">
        <v>5.4623124746386861E-7</v>
      </c>
      <c r="E54" s="499">
        <v>2.1134967839991339E-7</v>
      </c>
      <c r="F54" s="499">
        <v>5.5529765450715628E-7</v>
      </c>
      <c r="G54" s="499">
        <v>1.9964409829469401E-7</v>
      </c>
      <c r="H54" s="499">
        <v>1.3851126904684737E-7</v>
      </c>
      <c r="I54" s="499">
        <v>0</v>
      </c>
      <c r="J54" s="499">
        <v>6.1610780236800781E-7</v>
      </c>
      <c r="K54" s="499">
        <v>3.136774968087431E-7</v>
      </c>
      <c r="L54" s="478">
        <v>3.6680234962423472E-7</v>
      </c>
      <c r="M54" s="478">
        <v>1.7240440784166253E-7</v>
      </c>
      <c r="N54" s="478">
        <v>0</v>
      </c>
      <c r="O54" s="478">
        <v>2.1353343152415321E-7</v>
      </c>
      <c r="P54" s="478">
        <v>2.5339315528154039E-7</v>
      </c>
      <c r="Q54" s="478">
        <v>2.5382395401154646E-7</v>
      </c>
      <c r="R54" s="478">
        <v>3.6843926815992509E-7</v>
      </c>
      <c r="S54" s="478">
        <v>2.9050369005304915E-7</v>
      </c>
      <c r="T54" s="478">
        <v>1.8699593598528251E-7</v>
      </c>
      <c r="U54" s="478">
        <v>2.0706131979431187E-7</v>
      </c>
      <c r="V54" s="478">
        <v>2.8352589263111432E-7</v>
      </c>
      <c r="W54" s="478">
        <v>2.3872698180755573E-7</v>
      </c>
      <c r="X54" s="478">
        <v>0</v>
      </c>
      <c r="Y54" s="478">
        <v>2.4738033448715388E-7</v>
      </c>
      <c r="Z54" s="478">
        <v>1.3401012164546122E-7</v>
      </c>
      <c r="AA54" s="478">
        <v>8.130134136634638E-7</v>
      </c>
      <c r="AB54" s="478">
        <v>1.7953461118907164E-7</v>
      </c>
      <c r="AC54" s="478">
        <v>1.8632437222673915E-7</v>
      </c>
      <c r="AD54" s="478">
        <v>2.1038669944057753E-7</v>
      </c>
      <c r="AE54" s="478">
        <v>2.5735469815805238E-7</v>
      </c>
      <c r="AF54" s="478">
        <v>2.1357812355112872E-7</v>
      </c>
      <c r="AG54" s="478">
        <v>1.1180098699593957E-6</v>
      </c>
      <c r="AH54" s="478">
        <v>3.7720759012161897E-7</v>
      </c>
      <c r="AI54" s="478">
        <v>2.8863770174739699E-7</v>
      </c>
      <c r="AJ54" s="478">
        <v>5.859206385963477E-7</v>
      </c>
      <c r="AK54" s="478">
        <v>4.4411283727167475E-7</v>
      </c>
      <c r="AL54" s="478">
        <v>2.5710565459715946E-7</v>
      </c>
      <c r="AM54" s="478">
        <v>2.8996377904500702E-7</v>
      </c>
      <c r="AN54" s="478">
        <v>1.2194966362532122E-7</v>
      </c>
      <c r="AO54" s="478">
        <v>2.9693496699331762E-7</v>
      </c>
      <c r="AP54" s="478">
        <v>2.6210690530387302E-7</v>
      </c>
      <c r="AQ54" s="478">
        <v>5.0285481070842094E-7</v>
      </c>
      <c r="AR54" s="478">
        <v>2.8883773623061301E-7</v>
      </c>
      <c r="AS54" s="478">
        <v>1.3312232339212186E-6</v>
      </c>
      <c r="AT54" s="478">
        <v>9.037858241480268E-7</v>
      </c>
      <c r="AU54" s="478">
        <v>2.1427807946972917E-7</v>
      </c>
      <c r="AV54" s="478">
        <v>7.5833326382284737E-7</v>
      </c>
      <c r="AW54" s="478">
        <v>4.2387134038305682E-7</v>
      </c>
      <c r="AX54" s="478">
        <v>4.1719045867441119E-7</v>
      </c>
      <c r="AY54" s="478">
        <v>2.2918314733733013E-7</v>
      </c>
      <c r="AZ54" s="478">
        <v>1.7979890574737982E-7</v>
      </c>
      <c r="BA54" s="478">
        <v>2.2921564434269427E-7</v>
      </c>
      <c r="BB54" s="478">
        <v>1.0001742864913654</v>
      </c>
      <c r="BC54" s="478">
        <v>2.3910363423217641E-7</v>
      </c>
      <c r="BD54" s="478">
        <v>0</v>
      </c>
      <c r="BE54" s="478">
        <v>2.1126139538038941E-5</v>
      </c>
      <c r="BF54" s="478">
        <v>2.9584062359784598E-7</v>
      </c>
      <c r="BG54" s="478">
        <v>1.6781792861264215E-7</v>
      </c>
      <c r="BH54" s="478">
        <v>1.7223725302047223E-5</v>
      </c>
      <c r="BI54" s="478">
        <v>4.3176354526995257E-7</v>
      </c>
      <c r="BJ54" s="478">
        <v>9.8274236263558522E-7</v>
      </c>
      <c r="BK54" s="478">
        <v>8.7513735203178401E-6</v>
      </c>
      <c r="BL54" s="478">
        <v>2.5782732205451561E-6</v>
      </c>
      <c r="BM54" s="478">
        <v>1.5170198952996198E-5</v>
      </c>
      <c r="BN54" s="478">
        <v>2.4374739149295709E-5</v>
      </c>
      <c r="BO54" s="478">
        <v>7.528795353211913E-7</v>
      </c>
      <c r="BP54" s="478">
        <v>3.5040155176280137E-7</v>
      </c>
      <c r="BQ54" s="478">
        <v>7.6448340521163858E-7</v>
      </c>
      <c r="BR54" s="478">
        <v>5.0109247942762669E-7</v>
      </c>
      <c r="BS54" s="478">
        <v>1.6426673587340673E-6</v>
      </c>
      <c r="BT54" s="478">
        <v>1.0213969647123139E-6</v>
      </c>
      <c r="BU54" s="478">
        <v>1.2846858718534832E-6</v>
      </c>
      <c r="BV54" s="478">
        <v>8.6685498434767397E-7</v>
      </c>
      <c r="BW54" s="478">
        <v>1.2626126966394573E-7</v>
      </c>
      <c r="BX54" s="478">
        <v>1.0521318845271964E-6</v>
      </c>
      <c r="BY54" s="478">
        <v>1.2570475736056331E-6</v>
      </c>
      <c r="BZ54" s="478">
        <v>1.4014453962594813E-6</v>
      </c>
      <c r="CA54" s="478">
        <v>7.3885807358778812E-7</v>
      </c>
      <c r="CB54" s="478">
        <v>5.7836410011789952E-7</v>
      </c>
      <c r="CC54" s="478">
        <v>1.0020818110097062E-6</v>
      </c>
      <c r="CD54" s="478">
        <v>5.2968031631723665E-7</v>
      </c>
      <c r="CE54" s="478">
        <v>7.544340655084429E-7</v>
      </c>
      <c r="CF54" s="478">
        <v>1.6240134485405303E-7</v>
      </c>
      <c r="CG54" s="478">
        <v>5.1105709684997159E-7</v>
      </c>
      <c r="CH54" s="478">
        <v>1.0594523226824765E-6</v>
      </c>
      <c r="CI54" s="478">
        <v>2.2080102496146834E-6</v>
      </c>
      <c r="CJ54" s="478">
        <v>6.2622928361107007E-7</v>
      </c>
      <c r="CK54" s="478">
        <v>1.3849870820274826E-6</v>
      </c>
      <c r="CL54" s="478">
        <v>7.7892674320136166E-6</v>
      </c>
      <c r="CM54" s="478">
        <v>3.722671423362582E-7</v>
      </c>
      <c r="CN54" s="478">
        <v>1.8505325536543746E-6</v>
      </c>
      <c r="CO54" s="478">
        <v>3.740239706056985E-7</v>
      </c>
      <c r="CP54" s="478">
        <v>4.0881415897380791E-7</v>
      </c>
      <c r="CQ54" s="478">
        <v>5.4813212474608997E-7</v>
      </c>
      <c r="CR54" s="478">
        <v>1.8616869272743189E-7</v>
      </c>
      <c r="CS54" s="478">
        <v>6.6256302343246128E-7</v>
      </c>
      <c r="CT54" s="478">
        <v>1.3060293110227458E-6</v>
      </c>
      <c r="CU54" s="478">
        <v>1.9062789756332223E-6</v>
      </c>
      <c r="CV54" s="478">
        <v>8.6445958368204759E-6</v>
      </c>
      <c r="CW54" s="478">
        <v>3.4285461139902325E-6</v>
      </c>
      <c r="CX54" s="478">
        <v>4.4630398082758984E-7</v>
      </c>
      <c r="CY54" s="478">
        <v>7.5635850238491167E-7</v>
      </c>
      <c r="CZ54" s="478">
        <v>4.4813212871156783E-7</v>
      </c>
      <c r="DA54" s="478">
        <v>2.1994066150412696E-6</v>
      </c>
      <c r="DB54" s="478">
        <v>1.825191641027262E-7</v>
      </c>
      <c r="DC54" s="478">
        <v>4.376631506643091E-7</v>
      </c>
      <c r="DD54" s="478">
        <v>2.7692722808990475E-7</v>
      </c>
      <c r="DE54" s="478">
        <v>1.0079599660871611E-6</v>
      </c>
      <c r="DF54" s="501">
        <v>1.0003366157372962</v>
      </c>
      <c r="DG54" s="502">
        <v>0.77404234475492251</v>
      </c>
      <c r="DH54" s="503" t="s">
        <v>253</v>
      </c>
    </row>
    <row r="55" spans="1:112" ht="18.75" customHeight="1" x14ac:dyDescent="0.2">
      <c r="A55" s="563" t="s">
        <v>254</v>
      </c>
      <c r="B55" s="571" t="s">
        <v>349</v>
      </c>
      <c r="C55" s="459"/>
      <c r="D55" s="499">
        <v>-1.3501723548585067E-8</v>
      </c>
      <c r="E55" s="499">
        <v>-3.8706433689598598E-9</v>
      </c>
      <c r="F55" s="499">
        <v>-1.1411979272487786E-8</v>
      </c>
      <c r="G55" s="499">
        <v>-5.187376739432171E-9</v>
      </c>
      <c r="H55" s="499">
        <v>-2.4324342271449031E-9</v>
      </c>
      <c r="I55" s="499">
        <v>0</v>
      </c>
      <c r="J55" s="499">
        <v>-2.1383378015630416E-8</v>
      </c>
      <c r="K55" s="499">
        <v>-2.8935705855216999E-9</v>
      </c>
      <c r="L55" s="478">
        <v>-3.5210865392195263E-9</v>
      </c>
      <c r="M55" s="478">
        <v>-2.3930773885791911E-9</v>
      </c>
      <c r="N55" s="478">
        <v>0</v>
      </c>
      <c r="O55" s="478">
        <v>-3.2000409093192607E-9</v>
      </c>
      <c r="P55" s="478">
        <v>-2.5152882762825243E-9</v>
      </c>
      <c r="Q55" s="478">
        <v>-5.3552750437518398E-9</v>
      </c>
      <c r="R55" s="478">
        <v>-2.7729565658304482E-9</v>
      </c>
      <c r="S55" s="478">
        <v>-3.562697303886806E-9</v>
      </c>
      <c r="T55" s="478">
        <v>-1.9291125977781029E-9</v>
      </c>
      <c r="U55" s="478">
        <v>-3.2126593626031229E-9</v>
      </c>
      <c r="V55" s="478">
        <v>-4.0425444978964538E-9</v>
      </c>
      <c r="W55" s="478">
        <v>-3.9622200273983461E-9</v>
      </c>
      <c r="X55" s="478">
        <v>0</v>
      </c>
      <c r="Y55" s="478">
        <v>-3.3325999640525887E-9</v>
      </c>
      <c r="Z55" s="478">
        <v>-1.2839108074310066E-9</v>
      </c>
      <c r="AA55" s="478">
        <v>-2.0462076397888273E-9</v>
      </c>
      <c r="AB55" s="478">
        <v>-1.6583162171371195E-9</v>
      </c>
      <c r="AC55" s="478">
        <v>-4.6896246912419453E-9</v>
      </c>
      <c r="AD55" s="478">
        <v>-2.3136994958957042E-9</v>
      </c>
      <c r="AE55" s="478">
        <v>-3.5374531570997828E-9</v>
      </c>
      <c r="AF55" s="478">
        <v>-2.5619094946481457E-9</v>
      </c>
      <c r="AG55" s="478">
        <v>-2.351097306795313E-9</v>
      </c>
      <c r="AH55" s="478">
        <v>-5.944368698893044E-9</v>
      </c>
      <c r="AI55" s="478">
        <v>-3.1324884441442111E-9</v>
      </c>
      <c r="AJ55" s="478">
        <v>-7.9029705619163468E-9</v>
      </c>
      <c r="AK55" s="478">
        <v>-7.2503557877808074E-9</v>
      </c>
      <c r="AL55" s="478">
        <v>-4.325631744268876E-9</v>
      </c>
      <c r="AM55" s="478">
        <v>-4.344686589695091E-9</v>
      </c>
      <c r="AN55" s="478">
        <v>-1.4895094275018431E-9</v>
      </c>
      <c r="AO55" s="478">
        <v>-4.5638646035933034E-9</v>
      </c>
      <c r="AP55" s="478">
        <v>-3.9463006435299505E-9</v>
      </c>
      <c r="AQ55" s="478">
        <v>-2.4705566748043788E-9</v>
      </c>
      <c r="AR55" s="478">
        <v>-2.8561526880142831E-9</v>
      </c>
      <c r="AS55" s="478">
        <v>-3.2934485131656552E-9</v>
      </c>
      <c r="AT55" s="478">
        <v>-4.2216522835310694E-9</v>
      </c>
      <c r="AU55" s="478">
        <v>-2.1180108253412369E-9</v>
      </c>
      <c r="AV55" s="478">
        <v>-3.4678793367774001E-9</v>
      </c>
      <c r="AW55" s="478">
        <v>-2.9432548476670165E-9</v>
      </c>
      <c r="AX55" s="478">
        <v>-3.0404008513183284E-9</v>
      </c>
      <c r="AY55" s="478">
        <v>-2.0061279234904195E-9</v>
      </c>
      <c r="AZ55" s="478">
        <v>-1.7278554881867587E-9</v>
      </c>
      <c r="BA55" s="478">
        <v>-2.6216343471625086E-9</v>
      </c>
      <c r="BB55" s="478">
        <v>-2.3010350267678791E-8</v>
      </c>
      <c r="BC55" s="478">
        <v>0.99999112327175199</v>
      </c>
      <c r="BD55" s="478">
        <v>0</v>
      </c>
      <c r="BE55" s="478">
        <v>-1.3318391977329109E-9</v>
      </c>
      <c r="BF55" s="478">
        <v>-2.2803624181902982E-9</v>
      </c>
      <c r="BG55" s="478">
        <v>-2.8614192326385249E-9</v>
      </c>
      <c r="BH55" s="478">
        <v>-2.1254098050019673E-9</v>
      </c>
      <c r="BI55" s="478">
        <v>-3.5974747756748208E-9</v>
      </c>
      <c r="BJ55" s="478">
        <v>-1.4935782135738207E-8</v>
      </c>
      <c r="BK55" s="478">
        <v>-7.1982608353565736E-9</v>
      </c>
      <c r="BL55" s="478">
        <v>-5.8952752939574771E-9</v>
      </c>
      <c r="BM55" s="478">
        <v>-1.0658085381662775E-8</v>
      </c>
      <c r="BN55" s="478">
        <v>-1.2911140169187597E-8</v>
      </c>
      <c r="BO55" s="478">
        <v>-1.0682881891109361E-8</v>
      </c>
      <c r="BP55" s="478">
        <v>-2.6730016524095592E-9</v>
      </c>
      <c r="BQ55" s="478">
        <v>-6.7356220717865991E-9</v>
      </c>
      <c r="BR55" s="478">
        <v>-5.4168459069574735E-9</v>
      </c>
      <c r="BS55" s="478">
        <v>-4.6354732470171463E-9</v>
      </c>
      <c r="BT55" s="478">
        <v>-2.5333309716030346E-9</v>
      </c>
      <c r="BU55" s="478">
        <v>-1.4529457063017414E-9</v>
      </c>
      <c r="BV55" s="478">
        <v>-1.1944898459561704E-9</v>
      </c>
      <c r="BW55" s="478">
        <v>-3.3228501616756695E-10</v>
      </c>
      <c r="BX55" s="478">
        <v>-2.0076309576675225E-9</v>
      </c>
      <c r="BY55" s="478">
        <v>-5.5757782255550272E-9</v>
      </c>
      <c r="BZ55" s="478">
        <v>-6.3641980471865857E-8</v>
      </c>
      <c r="CA55" s="478">
        <v>-1.3183495249657634E-9</v>
      </c>
      <c r="CB55" s="478">
        <v>-1.4839212627928636E-8</v>
      </c>
      <c r="CC55" s="478">
        <v>-3.2178441289353769E-9</v>
      </c>
      <c r="CD55" s="478">
        <v>-3.4898359983548511E-9</v>
      </c>
      <c r="CE55" s="478">
        <v>-3.227602257806801E-9</v>
      </c>
      <c r="CF55" s="478">
        <v>-1.5210073103412479E-9</v>
      </c>
      <c r="CG55" s="478">
        <v>-1.1695616364238278E-8</v>
      </c>
      <c r="CH55" s="478">
        <v>-1.234852006420198E-8</v>
      </c>
      <c r="CI55" s="478">
        <v>-4.6376774754241386E-9</v>
      </c>
      <c r="CJ55" s="478">
        <v>-9.1345279139565061E-9</v>
      </c>
      <c r="CK55" s="478">
        <v>-3.52433978774373E-9</v>
      </c>
      <c r="CL55" s="478">
        <v>-4.5447295213471428E-9</v>
      </c>
      <c r="CM55" s="478">
        <v>-2.222331474249256E-9</v>
      </c>
      <c r="CN55" s="478">
        <v>-3.8209960086644211E-9</v>
      </c>
      <c r="CO55" s="478">
        <v>-2.8197886534918241E-9</v>
      </c>
      <c r="CP55" s="478">
        <v>-5.3852530195005409E-9</v>
      </c>
      <c r="CQ55" s="478">
        <v>-3.3826147124395126E-9</v>
      </c>
      <c r="CR55" s="478">
        <v>-3.6609609183902223E-9</v>
      </c>
      <c r="CS55" s="478">
        <v>-3.0320475020955663E-9</v>
      </c>
      <c r="CT55" s="478">
        <v>-3.5440766246087174E-7</v>
      </c>
      <c r="CU55" s="478">
        <v>-5.0065574627392508E-9</v>
      </c>
      <c r="CV55" s="478">
        <v>-2.1768580685737156E-7</v>
      </c>
      <c r="CW55" s="478">
        <v>-2.1856837226887823E-9</v>
      </c>
      <c r="CX55" s="478">
        <v>-8.0321835366194224E-9</v>
      </c>
      <c r="CY55" s="478">
        <v>-2.0874215716757992E-9</v>
      </c>
      <c r="CZ55" s="478">
        <v>-3.7963312648243887E-9</v>
      </c>
      <c r="DA55" s="478">
        <v>-4.6802346617564772E-9</v>
      </c>
      <c r="DB55" s="478">
        <v>-1.9230960661688429E-9</v>
      </c>
      <c r="DC55" s="478">
        <v>-3.4662571823505436E-9</v>
      </c>
      <c r="DD55" s="478">
        <v>-1.1825144281727233E-9</v>
      </c>
      <c r="DE55" s="478">
        <v>-1.9507577834525684E-9</v>
      </c>
      <c r="DF55" s="501">
        <v>0.99999003076629123</v>
      </c>
      <c r="DG55" s="502">
        <v>0.77377416358531126</v>
      </c>
      <c r="DH55" s="503" t="s">
        <v>254</v>
      </c>
    </row>
    <row r="56" spans="1:112" ht="18.75" customHeight="1" x14ac:dyDescent="0.2">
      <c r="A56" s="563" t="s">
        <v>255</v>
      </c>
      <c r="B56" s="571" t="s">
        <v>350</v>
      </c>
      <c r="C56" s="459"/>
      <c r="D56" s="499">
        <v>0</v>
      </c>
      <c r="E56" s="499">
        <v>0</v>
      </c>
      <c r="F56" s="499">
        <v>0</v>
      </c>
      <c r="G56" s="499">
        <v>0</v>
      </c>
      <c r="H56" s="499">
        <v>0</v>
      </c>
      <c r="I56" s="499">
        <v>0</v>
      </c>
      <c r="J56" s="499">
        <v>0</v>
      </c>
      <c r="K56" s="499">
        <v>0</v>
      </c>
      <c r="L56" s="478">
        <v>0</v>
      </c>
      <c r="M56" s="478">
        <v>0</v>
      </c>
      <c r="N56" s="478">
        <v>0</v>
      </c>
      <c r="O56" s="478">
        <v>0</v>
      </c>
      <c r="P56" s="478">
        <v>0</v>
      </c>
      <c r="Q56" s="478">
        <v>0</v>
      </c>
      <c r="R56" s="478">
        <v>0</v>
      </c>
      <c r="S56" s="478">
        <v>0</v>
      </c>
      <c r="T56" s="478">
        <v>0</v>
      </c>
      <c r="U56" s="478">
        <v>0</v>
      </c>
      <c r="V56" s="478">
        <v>0</v>
      </c>
      <c r="W56" s="478">
        <v>0</v>
      </c>
      <c r="X56" s="478">
        <v>0</v>
      </c>
      <c r="Y56" s="478">
        <v>0</v>
      </c>
      <c r="Z56" s="478">
        <v>0</v>
      </c>
      <c r="AA56" s="478">
        <v>0</v>
      </c>
      <c r="AB56" s="478">
        <v>0</v>
      </c>
      <c r="AC56" s="478">
        <v>0</v>
      </c>
      <c r="AD56" s="478">
        <v>0</v>
      </c>
      <c r="AE56" s="478">
        <v>0</v>
      </c>
      <c r="AF56" s="478">
        <v>0</v>
      </c>
      <c r="AG56" s="478">
        <v>0</v>
      </c>
      <c r="AH56" s="478">
        <v>0</v>
      </c>
      <c r="AI56" s="478">
        <v>0</v>
      </c>
      <c r="AJ56" s="478">
        <v>0</v>
      </c>
      <c r="AK56" s="478">
        <v>0</v>
      </c>
      <c r="AL56" s="478">
        <v>0</v>
      </c>
      <c r="AM56" s="478">
        <v>0</v>
      </c>
      <c r="AN56" s="478">
        <v>0</v>
      </c>
      <c r="AO56" s="478">
        <v>0</v>
      </c>
      <c r="AP56" s="478">
        <v>0</v>
      </c>
      <c r="AQ56" s="478">
        <v>0</v>
      </c>
      <c r="AR56" s="478">
        <v>0</v>
      </c>
      <c r="AS56" s="478">
        <v>0</v>
      </c>
      <c r="AT56" s="478">
        <v>0</v>
      </c>
      <c r="AU56" s="478">
        <v>0</v>
      </c>
      <c r="AV56" s="478">
        <v>0</v>
      </c>
      <c r="AW56" s="478">
        <v>0</v>
      </c>
      <c r="AX56" s="478">
        <v>0</v>
      </c>
      <c r="AY56" s="478">
        <v>0</v>
      </c>
      <c r="AZ56" s="478">
        <v>0</v>
      </c>
      <c r="BA56" s="478">
        <v>0</v>
      </c>
      <c r="BB56" s="478">
        <v>0</v>
      </c>
      <c r="BC56" s="478">
        <v>0</v>
      </c>
      <c r="BD56" s="478">
        <v>1</v>
      </c>
      <c r="BE56" s="478">
        <v>0</v>
      </c>
      <c r="BF56" s="478">
        <v>0</v>
      </c>
      <c r="BG56" s="478">
        <v>0</v>
      </c>
      <c r="BH56" s="478">
        <v>0</v>
      </c>
      <c r="BI56" s="478">
        <v>0</v>
      </c>
      <c r="BJ56" s="478">
        <v>0</v>
      </c>
      <c r="BK56" s="478">
        <v>0</v>
      </c>
      <c r="BL56" s="478">
        <v>0</v>
      </c>
      <c r="BM56" s="478">
        <v>0</v>
      </c>
      <c r="BN56" s="478">
        <v>0</v>
      </c>
      <c r="BO56" s="478">
        <v>0</v>
      </c>
      <c r="BP56" s="478">
        <v>0</v>
      </c>
      <c r="BQ56" s="478">
        <v>0</v>
      </c>
      <c r="BR56" s="478">
        <v>0</v>
      </c>
      <c r="BS56" s="478">
        <v>0</v>
      </c>
      <c r="BT56" s="478">
        <v>0</v>
      </c>
      <c r="BU56" s="478">
        <v>0</v>
      </c>
      <c r="BV56" s="478">
        <v>0</v>
      </c>
      <c r="BW56" s="478">
        <v>0</v>
      </c>
      <c r="BX56" s="478">
        <v>0</v>
      </c>
      <c r="BY56" s="478">
        <v>0</v>
      </c>
      <c r="BZ56" s="478">
        <v>0</v>
      </c>
      <c r="CA56" s="478">
        <v>0</v>
      </c>
      <c r="CB56" s="478">
        <v>0</v>
      </c>
      <c r="CC56" s="478">
        <v>0</v>
      </c>
      <c r="CD56" s="478">
        <v>0</v>
      </c>
      <c r="CE56" s="478">
        <v>0</v>
      </c>
      <c r="CF56" s="478">
        <v>0</v>
      </c>
      <c r="CG56" s="478">
        <v>0</v>
      </c>
      <c r="CH56" s="478">
        <v>0</v>
      </c>
      <c r="CI56" s="478">
        <v>0</v>
      </c>
      <c r="CJ56" s="478">
        <v>0</v>
      </c>
      <c r="CK56" s="478">
        <v>0</v>
      </c>
      <c r="CL56" s="478">
        <v>0</v>
      </c>
      <c r="CM56" s="478">
        <v>0</v>
      </c>
      <c r="CN56" s="478">
        <v>0</v>
      </c>
      <c r="CO56" s="478">
        <v>0</v>
      </c>
      <c r="CP56" s="478">
        <v>0</v>
      </c>
      <c r="CQ56" s="478">
        <v>0</v>
      </c>
      <c r="CR56" s="478">
        <v>0</v>
      </c>
      <c r="CS56" s="478">
        <v>0</v>
      </c>
      <c r="CT56" s="478">
        <v>0</v>
      </c>
      <c r="CU56" s="478">
        <v>0</v>
      </c>
      <c r="CV56" s="478">
        <v>0</v>
      </c>
      <c r="CW56" s="478">
        <v>0</v>
      </c>
      <c r="CX56" s="478">
        <v>0</v>
      </c>
      <c r="CY56" s="478">
        <v>0</v>
      </c>
      <c r="CZ56" s="478">
        <v>0</v>
      </c>
      <c r="DA56" s="478">
        <v>0</v>
      </c>
      <c r="DB56" s="478">
        <v>0</v>
      </c>
      <c r="DC56" s="478">
        <v>0</v>
      </c>
      <c r="DD56" s="478">
        <v>0</v>
      </c>
      <c r="DE56" s="478">
        <v>0</v>
      </c>
      <c r="DF56" s="501">
        <v>1</v>
      </c>
      <c r="DG56" s="502">
        <v>0.77378187759768857</v>
      </c>
      <c r="DH56" s="503" t="s">
        <v>255</v>
      </c>
    </row>
    <row r="57" spans="1:112" ht="18.75" customHeight="1" x14ac:dyDescent="0.2">
      <c r="A57" s="563" t="s">
        <v>256</v>
      </c>
      <c r="B57" s="571" t="s">
        <v>351</v>
      </c>
      <c r="C57" s="459"/>
      <c r="D57" s="499">
        <v>9.6282612187641181E-6</v>
      </c>
      <c r="E57" s="499">
        <v>2.1977306137312022E-6</v>
      </c>
      <c r="F57" s="499">
        <v>9.182834841628058E-6</v>
      </c>
      <c r="G57" s="499">
        <v>2.2048371842685233E-6</v>
      </c>
      <c r="H57" s="499">
        <v>9.6991797526936675E-7</v>
      </c>
      <c r="I57" s="499">
        <v>0</v>
      </c>
      <c r="J57" s="499">
        <v>9.1775172671110721E-6</v>
      </c>
      <c r="K57" s="499">
        <v>1.5464833752395219E-6</v>
      </c>
      <c r="L57" s="478">
        <v>2.0424338897319272E-6</v>
      </c>
      <c r="M57" s="478">
        <v>1.4746019358684592E-6</v>
      </c>
      <c r="N57" s="478">
        <v>0</v>
      </c>
      <c r="O57" s="478">
        <v>1.8696875725079825E-6</v>
      </c>
      <c r="P57" s="478">
        <v>1.1975675454009781E-6</v>
      </c>
      <c r="Q57" s="478">
        <v>2.5548917096832661E-6</v>
      </c>
      <c r="R57" s="478">
        <v>9.336537978909181E-7</v>
      </c>
      <c r="S57" s="478">
        <v>2.2336848662757069E-6</v>
      </c>
      <c r="T57" s="478">
        <v>1.0496719464514243E-6</v>
      </c>
      <c r="U57" s="478">
        <v>1.1197342980785701E-6</v>
      </c>
      <c r="V57" s="478">
        <v>2.8399688090473302E-6</v>
      </c>
      <c r="W57" s="478">
        <v>2.8364576903448872E-6</v>
      </c>
      <c r="X57" s="478">
        <v>0</v>
      </c>
      <c r="Y57" s="478">
        <v>2.4770569228814227E-6</v>
      </c>
      <c r="Z57" s="478">
        <v>8.1991290566888211E-7</v>
      </c>
      <c r="AA57" s="478">
        <v>1.3671003480265924E-6</v>
      </c>
      <c r="AB57" s="478">
        <v>9.4142192347359985E-7</v>
      </c>
      <c r="AC57" s="478">
        <v>1.7094400338079779E-6</v>
      </c>
      <c r="AD57" s="478">
        <v>1.4220086264084955E-6</v>
      </c>
      <c r="AE57" s="478">
        <v>2.296742433309918E-6</v>
      </c>
      <c r="AF57" s="478">
        <v>1.3072063837283521E-6</v>
      </c>
      <c r="AG57" s="478">
        <v>1.2931365488628792E-6</v>
      </c>
      <c r="AH57" s="478">
        <v>3.2077672138941741E-6</v>
      </c>
      <c r="AI57" s="478">
        <v>1.919039403229939E-6</v>
      </c>
      <c r="AJ57" s="478">
        <v>4.1248627032383271E-6</v>
      </c>
      <c r="AK57" s="478">
        <v>5.3768606547290158E-6</v>
      </c>
      <c r="AL57" s="478">
        <v>3.0749005726319568E-6</v>
      </c>
      <c r="AM57" s="478">
        <v>2.7919763157482624E-6</v>
      </c>
      <c r="AN57" s="478">
        <v>6.3659092782499599E-7</v>
      </c>
      <c r="AO57" s="478">
        <v>2.0916259208528165E-6</v>
      </c>
      <c r="AP57" s="478">
        <v>2.0954261084336086E-6</v>
      </c>
      <c r="AQ57" s="478">
        <v>1.4189978518656677E-6</v>
      </c>
      <c r="AR57" s="478">
        <v>1.5414760614661566E-6</v>
      </c>
      <c r="AS57" s="478">
        <v>1.6443615266712855E-6</v>
      </c>
      <c r="AT57" s="478">
        <v>1.4342446228887083E-6</v>
      </c>
      <c r="AU57" s="478">
        <v>1.0823547519028654E-6</v>
      </c>
      <c r="AV57" s="478">
        <v>1.7101834772940967E-6</v>
      </c>
      <c r="AW57" s="478">
        <v>1.8232225178834238E-6</v>
      </c>
      <c r="AX57" s="478">
        <v>1.2254486916396984E-6</v>
      </c>
      <c r="AY57" s="478">
        <v>1.0173721537931969E-6</v>
      </c>
      <c r="AZ57" s="478">
        <v>9.4365657337515828E-7</v>
      </c>
      <c r="BA57" s="478">
        <v>1.3930890954704783E-6</v>
      </c>
      <c r="BB57" s="478">
        <v>5.756184378269912E-7</v>
      </c>
      <c r="BC57" s="478">
        <v>7.2744926718399197E-7</v>
      </c>
      <c r="BD57" s="478">
        <v>0</v>
      </c>
      <c r="BE57" s="478">
        <v>1.00144511063413</v>
      </c>
      <c r="BF57" s="478">
        <v>1.3013715933153289E-6</v>
      </c>
      <c r="BG57" s="478">
        <v>9.9687632415407892E-7</v>
      </c>
      <c r="BH57" s="478">
        <v>7.1249845918058973E-7</v>
      </c>
      <c r="BI57" s="478">
        <v>1.4990662872069581E-6</v>
      </c>
      <c r="BJ57" s="478">
        <v>2.6529885249864323E-6</v>
      </c>
      <c r="BK57" s="478">
        <v>1.4796964639805871E-6</v>
      </c>
      <c r="BL57" s="478">
        <v>2.0359744022949426E-6</v>
      </c>
      <c r="BM57" s="478">
        <v>2.1281484296278549E-6</v>
      </c>
      <c r="BN57" s="478">
        <v>1.8405475727729006E-6</v>
      </c>
      <c r="BO57" s="478">
        <v>8.4964546913008051E-6</v>
      </c>
      <c r="BP57" s="478">
        <v>1.124876452739706E-6</v>
      </c>
      <c r="BQ57" s="478">
        <v>4.9872581413422862E-6</v>
      </c>
      <c r="BR57" s="478">
        <v>3.3343519479373814E-6</v>
      </c>
      <c r="BS57" s="478">
        <v>1.5779826043941737E-6</v>
      </c>
      <c r="BT57" s="478">
        <v>1.0222336372109939E-6</v>
      </c>
      <c r="BU57" s="478">
        <v>7.571701996657405E-7</v>
      </c>
      <c r="BV57" s="478">
        <v>5.6877880892859222E-7</v>
      </c>
      <c r="BW57" s="478">
        <v>1.3032279919247901E-7</v>
      </c>
      <c r="BX57" s="478">
        <v>1.0973848006768983E-6</v>
      </c>
      <c r="BY57" s="478">
        <v>3.9206917235066893E-6</v>
      </c>
      <c r="BZ57" s="478">
        <v>2.4648939445156618E-5</v>
      </c>
      <c r="CA57" s="478">
        <v>4.8557571840435189E-7</v>
      </c>
      <c r="CB57" s="478">
        <v>1.882663839196778E-6</v>
      </c>
      <c r="CC57" s="478">
        <v>1.5153055039571736E-6</v>
      </c>
      <c r="CD57" s="478">
        <v>1.7719859408231459E-6</v>
      </c>
      <c r="CE57" s="478">
        <v>1.8335395294017124E-6</v>
      </c>
      <c r="CF57" s="478">
        <v>8.6049538805856731E-7</v>
      </c>
      <c r="CG57" s="478">
        <v>2.0352135880457527E-6</v>
      </c>
      <c r="CH57" s="478">
        <v>1.8694063131877715E-6</v>
      </c>
      <c r="CI57" s="478">
        <v>2.7596272858756555E-6</v>
      </c>
      <c r="CJ57" s="478">
        <v>1.3588070799074863E-6</v>
      </c>
      <c r="CK57" s="478">
        <v>1.4283141836939688E-6</v>
      </c>
      <c r="CL57" s="478">
        <v>1.6897679814866853E-5</v>
      </c>
      <c r="CM57" s="478">
        <v>1.1383608189368205E-6</v>
      </c>
      <c r="CN57" s="478">
        <v>2.500218627549921E-6</v>
      </c>
      <c r="CO57" s="478">
        <v>8.7149448171680378E-7</v>
      </c>
      <c r="CP57" s="478">
        <v>2.5298646990113554E-6</v>
      </c>
      <c r="CQ57" s="478">
        <v>1.6645728188381653E-6</v>
      </c>
      <c r="CR57" s="478">
        <v>9.1607765576481395E-7</v>
      </c>
      <c r="CS57" s="478">
        <v>1.5691776216523572E-6</v>
      </c>
      <c r="CT57" s="478">
        <v>1.4027483871441402E-5</v>
      </c>
      <c r="CU57" s="478">
        <v>1.255858575157832E-6</v>
      </c>
      <c r="CV57" s="478">
        <v>1.9732441322041047E-4</v>
      </c>
      <c r="CW57" s="478">
        <v>8.5190345974544003E-7</v>
      </c>
      <c r="CX57" s="478">
        <v>3.2875038085139666E-6</v>
      </c>
      <c r="CY57" s="478">
        <v>1.0468738065410308E-6</v>
      </c>
      <c r="CZ57" s="478">
        <v>2.0437219149824732E-6</v>
      </c>
      <c r="DA57" s="478">
        <v>2.1946100366828802E-6</v>
      </c>
      <c r="DB57" s="478">
        <v>8.2453627110866096E-7</v>
      </c>
      <c r="DC57" s="478">
        <v>1.4892619496572366E-6</v>
      </c>
      <c r="DD57" s="478">
        <v>5.5775360391351119E-7</v>
      </c>
      <c r="DE57" s="478">
        <v>2.3321665825936629E-6</v>
      </c>
      <c r="DF57" s="501">
        <v>1.0018950992029625</v>
      </c>
      <c r="DG57" s="502">
        <v>0.77524827101719074</v>
      </c>
      <c r="DH57" s="503" t="s">
        <v>256</v>
      </c>
    </row>
    <row r="58" spans="1:112" ht="18.75" customHeight="1" x14ac:dyDescent="0.2">
      <c r="A58" s="563" t="s">
        <v>257</v>
      </c>
      <c r="B58" s="571" t="s">
        <v>352</v>
      </c>
      <c r="C58" s="459"/>
      <c r="D58" s="499">
        <v>2.0842507401588818E-3</v>
      </c>
      <c r="E58" s="499">
        <v>4.7663048123704492E-4</v>
      </c>
      <c r="F58" s="499">
        <v>1.9870820954849449E-3</v>
      </c>
      <c r="G58" s="499">
        <v>4.788138335511976E-4</v>
      </c>
      <c r="H58" s="499">
        <v>2.1035418630836484E-4</v>
      </c>
      <c r="I58" s="499">
        <v>0</v>
      </c>
      <c r="J58" s="499">
        <v>2.0003608832347068E-3</v>
      </c>
      <c r="K58" s="499">
        <v>3.345960983840779E-4</v>
      </c>
      <c r="L58" s="478">
        <v>4.4209106018232801E-4</v>
      </c>
      <c r="M58" s="478">
        <v>3.1892289225597345E-4</v>
      </c>
      <c r="N58" s="478">
        <v>0</v>
      </c>
      <c r="O58" s="478">
        <v>4.0505056368177471E-4</v>
      </c>
      <c r="P58" s="478">
        <v>2.5946120465559396E-4</v>
      </c>
      <c r="Q58" s="478">
        <v>5.5297662493513982E-4</v>
      </c>
      <c r="R58" s="478">
        <v>2.0230622504890743E-4</v>
      </c>
      <c r="S58" s="478">
        <v>4.8317942043861565E-4</v>
      </c>
      <c r="T58" s="478">
        <v>2.26850951944476E-4</v>
      </c>
      <c r="U58" s="478">
        <v>2.4269553917941346E-4</v>
      </c>
      <c r="V58" s="478">
        <v>6.1450571398243719E-4</v>
      </c>
      <c r="W58" s="478">
        <v>6.1363571161749178E-4</v>
      </c>
      <c r="X58" s="478">
        <v>0</v>
      </c>
      <c r="Y58" s="478">
        <v>5.3604418633212817E-4</v>
      </c>
      <c r="Z58" s="478">
        <v>1.7715831639551568E-4</v>
      </c>
      <c r="AA58" s="478">
        <v>2.9577383568125671E-4</v>
      </c>
      <c r="AB58" s="478">
        <v>2.0336551174703256E-4</v>
      </c>
      <c r="AC58" s="478">
        <v>3.6696777858409384E-4</v>
      </c>
      <c r="AD58" s="478">
        <v>3.0748020371685816E-4</v>
      </c>
      <c r="AE58" s="478">
        <v>4.9611738597365464E-4</v>
      </c>
      <c r="AF58" s="478">
        <v>2.8308522914259973E-4</v>
      </c>
      <c r="AG58" s="478">
        <v>2.7757322077222952E-4</v>
      </c>
      <c r="AH58" s="478">
        <v>6.9464833907471554E-4</v>
      </c>
      <c r="AI58" s="478">
        <v>4.1535031575172331E-4</v>
      </c>
      <c r="AJ58" s="478">
        <v>8.9323689780126069E-4</v>
      </c>
      <c r="AK58" s="478">
        <v>1.1617950955266493E-3</v>
      </c>
      <c r="AL58" s="478">
        <v>6.647948632695172E-4</v>
      </c>
      <c r="AM58" s="478">
        <v>6.0196292408024325E-4</v>
      </c>
      <c r="AN58" s="478">
        <v>1.3675781886592796E-4</v>
      </c>
      <c r="AO58" s="478">
        <v>4.5229540954282925E-4</v>
      </c>
      <c r="AP58" s="478">
        <v>4.5316117208118892E-4</v>
      </c>
      <c r="AQ58" s="478">
        <v>3.0685545761313296E-4</v>
      </c>
      <c r="AR58" s="478">
        <v>3.3311685026016745E-4</v>
      </c>
      <c r="AS58" s="478">
        <v>3.5492728794698006E-4</v>
      </c>
      <c r="AT58" s="478">
        <v>3.2355504331788287E-4</v>
      </c>
      <c r="AU58" s="478">
        <v>2.3423718439094193E-4</v>
      </c>
      <c r="AV58" s="478">
        <v>3.7014091930757524E-4</v>
      </c>
      <c r="AW58" s="478">
        <v>3.9431794899146802E-4</v>
      </c>
      <c r="AX58" s="478">
        <v>2.6507683868868783E-4</v>
      </c>
      <c r="AY58" s="478">
        <v>2.2001982122522385E-4</v>
      </c>
      <c r="AZ58" s="478">
        <v>2.0415528011232605E-4</v>
      </c>
      <c r="BA58" s="478">
        <v>3.0129688326485074E-4</v>
      </c>
      <c r="BB58" s="478">
        <v>1.2418804450292694E-4</v>
      </c>
      <c r="BC58" s="478">
        <v>1.5749442579289039E-4</v>
      </c>
      <c r="BD58" s="478">
        <v>0</v>
      </c>
      <c r="BE58" s="478">
        <v>8.0293726432298373E-2</v>
      </c>
      <c r="BF58" s="478">
        <v>1.1145734752805092</v>
      </c>
      <c r="BG58" s="478">
        <v>2.1515329453866301E-4</v>
      </c>
      <c r="BH58" s="478">
        <v>3.2858072229166638E-3</v>
      </c>
      <c r="BI58" s="478">
        <v>3.2582206674049055E-4</v>
      </c>
      <c r="BJ58" s="478">
        <v>5.7427800683258117E-4</v>
      </c>
      <c r="BK58" s="478">
        <v>3.1900086105357903E-4</v>
      </c>
      <c r="BL58" s="478">
        <v>4.3895032626129632E-4</v>
      </c>
      <c r="BM58" s="478">
        <v>4.6008484606373641E-4</v>
      </c>
      <c r="BN58" s="478">
        <v>3.9660183045918596E-4</v>
      </c>
      <c r="BO58" s="478">
        <v>1.8374164565342331E-3</v>
      </c>
      <c r="BP58" s="478">
        <v>2.4326406519668644E-4</v>
      </c>
      <c r="BQ58" s="478">
        <v>1.0779540442876223E-3</v>
      </c>
      <c r="BR58" s="478">
        <v>7.2117757181913234E-4</v>
      </c>
      <c r="BS58" s="478">
        <v>3.4295559711458557E-4</v>
      </c>
      <c r="BT58" s="478">
        <v>2.2015821361038104E-4</v>
      </c>
      <c r="BU58" s="478">
        <v>1.6235057303849222E-4</v>
      </c>
      <c r="BV58" s="478">
        <v>1.2191737048660784E-4</v>
      </c>
      <c r="BW58" s="478">
        <v>2.8125898974716167E-5</v>
      </c>
      <c r="BX58" s="478">
        <v>2.6421753539408976E-4</v>
      </c>
      <c r="BY58" s="478">
        <v>8.4786534187535198E-4</v>
      </c>
      <c r="BZ58" s="478">
        <v>5.3862961798782031E-3</v>
      </c>
      <c r="CA58" s="478">
        <v>1.029581002885166E-4</v>
      </c>
      <c r="CB58" s="478">
        <v>4.5648044191633376E-4</v>
      </c>
      <c r="CC58" s="478">
        <v>3.2691155526463184E-4</v>
      </c>
      <c r="CD58" s="478">
        <v>3.8327644942224751E-4</v>
      </c>
      <c r="CE58" s="478">
        <v>3.96626840287942E-4</v>
      </c>
      <c r="CF58" s="478">
        <v>1.8652513173154532E-4</v>
      </c>
      <c r="CG58" s="478">
        <v>4.3954082205103687E-4</v>
      </c>
      <c r="CH58" s="478">
        <v>4.0415334592520263E-4</v>
      </c>
      <c r="CI58" s="478">
        <v>5.9757047723823966E-4</v>
      </c>
      <c r="CJ58" s="478">
        <v>2.9207169131058314E-4</v>
      </c>
      <c r="CK58" s="478">
        <v>3.0945492630281426E-4</v>
      </c>
      <c r="CL58" s="478">
        <v>5.268337103371425E-4</v>
      </c>
      <c r="CM58" s="478">
        <v>2.454868607597527E-4</v>
      </c>
      <c r="CN58" s="478">
        <v>5.4117194796129791E-4</v>
      </c>
      <c r="CO58" s="478">
        <v>1.8857523592808722E-4</v>
      </c>
      <c r="CP58" s="478">
        <v>5.4495296142247757E-4</v>
      </c>
      <c r="CQ58" s="478">
        <v>3.5943617740501123E-4</v>
      </c>
      <c r="CR58" s="478">
        <v>1.9808240051484208E-4</v>
      </c>
      <c r="CS58" s="478">
        <v>3.3832560781789958E-4</v>
      </c>
      <c r="CT58" s="478">
        <v>3.0340458734636746E-3</v>
      </c>
      <c r="CU58" s="478">
        <v>2.7211568266175527E-4</v>
      </c>
      <c r="CV58" s="478">
        <v>4.267933327586719E-2</v>
      </c>
      <c r="CW58" s="478">
        <v>1.8409083659708643E-4</v>
      </c>
      <c r="CX58" s="478">
        <v>7.1181342196526801E-4</v>
      </c>
      <c r="CY58" s="478">
        <v>2.266360355837924E-4</v>
      </c>
      <c r="CZ58" s="478">
        <v>4.4176369697721685E-4</v>
      </c>
      <c r="DA58" s="478">
        <v>4.7680129533529848E-4</v>
      </c>
      <c r="DB58" s="478">
        <v>1.7888553683862368E-4</v>
      </c>
      <c r="DC58" s="478">
        <v>3.2333203125450914E-4</v>
      </c>
      <c r="DD58" s="478">
        <v>1.2073034382306575E-4</v>
      </c>
      <c r="DE58" s="478">
        <v>1.8943488559161227E-4</v>
      </c>
      <c r="DF58" s="501">
        <v>1.2917547313317645</v>
      </c>
      <c r="DG58" s="502">
        <v>0.99953640140559052</v>
      </c>
      <c r="DH58" s="503" t="s">
        <v>257</v>
      </c>
    </row>
    <row r="59" spans="1:112" ht="18.75" customHeight="1" x14ac:dyDescent="0.2">
      <c r="A59" s="563" t="s">
        <v>258</v>
      </c>
      <c r="B59" s="571" t="s">
        <v>353</v>
      </c>
      <c r="C59" s="459"/>
      <c r="D59" s="499">
        <v>2.1705703363596248E-6</v>
      </c>
      <c r="E59" s="499">
        <v>3.7100250743106317E-6</v>
      </c>
      <c r="F59" s="499">
        <v>8.7661952900319703E-7</v>
      </c>
      <c r="G59" s="499">
        <v>2.6249317642960597E-6</v>
      </c>
      <c r="H59" s="499">
        <v>7.8299907268587886E-3</v>
      </c>
      <c r="I59" s="499">
        <v>0</v>
      </c>
      <c r="J59" s="499">
        <v>4.6123243161196547E-5</v>
      </c>
      <c r="K59" s="499">
        <v>1.0851218870567344E-4</v>
      </c>
      <c r="L59" s="478">
        <v>5.1280161215281947E-6</v>
      </c>
      <c r="M59" s="478">
        <v>1.4080736132833976E-5</v>
      </c>
      <c r="N59" s="478">
        <v>0</v>
      </c>
      <c r="O59" s="478">
        <v>7.1598879409686638E-7</v>
      </c>
      <c r="P59" s="478">
        <v>7.6938513945515959E-7</v>
      </c>
      <c r="Q59" s="478">
        <v>2.9805652177476118E-6</v>
      </c>
      <c r="R59" s="478">
        <v>1.0659257056857585E-6</v>
      </c>
      <c r="S59" s="478">
        <v>3.6877745459702864E-6</v>
      </c>
      <c r="T59" s="478">
        <v>1.1577792612623858E-6</v>
      </c>
      <c r="U59" s="478">
        <v>8.7269569471083934E-7</v>
      </c>
      <c r="V59" s="478">
        <v>3.7548223712039752E-6</v>
      </c>
      <c r="W59" s="478">
        <v>3.222747196965489E-6</v>
      </c>
      <c r="X59" s="478">
        <v>0</v>
      </c>
      <c r="Y59" s="478">
        <v>1.8100263126673768E-6</v>
      </c>
      <c r="Z59" s="478">
        <v>1.4695620507431326E-6</v>
      </c>
      <c r="AA59" s="478">
        <v>2.0580425487888856E-6</v>
      </c>
      <c r="AB59" s="478">
        <v>1.4842204328095521E-6</v>
      </c>
      <c r="AC59" s="478">
        <v>2.2698180793807293E-6</v>
      </c>
      <c r="AD59" s="478">
        <v>8.0655709643712558E-7</v>
      </c>
      <c r="AE59" s="478">
        <v>5.3562859237777369E-7</v>
      </c>
      <c r="AF59" s="478">
        <v>1.7475043949977545E-6</v>
      </c>
      <c r="AG59" s="478">
        <v>2.4490852193428961E-6</v>
      </c>
      <c r="AH59" s="478">
        <v>6.0774509756076864E-6</v>
      </c>
      <c r="AI59" s="478">
        <v>3.8805568673733942E-6</v>
      </c>
      <c r="AJ59" s="478">
        <v>4.1887284644149099E-6</v>
      </c>
      <c r="AK59" s="478">
        <v>4.6312561635322216E-6</v>
      </c>
      <c r="AL59" s="478">
        <v>2.20064030618569E-6</v>
      </c>
      <c r="AM59" s="478">
        <v>4.3429578599218966E-6</v>
      </c>
      <c r="AN59" s="478">
        <v>2.6202418374230315E-6</v>
      </c>
      <c r="AO59" s="478">
        <v>1.3135514448742529E-5</v>
      </c>
      <c r="AP59" s="478">
        <v>5.8556913966019459E-6</v>
      </c>
      <c r="AQ59" s="478">
        <v>1.5957698627758474E-6</v>
      </c>
      <c r="AR59" s="478">
        <v>1.3189211334573865E-6</v>
      </c>
      <c r="AS59" s="478">
        <v>1.2284325162755205E-6</v>
      </c>
      <c r="AT59" s="478">
        <v>9.5635197970073219E-7</v>
      </c>
      <c r="AU59" s="478">
        <v>7.3929480841580029E-7</v>
      </c>
      <c r="AV59" s="478">
        <v>6.1396624757571562E-7</v>
      </c>
      <c r="AW59" s="478">
        <v>6.7810359362100064E-7</v>
      </c>
      <c r="AX59" s="478">
        <v>9.4740617729161967E-7</v>
      </c>
      <c r="AY59" s="478">
        <v>7.3956540926405074E-7</v>
      </c>
      <c r="AZ59" s="478">
        <v>4.2595390390364132E-7</v>
      </c>
      <c r="BA59" s="478">
        <v>8.26993863049595E-7</v>
      </c>
      <c r="BB59" s="478">
        <v>5.6245240784093172E-7</v>
      </c>
      <c r="BC59" s="478">
        <v>4.118570042887607E-7</v>
      </c>
      <c r="BD59" s="478">
        <v>0</v>
      </c>
      <c r="BE59" s="478">
        <v>1.011290864353353E-6</v>
      </c>
      <c r="BF59" s="478">
        <v>1.2101004632299959E-6</v>
      </c>
      <c r="BG59" s="478">
        <v>1.0403031250626427</v>
      </c>
      <c r="BH59" s="478">
        <v>1.000518650273453E-6</v>
      </c>
      <c r="BI59" s="478">
        <v>2.8361663865708538E-4</v>
      </c>
      <c r="BJ59" s="478">
        <v>6.8515148954462145E-5</v>
      </c>
      <c r="BK59" s="478">
        <v>1.2666418928965825E-6</v>
      </c>
      <c r="BL59" s="478">
        <v>1.2873571478272325E-6</v>
      </c>
      <c r="BM59" s="478">
        <v>1.8391640351140845E-6</v>
      </c>
      <c r="BN59" s="478">
        <v>1.9619025503511396E-6</v>
      </c>
      <c r="BO59" s="478">
        <v>1.8393158507724769E-6</v>
      </c>
      <c r="BP59" s="478">
        <v>3.1376182386503347E-6</v>
      </c>
      <c r="BQ59" s="478">
        <v>8.412612378632227E-7</v>
      </c>
      <c r="BR59" s="478">
        <v>9.2822429365721974E-7</v>
      </c>
      <c r="BS59" s="478">
        <v>8.7134701531407209E-7</v>
      </c>
      <c r="BT59" s="478">
        <v>5.145636497647514E-7</v>
      </c>
      <c r="BU59" s="478">
        <v>3.1710986617520384E-7</v>
      </c>
      <c r="BV59" s="478">
        <v>2.6500665732574278E-7</v>
      </c>
      <c r="BW59" s="478">
        <v>7.6413657086278894E-8</v>
      </c>
      <c r="BX59" s="478">
        <v>5.7431753004046097E-7</v>
      </c>
      <c r="BY59" s="478">
        <v>4.8327879242003957E-6</v>
      </c>
      <c r="BZ59" s="478">
        <v>1.0690413201781955E-5</v>
      </c>
      <c r="CA59" s="478">
        <v>3.7474358956637662E-3</v>
      </c>
      <c r="CB59" s="478">
        <v>1.5629052371491159E-5</v>
      </c>
      <c r="CC59" s="478">
        <v>2.0087366455157721E-6</v>
      </c>
      <c r="CD59" s="478">
        <v>8.2313866637240511E-7</v>
      </c>
      <c r="CE59" s="478">
        <v>7.4775556595179209E-5</v>
      </c>
      <c r="CF59" s="478">
        <v>1.2082944074969414E-6</v>
      </c>
      <c r="CG59" s="478">
        <v>6.1155249716025699E-7</v>
      </c>
      <c r="CH59" s="478">
        <v>6.1105821775959999E-7</v>
      </c>
      <c r="CI59" s="478">
        <v>7.7220715901709823E-7</v>
      </c>
      <c r="CJ59" s="478">
        <v>6.1992149449133165E-7</v>
      </c>
      <c r="CK59" s="478">
        <v>1.0210624820963152E-6</v>
      </c>
      <c r="CL59" s="478">
        <v>1.3251701415618536E-4</v>
      </c>
      <c r="CM59" s="478">
        <v>2.1777406772869452E-5</v>
      </c>
      <c r="CN59" s="478">
        <v>1.3951094896175279E-5</v>
      </c>
      <c r="CO59" s="478">
        <v>1.7236120086048938E-6</v>
      </c>
      <c r="CP59" s="478">
        <v>8.4475451361253029E-7</v>
      </c>
      <c r="CQ59" s="478">
        <v>3.9320717981775614E-6</v>
      </c>
      <c r="CR59" s="478">
        <v>7.6062779278994452E-6</v>
      </c>
      <c r="CS59" s="478">
        <v>7.5234251479424611E-7</v>
      </c>
      <c r="CT59" s="478">
        <v>3.1628141830925925E-6</v>
      </c>
      <c r="CU59" s="478">
        <v>5.4660148549134218E-7</v>
      </c>
      <c r="CV59" s="478">
        <v>7.9381213278703505E-7</v>
      </c>
      <c r="CW59" s="478">
        <v>2.9524758892766623E-7</v>
      </c>
      <c r="CX59" s="478">
        <v>3.7263904148360699E-5</v>
      </c>
      <c r="CY59" s="478">
        <v>4.4417656935078139E-5</v>
      </c>
      <c r="CZ59" s="478">
        <v>7.465711239621489E-7</v>
      </c>
      <c r="DA59" s="478">
        <v>4.9914365431975995E-6</v>
      </c>
      <c r="DB59" s="478">
        <v>3.4360032031288489E-7</v>
      </c>
      <c r="DC59" s="478">
        <v>2.966599970084612E-6</v>
      </c>
      <c r="DD59" s="478">
        <v>3.6278871480951078E-6</v>
      </c>
      <c r="DE59" s="478">
        <v>1.4436853734459899E-5</v>
      </c>
      <c r="DF59" s="501">
        <v>1.0529359895346486</v>
      </c>
      <c r="DG59" s="502">
        <v>0.81474278697230063</v>
      </c>
      <c r="DH59" s="503" t="s">
        <v>258</v>
      </c>
    </row>
    <row r="60" spans="1:112" ht="18.75" customHeight="1" x14ac:dyDescent="0.2">
      <c r="A60" s="563" t="s">
        <v>259</v>
      </c>
      <c r="B60" s="571" t="s">
        <v>354</v>
      </c>
      <c r="C60" s="459"/>
      <c r="D60" s="499">
        <v>3.6115077043276573E-5</v>
      </c>
      <c r="E60" s="499">
        <v>8.6472489498842401E-6</v>
      </c>
      <c r="F60" s="499">
        <v>3.4214970030635686E-5</v>
      </c>
      <c r="G60" s="499">
        <v>1.0365476677771684E-5</v>
      </c>
      <c r="H60" s="499">
        <v>4.9772030320266006E-6</v>
      </c>
      <c r="I60" s="499">
        <v>0</v>
      </c>
      <c r="J60" s="499">
        <v>3.8339486942587719E-5</v>
      </c>
      <c r="K60" s="499">
        <v>6.7972674341779332E-6</v>
      </c>
      <c r="L60" s="478">
        <v>8.400783392407533E-6</v>
      </c>
      <c r="M60" s="478">
        <v>6.0988334740869632E-6</v>
      </c>
      <c r="N60" s="478">
        <v>0</v>
      </c>
      <c r="O60" s="478">
        <v>8.3334100573996023E-6</v>
      </c>
      <c r="P60" s="478">
        <v>6.7942233282043552E-6</v>
      </c>
      <c r="Q60" s="478">
        <v>1.0777142139202254E-5</v>
      </c>
      <c r="R60" s="478">
        <v>5.0248513081770112E-6</v>
      </c>
      <c r="S60" s="478">
        <v>9.6400095594482995E-6</v>
      </c>
      <c r="T60" s="478">
        <v>5.7963790521197357E-6</v>
      </c>
      <c r="U60" s="478">
        <v>6.2544729134342377E-6</v>
      </c>
      <c r="V60" s="478">
        <v>1.2116251476333146E-5</v>
      </c>
      <c r="W60" s="478">
        <v>1.1890782317687815E-5</v>
      </c>
      <c r="X60" s="478">
        <v>0</v>
      </c>
      <c r="Y60" s="478">
        <v>1.0212710556177931E-5</v>
      </c>
      <c r="Z60" s="478">
        <v>4.8882951416126152E-6</v>
      </c>
      <c r="AA60" s="478">
        <v>7.6707951003019002E-6</v>
      </c>
      <c r="AB60" s="478">
        <v>5.0316976534450416E-6</v>
      </c>
      <c r="AC60" s="478">
        <v>7.4151026225342846E-6</v>
      </c>
      <c r="AD60" s="478">
        <v>7.1602079203490907E-6</v>
      </c>
      <c r="AE60" s="478">
        <v>9.5634672975698561E-6</v>
      </c>
      <c r="AF60" s="478">
        <v>6.487530614185355E-6</v>
      </c>
      <c r="AG60" s="478">
        <v>6.6611583216864175E-6</v>
      </c>
      <c r="AH60" s="478">
        <v>1.3664085955544525E-5</v>
      </c>
      <c r="AI60" s="478">
        <v>8.9509866812422275E-6</v>
      </c>
      <c r="AJ60" s="478">
        <v>1.8394622128653824E-5</v>
      </c>
      <c r="AK60" s="478">
        <v>2.1346892724524897E-5</v>
      </c>
      <c r="AL60" s="478">
        <v>1.2655074404761561E-5</v>
      </c>
      <c r="AM60" s="478">
        <v>1.2093927063845751E-5</v>
      </c>
      <c r="AN60" s="478">
        <v>3.055482530562408E-6</v>
      </c>
      <c r="AO60" s="478">
        <v>9.6275056670767379E-6</v>
      </c>
      <c r="AP60" s="478">
        <v>9.0906486652742206E-6</v>
      </c>
      <c r="AQ60" s="478">
        <v>6.6802083265174727E-6</v>
      </c>
      <c r="AR60" s="478">
        <v>6.8422306742072186E-6</v>
      </c>
      <c r="AS60" s="478">
        <v>7.5272942658466126E-6</v>
      </c>
      <c r="AT60" s="478">
        <v>6.868098155213142E-6</v>
      </c>
      <c r="AU60" s="478">
        <v>5.4655741522254049E-6</v>
      </c>
      <c r="AV60" s="478">
        <v>7.3244974355858868E-6</v>
      </c>
      <c r="AW60" s="478">
        <v>8.6465714927319863E-6</v>
      </c>
      <c r="AX60" s="478">
        <v>6.3078769837791045E-6</v>
      </c>
      <c r="AY60" s="478">
        <v>4.8331827091042202E-6</v>
      </c>
      <c r="AZ60" s="478">
        <v>5.2892318361533104E-6</v>
      </c>
      <c r="BA60" s="478">
        <v>6.5714660110635319E-6</v>
      </c>
      <c r="BB60" s="478">
        <v>5.2324706764676166E-6</v>
      </c>
      <c r="BC60" s="478">
        <v>3.269091731717264E-6</v>
      </c>
      <c r="BD60" s="478">
        <v>0</v>
      </c>
      <c r="BE60" s="478">
        <v>3.0821891975536487E-6</v>
      </c>
      <c r="BF60" s="478">
        <v>5.7661920945011456E-6</v>
      </c>
      <c r="BG60" s="478">
        <v>4.7558532892329001E-6</v>
      </c>
      <c r="BH60" s="478">
        <v>1.0404684817791769</v>
      </c>
      <c r="BI60" s="478">
        <v>8.4894224063460356E-6</v>
      </c>
      <c r="BJ60" s="478">
        <v>1.2493814718600474E-5</v>
      </c>
      <c r="BK60" s="478">
        <v>8.226765946132141E-6</v>
      </c>
      <c r="BL60" s="478">
        <v>9.822211348462789E-6</v>
      </c>
      <c r="BM60" s="478">
        <v>9.652010384814338E-6</v>
      </c>
      <c r="BN60" s="478">
        <v>8.6080544818861415E-6</v>
      </c>
      <c r="BO60" s="478">
        <v>3.2325158223821204E-5</v>
      </c>
      <c r="BP60" s="478">
        <v>5.4942237126892937E-6</v>
      </c>
      <c r="BQ60" s="478">
        <v>2.1936177597692112E-5</v>
      </c>
      <c r="BR60" s="478">
        <v>2.5520750605248332E-5</v>
      </c>
      <c r="BS60" s="478">
        <v>1.0909179126357347E-5</v>
      </c>
      <c r="BT60" s="478">
        <v>1.1824623277197846E-5</v>
      </c>
      <c r="BU60" s="478">
        <v>4.3519884356885138E-6</v>
      </c>
      <c r="BV60" s="478">
        <v>3.3538785848178709E-6</v>
      </c>
      <c r="BW60" s="478">
        <v>1.0658865679125835E-6</v>
      </c>
      <c r="BX60" s="478">
        <v>9.1493830835234664E-3</v>
      </c>
      <c r="BY60" s="478">
        <v>1.7103982337171726E-5</v>
      </c>
      <c r="BZ60" s="478">
        <v>9.7519507288538717E-5</v>
      </c>
      <c r="CA60" s="478">
        <v>6.6566605441683285E-6</v>
      </c>
      <c r="CB60" s="478">
        <v>1.6522794873096609E-2</v>
      </c>
      <c r="CC60" s="478">
        <v>1.2473431530288998E-5</v>
      </c>
      <c r="CD60" s="478">
        <v>8.5828963945081849E-6</v>
      </c>
      <c r="CE60" s="478">
        <v>9.2044645694493412E-5</v>
      </c>
      <c r="CF60" s="478">
        <v>1.6094942041036279E-5</v>
      </c>
      <c r="CG60" s="478">
        <v>1.0342934328774463E-5</v>
      </c>
      <c r="CH60" s="478">
        <v>1.1045871259339717E-5</v>
      </c>
      <c r="CI60" s="478">
        <v>1.2462949445308627E-5</v>
      </c>
      <c r="CJ60" s="478">
        <v>7.9197685564806267E-6</v>
      </c>
      <c r="CK60" s="478">
        <v>1.174759556606168E-5</v>
      </c>
      <c r="CL60" s="478">
        <v>4.9514738548731918E-4</v>
      </c>
      <c r="CM60" s="478">
        <v>8.2844723763333809E-6</v>
      </c>
      <c r="CN60" s="478">
        <v>1.5682792476090616E-5</v>
      </c>
      <c r="CO60" s="478">
        <v>5.2252564644568491E-6</v>
      </c>
      <c r="CP60" s="478">
        <v>1.4700494151164784E-5</v>
      </c>
      <c r="CQ60" s="478">
        <v>7.8662572340471688E-6</v>
      </c>
      <c r="CR60" s="478">
        <v>4.3140312599455578E-6</v>
      </c>
      <c r="CS60" s="478">
        <v>1.1960359900278732E-5</v>
      </c>
      <c r="CT60" s="478">
        <v>5.2838552622355616E-5</v>
      </c>
      <c r="CU60" s="478">
        <v>8.0576687178442359E-6</v>
      </c>
      <c r="CV60" s="478">
        <v>7.1311126017267474E-4</v>
      </c>
      <c r="CW60" s="478">
        <v>6.3790383656438996E-6</v>
      </c>
      <c r="CX60" s="478">
        <v>1.6564954399651079E-5</v>
      </c>
      <c r="CY60" s="478">
        <v>5.8200257178609567E-6</v>
      </c>
      <c r="CZ60" s="478">
        <v>9.5609382769652649E-6</v>
      </c>
      <c r="DA60" s="478">
        <v>1.0566828196438948E-5</v>
      </c>
      <c r="DB60" s="478">
        <v>4.1759238470069371E-6</v>
      </c>
      <c r="DC60" s="478">
        <v>6.4752589014097146E-5</v>
      </c>
      <c r="DD60" s="478">
        <v>3.6513128687324973E-6</v>
      </c>
      <c r="DE60" s="478">
        <v>5.5241151741922821E-5</v>
      </c>
      <c r="DF60" s="501">
        <v>1.0686316464487009</v>
      </c>
      <c r="DG60" s="502">
        <v>0.82688780184938515</v>
      </c>
      <c r="DH60" s="503" t="s">
        <v>259</v>
      </c>
    </row>
    <row r="61" spans="1:112" ht="18.75" customHeight="1" x14ac:dyDescent="0.2">
      <c r="A61" s="563" t="s">
        <v>260</v>
      </c>
      <c r="B61" s="571" t="s">
        <v>78</v>
      </c>
      <c r="C61" s="459"/>
      <c r="D61" s="499">
        <v>1.7029578167407582E-5</v>
      </c>
      <c r="E61" s="499">
        <v>1.0774856165251578E-5</v>
      </c>
      <c r="F61" s="499">
        <v>2.3199596716093329E-5</v>
      </c>
      <c r="G61" s="499">
        <v>2.1875093216502605E-5</v>
      </c>
      <c r="H61" s="499">
        <v>3.6529478234883833E-4</v>
      </c>
      <c r="I61" s="499">
        <v>0</v>
      </c>
      <c r="J61" s="499">
        <v>6.003568371635727E-5</v>
      </c>
      <c r="K61" s="499">
        <v>3.3331993105214841E-5</v>
      </c>
      <c r="L61" s="478">
        <v>6.9082298445623941E-5</v>
      </c>
      <c r="M61" s="478">
        <v>7.189748610886358E-6</v>
      </c>
      <c r="N61" s="478">
        <v>0</v>
      </c>
      <c r="O61" s="478">
        <v>6.2953110761740171E-5</v>
      </c>
      <c r="P61" s="478">
        <v>1.0108229700537066E-3</v>
      </c>
      <c r="Q61" s="478">
        <v>8.8258346084441522E-5</v>
      </c>
      <c r="R61" s="478">
        <v>1.4089720778416405E-4</v>
      </c>
      <c r="S61" s="478">
        <v>2.6363977536884577E-5</v>
      </c>
      <c r="T61" s="478">
        <v>3.2844753643451715E-5</v>
      </c>
      <c r="U61" s="478">
        <v>1.5728930245316052E-5</v>
      </c>
      <c r="V61" s="478">
        <v>1.7150663005601968E-5</v>
      </c>
      <c r="W61" s="478">
        <v>1.2063790921603372E-5</v>
      </c>
      <c r="X61" s="478">
        <v>0</v>
      </c>
      <c r="Y61" s="478">
        <v>4.711635078024206E-5</v>
      </c>
      <c r="Z61" s="478">
        <v>1.1463147373949067E-5</v>
      </c>
      <c r="AA61" s="478">
        <v>2.0578687222792451E-5</v>
      </c>
      <c r="AB61" s="478">
        <v>1.8840788805271693E-5</v>
      </c>
      <c r="AC61" s="478">
        <v>1.6323149014704875E-5</v>
      </c>
      <c r="AD61" s="478">
        <v>1.5750293482398831E-5</v>
      </c>
      <c r="AE61" s="478">
        <v>1.6158803100260817E-5</v>
      </c>
      <c r="AF61" s="478">
        <v>7.2859415596766597E-5</v>
      </c>
      <c r="AG61" s="478">
        <v>1.8151714714423789E-4</v>
      </c>
      <c r="AH61" s="478">
        <v>2.2253766002587957E-5</v>
      </c>
      <c r="AI61" s="478">
        <v>3.2069533788266213E-4</v>
      </c>
      <c r="AJ61" s="478">
        <v>8.7419491462563054E-5</v>
      </c>
      <c r="AK61" s="478">
        <v>1.3246774866610185E-5</v>
      </c>
      <c r="AL61" s="478">
        <v>5.4918118590247992E-5</v>
      </c>
      <c r="AM61" s="478">
        <v>9.9294219435763629E-5</v>
      </c>
      <c r="AN61" s="478">
        <v>1.1490222573291269E-5</v>
      </c>
      <c r="AO61" s="478">
        <v>1.2409317962758751E-5</v>
      </c>
      <c r="AP61" s="478">
        <v>6.4500179752364803E-5</v>
      </c>
      <c r="AQ61" s="478">
        <v>1.3795105452975854E-5</v>
      </c>
      <c r="AR61" s="478">
        <v>1.6443156138536099E-5</v>
      </c>
      <c r="AS61" s="478">
        <v>1.582333615015329E-5</v>
      </c>
      <c r="AT61" s="478">
        <v>1.2805604150328275E-4</v>
      </c>
      <c r="AU61" s="478">
        <v>5.8789866314675428E-5</v>
      </c>
      <c r="AV61" s="478">
        <v>1.9900815189202111E-5</v>
      </c>
      <c r="AW61" s="478">
        <v>6.044992775548095E-5</v>
      </c>
      <c r="AX61" s="478">
        <v>5.5744850872911266E-5</v>
      </c>
      <c r="AY61" s="478">
        <v>1.2685625404361014E-5</v>
      </c>
      <c r="AZ61" s="478">
        <v>1.0926672670058599E-4</v>
      </c>
      <c r="BA61" s="478">
        <v>3.3343389189994477E-5</v>
      </c>
      <c r="BB61" s="478">
        <v>1.4516110538523254E-4</v>
      </c>
      <c r="BC61" s="478">
        <v>1.1435200370752832E-4</v>
      </c>
      <c r="BD61" s="478">
        <v>0</v>
      </c>
      <c r="BE61" s="478">
        <v>5.3158788417702426E-6</v>
      </c>
      <c r="BF61" s="478">
        <v>2.4708953466249663E-5</v>
      </c>
      <c r="BG61" s="478">
        <v>1.5149564565356067E-5</v>
      </c>
      <c r="BH61" s="478">
        <v>2.6942732066600401E-5</v>
      </c>
      <c r="BI61" s="478">
        <v>1.0015126001130004</v>
      </c>
      <c r="BJ61" s="478">
        <v>2.6389948352191662E-5</v>
      </c>
      <c r="BK61" s="478">
        <v>7.0424643991787755E-5</v>
      </c>
      <c r="BL61" s="478">
        <v>1.8459064401330278E-4</v>
      </c>
      <c r="BM61" s="478">
        <v>1.2736079072531248E-4</v>
      </c>
      <c r="BN61" s="478">
        <v>1.432423040453975E-4</v>
      </c>
      <c r="BO61" s="478">
        <v>2.0813356403484442E-5</v>
      </c>
      <c r="BP61" s="478">
        <v>2.2949860489259159E-5</v>
      </c>
      <c r="BQ61" s="478">
        <v>8.0946908230944669E-5</v>
      </c>
      <c r="BR61" s="478">
        <v>3.5695624652542504E-5</v>
      </c>
      <c r="BS61" s="478">
        <v>4.0474899465236355E-5</v>
      </c>
      <c r="BT61" s="478">
        <v>5.0782000363614306E-5</v>
      </c>
      <c r="BU61" s="478">
        <v>1.7949585951293485E-5</v>
      </c>
      <c r="BV61" s="478">
        <v>1.7140476866243936E-5</v>
      </c>
      <c r="BW61" s="478">
        <v>6.5505270729696513E-6</v>
      </c>
      <c r="BX61" s="478">
        <v>2.7340307702597762E-5</v>
      </c>
      <c r="BY61" s="478">
        <v>2.3863363614332991E-5</v>
      </c>
      <c r="BZ61" s="478">
        <v>6.1081228720149191E-5</v>
      </c>
      <c r="CA61" s="478">
        <v>2.0942049477109893E-5</v>
      </c>
      <c r="CB61" s="478">
        <v>3.5793762522104968E-5</v>
      </c>
      <c r="CC61" s="478">
        <v>4.0133742732833844E-5</v>
      </c>
      <c r="CD61" s="478">
        <v>3.8153354674061678E-5</v>
      </c>
      <c r="CE61" s="478">
        <v>4.6211864188111515E-5</v>
      </c>
      <c r="CF61" s="478">
        <v>2.6229222714072227E-5</v>
      </c>
      <c r="CG61" s="478">
        <v>1.0924652492055267E-4</v>
      </c>
      <c r="CH61" s="478">
        <v>1.3848486347125535E-4</v>
      </c>
      <c r="CI61" s="478">
        <v>5.4515365761013913E-4</v>
      </c>
      <c r="CJ61" s="478">
        <v>7.9611092544367278E-5</v>
      </c>
      <c r="CK61" s="478">
        <v>2.4388630743824206E-4</v>
      </c>
      <c r="CL61" s="478">
        <v>7.4958611597543466E-5</v>
      </c>
      <c r="CM61" s="478">
        <v>1.0702236741801628E-4</v>
      </c>
      <c r="CN61" s="478">
        <v>4.5467752810245029E-4</v>
      </c>
      <c r="CO61" s="478">
        <v>3.067729690946318E-5</v>
      </c>
      <c r="CP61" s="478">
        <v>5.4847168534442775E-5</v>
      </c>
      <c r="CQ61" s="478">
        <v>1.5335011142317414E-4</v>
      </c>
      <c r="CR61" s="478">
        <v>9.5362579028701464E-5</v>
      </c>
      <c r="CS61" s="478">
        <v>2.2656800494125635E-4</v>
      </c>
      <c r="CT61" s="478">
        <v>3.5481896922279785E-4</v>
      </c>
      <c r="CU61" s="478">
        <v>1.4713058058791703E-4</v>
      </c>
      <c r="CV61" s="478">
        <v>4.7834894726516817E-5</v>
      </c>
      <c r="CW61" s="478">
        <v>1.0365894746405592E-4</v>
      </c>
      <c r="CX61" s="478">
        <v>1.3697330012624339E-4</v>
      </c>
      <c r="CY61" s="478">
        <v>9.404990191485776E-5</v>
      </c>
      <c r="CZ61" s="478">
        <v>2.0724031865541491E-4</v>
      </c>
      <c r="DA61" s="478">
        <v>2.7105648998918311E-4</v>
      </c>
      <c r="DB61" s="478">
        <v>2.2563412887038199E-5</v>
      </c>
      <c r="DC61" s="478">
        <v>3.1530357942213496E-4</v>
      </c>
      <c r="DD61" s="478">
        <v>4.930070106301373E-3</v>
      </c>
      <c r="DE61" s="478">
        <v>2.997265411813847E-5</v>
      </c>
      <c r="DF61" s="501">
        <v>1.0156098415196089</v>
      </c>
      <c r="DG61" s="502">
        <v>0.78586049007773384</v>
      </c>
      <c r="DH61" s="503" t="s">
        <v>260</v>
      </c>
    </row>
    <row r="62" spans="1:112" ht="18.75" customHeight="1" x14ac:dyDescent="0.2">
      <c r="A62" s="563" t="s">
        <v>261</v>
      </c>
      <c r="B62" s="571" t="s">
        <v>355</v>
      </c>
      <c r="C62" s="459"/>
      <c r="D62" s="499">
        <v>1.2414410281702663E-3</v>
      </c>
      <c r="E62" s="499">
        <v>1.5943102495271535E-3</v>
      </c>
      <c r="F62" s="499">
        <v>2.6681377492512637E-4</v>
      </c>
      <c r="G62" s="499">
        <v>5.063793643683724E-3</v>
      </c>
      <c r="H62" s="499">
        <v>4.6387260457146039E-5</v>
      </c>
      <c r="I62" s="499">
        <v>0</v>
      </c>
      <c r="J62" s="499">
        <v>9.3657685880914457E-5</v>
      </c>
      <c r="K62" s="499">
        <v>2.8610125149570802E-4</v>
      </c>
      <c r="L62" s="478">
        <v>4.3891929028233085E-4</v>
      </c>
      <c r="M62" s="478">
        <v>3.2937998879741695E-3</v>
      </c>
      <c r="N62" s="478">
        <v>0</v>
      </c>
      <c r="O62" s="478">
        <v>4.5964442805312186E-4</v>
      </c>
      <c r="P62" s="478">
        <v>8.5780594844745518E-5</v>
      </c>
      <c r="Q62" s="478">
        <v>7.3638484681997933E-3</v>
      </c>
      <c r="R62" s="478">
        <v>6.1614954629674479E-4</v>
      </c>
      <c r="S62" s="478">
        <v>2.4931159034093847E-2</v>
      </c>
      <c r="T62" s="478">
        <v>1.0934600075204123E-3</v>
      </c>
      <c r="U62" s="478">
        <v>5.8156321451362648E-4</v>
      </c>
      <c r="V62" s="478">
        <v>2.2486086454416718E-2</v>
      </c>
      <c r="W62" s="478">
        <v>7.206768051258295E-3</v>
      </c>
      <c r="X62" s="478">
        <v>0</v>
      </c>
      <c r="Y62" s="478">
        <v>2.1436563204531296E-3</v>
      </c>
      <c r="Z62" s="478">
        <v>2.9666677491916959E-4</v>
      </c>
      <c r="AA62" s="478">
        <v>3.2303685616966518E-4</v>
      </c>
      <c r="AB62" s="478">
        <v>5.1905902114643561E-4</v>
      </c>
      <c r="AC62" s="478">
        <v>7.4311258651671438E-5</v>
      </c>
      <c r="AD62" s="478">
        <v>4.8578030865860421E-3</v>
      </c>
      <c r="AE62" s="478">
        <v>2.1839724885761445E-4</v>
      </c>
      <c r="AF62" s="478">
        <v>2.5670539598611914E-4</v>
      </c>
      <c r="AG62" s="478">
        <v>9.0700840772897189E-3</v>
      </c>
      <c r="AH62" s="478">
        <v>1.3098741378771853E-3</v>
      </c>
      <c r="AI62" s="478">
        <v>1.9700885771934466E-2</v>
      </c>
      <c r="AJ62" s="478">
        <v>1.7856224823015058E-3</v>
      </c>
      <c r="AK62" s="478">
        <v>3.2268691004371762E-2</v>
      </c>
      <c r="AL62" s="478">
        <v>1.5746699898466474E-2</v>
      </c>
      <c r="AM62" s="478">
        <v>8.3235702110288495E-3</v>
      </c>
      <c r="AN62" s="478">
        <v>4.2066009167761781E-4</v>
      </c>
      <c r="AO62" s="478">
        <v>0.12187567962030714</v>
      </c>
      <c r="AP62" s="478">
        <v>6.4676808054479909E-2</v>
      </c>
      <c r="AQ62" s="478">
        <v>2.9940653078599461E-3</v>
      </c>
      <c r="AR62" s="478">
        <v>2.1054072195119361E-3</v>
      </c>
      <c r="AS62" s="478">
        <v>8.7739951916407084E-4</v>
      </c>
      <c r="AT62" s="478">
        <v>1.026949408521189E-3</v>
      </c>
      <c r="AU62" s="478">
        <v>9.4184623261723004E-4</v>
      </c>
      <c r="AV62" s="478">
        <v>1.236908190126194E-3</v>
      </c>
      <c r="AW62" s="478">
        <v>2.1967852987531391E-3</v>
      </c>
      <c r="AX62" s="478">
        <v>2.4413635451693782E-3</v>
      </c>
      <c r="AY62" s="478">
        <v>1.5121715973244888E-3</v>
      </c>
      <c r="AZ62" s="478">
        <v>7.4722873412880946E-4</v>
      </c>
      <c r="BA62" s="478">
        <v>2.6287245946479188E-3</v>
      </c>
      <c r="BB62" s="478">
        <v>9.8404202790336524E-4</v>
      </c>
      <c r="BC62" s="478">
        <v>7.1214066959042932E-4</v>
      </c>
      <c r="BD62" s="478">
        <v>0</v>
      </c>
      <c r="BE62" s="478">
        <v>4.2048418357859801E-4</v>
      </c>
      <c r="BF62" s="478">
        <v>1.7668440847296812E-3</v>
      </c>
      <c r="BG62" s="478">
        <v>1.1033105003848322E-3</v>
      </c>
      <c r="BH62" s="478">
        <v>9.0921082438179615E-4</v>
      </c>
      <c r="BI62" s="478">
        <v>2.1151067579461341E-3</v>
      </c>
      <c r="BJ62" s="478">
        <v>1.0001418148370833</v>
      </c>
      <c r="BK62" s="478">
        <v>5.4734923983171594E-4</v>
      </c>
      <c r="BL62" s="478">
        <v>6.0892610451032344E-4</v>
      </c>
      <c r="BM62" s="478">
        <v>4.3892245421622888E-4</v>
      </c>
      <c r="BN62" s="478">
        <v>1.1726223414983928E-3</v>
      </c>
      <c r="BO62" s="478">
        <v>3.1190426922225781E-3</v>
      </c>
      <c r="BP62" s="478">
        <v>4.4807956584455291E-3</v>
      </c>
      <c r="BQ62" s="478">
        <v>2.8893818125971278E-4</v>
      </c>
      <c r="BR62" s="478">
        <v>2.3407585929509326E-4</v>
      </c>
      <c r="BS62" s="478">
        <v>9.9863646562085612E-5</v>
      </c>
      <c r="BT62" s="478">
        <v>4.1746703750540234E-5</v>
      </c>
      <c r="BU62" s="478">
        <v>6.3280968751807821E-5</v>
      </c>
      <c r="BV62" s="478">
        <v>4.3035985351678083E-5</v>
      </c>
      <c r="BW62" s="478">
        <v>1.4219489205473699E-5</v>
      </c>
      <c r="BX62" s="478">
        <v>1.7301291681302746E-4</v>
      </c>
      <c r="BY62" s="478">
        <v>1.2966326764331975E-4</v>
      </c>
      <c r="BZ62" s="478">
        <v>7.287530227435871E-5</v>
      </c>
      <c r="CA62" s="478">
        <v>2.813030762875587E-5</v>
      </c>
      <c r="CB62" s="478">
        <v>5.8099601423172088E-5</v>
      </c>
      <c r="CC62" s="478">
        <v>3.7388418184578595E-5</v>
      </c>
      <c r="CD62" s="478">
        <v>1.907455413281792E-4</v>
      </c>
      <c r="CE62" s="478">
        <v>1.5094447357829002E-4</v>
      </c>
      <c r="CF62" s="478">
        <v>3.3318791001630808E-5</v>
      </c>
      <c r="CG62" s="478">
        <v>6.6941436516426245E-5</v>
      </c>
      <c r="CH62" s="478">
        <v>8.6990040652092511E-5</v>
      </c>
      <c r="CI62" s="478">
        <v>5.1520486274465493E-5</v>
      </c>
      <c r="CJ62" s="478">
        <v>4.2546716302650795E-5</v>
      </c>
      <c r="CK62" s="478">
        <v>3.6322853283390054E-4</v>
      </c>
      <c r="CL62" s="478">
        <v>6.9588308511314489E-5</v>
      </c>
      <c r="CM62" s="478">
        <v>8.5982052376150635E-5</v>
      </c>
      <c r="CN62" s="478">
        <v>1.08406502254086E-4</v>
      </c>
      <c r="CO62" s="478">
        <v>1.5736165513825619E-4</v>
      </c>
      <c r="CP62" s="478">
        <v>1.5928690385590171E-4</v>
      </c>
      <c r="CQ62" s="478">
        <v>1.1182124318509961E-4</v>
      </c>
      <c r="CR62" s="478">
        <v>9.5367166995939385E-5</v>
      </c>
      <c r="CS62" s="478">
        <v>6.4050907451601748E-5</v>
      </c>
      <c r="CT62" s="478">
        <v>3.8641682298049045E-5</v>
      </c>
      <c r="CU62" s="478">
        <v>9.0091658225545347E-5</v>
      </c>
      <c r="CV62" s="478">
        <v>2.2146846814098198E-4</v>
      </c>
      <c r="CW62" s="478">
        <v>4.0550724414432211E-5</v>
      </c>
      <c r="CX62" s="478">
        <v>2.64030986611322E-4</v>
      </c>
      <c r="CY62" s="478">
        <v>2.1322025087927753E-4</v>
      </c>
      <c r="CZ62" s="478">
        <v>1.6404638134463387E-4</v>
      </c>
      <c r="DA62" s="478">
        <v>1.3278235454645504E-4</v>
      </c>
      <c r="DB62" s="478">
        <v>5.1274142152743004E-5</v>
      </c>
      <c r="DC62" s="478">
        <v>1.0673923813285116E-4</v>
      </c>
      <c r="DD62" s="478">
        <v>7.4546391450927996E-4</v>
      </c>
      <c r="DE62" s="478">
        <v>1.1036535315887543E-4</v>
      </c>
      <c r="DF62" s="501">
        <v>1.4035484637690592</v>
      </c>
      <c r="DG62" s="502">
        <v>1.0860403655945741</v>
      </c>
      <c r="DH62" s="503" t="s">
        <v>261</v>
      </c>
    </row>
    <row r="63" spans="1:112" ht="18.75" customHeight="1" x14ac:dyDescent="0.2">
      <c r="A63" s="563" t="s">
        <v>262</v>
      </c>
      <c r="B63" s="571" t="s">
        <v>356</v>
      </c>
      <c r="C63" s="459"/>
      <c r="D63" s="499">
        <v>0</v>
      </c>
      <c r="E63" s="499">
        <v>0</v>
      </c>
      <c r="F63" s="499">
        <v>0</v>
      </c>
      <c r="G63" s="499">
        <v>0</v>
      </c>
      <c r="H63" s="499">
        <v>0</v>
      </c>
      <c r="I63" s="499">
        <v>0</v>
      </c>
      <c r="J63" s="499">
        <v>0</v>
      </c>
      <c r="K63" s="499">
        <v>0</v>
      </c>
      <c r="L63" s="478">
        <v>0</v>
      </c>
      <c r="M63" s="478">
        <v>0</v>
      </c>
      <c r="N63" s="478">
        <v>0</v>
      </c>
      <c r="O63" s="478">
        <v>0</v>
      </c>
      <c r="P63" s="478">
        <v>0</v>
      </c>
      <c r="Q63" s="478">
        <v>0</v>
      </c>
      <c r="R63" s="478">
        <v>0</v>
      </c>
      <c r="S63" s="478">
        <v>0</v>
      </c>
      <c r="T63" s="478">
        <v>0</v>
      </c>
      <c r="U63" s="478">
        <v>0</v>
      </c>
      <c r="V63" s="478">
        <v>0</v>
      </c>
      <c r="W63" s="478">
        <v>0</v>
      </c>
      <c r="X63" s="478">
        <v>0</v>
      </c>
      <c r="Y63" s="478">
        <v>0</v>
      </c>
      <c r="Z63" s="478">
        <v>0</v>
      </c>
      <c r="AA63" s="478">
        <v>0</v>
      </c>
      <c r="AB63" s="478">
        <v>0</v>
      </c>
      <c r="AC63" s="478">
        <v>0</v>
      </c>
      <c r="AD63" s="478">
        <v>0</v>
      </c>
      <c r="AE63" s="478">
        <v>0</v>
      </c>
      <c r="AF63" s="478">
        <v>0</v>
      </c>
      <c r="AG63" s="478">
        <v>0</v>
      </c>
      <c r="AH63" s="478">
        <v>0</v>
      </c>
      <c r="AI63" s="478">
        <v>0</v>
      </c>
      <c r="AJ63" s="478">
        <v>0</v>
      </c>
      <c r="AK63" s="478">
        <v>0</v>
      </c>
      <c r="AL63" s="478">
        <v>0</v>
      </c>
      <c r="AM63" s="478">
        <v>0</v>
      </c>
      <c r="AN63" s="478">
        <v>0</v>
      </c>
      <c r="AO63" s="478">
        <v>0</v>
      </c>
      <c r="AP63" s="478">
        <v>0</v>
      </c>
      <c r="AQ63" s="478">
        <v>0</v>
      </c>
      <c r="AR63" s="478">
        <v>0</v>
      </c>
      <c r="AS63" s="478">
        <v>0</v>
      </c>
      <c r="AT63" s="478">
        <v>0</v>
      </c>
      <c r="AU63" s="478">
        <v>0</v>
      </c>
      <c r="AV63" s="478">
        <v>0</v>
      </c>
      <c r="AW63" s="478">
        <v>0</v>
      </c>
      <c r="AX63" s="478">
        <v>0</v>
      </c>
      <c r="AY63" s="478">
        <v>0</v>
      </c>
      <c r="AZ63" s="478">
        <v>0</v>
      </c>
      <c r="BA63" s="478">
        <v>0</v>
      </c>
      <c r="BB63" s="478">
        <v>0</v>
      </c>
      <c r="BC63" s="478">
        <v>0</v>
      </c>
      <c r="BD63" s="478">
        <v>0</v>
      </c>
      <c r="BE63" s="478">
        <v>0</v>
      </c>
      <c r="BF63" s="478">
        <v>0</v>
      </c>
      <c r="BG63" s="478">
        <v>0</v>
      </c>
      <c r="BH63" s="478">
        <v>0</v>
      </c>
      <c r="BI63" s="478">
        <v>0</v>
      </c>
      <c r="BJ63" s="478">
        <v>0</v>
      </c>
      <c r="BK63" s="478">
        <v>1</v>
      </c>
      <c r="BL63" s="478">
        <v>0</v>
      </c>
      <c r="BM63" s="478">
        <v>0</v>
      </c>
      <c r="BN63" s="478">
        <v>0</v>
      </c>
      <c r="BO63" s="478">
        <v>0</v>
      </c>
      <c r="BP63" s="478">
        <v>0</v>
      </c>
      <c r="BQ63" s="478">
        <v>0</v>
      </c>
      <c r="BR63" s="478">
        <v>0</v>
      </c>
      <c r="BS63" s="478">
        <v>0</v>
      </c>
      <c r="BT63" s="478">
        <v>0</v>
      </c>
      <c r="BU63" s="478">
        <v>0</v>
      </c>
      <c r="BV63" s="478">
        <v>0</v>
      </c>
      <c r="BW63" s="478">
        <v>0</v>
      </c>
      <c r="BX63" s="478">
        <v>0</v>
      </c>
      <c r="BY63" s="478">
        <v>0</v>
      </c>
      <c r="BZ63" s="478">
        <v>0</v>
      </c>
      <c r="CA63" s="478">
        <v>0</v>
      </c>
      <c r="CB63" s="478">
        <v>0</v>
      </c>
      <c r="CC63" s="478">
        <v>0</v>
      </c>
      <c r="CD63" s="478">
        <v>0</v>
      </c>
      <c r="CE63" s="478">
        <v>0</v>
      </c>
      <c r="CF63" s="478">
        <v>0</v>
      </c>
      <c r="CG63" s="478">
        <v>0</v>
      </c>
      <c r="CH63" s="478">
        <v>0</v>
      </c>
      <c r="CI63" s="478">
        <v>0</v>
      </c>
      <c r="CJ63" s="478">
        <v>0</v>
      </c>
      <c r="CK63" s="478">
        <v>0</v>
      </c>
      <c r="CL63" s="478">
        <v>0</v>
      </c>
      <c r="CM63" s="478">
        <v>0</v>
      </c>
      <c r="CN63" s="478">
        <v>0</v>
      </c>
      <c r="CO63" s="478">
        <v>0</v>
      </c>
      <c r="CP63" s="478">
        <v>0</v>
      </c>
      <c r="CQ63" s="478">
        <v>0</v>
      </c>
      <c r="CR63" s="478">
        <v>0</v>
      </c>
      <c r="CS63" s="478">
        <v>0</v>
      </c>
      <c r="CT63" s="478">
        <v>0</v>
      </c>
      <c r="CU63" s="478">
        <v>0</v>
      </c>
      <c r="CV63" s="478">
        <v>0</v>
      </c>
      <c r="CW63" s="478">
        <v>0</v>
      </c>
      <c r="CX63" s="478">
        <v>0</v>
      </c>
      <c r="CY63" s="478">
        <v>0</v>
      </c>
      <c r="CZ63" s="478">
        <v>0</v>
      </c>
      <c r="DA63" s="478">
        <v>0</v>
      </c>
      <c r="DB63" s="478">
        <v>0</v>
      </c>
      <c r="DC63" s="478">
        <v>0</v>
      </c>
      <c r="DD63" s="478">
        <v>0</v>
      </c>
      <c r="DE63" s="478">
        <v>0</v>
      </c>
      <c r="DF63" s="501">
        <v>1</v>
      </c>
      <c r="DG63" s="502">
        <v>0.77378187759768857</v>
      </c>
      <c r="DH63" s="503" t="s">
        <v>262</v>
      </c>
    </row>
    <row r="64" spans="1:112" ht="18.75" customHeight="1" x14ac:dyDescent="0.2">
      <c r="A64" s="563" t="s">
        <v>263</v>
      </c>
      <c r="B64" s="571" t="s">
        <v>357</v>
      </c>
      <c r="C64" s="459"/>
      <c r="D64" s="499">
        <v>7.328008449518481E-3</v>
      </c>
      <c r="E64" s="499">
        <v>5.6471483278610129E-3</v>
      </c>
      <c r="F64" s="499">
        <v>1.0303876088193976E-2</v>
      </c>
      <c r="G64" s="499">
        <v>2.3095921987963579E-3</v>
      </c>
      <c r="H64" s="499">
        <v>1.3642618465284694E-3</v>
      </c>
      <c r="I64" s="499">
        <v>0</v>
      </c>
      <c r="J64" s="499">
        <v>1.0826632550428626E-2</v>
      </c>
      <c r="K64" s="499">
        <v>2.4207355233565797E-3</v>
      </c>
      <c r="L64" s="478">
        <v>1.9167027820016745E-3</v>
      </c>
      <c r="M64" s="478">
        <v>2.2653976496681393E-3</v>
      </c>
      <c r="N64" s="478">
        <v>0</v>
      </c>
      <c r="O64" s="478">
        <v>6.7077334135686381E-3</v>
      </c>
      <c r="P64" s="478">
        <v>3.5725439349376777E-3</v>
      </c>
      <c r="Q64" s="478">
        <v>3.4561201360581079E-3</v>
      </c>
      <c r="R64" s="478">
        <v>4.300292119548064E-3</v>
      </c>
      <c r="S64" s="478">
        <v>1.5903613539244417E-2</v>
      </c>
      <c r="T64" s="478">
        <v>6.6630972282229325E-3</v>
      </c>
      <c r="U64" s="478">
        <v>3.6103505723909545E-3</v>
      </c>
      <c r="V64" s="478">
        <v>6.750406030047877E-3</v>
      </c>
      <c r="W64" s="478">
        <v>6.3997881010883512E-3</v>
      </c>
      <c r="X64" s="478">
        <v>0</v>
      </c>
      <c r="Y64" s="478">
        <v>1.1172310054791128E-2</v>
      </c>
      <c r="Z64" s="478">
        <v>8.8834916569329372E-3</v>
      </c>
      <c r="AA64" s="478">
        <v>3.1759356069210676E-3</v>
      </c>
      <c r="AB64" s="478">
        <v>4.4159761914851674E-3</v>
      </c>
      <c r="AC64" s="478">
        <v>7.3393810860749101E-3</v>
      </c>
      <c r="AD64" s="478">
        <v>6.5118149781499546E-3</v>
      </c>
      <c r="AE64" s="478">
        <v>4.8464594554636607E-3</v>
      </c>
      <c r="AF64" s="478">
        <v>2.8921192357738356E-3</v>
      </c>
      <c r="AG64" s="478">
        <v>5.8275080607232211E-3</v>
      </c>
      <c r="AH64" s="478">
        <v>7.9623829925670325E-3</v>
      </c>
      <c r="AI64" s="478">
        <v>6.5407659464503274E-3</v>
      </c>
      <c r="AJ64" s="478">
        <v>1.1735230240936166E-2</v>
      </c>
      <c r="AK64" s="478">
        <v>2.3296843845030651E-2</v>
      </c>
      <c r="AL64" s="478">
        <v>1.4305789560401936E-2</v>
      </c>
      <c r="AM64" s="478">
        <v>1.0934530762604876E-2</v>
      </c>
      <c r="AN64" s="478">
        <v>3.6683606281219952E-3</v>
      </c>
      <c r="AO64" s="478">
        <v>6.6509956323608822E-3</v>
      </c>
      <c r="AP64" s="478">
        <v>6.8017370351645358E-3</v>
      </c>
      <c r="AQ64" s="478">
        <v>9.3973569045347899E-3</v>
      </c>
      <c r="AR64" s="478">
        <v>5.9280304348056151E-3</v>
      </c>
      <c r="AS64" s="478">
        <v>4.5905324982772854E-3</v>
      </c>
      <c r="AT64" s="478">
        <v>3.112154588996047E-3</v>
      </c>
      <c r="AU64" s="478">
        <v>2.5074905911411545E-3</v>
      </c>
      <c r="AV64" s="478">
        <v>2.9781013567947569E-3</v>
      </c>
      <c r="AW64" s="478">
        <v>7.2124195366829909E-3</v>
      </c>
      <c r="AX64" s="478">
        <v>3.695480570477879E-3</v>
      </c>
      <c r="AY64" s="478">
        <v>2.7269825049267816E-3</v>
      </c>
      <c r="AZ64" s="478">
        <v>2.2814596884691571E-3</v>
      </c>
      <c r="BA64" s="478">
        <v>5.1311629700896378E-3</v>
      </c>
      <c r="BB64" s="478">
        <v>3.1981962318162515E-3</v>
      </c>
      <c r="BC64" s="478">
        <v>3.0447013545847226E-3</v>
      </c>
      <c r="BD64" s="478">
        <v>0</v>
      </c>
      <c r="BE64" s="478">
        <v>2.6723480599464282E-3</v>
      </c>
      <c r="BF64" s="478">
        <v>2.7812168685155633E-3</v>
      </c>
      <c r="BG64" s="478">
        <v>5.0346444377789047E-3</v>
      </c>
      <c r="BH64" s="478">
        <v>4.607739906785811E-3</v>
      </c>
      <c r="BI64" s="478">
        <v>4.1808550802508084E-3</v>
      </c>
      <c r="BJ64" s="478">
        <v>2.3234804439553488E-3</v>
      </c>
      <c r="BK64" s="478">
        <v>2.7753455600545919E-3</v>
      </c>
      <c r="BL64" s="478">
        <v>1.0035739478060655</v>
      </c>
      <c r="BM64" s="478">
        <v>2.317822249885471E-3</v>
      </c>
      <c r="BN64" s="478">
        <v>2.1236226829746989E-3</v>
      </c>
      <c r="BO64" s="478">
        <v>2.0181961554332269E-2</v>
      </c>
      <c r="BP64" s="478">
        <v>5.5207804881792867E-2</v>
      </c>
      <c r="BQ64" s="478">
        <v>5.0317004187845203E-2</v>
      </c>
      <c r="BR64" s="478">
        <v>5.650781256713807E-3</v>
      </c>
      <c r="BS64" s="478">
        <v>6.1431986418080736E-3</v>
      </c>
      <c r="BT64" s="478">
        <v>4.863043726187166E-3</v>
      </c>
      <c r="BU64" s="478">
        <v>5.994696498993814E-3</v>
      </c>
      <c r="BV64" s="478">
        <v>1.8368273833327155E-2</v>
      </c>
      <c r="BW64" s="478">
        <v>1.6292108836371808E-2</v>
      </c>
      <c r="BX64" s="478">
        <v>2.153811884388724E-2</v>
      </c>
      <c r="BY64" s="478">
        <v>1.6554387398170591E-3</v>
      </c>
      <c r="BZ64" s="478">
        <v>2.2052458608410267E-2</v>
      </c>
      <c r="CA64" s="478">
        <v>4.5210107180773942E-3</v>
      </c>
      <c r="CB64" s="478">
        <v>4.5489688592137006E-3</v>
      </c>
      <c r="CC64" s="478">
        <v>4.5557261427454331E-3</v>
      </c>
      <c r="CD64" s="478">
        <v>1.4915035030114966E-2</v>
      </c>
      <c r="CE64" s="478">
        <v>2.0372786591352256E-2</v>
      </c>
      <c r="CF64" s="478">
        <v>2.6702287136361929E-3</v>
      </c>
      <c r="CG64" s="478">
        <v>8.8985609206644091E-3</v>
      </c>
      <c r="CH64" s="478">
        <v>1.4072532376407397E-2</v>
      </c>
      <c r="CI64" s="478">
        <v>2.1755018978838374E-3</v>
      </c>
      <c r="CJ64" s="478">
        <v>1.0710934103832403E-2</v>
      </c>
      <c r="CK64" s="478">
        <v>3.4089839493179285E-3</v>
      </c>
      <c r="CL64" s="478">
        <v>1.0381128255853871E-2</v>
      </c>
      <c r="CM64" s="478">
        <v>1.011986968092392E-2</v>
      </c>
      <c r="CN64" s="478">
        <v>5.9530225854013755E-3</v>
      </c>
      <c r="CO64" s="478">
        <v>4.1125772090490377E-3</v>
      </c>
      <c r="CP64" s="478">
        <v>5.7286890035269274E-3</v>
      </c>
      <c r="CQ64" s="478">
        <v>5.9815094551609023E-3</v>
      </c>
      <c r="CR64" s="478">
        <v>4.2939409986117588E-3</v>
      </c>
      <c r="CS64" s="478">
        <v>2.9027067625614082E-3</v>
      </c>
      <c r="CT64" s="478">
        <v>3.7075905565010663E-3</v>
      </c>
      <c r="CU64" s="478">
        <v>4.9530365787838187E-3</v>
      </c>
      <c r="CV64" s="478">
        <v>1.8182076285506203E-3</v>
      </c>
      <c r="CW64" s="478">
        <v>2.2307247839859494E-3</v>
      </c>
      <c r="CX64" s="478">
        <v>8.1171697583093221E-3</v>
      </c>
      <c r="CY64" s="478">
        <v>4.1334162514489832E-3</v>
      </c>
      <c r="CZ64" s="478">
        <v>6.3132540284857822E-3</v>
      </c>
      <c r="DA64" s="478">
        <v>7.7625985152955101E-3</v>
      </c>
      <c r="DB64" s="478">
        <v>1.9897414114858113E-3</v>
      </c>
      <c r="DC64" s="478">
        <v>5.4302942055889101E-3</v>
      </c>
      <c r="DD64" s="478">
        <v>2.4290565946766887E-3</v>
      </c>
      <c r="DE64" s="478">
        <v>1.6762917059262226E-2</v>
      </c>
      <c r="DF64" s="501">
        <v>1.7711396360254215</v>
      </c>
      <c r="DG64" s="502">
        <v>1.3704757530514373</v>
      </c>
      <c r="DH64" s="503" t="s">
        <v>263</v>
      </c>
    </row>
    <row r="65" spans="1:112" ht="18.75" customHeight="1" x14ac:dyDescent="0.2">
      <c r="A65" s="563" t="s">
        <v>264</v>
      </c>
      <c r="B65" s="571" t="s">
        <v>358</v>
      </c>
      <c r="C65" s="459"/>
      <c r="D65" s="499">
        <v>0</v>
      </c>
      <c r="E65" s="499">
        <v>0</v>
      </c>
      <c r="F65" s="499">
        <v>0</v>
      </c>
      <c r="G65" s="499">
        <v>0</v>
      </c>
      <c r="H65" s="499">
        <v>0</v>
      </c>
      <c r="I65" s="499">
        <v>0</v>
      </c>
      <c r="J65" s="499">
        <v>0</v>
      </c>
      <c r="K65" s="499">
        <v>0</v>
      </c>
      <c r="L65" s="478">
        <v>0</v>
      </c>
      <c r="M65" s="478">
        <v>0</v>
      </c>
      <c r="N65" s="478">
        <v>0</v>
      </c>
      <c r="O65" s="478">
        <v>0</v>
      </c>
      <c r="P65" s="478">
        <v>0</v>
      </c>
      <c r="Q65" s="478">
        <v>0</v>
      </c>
      <c r="R65" s="478">
        <v>0</v>
      </c>
      <c r="S65" s="478">
        <v>0</v>
      </c>
      <c r="T65" s="478">
        <v>0</v>
      </c>
      <c r="U65" s="478">
        <v>0</v>
      </c>
      <c r="V65" s="478">
        <v>0</v>
      </c>
      <c r="W65" s="478">
        <v>0</v>
      </c>
      <c r="X65" s="478">
        <v>0</v>
      </c>
      <c r="Y65" s="478">
        <v>0</v>
      </c>
      <c r="Z65" s="478">
        <v>0</v>
      </c>
      <c r="AA65" s="478">
        <v>0</v>
      </c>
      <c r="AB65" s="478">
        <v>0</v>
      </c>
      <c r="AC65" s="478">
        <v>0</v>
      </c>
      <c r="AD65" s="478">
        <v>0</v>
      </c>
      <c r="AE65" s="478">
        <v>0</v>
      </c>
      <c r="AF65" s="478">
        <v>0</v>
      </c>
      <c r="AG65" s="478">
        <v>0</v>
      </c>
      <c r="AH65" s="478">
        <v>0</v>
      </c>
      <c r="AI65" s="478">
        <v>0</v>
      </c>
      <c r="AJ65" s="478">
        <v>0</v>
      </c>
      <c r="AK65" s="478">
        <v>0</v>
      </c>
      <c r="AL65" s="478">
        <v>0</v>
      </c>
      <c r="AM65" s="478">
        <v>0</v>
      </c>
      <c r="AN65" s="478">
        <v>0</v>
      </c>
      <c r="AO65" s="478">
        <v>0</v>
      </c>
      <c r="AP65" s="478">
        <v>0</v>
      </c>
      <c r="AQ65" s="478">
        <v>0</v>
      </c>
      <c r="AR65" s="478">
        <v>0</v>
      </c>
      <c r="AS65" s="478">
        <v>0</v>
      </c>
      <c r="AT65" s="478">
        <v>0</v>
      </c>
      <c r="AU65" s="478">
        <v>0</v>
      </c>
      <c r="AV65" s="478">
        <v>0</v>
      </c>
      <c r="AW65" s="478">
        <v>0</v>
      </c>
      <c r="AX65" s="478">
        <v>0</v>
      </c>
      <c r="AY65" s="478">
        <v>0</v>
      </c>
      <c r="AZ65" s="478">
        <v>0</v>
      </c>
      <c r="BA65" s="478">
        <v>0</v>
      </c>
      <c r="BB65" s="478">
        <v>0</v>
      </c>
      <c r="BC65" s="478">
        <v>0</v>
      </c>
      <c r="BD65" s="478">
        <v>0</v>
      </c>
      <c r="BE65" s="478">
        <v>0</v>
      </c>
      <c r="BF65" s="478">
        <v>0</v>
      </c>
      <c r="BG65" s="478">
        <v>0</v>
      </c>
      <c r="BH65" s="478">
        <v>0</v>
      </c>
      <c r="BI65" s="478">
        <v>0</v>
      </c>
      <c r="BJ65" s="478">
        <v>0</v>
      </c>
      <c r="BK65" s="478">
        <v>0</v>
      </c>
      <c r="BL65" s="478">
        <v>0</v>
      </c>
      <c r="BM65" s="478">
        <v>1</v>
      </c>
      <c r="BN65" s="478">
        <v>0</v>
      </c>
      <c r="BO65" s="478">
        <v>0</v>
      </c>
      <c r="BP65" s="478">
        <v>0</v>
      </c>
      <c r="BQ65" s="478">
        <v>0</v>
      </c>
      <c r="BR65" s="478">
        <v>0</v>
      </c>
      <c r="BS65" s="478">
        <v>0</v>
      </c>
      <c r="BT65" s="478">
        <v>0</v>
      </c>
      <c r="BU65" s="478">
        <v>0</v>
      </c>
      <c r="BV65" s="478">
        <v>0</v>
      </c>
      <c r="BW65" s="478">
        <v>0</v>
      </c>
      <c r="BX65" s="478">
        <v>0</v>
      </c>
      <c r="BY65" s="478">
        <v>0</v>
      </c>
      <c r="BZ65" s="478">
        <v>0</v>
      </c>
      <c r="CA65" s="478">
        <v>0</v>
      </c>
      <c r="CB65" s="478">
        <v>0</v>
      </c>
      <c r="CC65" s="478">
        <v>0</v>
      </c>
      <c r="CD65" s="478">
        <v>0</v>
      </c>
      <c r="CE65" s="478">
        <v>0</v>
      </c>
      <c r="CF65" s="478">
        <v>0</v>
      </c>
      <c r="CG65" s="478">
        <v>0</v>
      </c>
      <c r="CH65" s="478">
        <v>0</v>
      </c>
      <c r="CI65" s="478">
        <v>0</v>
      </c>
      <c r="CJ65" s="478">
        <v>0</v>
      </c>
      <c r="CK65" s="478">
        <v>0</v>
      </c>
      <c r="CL65" s="478">
        <v>0</v>
      </c>
      <c r="CM65" s="478">
        <v>0</v>
      </c>
      <c r="CN65" s="478">
        <v>0</v>
      </c>
      <c r="CO65" s="478">
        <v>0</v>
      </c>
      <c r="CP65" s="478">
        <v>0</v>
      </c>
      <c r="CQ65" s="478">
        <v>0</v>
      </c>
      <c r="CR65" s="478">
        <v>0</v>
      </c>
      <c r="CS65" s="478">
        <v>0</v>
      </c>
      <c r="CT65" s="478">
        <v>0</v>
      </c>
      <c r="CU65" s="478">
        <v>0</v>
      </c>
      <c r="CV65" s="478">
        <v>0</v>
      </c>
      <c r="CW65" s="478">
        <v>0</v>
      </c>
      <c r="CX65" s="478">
        <v>0</v>
      </c>
      <c r="CY65" s="478">
        <v>0</v>
      </c>
      <c r="CZ65" s="478">
        <v>0</v>
      </c>
      <c r="DA65" s="478">
        <v>0</v>
      </c>
      <c r="DB65" s="478">
        <v>0</v>
      </c>
      <c r="DC65" s="478">
        <v>0</v>
      </c>
      <c r="DD65" s="478">
        <v>0</v>
      </c>
      <c r="DE65" s="478">
        <v>0</v>
      </c>
      <c r="DF65" s="501">
        <v>1</v>
      </c>
      <c r="DG65" s="502">
        <v>0.77378187759768857</v>
      </c>
      <c r="DH65" s="503" t="s">
        <v>264</v>
      </c>
    </row>
    <row r="66" spans="1:112" ht="18.75" customHeight="1" x14ac:dyDescent="0.2">
      <c r="A66" s="563" t="s">
        <v>265</v>
      </c>
      <c r="B66" s="571" t="s">
        <v>359</v>
      </c>
      <c r="C66" s="459"/>
      <c r="D66" s="499">
        <v>0</v>
      </c>
      <c r="E66" s="499">
        <v>0</v>
      </c>
      <c r="F66" s="499">
        <v>0</v>
      </c>
      <c r="G66" s="499">
        <v>0</v>
      </c>
      <c r="H66" s="499">
        <v>0</v>
      </c>
      <c r="I66" s="499">
        <v>0</v>
      </c>
      <c r="J66" s="499">
        <v>0</v>
      </c>
      <c r="K66" s="499">
        <v>0</v>
      </c>
      <c r="L66" s="478">
        <v>0</v>
      </c>
      <c r="M66" s="478">
        <v>0</v>
      </c>
      <c r="N66" s="478">
        <v>0</v>
      </c>
      <c r="O66" s="478">
        <v>0</v>
      </c>
      <c r="P66" s="478">
        <v>0</v>
      </c>
      <c r="Q66" s="478">
        <v>0</v>
      </c>
      <c r="R66" s="478">
        <v>0</v>
      </c>
      <c r="S66" s="478">
        <v>0</v>
      </c>
      <c r="T66" s="478">
        <v>0</v>
      </c>
      <c r="U66" s="478">
        <v>0</v>
      </c>
      <c r="V66" s="478">
        <v>0</v>
      </c>
      <c r="W66" s="478">
        <v>0</v>
      </c>
      <c r="X66" s="478">
        <v>0</v>
      </c>
      <c r="Y66" s="478">
        <v>0</v>
      </c>
      <c r="Z66" s="478">
        <v>0</v>
      </c>
      <c r="AA66" s="478">
        <v>0</v>
      </c>
      <c r="AB66" s="478">
        <v>0</v>
      </c>
      <c r="AC66" s="478">
        <v>0</v>
      </c>
      <c r="AD66" s="478">
        <v>0</v>
      </c>
      <c r="AE66" s="478">
        <v>0</v>
      </c>
      <c r="AF66" s="478">
        <v>0</v>
      </c>
      <c r="AG66" s="478">
        <v>0</v>
      </c>
      <c r="AH66" s="478">
        <v>0</v>
      </c>
      <c r="AI66" s="478">
        <v>0</v>
      </c>
      <c r="AJ66" s="478">
        <v>0</v>
      </c>
      <c r="AK66" s="478">
        <v>0</v>
      </c>
      <c r="AL66" s="478">
        <v>0</v>
      </c>
      <c r="AM66" s="478">
        <v>0</v>
      </c>
      <c r="AN66" s="478">
        <v>0</v>
      </c>
      <c r="AO66" s="478">
        <v>0</v>
      </c>
      <c r="AP66" s="478">
        <v>0</v>
      </c>
      <c r="AQ66" s="478">
        <v>0</v>
      </c>
      <c r="AR66" s="478">
        <v>0</v>
      </c>
      <c r="AS66" s="478">
        <v>0</v>
      </c>
      <c r="AT66" s="478">
        <v>0</v>
      </c>
      <c r="AU66" s="478">
        <v>0</v>
      </c>
      <c r="AV66" s="478">
        <v>0</v>
      </c>
      <c r="AW66" s="478">
        <v>0</v>
      </c>
      <c r="AX66" s="478">
        <v>0</v>
      </c>
      <c r="AY66" s="478">
        <v>0</v>
      </c>
      <c r="AZ66" s="478">
        <v>0</v>
      </c>
      <c r="BA66" s="478">
        <v>0</v>
      </c>
      <c r="BB66" s="478">
        <v>0</v>
      </c>
      <c r="BC66" s="478">
        <v>0</v>
      </c>
      <c r="BD66" s="478">
        <v>0</v>
      </c>
      <c r="BE66" s="478">
        <v>0</v>
      </c>
      <c r="BF66" s="478">
        <v>0</v>
      </c>
      <c r="BG66" s="478">
        <v>0</v>
      </c>
      <c r="BH66" s="478">
        <v>0</v>
      </c>
      <c r="BI66" s="478">
        <v>0</v>
      </c>
      <c r="BJ66" s="478">
        <v>0</v>
      </c>
      <c r="BK66" s="478">
        <v>0</v>
      </c>
      <c r="BL66" s="478">
        <v>0</v>
      </c>
      <c r="BM66" s="478">
        <v>0</v>
      </c>
      <c r="BN66" s="478">
        <v>1</v>
      </c>
      <c r="BO66" s="478">
        <v>0</v>
      </c>
      <c r="BP66" s="478">
        <v>0</v>
      </c>
      <c r="BQ66" s="478">
        <v>0</v>
      </c>
      <c r="BR66" s="478">
        <v>0</v>
      </c>
      <c r="BS66" s="478">
        <v>0</v>
      </c>
      <c r="BT66" s="478">
        <v>0</v>
      </c>
      <c r="BU66" s="478">
        <v>0</v>
      </c>
      <c r="BV66" s="478">
        <v>0</v>
      </c>
      <c r="BW66" s="478">
        <v>0</v>
      </c>
      <c r="BX66" s="478">
        <v>0</v>
      </c>
      <c r="BY66" s="478">
        <v>0</v>
      </c>
      <c r="BZ66" s="478">
        <v>0</v>
      </c>
      <c r="CA66" s="478">
        <v>0</v>
      </c>
      <c r="CB66" s="478">
        <v>0</v>
      </c>
      <c r="CC66" s="478">
        <v>0</v>
      </c>
      <c r="CD66" s="478">
        <v>0</v>
      </c>
      <c r="CE66" s="478">
        <v>0</v>
      </c>
      <c r="CF66" s="478">
        <v>0</v>
      </c>
      <c r="CG66" s="478">
        <v>0</v>
      </c>
      <c r="CH66" s="478">
        <v>0</v>
      </c>
      <c r="CI66" s="478">
        <v>0</v>
      </c>
      <c r="CJ66" s="478">
        <v>0</v>
      </c>
      <c r="CK66" s="478">
        <v>0</v>
      </c>
      <c r="CL66" s="478">
        <v>0</v>
      </c>
      <c r="CM66" s="478">
        <v>0</v>
      </c>
      <c r="CN66" s="478">
        <v>0</v>
      </c>
      <c r="CO66" s="478">
        <v>0</v>
      </c>
      <c r="CP66" s="478">
        <v>0</v>
      </c>
      <c r="CQ66" s="478">
        <v>0</v>
      </c>
      <c r="CR66" s="478">
        <v>0</v>
      </c>
      <c r="CS66" s="478">
        <v>0</v>
      </c>
      <c r="CT66" s="478">
        <v>0</v>
      </c>
      <c r="CU66" s="478">
        <v>0</v>
      </c>
      <c r="CV66" s="478">
        <v>0</v>
      </c>
      <c r="CW66" s="478">
        <v>0</v>
      </c>
      <c r="CX66" s="478">
        <v>0</v>
      </c>
      <c r="CY66" s="478">
        <v>0</v>
      </c>
      <c r="CZ66" s="478">
        <v>0</v>
      </c>
      <c r="DA66" s="478">
        <v>0</v>
      </c>
      <c r="DB66" s="478">
        <v>0</v>
      </c>
      <c r="DC66" s="478">
        <v>0</v>
      </c>
      <c r="DD66" s="478">
        <v>0</v>
      </c>
      <c r="DE66" s="478">
        <v>0</v>
      </c>
      <c r="DF66" s="501">
        <v>1</v>
      </c>
      <c r="DG66" s="502">
        <v>0.77378187759768857</v>
      </c>
      <c r="DH66" s="503" t="s">
        <v>265</v>
      </c>
    </row>
    <row r="67" spans="1:112" ht="18.75" customHeight="1" x14ac:dyDescent="0.2">
      <c r="A67" s="563" t="s">
        <v>266</v>
      </c>
      <c r="B67" s="571" t="s">
        <v>549</v>
      </c>
      <c r="C67" s="459"/>
      <c r="D67" s="499">
        <v>1.983836314611322E-2</v>
      </c>
      <c r="E67" s="499">
        <v>1.8469851284893993E-2</v>
      </c>
      <c r="F67" s="499">
        <v>5.9337760737025735E-2</v>
      </c>
      <c r="G67" s="499">
        <v>1.6308281100610531E-2</v>
      </c>
      <c r="H67" s="499">
        <v>3.6006725308750012E-3</v>
      </c>
      <c r="I67" s="499">
        <v>0</v>
      </c>
      <c r="J67" s="499">
        <v>2.2535670712735507E-2</v>
      </c>
      <c r="K67" s="499">
        <v>1.7659639450172147E-2</v>
      </c>
      <c r="L67" s="478">
        <v>2.0865698895342514E-2</v>
      </c>
      <c r="M67" s="478">
        <v>1.0412847161589361E-2</v>
      </c>
      <c r="N67" s="478">
        <v>0</v>
      </c>
      <c r="O67" s="478">
        <v>4.6925621315392935E-2</v>
      </c>
      <c r="P67" s="478">
        <v>1.7522747662824429E-2</v>
      </c>
      <c r="Q67" s="478">
        <v>2.4626593280794404E-2</v>
      </c>
      <c r="R67" s="478">
        <v>1.6443123177642013E-2</v>
      </c>
      <c r="S67" s="478">
        <v>0.15029434164960631</v>
      </c>
      <c r="T67" s="478">
        <v>2.745603926343643E-2</v>
      </c>
      <c r="U67" s="478">
        <v>2.6857538718179121E-2</v>
      </c>
      <c r="V67" s="478">
        <v>9.0574358717488132E-2</v>
      </c>
      <c r="W67" s="478">
        <v>7.8088120718819917E-2</v>
      </c>
      <c r="X67" s="478">
        <v>0</v>
      </c>
      <c r="Y67" s="478">
        <v>5.0619315858064555E-2</v>
      </c>
      <c r="Z67" s="478">
        <v>2.2042405204022522E-2</v>
      </c>
      <c r="AA67" s="478">
        <v>2.6178020604147693E-2</v>
      </c>
      <c r="AB67" s="478">
        <v>3.5700560259585574E-2</v>
      </c>
      <c r="AC67" s="478">
        <v>1.9587265338878713E-2</v>
      </c>
      <c r="AD67" s="478">
        <v>2.968139429807929E-2</v>
      </c>
      <c r="AE67" s="478">
        <v>4.5513227728232859E-2</v>
      </c>
      <c r="AF67" s="478">
        <v>1.1365954763807598E-2</v>
      </c>
      <c r="AG67" s="478">
        <v>2.3655928023100889E-2</v>
      </c>
      <c r="AH67" s="478">
        <v>3.7702183059582305E-2</v>
      </c>
      <c r="AI67" s="478">
        <v>3.0013871481484541E-2</v>
      </c>
      <c r="AJ67" s="478">
        <v>6.7344634425105673E-2</v>
      </c>
      <c r="AK67" s="478">
        <v>0.2032995352868818</v>
      </c>
      <c r="AL67" s="478">
        <v>0.10478551531004507</v>
      </c>
      <c r="AM67" s="478">
        <v>0.13908078785181283</v>
      </c>
      <c r="AN67" s="478">
        <v>1.6812796979853484E-2</v>
      </c>
      <c r="AO67" s="478">
        <v>4.1100604897832141E-2</v>
      </c>
      <c r="AP67" s="478">
        <v>4.0100269458572098E-2</v>
      </c>
      <c r="AQ67" s="478">
        <v>1.8101393405368694E-2</v>
      </c>
      <c r="AR67" s="478">
        <v>3.6791915350178575E-2</v>
      </c>
      <c r="AS67" s="478">
        <v>3.2856461121275791E-2</v>
      </c>
      <c r="AT67" s="478">
        <v>1.6298484662162542E-2</v>
      </c>
      <c r="AU67" s="478">
        <v>3.0763865522467734E-2</v>
      </c>
      <c r="AV67" s="478">
        <v>4.7310355342938586E-2</v>
      </c>
      <c r="AW67" s="478">
        <v>2.977198785788902E-2</v>
      </c>
      <c r="AX67" s="478">
        <v>1.1438245314487576E-2</v>
      </c>
      <c r="AY67" s="478">
        <v>1.3048036763206341E-2</v>
      </c>
      <c r="AZ67" s="478">
        <v>8.5179562458797767E-3</v>
      </c>
      <c r="BA67" s="478">
        <v>2.8911774545604833E-2</v>
      </c>
      <c r="BB67" s="478">
        <v>1.1325277367289756E-2</v>
      </c>
      <c r="BC67" s="478">
        <v>6.7731340418116168E-3</v>
      </c>
      <c r="BD67" s="478">
        <v>0</v>
      </c>
      <c r="BE67" s="478">
        <v>3.2306685286945608E-2</v>
      </c>
      <c r="BF67" s="478">
        <v>4.3104690248907403E-2</v>
      </c>
      <c r="BG67" s="478">
        <v>2.4415299728723503E-2</v>
      </c>
      <c r="BH67" s="478">
        <v>1.8466374636770495E-2</v>
      </c>
      <c r="BI67" s="478">
        <v>2.1865497858009748E-2</v>
      </c>
      <c r="BJ67" s="478">
        <v>3.4802872653492883E-2</v>
      </c>
      <c r="BK67" s="478">
        <v>6.4866235786140251E-3</v>
      </c>
      <c r="BL67" s="478">
        <v>6.7573665358830635E-3</v>
      </c>
      <c r="BM67" s="478">
        <v>6.2749118031567826E-3</v>
      </c>
      <c r="BN67" s="478">
        <v>8.3271585954691665E-3</v>
      </c>
      <c r="BO67" s="478">
        <v>1.1334641193881008</v>
      </c>
      <c r="BP67" s="478">
        <v>2.6681319931449864E-2</v>
      </c>
      <c r="BQ67" s="478">
        <v>6.8261214913530474E-2</v>
      </c>
      <c r="BR67" s="478">
        <v>7.2965473203985567E-2</v>
      </c>
      <c r="BS67" s="478">
        <v>2.5979003387149757E-2</v>
      </c>
      <c r="BT67" s="478">
        <v>7.2880047029207501E-3</v>
      </c>
      <c r="BU67" s="478">
        <v>1.8490270904771764E-2</v>
      </c>
      <c r="BV67" s="478">
        <v>9.1936371522790897E-3</v>
      </c>
      <c r="BW67" s="478">
        <v>8.5446434145766714E-4</v>
      </c>
      <c r="BX67" s="478">
        <v>5.2238696067969097E-2</v>
      </c>
      <c r="BY67" s="478">
        <v>6.4444595840043393E-3</v>
      </c>
      <c r="BZ67" s="478">
        <v>7.8771372938636237E-3</v>
      </c>
      <c r="CA67" s="478">
        <v>3.5678903127172559E-3</v>
      </c>
      <c r="CB67" s="478">
        <v>6.4823108952602156E-3</v>
      </c>
      <c r="CC67" s="478">
        <v>5.8568923857570346E-3</v>
      </c>
      <c r="CD67" s="478">
        <v>5.4165965398448618E-2</v>
      </c>
      <c r="CE67" s="478">
        <v>1.7155819054150333E-2</v>
      </c>
      <c r="CF67" s="478">
        <v>7.0209301406756177E-3</v>
      </c>
      <c r="CG67" s="478">
        <v>1.6520260719988026E-2</v>
      </c>
      <c r="CH67" s="478">
        <v>9.4356096020004523E-3</v>
      </c>
      <c r="CI67" s="478">
        <v>4.8622312488246855E-3</v>
      </c>
      <c r="CJ67" s="478">
        <v>7.783623826069324E-3</v>
      </c>
      <c r="CK67" s="478">
        <v>1.0851107558703204E-2</v>
      </c>
      <c r="CL67" s="478">
        <v>1.3817652620886755E-2</v>
      </c>
      <c r="CM67" s="478">
        <v>2.0323498407042069E-2</v>
      </c>
      <c r="CN67" s="478">
        <v>1.0647181930717833E-2</v>
      </c>
      <c r="CO67" s="478">
        <v>1.2513549115684265E-2</v>
      </c>
      <c r="CP67" s="478">
        <v>2.7342992253425923E-2</v>
      </c>
      <c r="CQ67" s="478">
        <v>2.3369449226005735E-2</v>
      </c>
      <c r="CR67" s="478">
        <v>1.6050754644939685E-2</v>
      </c>
      <c r="CS67" s="478">
        <v>5.8249284162226172E-3</v>
      </c>
      <c r="CT67" s="478">
        <v>5.5303229226842145E-3</v>
      </c>
      <c r="CU67" s="478">
        <v>8.6904027265278169E-3</v>
      </c>
      <c r="CV67" s="478">
        <v>7.6654455673122951E-3</v>
      </c>
      <c r="CW67" s="478">
        <v>5.5711388708342439E-3</v>
      </c>
      <c r="CX67" s="478">
        <v>5.7223146134360831E-2</v>
      </c>
      <c r="CY67" s="478">
        <v>2.4030570484955254E-2</v>
      </c>
      <c r="CZ67" s="478">
        <v>3.1344042443218763E-2</v>
      </c>
      <c r="DA67" s="478">
        <v>3.6583467439470316E-2</v>
      </c>
      <c r="DB67" s="478">
        <v>8.821114060295291E-3</v>
      </c>
      <c r="DC67" s="478">
        <v>1.9734535369724207E-2</v>
      </c>
      <c r="DD67" s="478">
        <v>1.1708053218979466E-2</v>
      </c>
      <c r="DE67" s="478">
        <v>8.356268975245074E-3</v>
      </c>
      <c r="DF67" s="501">
        <v>4.0357068656617745</v>
      </c>
      <c r="DG67" s="502">
        <v>3.1227568359456508</v>
      </c>
      <c r="DH67" s="503" t="s">
        <v>266</v>
      </c>
    </row>
    <row r="68" spans="1:112" ht="18.75" customHeight="1" x14ac:dyDescent="0.2">
      <c r="A68" s="563" t="s">
        <v>267</v>
      </c>
      <c r="B68" s="571" t="s">
        <v>360</v>
      </c>
      <c r="C68" s="459"/>
      <c r="D68" s="499">
        <v>5.7562042732240532E-4</v>
      </c>
      <c r="E68" s="499">
        <v>1.9029902246342899E-4</v>
      </c>
      <c r="F68" s="499">
        <v>3.7364293334504739E-4</v>
      </c>
      <c r="G68" s="499">
        <v>4.4281881112376168E-4</v>
      </c>
      <c r="H68" s="499">
        <v>1.358267611518308E-4</v>
      </c>
      <c r="I68" s="499">
        <v>0</v>
      </c>
      <c r="J68" s="499">
        <v>3.2496686707747551E-4</v>
      </c>
      <c r="K68" s="499">
        <v>2.4154211125238115E-3</v>
      </c>
      <c r="L68" s="478">
        <v>2.2984952408898968E-3</v>
      </c>
      <c r="M68" s="478">
        <v>8.2964060024836488E-4</v>
      </c>
      <c r="N68" s="478">
        <v>0</v>
      </c>
      <c r="O68" s="478">
        <v>6.5212870248830814E-3</v>
      </c>
      <c r="P68" s="478">
        <v>1.3835005543390004E-3</v>
      </c>
      <c r="Q68" s="478">
        <v>2.7322129668394421E-4</v>
      </c>
      <c r="R68" s="478">
        <v>3.480626841630745E-4</v>
      </c>
      <c r="S68" s="478">
        <v>2.0829066665494847E-3</v>
      </c>
      <c r="T68" s="478">
        <v>5.4719603814123335E-4</v>
      </c>
      <c r="U68" s="478">
        <v>6.2905541191272821E-4</v>
      </c>
      <c r="V68" s="478">
        <v>1.0858493360987993E-2</v>
      </c>
      <c r="W68" s="478">
        <v>1.2732865559915798E-3</v>
      </c>
      <c r="X68" s="478">
        <v>0</v>
      </c>
      <c r="Y68" s="478">
        <v>1.8029542286153819E-3</v>
      </c>
      <c r="Z68" s="478">
        <v>1.3909031198224822E-3</v>
      </c>
      <c r="AA68" s="478">
        <v>1.8501439666362026E-3</v>
      </c>
      <c r="AB68" s="478">
        <v>7.3689301868090878E-4</v>
      </c>
      <c r="AC68" s="478">
        <v>3.21709064836757E-4</v>
      </c>
      <c r="AD68" s="478">
        <v>1.0198554665900698E-3</v>
      </c>
      <c r="AE68" s="478">
        <v>1.9514117217556454E-3</v>
      </c>
      <c r="AF68" s="478">
        <v>2.6157413025501694E-4</v>
      </c>
      <c r="AG68" s="478">
        <v>1.0141900070173408E-3</v>
      </c>
      <c r="AH68" s="478">
        <v>4.7606785766691632E-4</v>
      </c>
      <c r="AI68" s="478">
        <v>1.1537848485643426E-3</v>
      </c>
      <c r="AJ68" s="478">
        <v>8.0900395650203999E-4</v>
      </c>
      <c r="AK68" s="478">
        <v>2.0461052985584747E-3</v>
      </c>
      <c r="AL68" s="478">
        <v>2.086899254461923E-3</v>
      </c>
      <c r="AM68" s="478">
        <v>1.0128470895364814E-2</v>
      </c>
      <c r="AN68" s="478">
        <v>1.1452570265409242E-3</v>
      </c>
      <c r="AO68" s="478">
        <v>5.679496270985725E-4</v>
      </c>
      <c r="AP68" s="478">
        <v>1.2839054581409251E-3</v>
      </c>
      <c r="AQ68" s="478">
        <v>9.8902460857289002E-4</v>
      </c>
      <c r="AR68" s="478">
        <v>1.780786379060898E-3</v>
      </c>
      <c r="AS68" s="478">
        <v>7.7065230473414702E-4</v>
      </c>
      <c r="AT68" s="478">
        <v>6.9013675166057639E-4</v>
      </c>
      <c r="AU68" s="478">
        <v>1.4529813648969314E-3</v>
      </c>
      <c r="AV68" s="478">
        <v>6.5060310097848515E-4</v>
      </c>
      <c r="AW68" s="478">
        <v>5.2701277064362724E-4</v>
      </c>
      <c r="AX68" s="478">
        <v>5.984415047311589E-4</v>
      </c>
      <c r="AY68" s="478">
        <v>5.4697781768945795E-4</v>
      </c>
      <c r="AZ68" s="478">
        <v>1.2635897820537933E-4</v>
      </c>
      <c r="BA68" s="478">
        <v>6.4804739895615382E-4</v>
      </c>
      <c r="BB68" s="478">
        <v>1.4085383699941609E-3</v>
      </c>
      <c r="BC68" s="478">
        <v>1.1055079805637782E-4</v>
      </c>
      <c r="BD68" s="478">
        <v>0</v>
      </c>
      <c r="BE68" s="478">
        <v>1.7491605514275282E-2</v>
      </c>
      <c r="BF68" s="478">
        <v>7.3463221672524677E-3</v>
      </c>
      <c r="BG68" s="478">
        <v>1.9231348934460094E-3</v>
      </c>
      <c r="BH68" s="478">
        <v>5.46467395411205E-4</v>
      </c>
      <c r="BI68" s="478">
        <v>8.270787260405342E-4</v>
      </c>
      <c r="BJ68" s="478">
        <v>1.433994227487105E-3</v>
      </c>
      <c r="BK68" s="478">
        <v>5.0658685906103645E-4</v>
      </c>
      <c r="BL68" s="478">
        <v>6.3524229712510713E-4</v>
      </c>
      <c r="BM68" s="478">
        <v>3.7837614832394512E-4</v>
      </c>
      <c r="BN68" s="478">
        <v>5.0070592381628502E-4</v>
      </c>
      <c r="BO68" s="478">
        <v>4.2594937064400432E-3</v>
      </c>
      <c r="BP68" s="478">
        <v>1.0044480818209038</v>
      </c>
      <c r="BQ68" s="478">
        <v>9.9784436495380471E-4</v>
      </c>
      <c r="BR68" s="478">
        <v>1.8384981943801232E-3</v>
      </c>
      <c r="BS68" s="478">
        <v>1.8026372555756025E-3</v>
      </c>
      <c r="BT68" s="478">
        <v>4.3422159312201915E-4</v>
      </c>
      <c r="BU68" s="478">
        <v>9.4084508632008383E-4</v>
      </c>
      <c r="BV68" s="478">
        <v>2.7831431218890352E-4</v>
      </c>
      <c r="BW68" s="478">
        <v>5.2613639998431271E-5</v>
      </c>
      <c r="BX68" s="478">
        <v>7.0396956714000394E-4</v>
      </c>
      <c r="BY68" s="478">
        <v>3.4352943176056157E-4</v>
      </c>
      <c r="BZ68" s="478">
        <v>6.2060998433980969E-4</v>
      </c>
      <c r="CA68" s="478">
        <v>1.4331042271653908E-4</v>
      </c>
      <c r="CB68" s="478">
        <v>1.813724089072352E-4</v>
      </c>
      <c r="CC68" s="478">
        <v>2.7219783104719109E-4</v>
      </c>
      <c r="CD68" s="478">
        <v>4.9691340463253806E-4</v>
      </c>
      <c r="CE68" s="478">
        <v>6.0846372655173789E-4</v>
      </c>
      <c r="CF68" s="478">
        <v>4.1670076215494733E-4</v>
      </c>
      <c r="CG68" s="478">
        <v>6.876952309428343E-4</v>
      </c>
      <c r="CH68" s="478">
        <v>4.8045084832256985E-4</v>
      </c>
      <c r="CI68" s="478">
        <v>2.2320235431479225E-4</v>
      </c>
      <c r="CJ68" s="478">
        <v>5.1367820457630495E-4</v>
      </c>
      <c r="CK68" s="478">
        <v>4.530031229716776E-4</v>
      </c>
      <c r="CL68" s="478">
        <v>1.3516392923296971E-3</v>
      </c>
      <c r="CM68" s="478">
        <v>1.3323364249392517E-3</v>
      </c>
      <c r="CN68" s="478">
        <v>6.1674873060153053E-4</v>
      </c>
      <c r="CO68" s="478">
        <v>1.1052067211544531E-3</v>
      </c>
      <c r="CP68" s="478">
        <v>3.1357746252630293E-3</v>
      </c>
      <c r="CQ68" s="478">
        <v>2.8485390207058578E-3</v>
      </c>
      <c r="CR68" s="478">
        <v>2.4552345232629891E-3</v>
      </c>
      <c r="CS68" s="478">
        <v>6.810610038705991E-4</v>
      </c>
      <c r="CT68" s="478">
        <v>2.8187763647108871E-4</v>
      </c>
      <c r="CU68" s="478">
        <v>2.5957637061710907E-4</v>
      </c>
      <c r="CV68" s="478">
        <v>1.2399388052243643E-3</v>
      </c>
      <c r="CW68" s="478">
        <v>6.8262096649358329E-4</v>
      </c>
      <c r="CX68" s="478">
        <v>8.3599399497881373E-3</v>
      </c>
      <c r="CY68" s="478">
        <v>6.6583886512235494E-3</v>
      </c>
      <c r="CZ68" s="478">
        <v>4.6278477121074746E-3</v>
      </c>
      <c r="DA68" s="478">
        <v>7.2617424103261325E-4</v>
      </c>
      <c r="DB68" s="478">
        <v>1.3097230683343189E-3</v>
      </c>
      <c r="DC68" s="478">
        <v>1.628253810358832E-3</v>
      </c>
      <c r="DD68" s="478">
        <v>3.901077762677217E-4</v>
      </c>
      <c r="DE68" s="478">
        <v>3.0765682367726058E-4</v>
      </c>
      <c r="DF68" s="501">
        <v>1.1646367400453117</v>
      </c>
      <c r="DG68" s="502">
        <v>0.90117480343151246</v>
      </c>
      <c r="DH68" s="503" t="s">
        <v>267</v>
      </c>
    </row>
    <row r="69" spans="1:112" ht="18.75" customHeight="1" x14ac:dyDescent="0.2">
      <c r="A69" s="563" t="s">
        <v>268</v>
      </c>
      <c r="B69" s="571" t="s">
        <v>188</v>
      </c>
      <c r="C69" s="459"/>
      <c r="D69" s="499">
        <v>1.4088521904848082E-3</v>
      </c>
      <c r="E69" s="499">
        <v>2.0676087230351572E-3</v>
      </c>
      <c r="F69" s="499">
        <v>1.9317362966476581E-3</v>
      </c>
      <c r="G69" s="499">
        <v>1.0011388851637294E-3</v>
      </c>
      <c r="H69" s="499">
        <v>7.735126508908877E-4</v>
      </c>
      <c r="I69" s="499">
        <v>0</v>
      </c>
      <c r="J69" s="499">
        <v>4.7176346217696515E-3</v>
      </c>
      <c r="K69" s="499">
        <v>2.3586602012148051E-3</v>
      </c>
      <c r="L69" s="478">
        <v>3.9330747056750444E-3</v>
      </c>
      <c r="M69" s="478">
        <v>4.7609638356161478E-4</v>
      </c>
      <c r="N69" s="478">
        <v>0</v>
      </c>
      <c r="O69" s="478">
        <v>4.6903474673378187E-3</v>
      </c>
      <c r="P69" s="478">
        <v>2.9101265319760334E-3</v>
      </c>
      <c r="Q69" s="478">
        <v>1.1881036795419572E-3</v>
      </c>
      <c r="R69" s="478">
        <v>8.3617673518109027E-4</v>
      </c>
      <c r="S69" s="478">
        <v>5.6846700329827729E-3</v>
      </c>
      <c r="T69" s="478">
        <v>1.724714187456716E-3</v>
      </c>
      <c r="U69" s="478">
        <v>9.5121155779652976E-4</v>
      </c>
      <c r="V69" s="478">
        <v>4.8269825182186595E-3</v>
      </c>
      <c r="W69" s="478">
        <v>3.5649209781470148E-3</v>
      </c>
      <c r="X69" s="478">
        <v>0</v>
      </c>
      <c r="Y69" s="478">
        <v>3.4940949079201996E-3</v>
      </c>
      <c r="Z69" s="478">
        <v>6.5757186892145139E-3</v>
      </c>
      <c r="AA69" s="478">
        <v>4.4062668701489475E-3</v>
      </c>
      <c r="AB69" s="478">
        <v>1.6085078764806E-3</v>
      </c>
      <c r="AC69" s="478">
        <v>6.2899491222915562E-4</v>
      </c>
      <c r="AD69" s="478">
        <v>1.0250171526362878E-3</v>
      </c>
      <c r="AE69" s="478">
        <v>7.3802268052916716E-4</v>
      </c>
      <c r="AF69" s="478">
        <v>1.4136795362339647E-3</v>
      </c>
      <c r="AG69" s="478">
        <v>1.7798969557765866E-3</v>
      </c>
      <c r="AH69" s="478">
        <v>2.0067067274268319E-3</v>
      </c>
      <c r="AI69" s="478">
        <v>2.3865027867647211E-3</v>
      </c>
      <c r="AJ69" s="478">
        <v>1.9142112015230587E-3</v>
      </c>
      <c r="AK69" s="478">
        <v>1.3228611613189539E-3</v>
      </c>
      <c r="AL69" s="478">
        <v>3.2932639746448091E-3</v>
      </c>
      <c r="AM69" s="478">
        <v>1.6006730172524119E-3</v>
      </c>
      <c r="AN69" s="478">
        <v>6.7565401762509131E-4</v>
      </c>
      <c r="AO69" s="478">
        <v>1.2362263703680509E-3</v>
      </c>
      <c r="AP69" s="478">
        <v>1.334443175479702E-3</v>
      </c>
      <c r="AQ69" s="478">
        <v>7.2611325548513556E-4</v>
      </c>
      <c r="AR69" s="478">
        <v>1.0031242076140941E-3</v>
      </c>
      <c r="AS69" s="478">
        <v>1.1302574355170922E-3</v>
      </c>
      <c r="AT69" s="478">
        <v>8.4564067693486855E-4</v>
      </c>
      <c r="AU69" s="478">
        <v>9.4141359490839316E-4</v>
      </c>
      <c r="AV69" s="478">
        <v>1.0468146389633322E-3</v>
      </c>
      <c r="AW69" s="478">
        <v>1.6967628481374397E-3</v>
      </c>
      <c r="AX69" s="478">
        <v>7.6907837866111643E-4</v>
      </c>
      <c r="AY69" s="478">
        <v>6.8858867461748597E-4</v>
      </c>
      <c r="AZ69" s="478">
        <v>5.2196649074319891E-4</v>
      </c>
      <c r="BA69" s="478">
        <v>8.4664317733513909E-4</v>
      </c>
      <c r="BB69" s="478">
        <v>7.5086678077673839E-4</v>
      </c>
      <c r="BC69" s="478">
        <v>3.1630440096948049E-4</v>
      </c>
      <c r="BD69" s="478">
        <v>0</v>
      </c>
      <c r="BE69" s="478">
        <v>2.0805323372092522E-4</v>
      </c>
      <c r="BF69" s="478">
        <v>6.2623233284844217E-4</v>
      </c>
      <c r="BG69" s="478">
        <v>1.0094181933754805E-3</v>
      </c>
      <c r="BH69" s="478">
        <v>2.5142814616653237E-3</v>
      </c>
      <c r="BI69" s="478">
        <v>1.4656095311639946E-3</v>
      </c>
      <c r="BJ69" s="478">
        <v>1.928875638473242E-3</v>
      </c>
      <c r="BK69" s="478">
        <v>1.4910899110822137E-3</v>
      </c>
      <c r="BL69" s="478">
        <v>2.0666782108616694E-3</v>
      </c>
      <c r="BM69" s="478">
        <v>1.4474435234560091E-3</v>
      </c>
      <c r="BN69" s="478">
        <v>1.6975745228467434E-3</v>
      </c>
      <c r="BO69" s="478">
        <v>1.2527538187674723E-3</v>
      </c>
      <c r="BP69" s="478">
        <v>3.7025671405331619E-3</v>
      </c>
      <c r="BQ69" s="478">
        <v>1.071052261342601</v>
      </c>
      <c r="BR69" s="478">
        <v>8.9400899167888896E-3</v>
      </c>
      <c r="BS69" s="478">
        <v>3.7537565706202898E-3</v>
      </c>
      <c r="BT69" s="478">
        <v>1.9069027797261587E-3</v>
      </c>
      <c r="BU69" s="478">
        <v>2.8560257672339837E-3</v>
      </c>
      <c r="BV69" s="478">
        <v>9.539346960965564E-4</v>
      </c>
      <c r="BW69" s="478">
        <v>2.0680659556901947E-4</v>
      </c>
      <c r="BX69" s="478">
        <v>8.89890296302185E-3</v>
      </c>
      <c r="BY69" s="478">
        <v>1.3488061945290087E-3</v>
      </c>
      <c r="BZ69" s="478">
        <v>1.3299936517271838E-2</v>
      </c>
      <c r="CA69" s="478">
        <v>9.4039029387506495E-4</v>
      </c>
      <c r="CB69" s="478">
        <v>1.43156057159799E-3</v>
      </c>
      <c r="CC69" s="478">
        <v>1.3093268158897258E-3</v>
      </c>
      <c r="CD69" s="478">
        <v>2.6329577514143201E-3</v>
      </c>
      <c r="CE69" s="478">
        <v>6.1683829795551029E-3</v>
      </c>
      <c r="CF69" s="478">
        <v>1.0454543001310044E-3</v>
      </c>
      <c r="CG69" s="478">
        <v>6.9153294582967473E-3</v>
      </c>
      <c r="CH69" s="478">
        <v>1.5634682000847879E-3</v>
      </c>
      <c r="CI69" s="478">
        <v>7.7176849935049622E-4</v>
      </c>
      <c r="CJ69" s="478">
        <v>2.2883832331300614E-3</v>
      </c>
      <c r="CK69" s="478">
        <v>1.8867523118561418E-3</v>
      </c>
      <c r="CL69" s="478">
        <v>5.0622739134431579E-3</v>
      </c>
      <c r="CM69" s="478">
        <v>7.6151575039123875E-3</v>
      </c>
      <c r="CN69" s="478">
        <v>1.018087277671674E-2</v>
      </c>
      <c r="CO69" s="478">
        <v>5.3521240637281683E-3</v>
      </c>
      <c r="CP69" s="478">
        <v>5.2540823501070043E-3</v>
      </c>
      <c r="CQ69" s="478">
        <v>5.8980660158561588E-3</v>
      </c>
      <c r="CR69" s="478">
        <v>9.4007926461654717E-3</v>
      </c>
      <c r="CS69" s="478">
        <v>2.8921863710082425E-3</v>
      </c>
      <c r="CT69" s="478">
        <v>9.5666612960107358E-4</v>
      </c>
      <c r="CU69" s="478">
        <v>1.1258925660299066E-3</v>
      </c>
      <c r="CV69" s="478">
        <v>1.3716097011806029E-3</v>
      </c>
      <c r="CW69" s="478">
        <v>1.118292880384744E-3</v>
      </c>
      <c r="CX69" s="478">
        <v>1.6318898050376996E-2</v>
      </c>
      <c r="CY69" s="478">
        <v>1.0063287492361052E-2</v>
      </c>
      <c r="CZ69" s="478">
        <v>1.9230545089661197E-2</v>
      </c>
      <c r="DA69" s="478">
        <v>7.1357995540763976E-3</v>
      </c>
      <c r="DB69" s="478">
        <v>2.4020497452253622E-3</v>
      </c>
      <c r="DC69" s="478">
        <v>6.3737230577506822E-3</v>
      </c>
      <c r="DD69" s="478">
        <v>9.3745802728374119E-4</v>
      </c>
      <c r="DE69" s="478">
        <v>1.8291456017531312E-3</v>
      </c>
      <c r="DF69" s="501">
        <v>1.3738705837353751</v>
      </c>
      <c r="DG69" s="502">
        <v>1.0630761598589911</v>
      </c>
      <c r="DH69" s="503" t="s">
        <v>268</v>
      </c>
    </row>
    <row r="70" spans="1:112" ht="18.75" customHeight="1" x14ac:dyDescent="0.2">
      <c r="A70" s="563" t="s">
        <v>269</v>
      </c>
      <c r="B70" s="571" t="s">
        <v>189</v>
      </c>
      <c r="C70" s="459"/>
      <c r="D70" s="499">
        <v>1.5921290958864941E-3</v>
      </c>
      <c r="E70" s="499">
        <v>1.3142701636522354E-3</v>
      </c>
      <c r="F70" s="499">
        <v>2.34956956896511E-3</v>
      </c>
      <c r="G70" s="499">
        <v>9.4421734787896469E-4</v>
      </c>
      <c r="H70" s="499">
        <v>5.9898228775411412E-4</v>
      </c>
      <c r="I70" s="499">
        <v>0</v>
      </c>
      <c r="J70" s="499">
        <v>3.3482973390262087E-3</v>
      </c>
      <c r="K70" s="499">
        <v>2.8538757276948411E-3</v>
      </c>
      <c r="L70" s="478">
        <v>3.1795816354124157E-3</v>
      </c>
      <c r="M70" s="478">
        <v>9.6515747641626138E-4</v>
      </c>
      <c r="N70" s="478">
        <v>0</v>
      </c>
      <c r="O70" s="478">
        <v>2.3419785539960558E-3</v>
      </c>
      <c r="P70" s="478">
        <v>1.5525617889594462E-3</v>
      </c>
      <c r="Q70" s="478">
        <v>1.081085867123999E-3</v>
      </c>
      <c r="R70" s="478">
        <v>9.5225518286676475E-4</v>
      </c>
      <c r="S70" s="478">
        <v>6.4591314164992855E-3</v>
      </c>
      <c r="T70" s="478">
        <v>2.5263336770250189E-3</v>
      </c>
      <c r="U70" s="478">
        <v>1.8504067044397498E-3</v>
      </c>
      <c r="V70" s="478">
        <v>1.7602981118616558E-2</v>
      </c>
      <c r="W70" s="478">
        <v>7.3878845622515239E-3</v>
      </c>
      <c r="X70" s="478">
        <v>0</v>
      </c>
      <c r="Y70" s="478">
        <v>2.9464649220771566E-3</v>
      </c>
      <c r="Z70" s="478">
        <v>7.5476388233825659E-3</v>
      </c>
      <c r="AA70" s="478">
        <v>5.5533058612531111E-3</v>
      </c>
      <c r="AB70" s="478">
        <v>1.7856770493980469E-3</v>
      </c>
      <c r="AC70" s="478">
        <v>7.9043793065207272E-4</v>
      </c>
      <c r="AD70" s="478">
        <v>8.0652981761432439E-4</v>
      </c>
      <c r="AE70" s="478">
        <v>1.0595004611177598E-3</v>
      </c>
      <c r="AF70" s="478">
        <v>1.343927101618744E-3</v>
      </c>
      <c r="AG70" s="478">
        <v>4.4771806444353756E-3</v>
      </c>
      <c r="AH70" s="478">
        <v>7.1247337542428325E-3</v>
      </c>
      <c r="AI70" s="478">
        <v>1.7603815772405972E-3</v>
      </c>
      <c r="AJ70" s="478">
        <v>7.3958334207575877E-3</v>
      </c>
      <c r="AK70" s="478">
        <v>2.8711094710711562E-3</v>
      </c>
      <c r="AL70" s="478">
        <v>1.5876381587611762E-3</v>
      </c>
      <c r="AM70" s="478">
        <v>2.2740821495077306E-3</v>
      </c>
      <c r="AN70" s="478">
        <v>5.2987711693405586E-4</v>
      </c>
      <c r="AO70" s="478">
        <v>1.1811408702545687E-3</v>
      </c>
      <c r="AP70" s="478">
        <v>1.0887756499623556E-3</v>
      </c>
      <c r="AQ70" s="478">
        <v>7.4483180363277507E-4</v>
      </c>
      <c r="AR70" s="478">
        <v>9.093638207337113E-4</v>
      </c>
      <c r="AS70" s="478">
        <v>1.4629907126457726E-3</v>
      </c>
      <c r="AT70" s="478">
        <v>6.0831831749197948E-4</v>
      </c>
      <c r="AU70" s="478">
        <v>9.2395232633401636E-4</v>
      </c>
      <c r="AV70" s="478">
        <v>2.3951372415107544E-3</v>
      </c>
      <c r="AW70" s="478">
        <v>2.0624031634887607E-3</v>
      </c>
      <c r="AX70" s="478">
        <v>7.9677079268037634E-4</v>
      </c>
      <c r="AY70" s="478">
        <v>5.3594622573182758E-4</v>
      </c>
      <c r="AZ70" s="478">
        <v>5.2646244716445857E-4</v>
      </c>
      <c r="BA70" s="478">
        <v>5.2573249144293828E-3</v>
      </c>
      <c r="BB70" s="478">
        <v>9.5190158527347119E-4</v>
      </c>
      <c r="BC70" s="478">
        <v>4.4850525840800612E-4</v>
      </c>
      <c r="BD70" s="478">
        <v>0</v>
      </c>
      <c r="BE70" s="478">
        <v>6.0266290504002622E-4</v>
      </c>
      <c r="BF70" s="478">
        <v>9.3460962135127825E-4</v>
      </c>
      <c r="BG70" s="478">
        <v>1.1496920625330793E-3</v>
      </c>
      <c r="BH70" s="478">
        <v>1.3080505929362253E-2</v>
      </c>
      <c r="BI70" s="478">
        <v>1.0731517562983729E-3</v>
      </c>
      <c r="BJ70" s="478">
        <v>2.1668156627655507E-3</v>
      </c>
      <c r="BK70" s="478">
        <v>2.0429114435610608E-3</v>
      </c>
      <c r="BL70" s="478">
        <v>1.9075882163661125E-3</v>
      </c>
      <c r="BM70" s="478">
        <v>8.3232592811615796E-3</v>
      </c>
      <c r="BN70" s="478">
        <v>9.1951146327770971E-3</v>
      </c>
      <c r="BO70" s="478">
        <v>1.3416820120176491E-2</v>
      </c>
      <c r="BP70" s="478">
        <v>5.0456689906950743E-3</v>
      </c>
      <c r="BQ70" s="478">
        <v>4.8167731808013894E-3</v>
      </c>
      <c r="BR70" s="478">
        <v>1.0016555544232719</v>
      </c>
      <c r="BS70" s="478">
        <v>3.2177781475374537E-3</v>
      </c>
      <c r="BT70" s="478">
        <v>7.3742168975720387E-3</v>
      </c>
      <c r="BU70" s="478">
        <v>1.2643081146671608E-3</v>
      </c>
      <c r="BV70" s="478">
        <v>1.0363900198899355E-3</v>
      </c>
      <c r="BW70" s="478">
        <v>5.1376133805053575E-4</v>
      </c>
      <c r="BX70" s="478">
        <v>6.5132400528936971E-2</v>
      </c>
      <c r="BY70" s="478">
        <v>4.8922402211920525E-3</v>
      </c>
      <c r="BZ70" s="478">
        <v>3.2166712804056708E-3</v>
      </c>
      <c r="CA70" s="478">
        <v>5.7053844339922007E-3</v>
      </c>
      <c r="CB70" s="478">
        <v>6.6689770529496459E-3</v>
      </c>
      <c r="CC70" s="478">
        <v>5.6530205197857586E-3</v>
      </c>
      <c r="CD70" s="478">
        <v>5.5890325001234928E-3</v>
      </c>
      <c r="CE70" s="478">
        <v>2.246613939260303E-2</v>
      </c>
      <c r="CF70" s="478">
        <v>3.2862219696809833E-3</v>
      </c>
      <c r="CG70" s="478">
        <v>2.3910121929978261E-2</v>
      </c>
      <c r="CH70" s="478">
        <v>8.6668167441449912E-3</v>
      </c>
      <c r="CI70" s="478">
        <v>1.2207977558818842E-3</v>
      </c>
      <c r="CJ70" s="478">
        <v>7.5001647578482626E-3</v>
      </c>
      <c r="CK70" s="478">
        <v>4.0949569608181363E-3</v>
      </c>
      <c r="CL70" s="478">
        <v>4.748241307540231E-2</v>
      </c>
      <c r="CM70" s="478">
        <v>1.4854735654769895E-2</v>
      </c>
      <c r="CN70" s="478">
        <v>6.9831738102444293E-3</v>
      </c>
      <c r="CO70" s="478">
        <v>7.5842482950088655E-3</v>
      </c>
      <c r="CP70" s="478">
        <v>2.7109766537732581E-2</v>
      </c>
      <c r="CQ70" s="478">
        <v>8.8625389572663821E-3</v>
      </c>
      <c r="CR70" s="478">
        <v>7.2937812554370717E-3</v>
      </c>
      <c r="CS70" s="478">
        <v>1.136998122867505E-3</v>
      </c>
      <c r="CT70" s="478">
        <v>1.7658858783022406E-3</v>
      </c>
      <c r="CU70" s="478">
        <v>3.544501577514016E-3</v>
      </c>
      <c r="CV70" s="478">
        <v>4.1823332417259117E-3</v>
      </c>
      <c r="CW70" s="478">
        <v>2.2593674653170982E-3</v>
      </c>
      <c r="CX70" s="478">
        <v>8.0529623249713009E-2</v>
      </c>
      <c r="CY70" s="478">
        <v>2.8700501117757855E-2</v>
      </c>
      <c r="CZ70" s="478">
        <v>1.5529460853503702E-2</v>
      </c>
      <c r="DA70" s="478">
        <v>2.5276306120832044E-2</v>
      </c>
      <c r="DB70" s="478">
        <v>1.3854411896797459E-3</v>
      </c>
      <c r="DC70" s="478">
        <v>2.3772059131299237E-2</v>
      </c>
      <c r="DD70" s="478">
        <v>1.147484605799845E-3</v>
      </c>
      <c r="DE70" s="478">
        <v>2.2449422183990334E-2</v>
      </c>
      <c r="DF70" s="501">
        <v>1.7073194140206558</v>
      </c>
      <c r="DG70" s="502">
        <v>1.3210928218398885</v>
      </c>
      <c r="DH70" s="503" t="s">
        <v>269</v>
      </c>
    </row>
    <row r="71" spans="1:112" ht="18.75" customHeight="1" x14ac:dyDescent="0.2">
      <c r="A71" s="563" t="s">
        <v>270</v>
      </c>
      <c r="B71" s="571" t="s">
        <v>190</v>
      </c>
      <c r="C71" s="459"/>
      <c r="D71" s="499">
        <v>3.7149399017193024E-2</v>
      </c>
      <c r="E71" s="499">
        <v>2.6792171800307407E-2</v>
      </c>
      <c r="F71" s="499">
        <v>2.4449973232351721E-2</v>
      </c>
      <c r="G71" s="499">
        <v>2.0936351787641659E-2</v>
      </c>
      <c r="H71" s="499">
        <v>2.0709722286933713E-2</v>
      </c>
      <c r="I71" s="499">
        <v>0</v>
      </c>
      <c r="J71" s="499">
        <v>2.2145548841684626E-2</v>
      </c>
      <c r="K71" s="499">
        <v>4.653556942588203E-2</v>
      </c>
      <c r="L71" s="478">
        <v>4.075958979051731E-2</v>
      </c>
      <c r="M71" s="478">
        <v>3.1636869618548363E-2</v>
      </c>
      <c r="N71" s="478">
        <v>0</v>
      </c>
      <c r="O71" s="478">
        <v>2.9609880663285505E-2</v>
      </c>
      <c r="P71" s="478">
        <v>5.4992053138071005E-2</v>
      </c>
      <c r="Q71" s="478">
        <v>3.5234728588280133E-2</v>
      </c>
      <c r="R71" s="478">
        <v>3.4470895119591068E-2</v>
      </c>
      <c r="S71" s="478">
        <v>2.39405967318435E-2</v>
      </c>
      <c r="T71" s="478">
        <v>3.5696966560738709E-2</v>
      </c>
      <c r="U71" s="478">
        <v>3.0611230852720734E-2</v>
      </c>
      <c r="V71" s="478">
        <v>1.36689674872792E-2</v>
      </c>
      <c r="W71" s="478">
        <v>1.527033737854697E-2</v>
      </c>
      <c r="X71" s="478">
        <v>0</v>
      </c>
      <c r="Y71" s="478">
        <v>2.305023273377545E-2</v>
      </c>
      <c r="Z71" s="478">
        <v>1.7480824966708882E-2</v>
      </c>
      <c r="AA71" s="478">
        <v>2.9516905414050682E-2</v>
      </c>
      <c r="AB71" s="478">
        <v>2.6456769883376311E-2</v>
      </c>
      <c r="AC71" s="478">
        <v>1.1725962611405401E-2</v>
      </c>
      <c r="AD71" s="478">
        <v>3.0276324111207401E-2</v>
      </c>
      <c r="AE71" s="478">
        <v>1.498958858701758E-2</v>
      </c>
      <c r="AF71" s="478">
        <v>5.7931974646516955E-2</v>
      </c>
      <c r="AG71" s="478">
        <v>2.1158717369481481E-2</v>
      </c>
      <c r="AH71" s="478">
        <v>1.9545446254114425E-2</v>
      </c>
      <c r="AI71" s="478">
        <v>3.6701666395418511E-2</v>
      </c>
      <c r="AJ71" s="478">
        <v>2.1094627105165509E-2</v>
      </c>
      <c r="AK71" s="478">
        <v>1.3909961614582082E-2</v>
      </c>
      <c r="AL71" s="478">
        <v>7.1184302841029602E-3</v>
      </c>
      <c r="AM71" s="478">
        <v>1.6732898196960781E-2</v>
      </c>
      <c r="AN71" s="478">
        <v>2.0441870670713323E-2</v>
      </c>
      <c r="AO71" s="478">
        <v>1.4833521533479999E-2</v>
      </c>
      <c r="AP71" s="478">
        <v>2.3074976336835813E-2</v>
      </c>
      <c r="AQ71" s="478">
        <v>1.6209303967738221E-2</v>
      </c>
      <c r="AR71" s="478">
        <v>1.3955269850060724E-2</v>
      </c>
      <c r="AS71" s="478">
        <v>1.9405696787155643E-2</v>
      </c>
      <c r="AT71" s="478">
        <v>2.4552417373896462E-2</v>
      </c>
      <c r="AU71" s="478">
        <v>3.4320113617993038E-2</v>
      </c>
      <c r="AV71" s="478">
        <v>2.6210215598773644E-2</v>
      </c>
      <c r="AW71" s="478">
        <v>1.8829600741974189E-2</v>
      </c>
      <c r="AX71" s="478">
        <v>2.3605534932227945E-2</v>
      </c>
      <c r="AY71" s="478">
        <v>2.9997197241904316E-2</v>
      </c>
      <c r="AZ71" s="478">
        <v>1.8493835337812261E-2</v>
      </c>
      <c r="BA71" s="478">
        <v>1.4400448992005847E-2</v>
      </c>
      <c r="BB71" s="478">
        <v>2.4190495086886397E-2</v>
      </c>
      <c r="BC71" s="478">
        <v>1.3359129027299885E-2</v>
      </c>
      <c r="BD71" s="478">
        <v>0</v>
      </c>
      <c r="BE71" s="478">
        <v>5.3751294187836321E-3</v>
      </c>
      <c r="BF71" s="478">
        <v>2.522502462405778E-2</v>
      </c>
      <c r="BG71" s="478">
        <v>2.2845777655034417E-2</v>
      </c>
      <c r="BH71" s="478">
        <v>2.8728902616503914E-2</v>
      </c>
      <c r="BI71" s="478">
        <v>5.4235280747195427E-2</v>
      </c>
      <c r="BJ71" s="478">
        <v>6.9165794301584453E-3</v>
      </c>
      <c r="BK71" s="478">
        <v>3.0740507799042579E-2</v>
      </c>
      <c r="BL71" s="478">
        <v>3.512879856450097E-2</v>
      </c>
      <c r="BM71" s="478">
        <v>2.3215678568776554E-2</v>
      </c>
      <c r="BN71" s="478">
        <v>2.0374826376059686E-2</v>
      </c>
      <c r="BO71" s="478">
        <v>4.9015348119079236E-3</v>
      </c>
      <c r="BP71" s="478">
        <v>8.1311930435018186E-3</v>
      </c>
      <c r="BQ71" s="478">
        <v>1.6175038634851459E-2</v>
      </c>
      <c r="BR71" s="478">
        <v>1.1792402280596659E-2</v>
      </c>
      <c r="BS71" s="478">
        <v>1.0085193337029452</v>
      </c>
      <c r="BT71" s="478">
        <v>5.4225045333313954E-3</v>
      </c>
      <c r="BU71" s="478">
        <v>2.2883249485169247E-3</v>
      </c>
      <c r="BV71" s="478">
        <v>4.0111592231404959E-3</v>
      </c>
      <c r="BW71" s="478">
        <v>1.3228572774655705E-3</v>
      </c>
      <c r="BX71" s="478">
        <v>4.3258957465769719E-3</v>
      </c>
      <c r="BY71" s="478">
        <v>7.5739740724888585E-3</v>
      </c>
      <c r="BZ71" s="478">
        <v>4.9948029917026938E-2</v>
      </c>
      <c r="CA71" s="478">
        <v>3.9476446188372351E-3</v>
      </c>
      <c r="CB71" s="478">
        <v>5.0870424399397851E-3</v>
      </c>
      <c r="CC71" s="478">
        <v>6.0213393493886904E-3</v>
      </c>
      <c r="CD71" s="478">
        <v>6.6607543730092178E-3</v>
      </c>
      <c r="CE71" s="478">
        <v>9.8879727953309748E-3</v>
      </c>
      <c r="CF71" s="478">
        <v>3.6474890586029357E-3</v>
      </c>
      <c r="CG71" s="478">
        <v>5.7679317656227193E-3</v>
      </c>
      <c r="CH71" s="478">
        <v>7.1636023458008782E-3</v>
      </c>
      <c r="CI71" s="478">
        <v>8.2093047355128856E-3</v>
      </c>
      <c r="CJ71" s="478">
        <v>5.3684677986950702E-3</v>
      </c>
      <c r="CK71" s="478">
        <v>2.0026002859996533E-2</v>
      </c>
      <c r="CL71" s="478">
        <v>7.6599333066486291E-3</v>
      </c>
      <c r="CM71" s="478">
        <v>6.9635485924735355E-3</v>
      </c>
      <c r="CN71" s="478">
        <v>2.0549652672124743E-2</v>
      </c>
      <c r="CO71" s="478">
        <v>3.0031354915897181E-2</v>
      </c>
      <c r="CP71" s="478">
        <v>1.9258038771115007E-2</v>
      </c>
      <c r="CQ71" s="478">
        <v>1.6345117179958783E-2</v>
      </c>
      <c r="CR71" s="478">
        <v>1.4343133556757712E-2</v>
      </c>
      <c r="CS71" s="478">
        <v>2.1131056721566965E-2</v>
      </c>
      <c r="CT71" s="478">
        <v>1.1736946342308938E-2</v>
      </c>
      <c r="CU71" s="478">
        <v>8.2654080699091307E-3</v>
      </c>
      <c r="CV71" s="478">
        <v>3.4054820035463673E-2</v>
      </c>
      <c r="CW71" s="478">
        <v>5.6462211167182634E-3</v>
      </c>
      <c r="CX71" s="478">
        <v>3.9447099688118263E-2</v>
      </c>
      <c r="CY71" s="478">
        <v>5.5369584923203249E-2</v>
      </c>
      <c r="CZ71" s="478">
        <v>2.5280176986059336E-2</v>
      </c>
      <c r="DA71" s="478">
        <v>1.4116809807986408E-2</v>
      </c>
      <c r="DB71" s="478">
        <v>1.9215984257580612E-2</v>
      </c>
      <c r="DC71" s="478">
        <v>1.6489794335307086E-2</v>
      </c>
      <c r="DD71" s="478">
        <v>0.12793030287570267</v>
      </c>
      <c r="DE71" s="478">
        <v>4.3786868297500626E-3</v>
      </c>
      <c r="DF71" s="501">
        <v>3.18538078670991</v>
      </c>
      <c r="DG71" s="502">
        <v>2.4647899260039967</v>
      </c>
      <c r="DH71" s="503" t="s">
        <v>270</v>
      </c>
    </row>
    <row r="72" spans="1:112" ht="18.75" customHeight="1" x14ac:dyDescent="0.2">
      <c r="A72" s="563" t="s">
        <v>271</v>
      </c>
      <c r="B72" s="571" t="s">
        <v>191</v>
      </c>
      <c r="C72" s="459"/>
      <c r="D72" s="499">
        <v>1.4819340821653178E-2</v>
      </c>
      <c r="E72" s="499">
        <v>9.2137162041979765E-3</v>
      </c>
      <c r="F72" s="499">
        <v>1.6083808551980053E-2</v>
      </c>
      <c r="G72" s="499">
        <v>1.5512277020194531E-2</v>
      </c>
      <c r="H72" s="499">
        <v>1.3083548208256796E-2</v>
      </c>
      <c r="I72" s="499">
        <v>0</v>
      </c>
      <c r="J72" s="499">
        <v>7.4997149921382233E-2</v>
      </c>
      <c r="K72" s="499">
        <v>9.0100238919117587E-3</v>
      </c>
      <c r="L72" s="478">
        <v>8.2898586525067177E-3</v>
      </c>
      <c r="M72" s="478">
        <v>7.9539262636975569E-3</v>
      </c>
      <c r="N72" s="478">
        <v>0</v>
      </c>
      <c r="O72" s="478">
        <v>2.6249067174157158E-2</v>
      </c>
      <c r="P72" s="478">
        <v>2.4130896112897836E-2</v>
      </c>
      <c r="Q72" s="478">
        <v>1.3453744541448846E-2</v>
      </c>
      <c r="R72" s="478">
        <v>1.9131626936877585E-2</v>
      </c>
      <c r="S72" s="478">
        <v>1.4128109267929054E-2</v>
      </c>
      <c r="T72" s="478">
        <v>1.3248395108117986E-2</v>
      </c>
      <c r="U72" s="478">
        <v>1.4742599929823984E-2</v>
      </c>
      <c r="V72" s="478">
        <v>1.8566420283208644E-2</v>
      </c>
      <c r="W72" s="478">
        <v>8.9089022407458016E-3</v>
      </c>
      <c r="X72" s="478">
        <v>0</v>
      </c>
      <c r="Y72" s="478">
        <v>1.0701576029370056E-2</v>
      </c>
      <c r="Z72" s="478">
        <v>1.1843445255182338E-2</v>
      </c>
      <c r="AA72" s="478">
        <v>1.1390172321486954E-2</v>
      </c>
      <c r="AB72" s="478">
        <v>1.5852845271470038E-2</v>
      </c>
      <c r="AC72" s="478">
        <v>4.5197400301546205E-3</v>
      </c>
      <c r="AD72" s="478">
        <v>6.9320362884845201E-3</v>
      </c>
      <c r="AE72" s="478">
        <v>7.9000601354402289E-3</v>
      </c>
      <c r="AF72" s="478">
        <v>1.0377661550723115E-2</v>
      </c>
      <c r="AG72" s="478">
        <v>1.0649872893860953E-2</v>
      </c>
      <c r="AH72" s="478">
        <v>1.5040479295574602E-2</v>
      </c>
      <c r="AI72" s="478">
        <v>1.9509544304833551E-2</v>
      </c>
      <c r="AJ72" s="478">
        <v>2.298694873039234E-2</v>
      </c>
      <c r="AK72" s="478">
        <v>1.2208422168384005E-2</v>
      </c>
      <c r="AL72" s="478">
        <v>1.0170079320572022E-2</v>
      </c>
      <c r="AM72" s="478">
        <v>1.2482668458220852E-2</v>
      </c>
      <c r="AN72" s="478">
        <v>9.2533902523363153E-3</v>
      </c>
      <c r="AO72" s="478">
        <v>2.2340642787673535E-2</v>
      </c>
      <c r="AP72" s="478">
        <v>1.3334232682252006E-2</v>
      </c>
      <c r="AQ72" s="478">
        <v>1.6113969762260184E-2</v>
      </c>
      <c r="AR72" s="478">
        <v>1.0627435489279274E-2</v>
      </c>
      <c r="AS72" s="478">
        <v>1.1009492183083315E-2</v>
      </c>
      <c r="AT72" s="478">
        <v>1.0044184132353962E-2</v>
      </c>
      <c r="AU72" s="478">
        <v>1.3525685842598454E-2</v>
      </c>
      <c r="AV72" s="478">
        <v>7.7806180800034704E-3</v>
      </c>
      <c r="AW72" s="478">
        <v>1.0558000648107583E-2</v>
      </c>
      <c r="AX72" s="478">
        <v>9.2623794366602629E-3</v>
      </c>
      <c r="AY72" s="478">
        <v>8.2791973213048788E-3</v>
      </c>
      <c r="AZ72" s="478">
        <v>8.7623689625493609E-3</v>
      </c>
      <c r="BA72" s="478">
        <v>2.0816569243464655E-2</v>
      </c>
      <c r="BB72" s="478">
        <v>1.0873922398399122E-2</v>
      </c>
      <c r="BC72" s="478">
        <v>1.2874691205765558E-2</v>
      </c>
      <c r="BD72" s="478">
        <v>0</v>
      </c>
      <c r="BE72" s="478">
        <v>4.8587918909515889E-3</v>
      </c>
      <c r="BF72" s="478">
        <v>7.9780923781778579E-3</v>
      </c>
      <c r="BG72" s="478">
        <v>2.1886113619637479E-2</v>
      </c>
      <c r="BH72" s="478">
        <v>1.34281845702964E-2</v>
      </c>
      <c r="BI72" s="478">
        <v>3.5771832062375657E-2</v>
      </c>
      <c r="BJ72" s="478">
        <v>1.2323596967692323E-2</v>
      </c>
      <c r="BK72" s="478">
        <v>1.5502132719975834E-2</v>
      </c>
      <c r="BL72" s="478">
        <v>1.0391474263415523E-2</v>
      </c>
      <c r="BM72" s="478">
        <v>2.0422272235329855E-2</v>
      </c>
      <c r="BN72" s="478">
        <v>1.8919578359042653E-2</v>
      </c>
      <c r="BO72" s="478">
        <v>2.9668139039401204E-2</v>
      </c>
      <c r="BP72" s="478">
        <v>1.1615780260651101E-2</v>
      </c>
      <c r="BQ72" s="478">
        <v>2.5319579142408507E-2</v>
      </c>
      <c r="BR72" s="478">
        <v>2.4259750220972709E-2</v>
      </c>
      <c r="BS72" s="478">
        <v>2.4481995382882864E-2</v>
      </c>
      <c r="BT72" s="478">
        <v>1.0781195619566715</v>
      </c>
      <c r="BU72" s="478">
        <v>9.3568511737952706E-2</v>
      </c>
      <c r="BV72" s="478">
        <v>8.1550521095262368E-2</v>
      </c>
      <c r="BW72" s="478">
        <v>6.7249943594767173E-2</v>
      </c>
      <c r="BX72" s="478">
        <v>6.5900597010205397E-2</v>
      </c>
      <c r="BY72" s="478">
        <v>1.717805795562494E-2</v>
      </c>
      <c r="BZ72" s="478">
        <v>5.6506677215808765E-2</v>
      </c>
      <c r="CA72" s="478">
        <v>3.7664851446207022E-2</v>
      </c>
      <c r="CB72" s="478">
        <v>2.9872060099977761E-2</v>
      </c>
      <c r="CC72" s="478">
        <v>1.968434924085647E-2</v>
      </c>
      <c r="CD72" s="478">
        <v>1.7515125555618474E-2</v>
      </c>
      <c r="CE72" s="478">
        <v>1.5589697653477716E-2</v>
      </c>
      <c r="CF72" s="478">
        <v>3.7032722499298954E-3</v>
      </c>
      <c r="CG72" s="478">
        <v>1.5879927806800441E-2</v>
      </c>
      <c r="CH72" s="478">
        <v>9.9292157869964367E-3</v>
      </c>
      <c r="CI72" s="478">
        <v>8.1506496834462799E-3</v>
      </c>
      <c r="CJ72" s="478">
        <v>1.2177527670607848E-2</v>
      </c>
      <c r="CK72" s="478">
        <v>9.9734566385362051E-3</v>
      </c>
      <c r="CL72" s="478">
        <v>1.7837924094993865E-2</v>
      </c>
      <c r="CM72" s="478">
        <v>1.6161955675072632E-2</v>
      </c>
      <c r="CN72" s="478">
        <v>7.7898402374348636E-3</v>
      </c>
      <c r="CO72" s="478">
        <v>9.2125770782787181E-3</v>
      </c>
      <c r="CP72" s="478">
        <v>2.6107808415830637E-2</v>
      </c>
      <c r="CQ72" s="478">
        <v>2.1865962609560589E-2</v>
      </c>
      <c r="CR72" s="478">
        <v>1.2607324843550137E-2</v>
      </c>
      <c r="CS72" s="478">
        <v>2.8115007482530329E-2</v>
      </c>
      <c r="CT72" s="478">
        <v>5.2367737057736119E-2</v>
      </c>
      <c r="CU72" s="478">
        <v>7.8471454468647828E-3</v>
      </c>
      <c r="CV72" s="478">
        <v>1.0394107068958736E-2</v>
      </c>
      <c r="CW72" s="478">
        <v>6.1859905618202064E-3</v>
      </c>
      <c r="CX72" s="478">
        <v>4.0013251053856155E-2</v>
      </c>
      <c r="CY72" s="478">
        <v>1.7069226051749778E-2</v>
      </c>
      <c r="CZ72" s="478">
        <v>1.1149951059296215E-2</v>
      </c>
      <c r="DA72" s="478">
        <v>2.1976417831518269E-2</v>
      </c>
      <c r="DB72" s="478">
        <v>2.0488559371939725E-2</v>
      </c>
      <c r="DC72" s="478">
        <v>1.3071359958582253E-2</v>
      </c>
      <c r="DD72" s="478">
        <v>6.4659459167774229E-3</v>
      </c>
      <c r="DE72" s="478">
        <v>3.7336838208347545E-2</v>
      </c>
      <c r="DF72" s="501">
        <v>3.0006519911498879</v>
      </c>
      <c r="DG72" s="502">
        <v>2.3218501317292031</v>
      </c>
      <c r="DH72" s="503" t="s">
        <v>271</v>
      </c>
    </row>
    <row r="73" spans="1:112" ht="18.75" customHeight="1" x14ac:dyDescent="0.2">
      <c r="A73" s="563" t="s">
        <v>272</v>
      </c>
      <c r="B73" s="571" t="s">
        <v>361</v>
      </c>
      <c r="C73" s="459"/>
      <c r="D73" s="499">
        <v>4.3964621276732117E-3</v>
      </c>
      <c r="E73" s="499">
        <v>3.0852759648453756E-3</v>
      </c>
      <c r="F73" s="499">
        <v>5.2190874801942488E-3</v>
      </c>
      <c r="G73" s="499">
        <v>4.2757276744628311E-3</v>
      </c>
      <c r="H73" s="499">
        <v>2.9491613983029406E-3</v>
      </c>
      <c r="I73" s="499">
        <v>0</v>
      </c>
      <c r="J73" s="499">
        <v>1.2439403555165544E-2</v>
      </c>
      <c r="K73" s="499">
        <v>6.3659333495770225E-3</v>
      </c>
      <c r="L73" s="478">
        <v>4.4691029209609958E-3</v>
      </c>
      <c r="M73" s="478">
        <v>4.3070353030582728E-3</v>
      </c>
      <c r="N73" s="478">
        <v>0</v>
      </c>
      <c r="O73" s="478">
        <v>5.2421605444191808E-3</v>
      </c>
      <c r="P73" s="478">
        <v>8.4899584208542062E-3</v>
      </c>
      <c r="Q73" s="478">
        <v>5.3231563361202652E-3</v>
      </c>
      <c r="R73" s="478">
        <v>9.2100014134698371E-3</v>
      </c>
      <c r="S73" s="478">
        <v>5.6878413557391958E-3</v>
      </c>
      <c r="T73" s="478">
        <v>4.7958440279068188E-3</v>
      </c>
      <c r="U73" s="478">
        <v>7.427631774008325E-3</v>
      </c>
      <c r="V73" s="478">
        <v>4.7471464546542984E-3</v>
      </c>
      <c r="W73" s="478">
        <v>3.5627327145551762E-3</v>
      </c>
      <c r="X73" s="478">
        <v>0</v>
      </c>
      <c r="Y73" s="478">
        <v>4.0271811943845947E-3</v>
      </c>
      <c r="Z73" s="478">
        <v>3.2861098487692187E-3</v>
      </c>
      <c r="AA73" s="478">
        <v>7.3922861514822118E-3</v>
      </c>
      <c r="AB73" s="478">
        <v>3.720742477545131E-3</v>
      </c>
      <c r="AC73" s="478">
        <v>3.6301105835888805E-3</v>
      </c>
      <c r="AD73" s="478">
        <v>5.7662277167085307E-3</v>
      </c>
      <c r="AE73" s="478">
        <v>4.8609609161000085E-3</v>
      </c>
      <c r="AF73" s="478">
        <v>5.8416274871364348E-3</v>
      </c>
      <c r="AG73" s="478">
        <v>4.2070672992955511E-3</v>
      </c>
      <c r="AH73" s="478">
        <v>8.5981933398443823E-3</v>
      </c>
      <c r="AI73" s="478">
        <v>6.4342624982877865E-3</v>
      </c>
      <c r="AJ73" s="478">
        <v>7.969169755745336E-3</v>
      </c>
      <c r="AK73" s="478">
        <v>4.4927115799906813E-3</v>
      </c>
      <c r="AL73" s="478">
        <v>4.0947140171674976E-3</v>
      </c>
      <c r="AM73" s="478">
        <v>5.2225139054458049E-3</v>
      </c>
      <c r="AN73" s="478">
        <v>2.8708571919450034E-3</v>
      </c>
      <c r="AO73" s="478">
        <v>4.2785817473446914E-3</v>
      </c>
      <c r="AP73" s="478">
        <v>4.9292932511393875E-3</v>
      </c>
      <c r="AQ73" s="478">
        <v>4.7389278302809252E-3</v>
      </c>
      <c r="AR73" s="478">
        <v>4.5441282992385902E-3</v>
      </c>
      <c r="AS73" s="478">
        <v>5.1167406407517362E-3</v>
      </c>
      <c r="AT73" s="478">
        <v>4.7415517502127583E-3</v>
      </c>
      <c r="AU73" s="478">
        <v>4.198785928651437E-3</v>
      </c>
      <c r="AV73" s="478">
        <v>3.2500708772005937E-3</v>
      </c>
      <c r="AW73" s="478">
        <v>3.8228190910023874E-3</v>
      </c>
      <c r="AX73" s="478">
        <v>4.0994993924141328E-3</v>
      </c>
      <c r="AY73" s="478">
        <v>4.0376718301114167E-3</v>
      </c>
      <c r="AZ73" s="478">
        <v>3.0996022249657191E-3</v>
      </c>
      <c r="BA73" s="478">
        <v>6.8662931748663869E-3</v>
      </c>
      <c r="BB73" s="478">
        <v>2.6151480607462356E-3</v>
      </c>
      <c r="BC73" s="478">
        <v>7.6322819149218608E-3</v>
      </c>
      <c r="BD73" s="478">
        <v>0</v>
      </c>
      <c r="BE73" s="478">
        <v>1.6076515188499143E-3</v>
      </c>
      <c r="BF73" s="478">
        <v>2.9374686263705847E-3</v>
      </c>
      <c r="BG73" s="478">
        <v>3.9566297260924636E-3</v>
      </c>
      <c r="BH73" s="478">
        <v>3.0695571629950555E-3</v>
      </c>
      <c r="BI73" s="478">
        <v>5.4386628945362709E-3</v>
      </c>
      <c r="BJ73" s="478">
        <v>8.5196892597503501E-3</v>
      </c>
      <c r="BK73" s="478">
        <v>1.0625121526086445E-2</v>
      </c>
      <c r="BL73" s="478">
        <v>6.1741198976092851E-3</v>
      </c>
      <c r="BM73" s="478">
        <v>5.5255768497272269E-3</v>
      </c>
      <c r="BN73" s="478">
        <v>5.4400038461195925E-3</v>
      </c>
      <c r="BO73" s="478">
        <v>1.0742527168323976E-2</v>
      </c>
      <c r="BP73" s="478">
        <v>1.6825612221320816E-2</v>
      </c>
      <c r="BQ73" s="478">
        <v>5.1195986721605533E-3</v>
      </c>
      <c r="BR73" s="478">
        <v>4.1096435328684729E-3</v>
      </c>
      <c r="BS73" s="478">
        <v>3.2525942208524235E-2</v>
      </c>
      <c r="BT73" s="478">
        <v>1.7784911653369016E-2</v>
      </c>
      <c r="BU73" s="478">
        <v>1.032169108997935</v>
      </c>
      <c r="BV73" s="478">
        <v>0.14427540343595643</v>
      </c>
      <c r="BW73" s="478">
        <v>1.5974460955479292E-2</v>
      </c>
      <c r="BX73" s="478">
        <v>5.1530652715305863E-3</v>
      </c>
      <c r="BY73" s="478">
        <v>1.2408170581303333E-2</v>
      </c>
      <c r="BZ73" s="478">
        <v>2.9611069508754116E-2</v>
      </c>
      <c r="CA73" s="478">
        <v>7.7653787347200826E-2</v>
      </c>
      <c r="CB73" s="478">
        <v>1.0687119198878575E-2</v>
      </c>
      <c r="CC73" s="478">
        <v>7.0202487420985296E-2</v>
      </c>
      <c r="CD73" s="478">
        <v>8.1380315978174425E-2</v>
      </c>
      <c r="CE73" s="478">
        <v>2.8558386970064596E-2</v>
      </c>
      <c r="CF73" s="478">
        <v>1.5641305471666787E-2</v>
      </c>
      <c r="CG73" s="478">
        <v>1.6735326416255331E-2</v>
      </c>
      <c r="CH73" s="478">
        <v>1.4460034358974539E-2</v>
      </c>
      <c r="CI73" s="478">
        <v>3.0840964652007318E-2</v>
      </c>
      <c r="CJ73" s="478">
        <v>5.7717388841117864E-2</v>
      </c>
      <c r="CK73" s="478">
        <v>2.3457272628979575E-2</v>
      </c>
      <c r="CL73" s="478">
        <v>5.1612201025440481E-3</v>
      </c>
      <c r="CM73" s="478">
        <v>3.2620224163131977E-3</v>
      </c>
      <c r="CN73" s="478">
        <v>2.1677097153494983E-2</v>
      </c>
      <c r="CO73" s="478">
        <v>2.1948077816952623E-2</v>
      </c>
      <c r="CP73" s="478">
        <v>1.2373193284114251E-2</v>
      </c>
      <c r="CQ73" s="478">
        <v>8.0549270136083956E-3</v>
      </c>
      <c r="CR73" s="478">
        <v>9.0876713858572926E-3</v>
      </c>
      <c r="CS73" s="478">
        <v>1.7224766257589751E-2</v>
      </c>
      <c r="CT73" s="478">
        <v>3.525469966916351E-2</v>
      </c>
      <c r="CU73" s="478">
        <v>1.1530664264382075E-2</v>
      </c>
      <c r="CV73" s="478">
        <v>5.0197068788645919E-3</v>
      </c>
      <c r="CW73" s="478">
        <v>9.6662202008866941E-3</v>
      </c>
      <c r="CX73" s="478">
        <v>1.5677664079117564E-2</v>
      </c>
      <c r="CY73" s="478">
        <v>3.9424459816811606E-2</v>
      </c>
      <c r="CZ73" s="478">
        <v>2.4937231240010908E-2</v>
      </c>
      <c r="DA73" s="478">
        <v>8.2103254732478672E-3</v>
      </c>
      <c r="DB73" s="478">
        <v>2.0101364105529131E-2</v>
      </c>
      <c r="DC73" s="478">
        <v>1.1236348549824646E-2</v>
      </c>
      <c r="DD73" s="478">
        <v>5.7198087724692715E-3</v>
      </c>
      <c r="DE73" s="478">
        <v>1.8226096190243946E-2</v>
      </c>
      <c r="DF73" s="501">
        <v>2.3635017442642483</v>
      </c>
      <c r="DG73" s="502">
        <v>1.828834817382202</v>
      </c>
      <c r="DH73" s="503" t="s">
        <v>272</v>
      </c>
    </row>
    <row r="74" spans="1:112" ht="18.75" customHeight="1" x14ac:dyDescent="0.2">
      <c r="A74" s="563" t="s">
        <v>273</v>
      </c>
      <c r="B74" s="571" t="s">
        <v>362</v>
      </c>
      <c r="C74" s="459"/>
      <c r="D74" s="499">
        <v>0</v>
      </c>
      <c r="E74" s="499">
        <v>0</v>
      </c>
      <c r="F74" s="499">
        <v>0</v>
      </c>
      <c r="G74" s="499">
        <v>0</v>
      </c>
      <c r="H74" s="499">
        <v>0</v>
      </c>
      <c r="I74" s="499">
        <v>0</v>
      </c>
      <c r="J74" s="499">
        <v>0</v>
      </c>
      <c r="K74" s="499">
        <v>0</v>
      </c>
      <c r="L74" s="478">
        <v>0</v>
      </c>
      <c r="M74" s="478">
        <v>0</v>
      </c>
      <c r="N74" s="478">
        <v>0</v>
      </c>
      <c r="O74" s="478">
        <v>0</v>
      </c>
      <c r="P74" s="478">
        <v>0</v>
      </c>
      <c r="Q74" s="478">
        <v>0</v>
      </c>
      <c r="R74" s="478">
        <v>0</v>
      </c>
      <c r="S74" s="478">
        <v>0</v>
      </c>
      <c r="T74" s="478">
        <v>0</v>
      </c>
      <c r="U74" s="478">
        <v>0</v>
      </c>
      <c r="V74" s="478">
        <v>0</v>
      </c>
      <c r="W74" s="478">
        <v>0</v>
      </c>
      <c r="X74" s="478">
        <v>0</v>
      </c>
      <c r="Y74" s="478">
        <v>0</v>
      </c>
      <c r="Z74" s="478">
        <v>0</v>
      </c>
      <c r="AA74" s="478">
        <v>0</v>
      </c>
      <c r="AB74" s="478">
        <v>0</v>
      </c>
      <c r="AC74" s="478">
        <v>0</v>
      </c>
      <c r="AD74" s="478">
        <v>0</v>
      </c>
      <c r="AE74" s="478">
        <v>0</v>
      </c>
      <c r="AF74" s="478">
        <v>0</v>
      </c>
      <c r="AG74" s="478">
        <v>0</v>
      </c>
      <c r="AH74" s="478">
        <v>0</v>
      </c>
      <c r="AI74" s="478">
        <v>0</v>
      </c>
      <c r="AJ74" s="478">
        <v>0</v>
      </c>
      <c r="AK74" s="478">
        <v>0</v>
      </c>
      <c r="AL74" s="478">
        <v>0</v>
      </c>
      <c r="AM74" s="478">
        <v>0</v>
      </c>
      <c r="AN74" s="478">
        <v>0</v>
      </c>
      <c r="AO74" s="478">
        <v>0</v>
      </c>
      <c r="AP74" s="478">
        <v>0</v>
      </c>
      <c r="AQ74" s="478">
        <v>0</v>
      </c>
      <c r="AR74" s="478">
        <v>0</v>
      </c>
      <c r="AS74" s="478">
        <v>0</v>
      </c>
      <c r="AT74" s="478">
        <v>0</v>
      </c>
      <c r="AU74" s="478">
        <v>0</v>
      </c>
      <c r="AV74" s="478">
        <v>0</v>
      </c>
      <c r="AW74" s="478">
        <v>0</v>
      </c>
      <c r="AX74" s="478">
        <v>0</v>
      </c>
      <c r="AY74" s="478">
        <v>0</v>
      </c>
      <c r="AZ74" s="478">
        <v>0</v>
      </c>
      <c r="BA74" s="478">
        <v>0</v>
      </c>
      <c r="BB74" s="478">
        <v>0</v>
      </c>
      <c r="BC74" s="478">
        <v>0</v>
      </c>
      <c r="BD74" s="478">
        <v>0</v>
      </c>
      <c r="BE74" s="478">
        <v>0</v>
      </c>
      <c r="BF74" s="478">
        <v>0</v>
      </c>
      <c r="BG74" s="478">
        <v>0</v>
      </c>
      <c r="BH74" s="478">
        <v>0</v>
      </c>
      <c r="BI74" s="478">
        <v>0</v>
      </c>
      <c r="BJ74" s="478">
        <v>0</v>
      </c>
      <c r="BK74" s="478">
        <v>0</v>
      </c>
      <c r="BL74" s="478">
        <v>0</v>
      </c>
      <c r="BM74" s="478">
        <v>0</v>
      </c>
      <c r="BN74" s="478">
        <v>0</v>
      </c>
      <c r="BO74" s="478">
        <v>0</v>
      </c>
      <c r="BP74" s="478">
        <v>0</v>
      </c>
      <c r="BQ74" s="478">
        <v>0</v>
      </c>
      <c r="BR74" s="478">
        <v>0</v>
      </c>
      <c r="BS74" s="478">
        <v>0</v>
      </c>
      <c r="BT74" s="478">
        <v>0</v>
      </c>
      <c r="BU74" s="478">
        <v>0</v>
      </c>
      <c r="BV74" s="478">
        <v>1</v>
      </c>
      <c r="BW74" s="478">
        <v>0</v>
      </c>
      <c r="BX74" s="478">
        <v>0</v>
      </c>
      <c r="BY74" s="478">
        <v>0</v>
      </c>
      <c r="BZ74" s="478">
        <v>0</v>
      </c>
      <c r="CA74" s="478">
        <v>0</v>
      </c>
      <c r="CB74" s="478">
        <v>0</v>
      </c>
      <c r="CC74" s="478">
        <v>0</v>
      </c>
      <c r="CD74" s="478">
        <v>0</v>
      </c>
      <c r="CE74" s="478">
        <v>0</v>
      </c>
      <c r="CF74" s="478">
        <v>0</v>
      </c>
      <c r="CG74" s="478">
        <v>0</v>
      </c>
      <c r="CH74" s="478">
        <v>0</v>
      </c>
      <c r="CI74" s="478">
        <v>0</v>
      </c>
      <c r="CJ74" s="478">
        <v>0</v>
      </c>
      <c r="CK74" s="478">
        <v>0</v>
      </c>
      <c r="CL74" s="478">
        <v>0</v>
      </c>
      <c r="CM74" s="478">
        <v>0</v>
      </c>
      <c r="CN74" s="478">
        <v>0</v>
      </c>
      <c r="CO74" s="478">
        <v>0</v>
      </c>
      <c r="CP74" s="478">
        <v>0</v>
      </c>
      <c r="CQ74" s="478">
        <v>0</v>
      </c>
      <c r="CR74" s="478">
        <v>0</v>
      </c>
      <c r="CS74" s="478">
        <v>0</v>
      </c>
      <c r="CT74" s="478">
        <v>0</v>
      </c>
      <c r="CU74" s="478">
        <v>0</v>
      </c>
      <c r="CV74" s="478">
        <v>0</v>
      </c>
      <c r="CW74" s="478">
        <v>0</v>
      </c>
      <c r="CX74" s="478">
        <v>0</v>
      </c>
      <c r="CY74" s="478">
        <v>0</v>
      </c>
      <c r="CZ74" s="478">
        <v>0</v>
      </c>
      <c r="DA74" s="478">
        <v>0</v>
      </c>
      <c r="DB74" s="478">
        <v>0</v>
      </c>
      <c r="DC74" s="478">
        <v>0</v>
      </c>
      <c r="DD74" s="478">
        <v>0</v>
      </c>
      <c r="DE74" s="478">
        <v>0</v>
      </c>
      <c r="DF74" s="501">
        <v>1</v>
      </c>
      <c r="DG74" s="502">
        <v>0.77378187759768857</v>
      </c>
      <c r="DH74" s="503" t="s">
        <v>273</v>
      </c>
    </row>
    <row r="75" spans="1:112" ht="18.75" customHeight="1" x14ac:dyDescent="0.2">
      <c r="A75" s="563" t="s">
        <v>274</v>
      </c>
      <c r="B75" s="571" t="s">
        <v>363</v>
      </c>
      <c r="C75" s="459"/>
      <c r="D75" s="499">
        <v>0</v>
      </c>
      <c r="E75" s="499">
        <v>0</v>
      </c>
      <c r="F75" s="499">
        <v>0</v>
      </c>
      <c r="G75" s="499">
        <v>0</v>
      </c>
      <c r="H75" s="499">
        <v>0</v>
      </c>
      <c r="I75" s="499">
        <v>0</v>
      </c>
      <c r="J75" s="499">
        <v>0</v>
      </c>
      <c r="K75" s="499">
        <v>0</v>
      </c>
      <c r="L75" s="478">
        <v>0</v>
      </c>
      <c r="M75" s="478">
        <v>0</v>
      </c>
      <c r="N75" s="478">
        <v>0</v>
      </c>
      <c r="O75" s="478">
        <v>0</v>
      </c>
      <c r="P75" s="478">
        <v>0</v>
      </c>
      <c r="Q75" s="478">
        <v>0</v>
      </c>
      <c r="R75" s="478">
        <v>0</v>
      </c>
      <c r="S75" s="478">
        <v>0</v>
      </c>
      <c r="T75" s="478">
        <v>0</v>
      </c>
      <c r="U75" s="478">
        <v>0</v>
      </c>
      <c r="V75" s="478">
        <v>0</v>
      </c>
      <c r="W75" s="478">
        <v>0</v>
      </c>
      <c r="X75" s="478">
        <v>0</v>
      </c>
      <c r="Y75" s="478">
        <v>0</v>
      </c>
      <c r="Z75" s="478">
        <v>0</v>
      </c>
      <c r="AA75" s="478">
        <v>0</v>
      </c>
      <c r="AB75" s="478">
        <v>0</v>
      </c>
      <c r="AC75" s="478">
        <v>0</v>
      </c>
      <c r="AD75" s="478">
        <v>0</v>
      </c>
      <c r="AE75" s="478">
        <v>0</v>
      </c>
      <c r="AF75" s="478">
        <v>0</v>
      </c>
      <c r="AG75" s="478">
        <v>0</v>
      </c>
      <c r="AH75" s="478">
        <v>0</v>
      </c>
      <c r="AI75" s="478">
        <v>0</v>
      </c>
      <c r="AJ75" s="478">
        <v>0</v>
      </c>
      <c r="AK75" s="478">
        <v>0</v>
      </c>
      <c r="AL75" s="478">
        <v>0</v>
      </c>
      <c r="AM75" s="478">
        <v>0</v>
      </c>
      <c r="AN75" s="478">
        <v>0</v>
      </c>
      <c r="AO75" s="478">
        <v>0</v>
      </c>
      <c r="AP75" s="478">
        <v>0</v>
      </c>
      <c r="AQ75" s="478">
        <v>0</v>
      </c>
      <c r="AR75" s="478">
        <v>0</v>
      </c>
      <c r="AS75" s="478">
        <v>0</v>
      </c>
      <c r="AT75" s="478">
        <v>0</v>
      </c>
      <c r="AU75" s="478">
        <v>0</v>
      </c>
      <c r="AV75" s="478">
        <v>0</v>
      </c>
      <c r="AW75" s="478">
        <v>0</v>
      </c>
      <c r="AX75" s="478">
        <v>0</v>
      </c>
      <c r="AY75" s="478">
        <v>0</v>
      </c>
      <c r="AZ75" s="478">
        <v>0</v>
      </c>
      <c r="BA75" s="478">
        <v>0</v>
      </c>
      <c r="BB75" s="478">
        <v>0</v>
      </c>
      <c r="BC75" s="478">
        <v>0</v>
      </c>
      <c r="BD75" s="478">
        <v>0</v>
      </c>
      <c r="BE75" s="478">
        <v>0</v>
      </c>
      <c r="BF75" s="478">
        <v>0</v>
      </c>
      <c r="BG75" s="478">
        <v>0</v>
      </c>
      <c r="BH75" s="478">
        <v>0</v>
      </c>
      <c r="BI75" s="478">
        <v>0</v>
      </c>
      <c r="BJ75" s="478">
        <v>0</v>
      </c>
      <c r="BK75" s="478">
        <v>0</v>
      </c>
      <c r="BL75" s="478">
        <v>0</v>
      </c>
      <c r="BM75" s="478">
        <v>0</v>
      </c>
      <c r="BN75" s="478">
        <v>0</v>
      </c>
      <c r="BO75" s="478">
        <v>0</v>
      </c>
      <c r="BP75" s="478">
        <v>0</v>
      </c>
      <c r="BQ75" s="478">
        <v>0</v>
      </c>
      <c r="BR75" s="478">
        <v>0</v>
      </c>
      <c r="BS75" s="478">
        <v>0</v>
      </c>
      <c r="BT75" s="478">
        <v>0</v>
      </c>
      <c r="BU75" s="478">
        <v>0</v>
      </c>
      <c r="BV75" s="478">
        <v>0</v>
      </c>
      <c r="BW75" s="478">
        <v>1</v>
      </c>
      <c r="BX75" s="478">
        <v>0</v>
      </c>
      <c r="BY75" s="478">
        <v>0</v>
      </c>
      <c r="BZ75" s="478">
        <v>0</v>
      </c>
      <c r="CA75" s="478">
        <v>0</v>
      </c>
      <c r="CB75" s="478">
        <v>0</v>
      </c>
      <c r="CC75" s="478">
        <v>0</v>
      </c>
      <c r="CD75" s="478">
        <v>0</v>
      </c>
      <c r="CE75" s="478">
        <v>0</v>
      </c>
      <c r="CF75" s="478">
        <v>0</v>
      </c>
      <c r="CG75" s="478">
        <v>0</v>
      </c>
      <c r="CH75" s="478">
        <v>0</v>
      </c>
      <c r="CI75" s="478">
        <v>0</v>
      </c>
      <c r="CJ75" s="478">
        <v>0</v>
      </c>
      <c r="CK75" s="478">
        <v>0</v>
      </c>
      <c r="CL75" s="478">
        <v>0</v>
      </c>
      <c r="CM75" s="478">
        <v>0</v>
      </c>
      <c r="CN75" s="478">
        <v>0</v>
      </c>
      <c r="CO75" s="478">
        <v>0</v>
      </c>
      <c r="CP75" s="478">
        <v>0</v>
      </c>
      <c r="CQ75" s="478">
        <v>0</v>
      </c>
      <c r="CR75" s="478">
        <v>0</v>
      </c>
      <c r="CS75" s="478">
        <v>0</v>
      </c>
      <c r="CT75" s="478">
        <v>0</v>
      </c>
      <c r="CU75" s="478">
        <v>0</v>
      </c>
      <c r="CV75" s="478">
        <v>0</v>
      </c>
      <c r="CW75" s="478">
        <v>0</v>
      </c>
      <c r="CX75" s="478">
        <v>0</v>
      </c>
      <c r="CY75" s="478">
        <v>0</v>
      </c>
      <c r="CZ75" s="478">
        <v>0</v>
      </c>
      <c r="DA75" s="478">
        <v>0</v>
      </c>
      <c r="DB75" s="478">
        <v>0</v>
      </c>
      <c r="DC75" s="478">
        <v>0</v>
      </c>
      <c r="DD75" s="478">
        <v>0</v>
      </c>
      <c r="DE75" s="478">
        <v>0</v>
      </c>
      <c r="DF75" s="501">
        <v>1</v>
      </c>
      <c r="DG75" s="502">
        <v>0.77378187759768857</v>
      </c>
      <c r="DH75" s="503" t="s">
        <v>274</v>
      </c>
    </row>
    <row r="76" spans="1:112" ht="18.75" customHeight="1" x14ac:dyDescent="0.2">
      <c r="A76" s="563" t="s">
        <v>275</v>
      </c>
      <c r="B76" s="571" t="s">
        <v>364</v>
      </c>
      <c r="C76" s="459"/>
      <c r="D76" s="499">
        <v>5.8309452740782933E-5</v>
      </c>
      <c r="E76" s="499">
        <v>4.0036444881438581E-5</v>
      </c>
      <c r="F76" s="499">
        <v>5.0100954205989686E-5</v>
      </c>
      <c r="G76" s="499">
        <v>2.0400477551988833E-4</v>
      </c>
      <c r="H76" s="499">
        <v>6.4992759681002557E-5</v>
      </c>
      <c r="I76" s="499">
        <v>0</v>
      </c>
      <c r="J76" s="499">
        <v>2.564384864505271E-4</v>
      </c>
      <c r="K76" s="499">
        <v>8.542715544591514E-5</v>
      </c>
      <c r="L76" s="478">
        <v>7.1470697393912901E-5</v>
      </c>
      <c r="M76" s="478">
        <v>5.2644386620984006E-5</v>
      </c>
      <c r="N76" s="478">
        <v>0</v>
      </c>
      <c r="O76" s="478">
        <v>1.1583879399986177E-4</v>
      </c>
      <c r="P76" s="478">
        <v>1.7972563859162724E-4</v>
      </c>
      <c r="Q76" s="478">
        <v>9.3874998165093416E-5</v>
      </c>
      <c r="R76" s="478">
        <v>1.1362779967452163E-4</v>
      </c>
      <c r="S76" s="478">
        <v>1.114915679238836E-4</v>
      </c>
      <c r="T76" s="478">
        <v>1.706865040540637E-4</v>
      </c>
      <c r="U76" s="478">
        <v>1.6370867453778455E-4</v>
      </c>
      <c r="V76" s="478">
        <v>1.3261182677471435E-4</v>
      </c>
      <c r="W76" s="478">
        <v>1.2681548922939255E-4</v>
      </c>
      <c r="X76" s="478">
        <v>0</v>
      </c>
      <c r="Y76" s="478">
        <v>1.0506072610867987E-4</v>
      </c>
      <c r="Z76" s="478">
        <v>1.3446473271426889E-4</v>
      </c>
      <c r="AA76" s="478">
        <v>1.2441656897511433E-4</v>
      </c>
      <c r="AB76" s="478">
        <v>1.2306408092484838E-4</v>
      </c>
      <c r="AC76" s="478">
        <v>6.499373658102143E-5</v>
      </c>
      <c r="AD76" s="478">
        <v>1.7423007820780643E-4</v>
      </c>
      <c r="AE76" s="478">
        <v>7.823875032070786E-5</v>
      </c>
      <c r="AF76" s="478">
        <v>1.2784651878415285E-4</v>
      </c>
      <c r="AG76" s="478">
        <v>9.2792277092183646E-5</v>
      </c>
      <c r="AH76" s="478">
        <v>1.2351179557318638E-4</v>
      </c>
      <c r="AI76" s="478">
        <v>1.372464701171006E-4</v>
      </c>
      <c r="AJ76" s="478">
        <v>2.4770595070547569E-4</v>
      </c>
      <c r="AK76" s="478">
        <v>1.4902652996057273E-4</v>
      </c>
      <c r="AL76" s="478">
        <v>8.9010153756741676E-5</v>
      </c>
      <c r="AM76" s="478">
        <v>1.4022379695561018E-4</v>
      </c>
      <c r="AN76" s="478">
        <v>3.5776904609489473E-5</v>
      </c>
      <c r="AO76" s="478">
        <v>1.5407592744331466E-4</v>
      </c>
      <c r="AP76" s="478">
        <v>1.0659415899984388E-4</v>
      </c>
      <c r="AQ76" s="478">
        <v>1.1011184863773007E-4</v>
      </c>
      <c r="AR76" s="478">
        <v>6.8540269442723861E-5</v>
      </c>
      <c r="AS76" s="478">
        <v>1.0282414630022918E-4</v>
      </c>
      <c r="AT76" s="478">
        <v>1.0290530424497048E-4</v>
      </c>
      <c r="AU76" s="478">
        <v>8.8817065241230441E-5</v>
      </c>
      <c r="AV76" s="478">
        <v>9.0767780812717631E-5</v>
      </c>
      <c r="AW76" s="478">
        <v>1.6762565155762195E-4</v>
      </c>
      <c r="AX76" s="478">
        <v>1.4895125472027252E-4</v>
      </c>
      <c r="AY76" s="478">
        <v>8.4128384646157473E-5</v>
      </c>
      <c r="AZ76" s="478">
        <v>1.6102278789936316E-4</v>
      </c>
      <c r="BA76" s="478">
        <v>1.0472521394628403E-4</v>
      </c>
      <c r="BB76" s="478">
        <v>2.8825287191964853E-4</v>
      </c>
      <c r="BC76" s="478">
        <v>2.3790066378462549E-5</v>
      </c>
      <c r="BD76" s="478">
        <v>0</v>
      </c>
      <c r="BE76" s="478">
        <v>1.5205977368316091E-5</v>
      </c>
      <c r="BF76" s="478">
        <v>6.608070670873868E-5</v>
      </c>
      <c r="BG76" s="478">
        <v>8.6969451843427786E-5</v>
      </c>
      <c r="BH76" s="478">
        <v>1.1242224045117471E-4</v>
      </c>
      <c r="BI76" s="478">
        <v>2.4894238622172825E-4</v>
      </c>
      <c r="BJ76" s="478">
        <v>2.2833330717235184E-4</v>
      </c>
      <c r="BK76" s="478">
        <v>2.2553560919071381E-4</v>
      </c>
      <c r="BL76" s="478">
        <v>1.7041770509481757E-4</v>
      </c>
      <c r="BM76" s="478">
        <v>1.2264555629872264E-4</v>
      </c>
      <c r="BN76" s="478">
        <v>1.1975678727975998E-4</v>
      </c>
      <c r="BO76" s="478">
        <v>9.9388345040259498E-5</v>
      </c>
      <c r="BP76" s="478">
        <v>1.0654223571579141E-4</v>
      </c>
      <c r="BQ76" s="478">
        <v>2.8281274746878816E-4</v>
      </c>
      <c r="BR76" s="478">
        <v>1.1875898259191657E-3</v>
      </c>
      <c r="BS76" s="478">
        <v>3.9400426711917388E-4</v>
      </c>
      <c r="BT76" s="478">
        <v>7.6655075868255098E-4</v>
      </c>
      <c r="BU76" s="478">
        <v>1.1283706063942861E-4</v>
      </c>
      <c r="BV76" s="478">
        <v>8.3908259960492704E-5</v>
      </c>
      <c r="BW76" s="478">
        <v>5.157686931084266E-5</v>
      </c>
      <c r="BX76" s="478">
        <v>1.0001725188417649</v>
      </c>
      <c r="BY76" s="478">
        <v>1.4729846099223291E-4</v>
      </c>
      <c r="BZ76" s="478">
        <v>1.1258243030825229E-4</v>
      </c>
      <c r="CA76" s="478">
        <v>1.7386470625675157E-4</v>
      </c>
      <c r="CB76" s="478">
        <v>6.0474353821153702E-5</v>
      </c>
      <c r="CC76" s="478">
        <v>4.6108137421255099E-4</v>
      </c>
      <c r="CD76" s="478">
        <v>1.2222372846589459E-4</v>
      </c>
      <c r="CE76" s="478">
        <v>1.5604156452102372E-4</v>
      </c>
      <c r="CF76" s="478">
        <v>1.0734651245837788E-4</v>
      </c>
      <c r="CG76" s="478">
        <v>1.9479176250575142E-4</v>
      </c>
      <c r="CH76" s="478">
        <v>2.3297856665872423E-4</v>
      </c>
      <c r="CI76" s="478">
        <v>8.8774779428094699E-5</v>
      </c>
      <c r="CJ76" s="478">
        <v>1.9298908679488187E-4</v>
      </c>
      <c r="CK76" s="478">
        <v>1.7425358391446347E-4</v>
      </c>
      <c r="CL76" s="478">
        <v>5.6084370215343164E-4</v>
      </c>
      <c r="CM76" s="478">
        <v>2.9185299209940637E-4</v>
      </c>
      <c r="CN76" s="478">
        <v>5.5072993385700043E-4</v>
      </c>
      <c r="CO76" s="478">
        <v>1.6266533415665478E-4</v>
      </c>
      <c r="CP76" s="478">
        <v>5.0212819997557355E-4</v>
      </c>
      <c r="CQ76" s="478">
        <v>1.4053097117162466E-4</v>
      </c>
      <c r="CR76" s="478">
        <v>6.6967431693034277E-5</v>
      </c>
      <c r="CS76" s="478">
        <v>3.9404126633423275E-4</v>
      </c>
      <c r="CT76" s="478">
        <v>1.227002954877656E-4</v>
      </c>
      <c r="CU76" s="478">
        <v>1.3510957439225764E-4</v>
      </c>
      <c r="CV76" s="478">
        <v>7.3691296959921845E-5</v>
      </c>
      <c r="CW76" s="478">
        <v>9.3944236027632654E-5</v>
      </c>
      <c r="CX76" s="478">
        <v>1.7902465489212424E-4</v>
      </c>
      <c r="CY76" s="478">
        <v>1.4856260535588451E-4</v>
      </c>
      <c r="CZ76" s="478">
        <v>1.242627556195109E-4</v>
      </c>
      <c r="DA76" s="478">
        <v>1.5887408483825115E-4</v>
      </c>
      <c r="DB76" s="478">
        <v>5.7384367419207145E-5</v>
      </c>
      <c r="DC76" s="478">
        <v>1.8356660030931389E-4</v>
      </c>
      <c r="DD76" s="478">
        <v>1.4019930908063912E-4</v>
      </c>
      <c r="DE76" s="478">
        <v>1.3721087659036271E-4</v>
      </c>
      <c r="DF76" s="501">
        <v>1.0169455785474721</v>
      </c>
      <c r="DG76" s="502">
        <v>0.78689405918313071</v>
      </c>
      <c r="DH76" s="503" t="s">
        <v>275</v>
      </c>
    </row>
    <row r="77" spans="1:112" ht="18.75" customHeight="1" x14ac:dyDescent="0.2">
      <c r="A77" s="563" t="s">
        <v>276</v>
      </c>
      <c r="B77" s="571" t="s">
        <v>365</v>
      </c>
      <c r="C77" s="459"/>
      <c r="D77" s="499">
        <v>7.3830894706691822E-3</v>
      </c>
      <c r="E77" s="499">
        <v>2.5583052013617311E-2</v>
      </c>
      <c r="F77" s="499">
        <v>6.1379018478667684E-3</v>
      </c>
      <c r="G77" s="499">
        <v>1.9588517047837112E-2</v>
      </c>
      <c r="H77" s="499">
        <v>3.9098433392011529E-3</v>
      </c>
      <c r="I77" s="499">
        <v>0</v>
      </c>
      <c r="J77" s="499">
        <v>7.9525238898781048E-3</v>
      </c>
      <c r="K77" s="499">
        <v>1.3980509240126827E-2</v>
      </c>
      <c r="L77" s="478">
        <v>1.3393257161675354E-2</v>
      </c>
      <c r="M77" s="478">
        <v>1.6011414061287671E-2</v>
      </c>
      <c r="N77" s="478">
        <v>0</v>
      </c>
      <c r="O77" s="478">
        <v>6.8560661145631125E-3</v>
      </c>
      <c r="P77" s="478">
        <v>7.6852915683211813E-3</v>
      </c>
      <c r="Q77" s="478">
        <v>1.5971083212230196E-2</v>
      </c>
      <c r="R77" s="478">
        <v>1.2136542940461816E-2</v>
      </c>
      <c r="S77" s="478">
        <v>1.6852997374793573E-2</v>
      </c>
      <c r="T77" s="478">
        <v>1.3623406269684011E-2</v>
      </c>
      <c r="U77" s="478">
        <v>8.9319405637159153E-3</v>
      </c>
      <c r="V77" s="478">
        <v>1.3477340290376826E-2</v>
      </c>
      <c r="W77" s="478">
        <v>7.5322303300152209E-3</v>
      </c>
      <c r="X77" s="478">
        <v>0</v>
      </c>
      <c r="Y77" s="478">
        <v>8.7058989558864344E-3</v>
      </c>
      <c r="Z77" s="478">
        <v>7.6172923458206285E-3</v>
      </c>
      <c r="AA77" s="478">
        <v>8.7203594377449484E-3</v>
      </c>
      <c r="AB77" s="478">
        <v>8.3014794175271245E-3</v>
      </c>
      <c r="AC77" s="478">
        <v>2.7285929559278211E-2</v>
      </c>
      <c r="AD77" s="478">
        <v>6.935845247977618E-3</v>
      </c>
      <c r="AE77" s="478">
        <v>4.4334866245951581E-3</v>
      </c>
      <c r="AF77" s="478">
        <v>9.8095399821730711E-3</v>
      </c>
      <c r="AG77" s="478">
        <v>1.2945881480043003E-2</v>
      </c>
      <c r="AH77" s="478">
        <v>2.5607818276803074E-2</v>
      </c>
      <c r="AI77" s="478">
        <v>2.6675566574774327E-2</v>
      </c>
      <c r="AJ77" s="478">
        <v>1.5101200672656998E-2</v>
      </c>
      <c r="AK77" s="478">
        <v>1.5474550249653798E-2</v>
      </c>
      <c r="AL77" s="478">
        <v>7.6630241671315465E-3</v>
      </c>
      <c r="AM77" s="478">
        <v>1.652826043953776E-2</v>
      </c>
      <c r="AN77" s="478">
        <v>9.5736946419174747E-3</v>
      </c>
      <c r="AO77" s="478">
        <v>4.0321075082240372E-2</v>
      </c>
      <c r="AP77" s="478">
        <v>2.8191416678833844E-2</v>
      </c>
      <c r="AQ77" s="478">
        <v>7.7977851535860863E-3</v>
      </c>
      <c r="AR77" s="478">
        <v>6.4289371122212323E-3</v>
      </c>
      <c r="AS77" s="478">
        <v>6.5916521859213104E-3</v>
      </c>
      <c r="AT77" s="478">
        <v>5.6409629606637979E-3</v>
      </c>
      <c r="AU77" s="478">
        <v>6.1246827191655442E-3</v>
      </c>
      <c r="AV77" s="478">
        <v>5.9249350820683912E-3</v>
      </c>
      <c r="AW77" s="478">
        <v>5.7427186969459072E-3</v>
      </c>
      <c r="AX77" s="478">
        <v>6.7209531147903092E-3</v>
      </c>
      <c r="AY77" s="478">
        <v>6.2729171283770488E-3</v>
      </c>
      <c r="AZ77" s="478">
        <v>3.8902080889868192E-3</v>
      </c>
      <c r="BA77" s="478">
        <v>5.1912528841407341E-3</v>
      </c>
      <c r="BB77" s="478">
        <v>5.2137212491546224E-3</v>
      </c>
      <c r="BC77" s="478">
        <v>5.8531877148929757E-3</v>
      </c>
      <c r="BD77" s="478">
        <v>0</v>
      </c>
      <c r="BE77" s="478">
        <v>3.9250533768875953E-3</v>
      </c>
      <c r="BF77" s="478">
        <v>6.1588164737973964E-3</v>
      </c>
      <c r="BG77" s="478">
        <v>7.2985850895073102E-3</v>
      </c>
      <c r="BH77" s="478">
        <v>6.6639312001211754E-3</v>
      </c>
      <c r="BI77" s="478">
        <v>1.2164549281152973E-2</v>
      </c>
      <c r="BJ77" s="478">
        <v>0.27944135135999609</v>
      </c>
      <c r="BK77" s="478">
        <v>1.2790805204950741E-2</v>
      </c>
      <c r="BL77" s="478">
        <v>1.2851062299178524E-2</v>
      </c>
      <c r="BM77" s="478">
        <v>1.2167282432209339E-2</v>
      </c>
      <c r="BN77" s="478">
        <v>1.2801375363432075E-2</v>
      </c>
      <c r="BO77" s="478">
        <v>4.6955990765133807E-3</v>
      </c>
      <c r="BP77" s="478">
        <v>1.5624240124493998E-2</v>
      </c>
      <c r="BQ77" s="478">
        <v>8.8140166119163154E-3</v>
      </c>
      <c r="BR77" s="478">
        <v>2.1757615355827091E-2</v>
      </c>
      <c r="BS77" s="478">
        <v>3.6661880802600455E-3</v>
      </c>
      <c r="BT77" s="478">
        <v>6.2386360613981605E-3</v>
      </c>
      <c r="BU77" s="478">
        <v>1.3612963019650087E-3</v>
      </c>
      <c r="BV77" s="478">
        <v>1.5040411878844331E-3</v>
      </c>
      <c r="BW77" s="478">
        <v>6.4573760219836362E-4</v>
      </c>
      <c r="BX77" s="478">
        <v>3.1579455726114237E-3</v>
      </c>
      <c r="BY77" s="478">
        <v>1.002462529929137</v>
      </c>
      <c r="BZ77" s="478">
        <v>4.2187784668402542E-3</v>
      </c>
      <c r="CA77" s="478">
        <v>2.0115731888387459E-3</v>
      </c>
      <c r="CB77" s="478">
        <v>3.6984821290111094E-3</v>
      </c>
      <c r="CC77" s="478">
        <v>3.7632458141352303E-3</v>
      </c>
      <c r="CD77" s="478">
        <v>2.4522616231601535E-3</v>
      </c>
      <c r="CE77" s="478">
        <v>4.8606867515464166E-3</v>
      </c>
      <c r="CF77" s="478">
        <v>4.590146230694396E-2</v>
      </c>
      <c r="CG77" s="478">
        <v>5.0560683593345824E-3</v>
      </c>
      <c r="CH77" s="478">
        <v>4.2252676098904545E-3</v>
      </c>
      <c r="CI77" s="478">
        <v>4.743812584155971E-3</v>
      </c>
      <c r="CJ77" s="478">
        <v>5.3457205613467521E-3</v>
      </c>
      <c r="CK77" s="478">
        <v>1.0685156307254154E-2</v>
      </c>
      <c r="CL77" s="478">
        <v>5.4096840471736093E-3</v>
      </c>
      <c r="CM77" s="478">
        <v>2.8512264648067557E-3</v>
      </c>
      <c r="CN77" s="478">
        <v>7.3569195057925918E-3</v>
      </c>
      <c r="CO77" s="478">
        <v>6.159850627153512E-3</v>
      </c>
      <c r="CP77" s="478">
        <v>6.0446304108131331E-3</v>
      </c>
      <c r="CQ77" s="478">
        <v>4.2125198671757293E-3</v>
      </c>
      <c r="CR77" s="478">
        <v>3.1299740369618773E-3</v>
      </c>
      <c r="CS77" s="478">
        <v>7.9541007633005794E-3</v>
      </c>
      <c r="CT77" s="478">
        <v>2.5750472901986572E-3</v>
      </c>
      <c r="CU77" s="478">
        <v>4.2293661042662831E-3</v>
      </c>
      <c r="CV77" s="478">
        <v>5.9004222234950643E-3</v>
      </c>
      <c r="CW77" s="478">
        <v>2.1691297059617492E-3</v>
      </c>
      <c r="CX77" s="478">
        <v>7.951245543180923E-3</v>
      </c>
      <c r="CY77" s="478">
        <v>9.1291461973643014E-3</v>
      </c>
      <c r="CZ77" s="478">
        <v>3.5596089288484041E-3</v>
      </c>
      <c r="DA77" s="478">
        <v>3.423379878101302E-3</v>
      </c>
      <c r="DB77" s="478">
        <v>3.8536558191888809E-3</v>
      </c>
      <c r="DC77" s="478">
        <v>1.0243497683007361E-2</v>
      </c>
      <c r="DD77" s="478">
        <v>2.9374116188682901E-2</v>
      </c>
      <c r="DE77" s="478">
        <v>1.5801428435918707E-2</v>
      </c>
      <c r="DF77" s="501">
        <v>2.2487753640711197</v>
      </c>
      <c r="DG77" s="502">
        <v>1.7400616235063766</v>
      </c>
      <c r="DH77" s="503" t="s">
        <v>276</v>
      </c>
    </row>
    <row r="78" spans="1:112" ht="18.75" customHeight="1" x14ac:dyDescent="0.2">
      <c r="A78" s="563" t="s">
        <v>277</v>
      </c>
      <c r="B78" s="571" t="s">
        <v>366</v>
      </c>
      <c r="C78" s="459"/>
      <c r="D78" s="499">
        <v>6.1503436682233091E-2</v>
      </c>
      <c r="E78" s="499">
        <v>2.6354113083197205E-2</v>
      </c>
      <c r="F78" s="499">
        <v>2.2992132406959593E-2</v>
      </c>
      <c r="G78" s="499">
        <v>3.8568776217825874E-2</v>
      </c>
      <c r="H78" s="499">
        <v>3.4662841175889844E-2</v>
      </c>
      <c r="I78" s="499">
        <v>0</v>
      </c>
      <c r="J78" s="499">
        <v>0.29757600423249364</v>
      </c>
      <c r="K78" s="499">
        <v>1.4557868573487048E-2</v>
      </c>
      <c r="L78" s="478">
        <v>1.3137137717124554E-2</v>
      </c>
      <c r="M78" s="478">
        <v>1.0960829015740036E-2</v>
      </c>
      <c r="N78" s="478">
        <v>0</v>
      </c>
      <c r="O78" s="478">
        <v>2.0219070335642002E-2</v>
      </c>
      <c r="P78" s="478">
        <v>1.8070631716393913E-2</v>
      </c>
      <c r="Q78" s="478">
        <v>2.9750310172840595E-2</v>
      </c>
      <c r="R78" s="478">
        <v>1.6532505973210283E-2</v>
      </c>
      <c r="S78" s="478">
        <v>1.1392526274765082E-2</v>
      </c>
      <c r="T78" s="478">
        <v>8.5405632803497861E-3</v>
      </c>
      <c r="U78" s="478">
        <v>1.7338620055038952E-2</v>
      </c>
      <c r="V78" s="478">
        <v>9.103383650473541E-3</v>
      </c>
      <c r="W78" s="478">
        <v>8.1355717794895713E-3</v>
      </c>
      <c r="X78" s="478">
        <v>0</v>
      </c>
      <c r="Y78" s="478">
        <v>8.2999962440316877E-3</v>
      </c>
      <c r="Z78" s="478">
        <v>4.1034397387640486E-3</v>
      </c>
      <c r="AA78" s="478">
        <v>5.3476594676250102E-3</v>
      </c>
      <c r="AB78" s="478">
        <v>3.9117603854933458E-3</v>
      </c>
      <c r="AC78" s="478">
        <v>3.2795931911010689E-3</v>
      </c>
      <c r="AD78" s="478">
        <v>4.2301104453677622E-3</v>
      </c>
      <c r="AE78" s="478">
        <v>3.9747575099023085E-3</v>
      </c>
      <c r="AF78" s="478">
        <v>2.0822169786941114E-2</v>
      </c>
      <c r="AG78" s="478">
        <v>1.1853884984842303E-2</v>
      </c>
      <c r="AH78" s="478">
        <v>4.6940635567262357E-2</v>
      </c>
      <c r="AI78" s="478">
        <v>1.1452043356866982E-2</v>
      </c>
      <c r="AJ78" s="478">
        <v>5.9308895538269936E-2</v>
      </c>
      <c r="AK78" s="478">
        <v>9.506485347689728E-3</v>
      </c>
      <c r="AL78" s="478">
        <v>1.1783476180201195E-2</v>
      </c>
      <c r="AM78" s="478">
        <v>8.2953300627422524E-3</v>
      </c>
      <c r="AN78" s="478">
        <v>6.7893244608904528E-3</v>
      </c>
      <c r="AO78" s="478">
        <v>1.5055796214120091E-2</v>
      </c>
      <c r="AP78" s="478">
        <v>1.1083676354333834E-2</v>
      </c>
      <c r="AQ78" s="478">
        <v>1.2328914614966742E-2</v>
      </c>
      <c r="AR78" s="478">
        <v>1.2119247868396243E-2</v>
      </c>
      <c r="AS78" s="478">
        <v>1.0444878932091102E-2</v>
      </c>
      <c r="AT78" s="478">
        <v>9.4690294426895121E-3</v>
      </c>
      <c r="AU78" s="478">
        <v>1.1114755710440507E-2</v>
      </c>
      <c r="AV78" s="478">
        <v>7.5149232993630957E-3</v>
      </c>
      <c r="AW78" s="478">
        <v>3.3937161985446644E-3</v>
      </c>
      <c r="AX78" s="478">
        <v>5.7724839711071297E-3</v>
      </c>
      <c r="AY78" s="478">
        <v>4.6704844419300237E-3</v>
      </c>
      <c r="AZ78" s="478">
        <v>4.8383219939159968E-3</v>
      </c>
      <c r="BA78" s="478">
        <v>9.4574319825851284E-3</v>
      </c>
      <c r="BB78" s="478">
        <v>2.0955753535407489E-3</v>
      </c>
      <c r="BC78" s="478">
        <v>1.0908812852967881E-2</v>
      </c>
      <c r="BD78" s="478">
        <v>0</v>
      </c>
      <c r="BE78" s="478">
        <v>2.4765725342607505E-3</v>
      </c>
      <c r="BF78" s="478">
        <v>4.4788008040496938E-3</v>
      </c>
      <c r="BG78" s="478">
        <v>5.930707642486063E-3</v>
      </c>
      <c r="BH78" s="478">
        <v>3.3137790747124868E-3</v>
      </c>
      <c r="BI78" s="478">
        <v>3.6882522229426118E-2</v>
      </c>
      <c r="BJ78" s="478">
        <v>1.8455063755840564E-2</v>
      </c>
      <c r="BK78" s="478">
        <v>2.5381228170079907E-2</v>
      </c>
      <c r="BL78" s="478">
        <v>2.7506532522626942E-2</v>
      </c>
      <c r="BM78" s="478">
        <v>3.050947774170942E-2</v>
      </c>
      <c r="BN78" s="478">
        <v>1.7596420938074238E-2</v>
      </c>
      <c r="BO78" s="478">
        <v>8.4327389139122796E-3</v>
      </c>
      <c r="BP78" s="478">
        <v>1.116424920220529E-2</v>
      </c>
      <c r="BQ78" s="478">
        <v>1.6624687122772361E-2</v>
      </c>
      <c r="BR78" s="478">
        <v>2.4348217937396433E-2</v>
      </c>
      <c r="BS78" s="478">
        <v>4.5478367420787265E-2</v>
      </c>
      <c r="BT78" s="478">
        <v>1.4865538667600727E-2</v>
      </c>
      <c r="BU78" s="478">
        <v>7.3941149302175204E-3</v>
      </c>
      <c r="BV78" s="478">
        <v>6.9499397811236159E-3</v>
      </c>
      <c r="BW78" s="478">
        <v>2.4076670215067175E-3</v>
      </c>
      <c r="BX78" s="478">
        <v>7.9179450896329998E-3</v>
      </c>
      <c r="BY78" s="478">
        <v>3.9201659880414505E-3</v>
      </c>
      <c r="BZ78" s="478">
        <v>1.0067407525542613</v>
      </c>
      <c r="CA78" s="478">
        <v>6.7043480582651555E-3</v>
      </c>
      <c r="CB78" s="478">
        <v>6.6718161804170924E-3</v>
      </c>
      <c r="CC78" s="478">
        <v>5.8613063213755028E-3</v>
      </c>
      <c r="CD78" s="478">
        <v>1.327994872368007E-2</v>
      </c>
      <c r="CE78" s="478">
        <v>9.2950329342590936E-3</v>
      </c>
      <c r="CF78" s="478">
        <v>1.1072361110660263E-2</v>
      </c>
      <c r="CG78" s="478">
        <v>1.4302225056454022E-2</v>
      </c>
      <c r="CH78" s="478">
        <v>1.6020537292612033E-2</v>
      </c>
      <c r="CI78" s="478">
        <v>1.8290156507769932E-2</v>
      </c>
      <c r="CJ78" s="478">
        <v>4.9670382721585041E-3</v>
      </c>
      <c r="CK78" s="478">
        <v>2.3198415052152192E-2</v>
      </c>
      <c r="CL78" s="478">
        <v>1.9418350267462636E-2</v>
      </c>
      <c r="CM78" s="478">
        <v>1.9585625601036053E-2</v>
      </c>
      <c r="CN78" s="478">
        <v>1.2254637740165612E-2</v>
      </c>
      <c r="CO78" s="478">
        <v>8.740564209093608E-3</v>
      </c>
      <c r="CP78" s="478">
        <v>1.6823608823344993E-2</v>
      </c>
      <c r="CQ78" s="478">
        <v>1.0778587436987055E-2</v>
      </c>
      <c r="CR78" s="478">
        <v>1.0155862701093865E-2</v>
      </c>
      <c r="CS78" s="478">
        <v>1.895827299790756E-2</v>
      </c>
      <c r="CT78" s="478">
        <v>1.3090704692804083E-2</v>
      </c>
      <c r="CU78" s="478">
        <v>1.8146364341949644E-2</v>
      </c>
      <c r="CV78" s="478">
        <v>9.3297313309099565E-3</v>
      </c>
      <c r="CW78" s="478">
        <v>9.0290481774444042E-3</v>
      </c>
      <c r="CX78" s="478">
        <v>7.7765685356116901E-2</v>
      </c>
      <c r="CY78" s="478">
        <v>1.2855423917178484E-2</v>
      </c>
      <c r="CZ78" s="478">
        <v>2.7369446213527878E-2</v>
      </c>
      <c r="DA78" s="478">
        <v>4.6271639962346081E-2</v>
      </c>
      <c r="DB78" s="478">
        <v>1.6399649199400169E-2</v>
      </c>
      <c r="DC78" s="478">
        <v>3.9631451033633809E-2</v>
      </c>
      <c r="DD78" s="478">
        <v>7.6464376373161372E-3</v>
      </c>
      <c r="DE78" s="478">
        <v>1.2980878550556095E-2</v>
      </c>
      <c r="DF78" s="501">
        <v>2.8752345795849412</v>
      </c>
      <c r="DG78" s="502">
        <v>2.2248044115250365</v>
      </c>
      <c r="DH78" s="503" t="s">
        <v>277</v>
      </c>
    </row>
    <row r="79" spans="1:112" ht="18.75" customHeight="1" x14ac:dyDescent="0.2">
      <c r="A79" s="563" t="s">
        <v>278</v>
      </c>
      <c r="B79" s="571" t="s">
        <v>367</v>
      </c>
      <c r="C79" s="459"/>
      <c r="D79" s="499">
        <v>4.5695628337088107E-4</v>
      </c>
      <c r="E79" s="499">
        <v>8.7976729744889868E-4</v>
      </c>
      <c r="F79" s="499">
        <v>1.8584862336123431E-4</v>
      </c>
      <c r="G79" s="499">
        <v>4.3259293558371839E-4</v>
      </c>
      <c r="H79" s="499">
        <v>2.9054162691405068E-4</v>
      </c>
      <c r="I79" s="499">
        <v>0</v>
      </c>
      <c r="J79" s="499">
        <v>3.8993649650353074E-4</v>
      </c>
      <c r="K79" s="499">
        <v>2.5683184915108398E-4</v>
      </c>
      <c r="L79" s="478">
        <v>2.1595602895874643E-4</v>
      </c>
      <c r="M79" s="478">
        <v>7.1956285420382506E-4</v>
      </c>
      <c r="N79" s="478">
        <v>0</v>
      </c>
      <c r="O79" s="478">
        <v>1.3978180290947093E-4</v>
      </c>
      <c r="P79" s="478">
        <v>8.0772448850066088E-5</v>
      </c>
      <c r="Q79" s="478">
        <v>7.2282028997773919E-4</v>
      </c>
      <c r="R79" s="478">
        <v>2.3209428171049637E-4</v>
      </c>
      <c r="S79" s="478">
        <v>9.1847663776907973E-4</v>
      </c>
      <c r="T79" s="478">
        <v>2.8381113351637945E-4</v>
      </c>
      <c r="U79" s="478">
        <v>1.763756395067187E-4</v>
      </c>
      <c r="V79" s="478">
        <v>8.4711561912074063E-4</v>
      </c>
      <c r="W79" s="478">
        <v>8.1952829440123899E-4</v>
      </c>
      <c r="X79" s="478">
        <v>0</v>
      </c>
      <c r="Y79" s="478">
        <v>4.1801055079916015E-4</v>
      </c>
      <c r="Z79" s="478">
        <v>3.8485534646305722E-4</v>
      </c>
      <c r="AA79" s="478">
        <v>2.1096201460992626E-4</v>
      </c>
      <c r="AB79" s="478">
        <v>2.7518283327117305E-4</v>
      </c>
      <c r="AC79" s="478">
        <v>5.2279280488696101E-4</v>
      </c>
      <c r="AD79" s="478">
        <v>1.8757370225460507E-4</v>
      </c>
      <c r="AE79" s="478">
        <v>1.0964144496657897E-4</v>
      </c>
      <c r="AF79" s="478">
        <v>2.3729697056680063E-4</v>
      </c>
      <c r="AG79" s="478">
        <v>4.5774540124227613E-4</v>
      </c>
      <c r="AH79" s="478">
        <v>1.5420963074861968E-3</v>
      </c>
      <c r="AI79" s="478">
        <v>8.6172114979476782E-4</v>
      </c>
      <c r="AJ79" s="478">
        <v>9.6692313438765743E-4</v>
      </c>
      <c r="AK79" s="478">
        <v>1.2149867562395737E-3</v>
      </c>
      <c r="AL79" s="478">
        <v>5.4941496290397413E-4</v>
      </c>
      <c r="AM79" s="478">
        <v>1.1450709128163182E-3</v>
      </c>
      <c r="AN79" s="478">
        <v>6.9535929503378429E-4</v>
      </c>
      <c r="AO79" s="478">
        <v>3.4343785019699223E-3</v>
      </c>
      <c r="AP79" s="478">
        <v>1.5382524145927221E-3</v>
      </c>
      <c r="AQ79" s="478">
        <v>4.0386348039009106E-4</v>
      </c>
      <c r="AR79" s="478">
        <v>3.1876942993320828E-4</v>
      </c>
      <c r="AS79" s="478">
        <v>2.9071481595798208E-4</v>
      </c>
      <c r="AT79" s="478">
        <v>2.1593196121142211E-4</v>
      </c>
      <c r="AU79" s="478">
        <v>1.546498434667412E-4</v>
      </c>
      <c r="AV79" s="478">
        <v>1.3841454984258111E-4</v>
      </c>
      <c r="AW79" s="478">
        <v>1.5309249751821919E-4</v>
      </c>
      <c r="AX79" s="478">
        <v>2.1168033678622462E-4</v>
      </c>
      <c r="AY79" s="478">
        <v>1.7620395979559025E-4</v>
      </c>
      <c r="AZ79" s="478">
        <v>7.9098354079579317E-5</v>
      </c>
      <c r="BA79" s="478">
        <v>1.6865863623498028E-4</v>
      </c>
      <c r="BB79" s="478">
        <v>1.1780256997087519E-4</v>
      </c>
      <c r="BC79" s="478">
        <v>4.3334883528174188E-5</v>
      </c>
      <c r="BD79" s="478">
        <v>0</v>
      </c>
      <c r="BE79" s="478">
        <v>2.6627503204051668E-4</v>
      </c>
      <c r="BF79" s="478">
        <v>3.0462783844585102E-4</v>
      </c>
      <c r="BG79" s="478">
        <v>3.1631969738710853E-4</v>
      </c>
      <c r="BH79" s="478">
        <v>2.3903685532312107E-4</v>
      </c>
      <c r="BI79" s="478">
        <v>2.3340633892308916E-4</v>
      </c>
      <c r="BJ79" s="478">
        <v>1.9055201840191563E-2</v>
      </c>
      <c r="BK79" s="478">
        <v>2.4957279844174359E-4</v>
      </c>
      <c r="BL79" s="478">
        <v>2.4295001111228153E-4</v>
      </c>
      <c r="BM79" s="478">
        <v>3.9379899887376414E-4</v>
      </c>
      <c r="BN79" s="478">
        <v>4.3631405395026205E-4</v>
      </c>
      <c r="BO79" s="478">
        <v>4.7758638705071153E-4</v>
      </c>
      <c r="BP79" s="478">
        <v>8.3387272716189422E-4</v>
      </c>
      <c r="BQ79" s="478">
        <v>1.6875290174410548E-4</v>
      </c>
      <c r="BR79" s="478">
        <v>1.8055586977137644E-4</v>
      </c>
      <c r="BS79" s="478">
        <v>1.0216520993861588E-4</v>
      </c>
      <c r="BT79" s="478">
        <v>8.1975671047319247E-5</v>
      </c>
      <c r="BU79" s="478">
        <v>4.7737134190108366E-5</v>
      </c>
      <c r="BV79" s="478">
        <v>3.846506087414354E-5</v>
      </c>
      <c r="BW79" s="478">
        <v>1.2904759667197173E-5</v>
      </c>
      <c r="BX79" s="478">
        <v>5.3311847965720717E-5</v>
      </c>
      <c r="BY79" s="478">
        <v>1.001682366535686E-3</v>
      </c>
      <c r="BZ79" s="478">
        <v>1.0958644791215096E-3</v>
      </c>
      <c r="CA79" s="478">
        <v>1.0515109121051784</v>
      </c>
      <c r="CB79" s="478">
        <v>3.1534496730424577E-4</v>
      </c>
      <c r="CC79" s="478">
        <v>4.2413229981041659E-5</v>
      </c>
      <c r="CD79" s="478">
        <v>6.8157174607694885E-5</v>
      </c>
      <c r="CE79" s="478">
        <v>8.327061679828662E-5</v>
      </c>
      <c r="CF79" s="478">
        <v>2.9017926908547612E-4</v>
      </c>
      <c r="CG79" s="478">
        <v>6.0556706182866802E-5</v>
      </c>
      <c r="CH79" s="478">
        <v>6.3660163734249436E-5</v>
      </c>
      <c r="CI79" s="478">
        <v>1.0093242051386141E-4</v>
      </c>
      <c r="CJ79" s="478">
        <v>5.9732847479825036E-5</v>
      </c>
      <c r="CK79" s="478">
        <v>1.5212134398619696E-4</v>
      </c>
      <c r="CL79" s="478">
        <v>7.6062842855142618E-5</v>
      </c>
      <c r="CM79" s="478">
        <v>7.8259649858643851E-5</v>
      </c>
      <c r="CN79" s="478">
        <v>1.0550342366640697E-4</v>
      </c>
      <c r="CO79" s="478">
        <v>7.8142290115363575E-5</v>
      </c>
      <c r="CP79" s="478">
        <v>1.4885899063818612E-4</v>
      </c>
      <c r="CQ79" s="478">
        <v>7.2559373652225908E-5</v>
      </c>
      <c r="CR79" s="478">
        <v>6.4836904062609714E-5</v>
      </c>
      <c r="CS79" s="478">
        <v>1.103037521061546E-4</v>
      </c>
      <c r="CT79" s="478">
        <v>5.1509733882243527E-5</v>
      </c>
      <c r="CU79" s="478">
        <v>6.4698902316654713E-5</v>
      </c>
      <c r="CV79" s="478">
        <v>1.8249696207206937E-4</v>
      </c>
      <c r="CW79" s="478">
        <v>4.078872951401013E-5</v>
      </c>
      <c r="CX79" s="478">
        <v>2.2052196888912369E-4</v>
      </c>
      <c r="CY79" s="478">
        <v>1.2104761925968927E-4</v>
      </c>
      <c r="CZ79" s="478">
        <v>1.0524715639546387E-4</v>
      </c>
      <c r="DA79" s="478">
        <v>1.1613538200930549E-4</v>
      </c>
      <c r="DB79" s="478">
        <v>3.8932310081946081E-5</v>
      </c>
      <c r="DC79" s="478">
        <v>1.2016639187959773E-4</v>
      </c>
      <c r="DD79" s="478">
        <v>5.8936464688684508E-4</v>
      </c>
      <c r="DE79" s="478">
        <v>7.9504462551255033E-5</v>
      </c>
      <c r="DF79" s="501">
        <v>1.1063178501835618</v>
      </c>
      <c r="DG79" s="502">
        <v>0.85604870333487482</v>
      </c>
      <c r="DH79" s="503" t="s">
        <v>278</v>
      </c>
    </row>
    <row r="80" spans="1:112" ht="18.75" customHeight="1" x14ac:dyDescent="0.2">
      <c r="A80" s="563" t="s">
        <v>279</v>
      </c>
      <c r="B80" s="571" t="s">
        <v>368</v>
      </c>
      <c r="C80" s="459"/>
      <c r="D80" s="499">
        <v>7.0219987047126362E-6</v>
      </c>
      <c r="E80" s="499">
        <v>4.6614424748926826E-6</v>
      </c>
      <c r="F80" s="499">
        <v>1.5178395761818002E-5</v>
      </c>
      <c r="G80" s="499">
        <v>1.1757499569715874E-5</v>
      </c>
      <c r="H80" s="499">
        <v>8.0423960209669438E-6</v>
      </c>
      <c r="I80" s="499">
        <v>0</v>
      </c>
      <c r="J80" s="499">
        <v>3.2736170623547619E-5</v>
      </c>
      <c r="K80" s="499">
        <v>8.7446446819888702E-6</v>
      </c>
      <c r="L80" s="478">
        <v>8.3798673734969595E-6</v>
      </c>
      <c r="M80" s="478">
        <v>3.789275434861363E-6</v>
      </c>
      <c r="N80" s="478">
        <v>0</v>
      </c>
      <c r="O80" s="478">
        <v>1.6557332831175646E-5</v>
      </c>
      <c r="P80" s="478">
        <v>3.3194761447808961E-5</v>
      </c>
      <c r="Q80" s="478">
        <v>1.399945098175461E-5</v>
      </c>
      <c r="R80" s="478">
        <v>2.0243925654658591E-5</v>
      </c>
      <c r="S80" s="478">
        <v>1.2044367751372103E-5</v>
      </c>
      <c r="T80" s="478">
        <v>1.4172788451294616E-5</v>
      </c>
      <c r="U80" s="478">
        <v>2.4061576177053807E-5</v>
      </c>
      <c r="V80" s="478">
        <v>1.8198784272408532E-5</v>
      </c>
      <c r="W80" s="478">
        <v>1.665162568092425E-5</v>
      </c>
      <c r="X80" s="478">
        <v>0</v>
      </c>
      <c r="Y80" s="478">
        <v>1.016435533339248E-5</v>
      </c>
      <c r="Z80" s="478">
        <v>3.3845536353454115E-5</v>
      </c>
      <c r="AA80" s="478">
        <v>8.8071990074117964E-5</v>
      </c>
      <c r="AB80" s="478">
        <v>1.6581924757928703E-5</v>
      </c>
      <c r="AC80" s="478">
        <v>9.4957083955325784E-6</v>
      </c>
      <c r="AD80" s="478">
        <v>1.4523252841842931E-5</v>
      </c>
      <c r="AE80" s="478">
        <v>1.805193543408726E-5</v>
      </c>
      <c r="AF80" s="478">
        <v>1.6694934439756255E-5</v>
      </c>
      <c r="AG80" s="478">
        <v>1.4763005416772837E-5</v>
      </c>
      <c r="AH80" s="478">
        <v>1.6216397062474051E-5</v>
      </c>
      <c r="AI80" s="478">
        <v>1.9471329304598696E-5</v>
      </c>
      <c r="AJ80" s="478">
        <v>2.3682150128579203E-5</v>
      </c>
      <c r="AK80" s="478">
        <v>1.2885353823613892E-5</v>
      </c>
      <c r="AL80" s="478">
        <v>2.6854013587687945E-5</v>
      </c>
      <c r="AM80" s="478">
        <v>1.6073926198783294E-5</v>
      </c>
      <c r="AN80" s="478">
        <v>9.0459991438588883E-6</v>
      </c>
      <c r="AO80" s="478">
        <v>1.4894857670826465E-5</v>
      </c>
      <c r="AP80" s="478">
        <v>1.125441529391523E-5</v>
      </c>
      <c r="AQ80" s="478">
        <v>1.9017291316824976E-5</v>
      </c>
      <c r="AR80" s="478">
        <v>2.1947387621317187E-5</v>
      </c>
      <c r="AS80" s="478">
        <v>2.0115933973574701E-5</v>
      </c>
      <c r="AT80" s="478">
        <v>3.0014604957574796E-5</v>
      </c>
      <c r="AU80" s="478">
        <v>3.0223138252602765E-5</v>
      </c>
      <c r="AV80" s="478">
        <v>1.0673675624792958E-5</v>
      </c>
      <c r="AW80" s="478">
        <v>2.2683802467008739E-5</v>
      </c>
      <c r="AX80" s="478">
        <v>1.9450681556280765E-5</v>
      </c>
      <c r="AY80" s="478">
        <v>1.5582308173271245E-5</v>
      </c>
      <c r="AZ80" s="478">
        <v>1.5979464450697683E-5</v>
      </c>
      <c r="BA80" s="478">
        <v>1.8039064578354797E-5</v>
      </c>
      <c r="BB80" s="478">
        <v>2.3070816233225802E-5</v>
      </c>
      <c r="BC80" s="478">
        <v>5.7605427447722359E-6</v>
      </c>
      <c r="BD80" s="478">
        <v>0</v>
      </c>
      <c r="BE80" s="478">
        <v>3.3986921211867494E-6</v>
      </c>
      <c r="BF80" s="478">
        <v>1.7542909741201733E-5</v>
      </c>
      <c r="BG80" s="478">
        <v>9.5963732516607778E-6</v>
      </c>
      <c r="BH80" s="478">
        <v>1.5292395568621453E-5</v>
      </c>
      <c r="BI80" s="478">
        <v>2.1519848792289731E-5</v>
      </c>
      <c r="BJ80" s="478">
        <v>7.5700164219650209E-6</v>
      </c>
      <c r="BK80" s="478">
        <v>1.1631042724798211E-5</v>
      </c>
      <c r="BL80" s="478">
        <v>1.4484761495282383E-5</v>
      </c>
      <c r="BM80" s="478">
        <v>1.29439797306732E-5</v>
      </c>
      <c r="BN80" s="478">
        <v>1.760290579021903E-5</v>
      </c>
      <c r="BO80" s="478">
        <v>2.9800245798121734E-5</v>
      </c>
      <c r="BP80" s="478">
        <v>1.2724762425305299E-5</v>
      </c>
      <c r="BQ80" s="478">
        <v>5.0111942524921393E-5</v>
      </c>
      <c r="BR80" s="478">
        <v>1.3189185861618466E-4</v>
      </c>
      <c r="BS80" s="478">
        <v>5.594457814788174E-5</v>
      </c>
      <c r="BT80" s="478">
        <v>4.0150732503363643E-5</v>
      </c>
      <c r="BU80" s="478">
        <v>9.645571466617515E-6</v>
      </c>
      <c r="BV80" s="478">
        <v>1.0507823325698418E-5</v>
      </c>
      <c r="BW80" s="478">
        <v>2.9060645335068006E-6</v>
      </c>
      <c r="BX80" s="478">
        <v>1.5873948820082262E-5</v>
      </c>
      <c r="BY80" s="478">
        <v>8.428379302894411E-6</v>
      </c>
      <c r="BZ80" s="478">
        <v>1.2741306315007951E-5</v>
      </c>
      <c r="CA80" s="478">
        <v>1.0583784821968265E-5</v>
      </c>
      <c r="CB80" s="478">
        <v>1.0000867636371862</v>
      </c>
      <c r="CC80" s="478">
        <v>3.4356985052701552E-5</v>
      </c>
      <c r="CD80" s="478">
        <v>1.5619642957171063E-5</v>
      </c>
      <c r="CE80" s="478">
        <v>1.8115332281666424E-5</v>
      </c>
      <c r="CF80" s="478">
        <v>7.1389218458632153E-4</v>
      </c>
      <c r="CG80" s="478">
        <v>4.516152362831082E-5</v>
      </c>
      <c r="CH80" s="478">
        <v>1.0276091549904318E-4</v>
      </c>
      <c r="CI80" s="478">
        <v>8.0840368212808475E-5</v>
      </c>
      <c r="CJ80" s="478">
        <v>4.4814954355387463E-5</v>
      </c>
      <c r="CK80" s="478">
        <v>2.6722607802211803E-4</v>
      </c>
      <c r="CL80" s="478">
        <v>3.3651525227769561E-5</v>
      </c>
      <c r="CM80" s="478">
        <v>5.3964427859396947E-5</v>
      </c>
      <c r="CN80" s="478">
        <v>7.3800890786909735E-5</v>
      </c>
      <c r="CO80" s="478">
        <v>2.4240108013139768E-5</v>
      </c>
      <c r="CP80" s="478">
        <v>1.8932187362715072E-5</v>
      </c>
      <c r="CQ80" s="478">
        <v>1.4712028313246337E-5</v>
      </c>
      <c r="CR80" s="478">
        <v>1.0883689058686887E-5</v>
      </c>
      <c r="CS80" s="478">
        <v>1.2513993541403526E-4</v>
      </c>
      <c r="CT80" s="478">
        <v>4.1708457977849289E-5</v>
      </c>
      <c r="CU80" s="478">
        <v>1.1374249304436109E-4</v>
      </c>
      <c r="CV80" s="478">
        <v>1.2337194192059562E-5</v>
      </c>
      <c r="CW80" s="478">
        <v>5.4050912639409994E-5</v>
      </c>
      <c r="CX80" s="478">
        <v>3.2378755079457402E-5</v>
      </c>
      <c r="CY80" s="478">
        <v>1.6102196986583643E-5</v>
      </c>
      <c r="CZ80" s="478">
        <v>2.7860535874284973E-5</v>
      </c>
      <c r="DA80" s="478">
        <v>3.335158847631378E-5</v>
      </c>
      <c r="DB80" s="478">
        <v>2.4634091723984756E-5</v>
      </c>
      <c r="DC80" s="478">
        <v>2.8290708428997009E-5</v>
      </c>
      <c r="DD80" s="478">
        <v>1.0126602800308436E-5</v>
      </c>
      <c r="DE80" s="478">
        <v>8.5130425436325796E-5</v>
      </c>
      <c r="DF80" s="501">
        <v>1.0036620504018234</v>
      </c>
      <c r="DG80" s="502">
        <v>0.77661550583346894</v>
      </c>
      <c r="DH80" s="503" t="s">
        <v>279</v>
      </c>
    </row>
    <row r="81" spans="1:112" ht="18.75" customHeight="1" x14ac:dyDescent="0.2">
      <c r="A81" s="563" t="s">
        <v>280</v>
      </c>
      <c r="B81" s="571" t="s">
        <v>369</v>
      </c>
      <c r="C81" s="459"/>
      <c r="D81" s="499">
        <v>4.6798261354830627E-4</v>
      </c>
      <c r="E81" s="499">
        <v>1.3972694535527809E-3</v>
      </c>
      <c r="F81" s="499">
        <v>3.3514063555149061E-4</v>
      </c>
      <c r="G81" s="499">
        <v>3.4778056560653319E-4</v>
      </c>
      <c r="H81" s="499">
        <v>3.181136103414187E-4</v>
      </c>
      <c r="I81" s="499">
        <v>0</v>
      </c>
      <c r="J81" s="499">
        <v>2.8304970224314358E-4</v>
      </c>
      <c r="K81" s="499">
        <v>9.0823489214195065E-4</v>
      </c>
      <c r="L81" s="478">
        <v>8.1525489838214912E-4</v>
      </c>
      <c r="M81" s="478">
        <v>8.4116202911807146E-4</v>
      </c>
      <c r="N81" s="478">
        <v>0</v>
      </c>
      <c r="O81" s="478">
        <v>3.3929052126156246E-4</v>
      </c>
      <c r="P81" s="478">
        <v>4.1416778956629067E-4</v>
      </c>
      <c r="Q81" s="478">
        <v>6.8766306302589237E-4</v>
      </c>
      <c r="R81" s="478">
        <v>6.2875463189765045E-4</v>
      </c>
      <c r="S81" s="478">
        <v>6.5006364979817554E-4</v>
      </c>
      <c r="T81" s="478">
        <v>1.0065482271682275E-3</v>
      </c>
      <c r="U81" s="478">
        <v>7.3324409784679423E-4</v>
      </c>
      <c r="V81" s="478">
        <v>4.9346794766722056E-4</v>
      </c>
      <c r="W81" s="478">
        <v>3.8407710460118088E-4</v>
      </c>
      <c r="X81" s="478">
        <v>0</v>
      </c>
      <c r="Y81" s="478">
        <v>5.6208268938272754E-4</v>
      </c>
      <c r="Z81" s="478">
        <v>5.4989959559498508E-4</v>
      </c>
      <c r="AA81" s="478">
        <v>4.6664595296123891E-4</v>
      </c>
      <c r="AB81" s="478">
        <v>5.2487385904203415E-4</v>
      </c>
      <c r="AC81" s="478">
        <v>1.4032040955981415E-3</v>
      </c>
      <c r="AD81" s="478">
        <v>2.910542988530731E-4</v>
      </c>
      <c r="AE81" s="478">
        <v>2.1750827710128942E-4</v>
      </c>
      <c r="AF81" s="478">
        <v>4.4799881864072462E-4</v>
      </c>
      <c r="AG81" s="478">
        <v>6.143757399823624E-4</v>
      </c>
      <c r="AH81" s="478">
        <v>1.7611709054822131E-3</v>
      </c>
      <c r="AI81" s="478">
        <v>1.1908162736433967E-3</v>
      </c>
      <c r="AJ81" s="478">
        <v>9.9594569071488202E-4</v>
      </c>
      <c r="AK81" s="478">
        <v>4.2810709582330643E-4</v>
      </c>
      <c r="AL81" s="478">
        <v>2.0011805764908228E-4</v>
      </c>
      <c r="AM81" s="478">
        <v>8.6797912946134633E-4</v>
      </c>
      <c r="AN81" s="478">
        <v>5.0713116204287811E-4</v>
      </c>
      <c r="AO81" s="478">
        <v>4.948960780840956E-4</v>
      </c>
      <c r="AP81" s="478">
        <v>5.924034162763577E-4</v>
      </c>
      <c r="AQ81" s="478">
        <v>3.7248890228362003E-4</v>
      </c>
      <c r="AR81" s="478">
        <v>3.1065973613701861E-4</v>
      </c>
      <c r="AS81" s="478">
        <v>3.4229532520541268E-4</v>
      </c>
      <c r="AT81" s="478">
        <v>2.7304532138748837E-4</v>
      </c>
      <c r="AU81" s="478">
        <v>3.0313489681934908E-4</v>
      </c>
      <c r="AV81" s="478">
        <v>2.7443920962344135E-4</v>
      </c>
      <c r="AW81" s="478">
        <v>2.4090486004181683E-4</v>
      </c>
      <c r="AX81" s="478">
        <v>2.9103052377109281E-4</v>
      </c>
      <c r="AY81" s="478">
        <v>4.0570456274694123E-4</v>
      </c>
      <c r="AZ81" s="478">
        <v>1.6847310014852842E-4</v>
      </c>
      <c r="BA81" s="478">
        <v>2.6579380652748597E-4</v>
      </c>
      <c r="BB81" s="478">
        <v>2.793116067325118E-4</v>
      </c>
      <c r="BC81" s="478">
        <v>3.5788720439434303E-5</v>
      </c>
      <c r="BD81" s="478">
        <v>0</v>
      </c>
      <c r="BE81" s="478">
        <v>2.7992325856214317E-4</v>
      </c>
      <c r="BF81" s="478">
        <v>3.3492704172514092E-4</v>
      </c>
      <c r="BG81" s="478">
        <v>3.9320579879353646E-4</v>
      </c>
      <c r="BH81" s="478">
        <v>3.4424129590861078E-4</v>
      </c>
      <c r="BI81" s="478">
        <v>5.2391823512721702E-4</v>
      </c>
      <c r="BJ81" s="478">
        <v>1.1014564107809603E-3</v>
      </c>
      <c r="BK81" s="478">
        <v>5.8092080553049188E-4</v>
      </c>
      <c r="BL81" s="478">
        <v>6.0514360685789872E-4</v>
      </c>
      <c r="BM81" s="478">
        <v>5.8950503520640489E-4</v>
      </c>
      <c r="BN81" s="478">
        <v>6.1708629060405024E-4</v>
      </c>
      <c r="BO81" s="478">
        <v>2.1172985477058701E-4</v>
      </c>
      <c r="BP81" s="478">
        <v>8.5729763112073795E-4</v>
      </c>
      <c r="BQ81" s="478">
        <v>2.5118448893096321E-4</v>
      </c>
      <c r="BR81" s="478">
        <v>1.760911023471033E-4</v>
      </c>
      <c r="BS81" s="478">
        <v>1.2747813475223426E-4</v>
      </c>
      <c r="BT81" s="478">
        <v>1.4532869208442635E-4</v>
      </c>
      <c r="BU81" s="478">
        <v>6.9621049976550977E-5</v>
      </c>
      <c r="BV81" s="478">
        <v>7.0955780650767093E-5</v>
      </c>
      <c r="BW81" s="478">
        <v>2.3088880084239758E-5</v>
      </c>
      <c r="BX81" s="478">
        <v>3.5290389945677562E-3</v>
      </c>
      <c r="BY81" s="478">
        <v>5.814683874176647E-4</v>
      </c>
      <c r="BZ81" s="478">
        <v>3.8599264792120674E-4</v>
      </c>
      <c r="CA81" s="478">
        <v>1.726651652939054E-4</v>
      </c>
      <c r="CB81" s="478">
        <v>5.3135133003394202E-4</v>
      </c>
      <c r="CC81" s="478">
        <v>1.0019412672625121</v>
      </c>
      <c r="CD81" s="478">
        <v>1.052588374844419E-4</v>
      </c>
      <c r="CE81" s="478">
        <v>1.9737031221595851E-4</v>
      </c>
      <c r="CF81" s="478">
        <v>4.354694525801622E-3</v>
      </c>
      <c r="CG81" s="478">
        <v>1.1853304232023619E-4</v>
      </c>
      <c r="CH81" s="478">
        <v>1.6452865282447874E-4</v>
      </c>
      <c r="CI81" s="478">
        <v>2.5298162726353711E-4</v>
      </c>
      <c r="CJ81" s="478">
        <v>1.0960523988417538E-4</v>
      </c>
      <c r="CK81" s="478">
        <v>5.9250310649900707E-4</v>
      </c>
      <c r="CL81" s="478">
        <v>1.1513594213563694E-4</v>
      </c>
      <c r="CM81" s="478">
        <v>1.2803528627114346E-4</v>
      </c>
      <c r="CN81" s="478">
        <v>2.8990766318179334E-4</v>
      </c>
      <c r="CO81" s="478">
        <v>3.6042131255273297E-4</v>
      </c>
      <c r="CP81" s="478">
        <v>3.2515080681710115E-4</v>
      </c>
      <c r="CQ81" s="478">
        <v>2.1411968701880236E-4</v>
      </c>
      <c r="CR81" s="478">
        <v>1.7642018242335794E-4</v>
      </c>
      <c r="CS81" s="478">
        <v>2.9984062395889606E-4</v>
      </c>
      <c r="CT81" s="478">
        <v>1.0821264791945985E-4</v>
      </c>
      <c r="CU81" s="478">
        <v>4.4742000804457452E-4</v>
      </c>
      <c r="CV81" s="478">
        <v>3.339704144031135E-4</v>
      </c>
      <c r="CW81" s="478">
        <v>8.6027001049583592E-5</v>
      </c>
      <c r="CX81" s="478">
        <v>4.3769875104837967E-4</v>
      </c>
      <c r="CY81" s="478">
        <v>5.0148795439492789E-4</v>
      </c>
      <c r="CZ81" s="478">
        <v>1.9837825773904547E-4</v>
      </c>
      <c r="DA81" s="478">
        <v>1.396958541493619E-4</v>
      </c>
      <c r="DB81" s="478">
        <v>1.9334604993991833E-4</v>
      </c>
      <c r="DC81" s="478">
        <v>1.6311642221093721E-4</v>
      </c>
      <c r="DD81" s="478">
        <v>1.8420988267142465E-3</v>
      </c>
      <c r="DE81" s="478">
        <v>8.9191701431372709E-5</v>
      </c>
      <c r="DF81" s="501">
        <v>1.0535205850607761</v>
      </c>
      <c r="DG81" s="502">
        <v>0.81519513639614272</v>
      </c>
      <c r="DH81" s="503" t="s">
        <v>280</v>
      </c>
    </row>
    <row r="82" spans="1:112" ht="18.75" customHeight="1" x14ac:dyDescent="0.2">
      <c r="A82" s="563" t="s">
        <v>281</v>
      </c>
      <c r="B82" s="571" t="s">
        <v>370</v>
      </c>
      <c r="C82" s="459"/>
      <c r="D82" s="499">
        <v>1.7016498318496425E-3</v>
      </c>
      <c r="E82" s="499">
        <v>4.5436983376910805E-3</v>
      </c>
      <c r="F82" s="499">
        <v>1.228997786446293E-3</v>
      </c>
      <c r="G82" s="499">
        <v>9.4198762607892897E-4</v>
      </c>
      <c r="H82" s="499">
        <v>1.4276432254169979E-3</v>
      </c>
      <c r="I82" s="499">
        <v>0</v>
      </c>
      <c r="J82" s="499">
        <v>5.3901160225519357E-4</v>
      </c>
      <c r="K82" s="499">
        <v>4.332161576255239E-3</v>
      </c>
      <c r="L82" s="478">
        <v>2.8309419664342326E-3</v>
      </c>
      <c r="M82" s="478">
        <v>1.5598343167650753E-2</v>
      </c>
      <c r="N82" s="478">
        <v>0</v>
      </c>
      <c r="O82" s="478">
        <v>1.8433018301657949E-3</v>
      </c>
      <c r="P82" s="478">
        <v>1.6143908140601087E-3</v>
      </c>
      <c r="Q82" s="478">
        <v>2.2876880822029033E-3</v>
      </c>
      <c r="R82" s="478">
        <v>1.6866176938402642E-3</v>
      </c>
      <c r="S82" s="478">
        <v>3.9804464431005141E-3</v>
      </c>
      <c r="T82" s="478">
        <v>2.761516984419201E-3</v>
      </c>
      <c r="U82" s="478">
        <v>2.0084410637883437E-3</v>
      </c>
      <c r="V82" s="478">
        <v>4.618231320966038E-3</v>
      </c>
      <c r="W82" s="478">
        <v>2.1712811796777737E-3</v>
      </c>
      <c r="X82" s="478">
        <v>0</v>
      </c>
      <c r="Y82" s="478">
        <v>1.512855159350585E-3</v>
      </c>
      <c r="Z82" s="478">
        <v>1.3708860903677616E-3</v>
      </c>
      <c r="AA82" s="478">
        <v>1.6269868089639624E-3</v>
      </c>
      <c r="AB82" s="478">
        <v>1.6187198756855558E-3</v>
      </c>
      <c r="AC82" s="478">
        <v>4.5484078281220752E-3</v>
      </c>
      <c r="AD82" s="478">
        <v>1.6779402695526271E-3</v>
      </c>
      <c r="AE82" s="478">
        <v>8.6373692903891864E-4</v>
      </c>
      <c r="AF82" s="478">
        <v>3.7321426143950777E-3</v>
      </c>
      <c r="AG82" s="478">
        <v>4.4038440017286498E-3</v>
      </c>
      <c r="AH82" s="478">
        <v>3.5486716576418583E-3</v>
      </c>
      <c r="AI82" s="478">
        <v>7.7101838629364374E-3</v>
      </c>
      <c r="AJ82" s="478">
        <v>4.3223450941922911E-3</v>
      </c>
      <c r="AK82" s="478">
        <v>2.471935359473819E-3</v>
      </c>
      <c r="AL82" s="478">
        <v>1.1874518337295044E-3</v>
      </c>
      <c r="AM82" s="478">
        <v>3.4774346714724568E-3</v>
      </c>
      <c r="AN82" s="478">
        <v>1.9451411786026072E-3</v>
      </c>
      <c r="AO82" s="478">
        <v>4.7498000392926397E-3</v>
      </c>
      <c r="AP82" s="478">
        <v>6.2122661843566369E-3</v>
      </c>
      <c r="AQ82" s="478">
        <v>1.7036287339917105E-3</v>
      </c>
      <c r="AR82" s="478">
        <v>1.6325296436443387E-3</v>
      </c>
      <c r="AS82" s="478">
        <v>1.4289597932897295E-3</v>
      </c>
      <c r="AT82" s="478">
        <v>1.2621332124166035E-3</v>
      </c>
      <c r="AU82" s="478">
        <v>1.5482500903746736E-3</v>
      </c>
      <c r="AV82" s="478">
        <v>1.3440821632791692E-3</v>
      </c>
      <c r="AW82" s="478">
        <v>1.1033764073001989E-3</v>
      </c>
      <c r="AX82" s="478">
        <v>1.5736472751038942E-3</v>
      </c>
      <c r="AY82" s="478">
        <v>1.4859396284209877E-3</v>
      </c>
      <c r="AZ82" s="478">
        <v>1.0308232278175044E-3</v>
      </c>
      <c r="BA82" s="478">
        <v>1.5753293372869897E-3</v>
      </c>
      <c r="BB82" s="478">
        <v>1.0696418441524878E-3</v>
      </c>
      <c r="BC82" s="478">
        <v>1.2931577885721055E-3</v>
      </c>
      <c r="BD82" s="478">
        <v>0</v>
      </c>
      <c r="BE82" s="478">
        <v>8.5794368346195176E-4</v>
      </c>
      <c r="BF82" s="478">
        <v>1.3169501244989412E-3</v>
      </c>
      <c r="BG82" s="478">
        <v>1.4402505272712645E-3</v>
      </c>
      <c r="BH82" s="478">
        <v>1.6652388033155426E-3</v>
      </c>
      <c r="BI82" s="478">
        <v>2.2961573160028368E-3</v>
      </c>
      <c r="BJ82" s="478">
        <v>1.3999994981841171E-2</v>
      </c>
      <c r="BK82" s="478">
        <v>1.4365563145289624E-3</v>
      </c>
      <c r="BL82" s="478">
        <v>1.6024678539110747E-3</v>
      </c>
      <c r="BM82" s="478">
        <v>1.516315366117231E-3</v>
      </c>
      <c r="BN82" s="478">
        <v>1.6698017200303347E-3</v>
      </c>
      <c r="BO82" s="478">
        <v>2.4190155090937945E-3</v>
      </c>
      <c r="BP82" s="478">
        <v>1.3657957977799525E-2</v>
      </c>
      <c r="BQ82" s="478">
        <v>9.4554857341041382E-4</v>
      </c>
      <c r="BR82" s="478">
        <v>6.2956044726936676E-4</v>
      </c>
      <c r="BS82" s="478">
        <v>4.9467039443391739E-4</v>
      </c>
      <c r="BT82" s="478">
        <v>4.9781009442916577E-4</v>
      </c>
      <c r="BU82" s="478">
        <v>4.0041912170744398E-4</v>
      </c>
      <c r="BV82" s="478">
        <v>3.4850239909988166E-4</v>
      </c>
      <c r="BW82" s="478">
        <v>6.923378418160605E-5</v>
      </c>
      <c r="BX82" s="478">
        <v>4.2169041466284042E-4</v>
      </c>
      <c r="BY82" s="478">
        <v>2.0765957319257369E-4</v>
      </c>
      <c r="BZ82" s="478">
        <v>9.9071595154640903E-4</v>
      </c>
      <c r="CA82" s="478">
        <v>5.1745038893511158E-4</v>
      </c>
      <c r="CB82" s="478">
        <v>6.9386897672183421E-4</v>
      </c>
      <c r="CC82" s="478">
        <v>3.5171307937860999E-4</v>
      </c>
      <c r="CD82" s="478">
        <v>1.000421828342319</v>
      </c>
      <c r="CE82" s="478">
        <v>7.037707596461119E-4</v>
      </c>
      <c r="CF82" s="478">
        <v>1.9304244998345025E-4</v>
      </c>
      <c r="CG82" s="478">
        <v>5.1025275564115229E-4</v>
      </c>
      <c r="CH82" s="478">
        <v>7.4191242223515814E-4</v>
      </c>
      <c r="CI82" s="478">
        <v>7.7858947997416273E-4</v>
      </c>
      <c r="CJ82" s="478">
        <v>6.0940522676072926E-4</v>
      </c>
      <c r="CK82" s="478">
        <v>1.8444838844600654E-3</v>
      </c>
      <c r="CL82" s="478">
        <v>1.3926529439820237E-3</v>
      </c>
      <c r="CM82" s="478">
        <v>5.744529132725608E-4</v>
      </c>
      <c r="CN82" s="478">
        <v>9.2302283026046272E-4</v>
      </c>
      <c r="CO82" s="478">
        <v>7.9405274681077864E-4</v>
      </c>
      <c r="CP82" s="478">
        <v>1.2527438753939457E-3</v>
      </c>
      <c r="CQ82" s="478">
        <v>7.4942688222881916E-4</v>
      </c>
      <c r="CR82" s="478">
        <v>6.0171111142785696E-4</v>
      </c>
      <c r="CS82" s="478">
        <v>1.0553559050270605E-3</v>
      </c>
      <c r="CT82" s="478">
        <v>3.1068300037798613E-4</v>
      </c>
      <c r="CU82" s="478">
        <v>7.0501771896836613E-4</v>
      </c>
      <c r="CV82" s="478">
        <v>1.0221556078819736E-3</v>
      </c>
      <c r="CW82" s="478">
        <v>2.880334187468461E-4</v>
      </c>
      <c r="CX82" s="478">
        <v>1.8729119784176599E-3</v>
      </c>
      <c r="CY82" s="478">
        <v>1.845628208489174E-3</v>
      </c>
      <c r="CZ82" s="478">
        <v>7.4006781794161306E-4</v>
      </c>
      <c r="DA82" s="478">
        <v>4.7139048357904944E-4</v>
      </c>
      <c r="DB82" s="478">
        <v>5.8112750323742067E-4</v>
      </c>
      <c r="DC82" s="478">
        <v>5.4627288261838646E-4</v>
      </c>
      <c r="DD82" s="478">
        <v>4.4543022339472542E-3</v>
      </c>
      <c r="DE82" s="478">
        <v>3.5386356878329466E-4</v>
      </c>
      <c r="DF82" s="501">
        <v>1.2079342514661073</v>
      </c>
      <c r="DG82" s="502">
        <v>0.93467763311400309</v>
      </c>
      <c r="DH82" s="503" t="s">
        <v>281</v>
      </c>
    </row>
    <row r="83" spans="1:112" ht="18.75" customHeight="1" x14ac:dyDescent="0.2">
      <c r="A83" s="563" t="s">
        <v>282</v>
      </c>
      <c r="B83" s="571" t="s">
        <v>371</v>
      </c>
      <c r="C83" s="459"/>
      <c r="D83" s="499">
        <v>5.6861205250305948E-3</v>
      </c>
      <c r="E83" s="499">
        <v>2.8486101367975682E-3</v>
      </c>
      <c r="F83" s="499">
        <v>2.1833496133858805E-3</v>
      </c>
      <c r="G83" s="499">
        <v>3.7484373259621582E-3</v>
      </c>
      <c r="H83" s="499">
        <v>5.9254329680090362E-3</v>
      </c>
      <c r="I83" s="499">
        <v>0</v>
      </c>
      <c r="J83" s="499">
        <v>2.6042972618401439E-2</v>
      </c>
      <c r="K83" s="499">
        <v>1.8965690570108744E-3</v>
      </c>
      <c r="L83" s="478">
        <v>1.8490834564112459E-3</v>
      </c>
      <c r="M83" s="478">
        <v>1.6287047010511274E-3</v>
      </c>
      <c r="N83" s="478">
        <v>0</v>
      </c>
      <c r="O83" s="478">
        <v>2.0929427361528808E-3</v>
      </c>
      <c r="P83" s="478">
        <v>1.9885350766537155E-3</v>
      </c>
      <c r="Q83" s="478">
        <v>3.2899515531457251E-3</v>
      </c>
      <c r="R83" s="478">
        <v>2.0472987451750821E-3</v>
      </c>
      <c r="S83" s="478">
        <v>3.0691724088050478E-3</v>
      </c>
      <c r="T83" s="478">
        <v>1.2406986485774393E-3</v>
      </c>
      <c r="U83" s="478">
        <v>2.6716113410382184E-3</v>
      </c>
      <c r="V83" s="478">
        <v>3.2995844758888331E-3</v>
      </c>
      <c r="W83" s="478">
        <v>1.7449124059425831E-3</v>
      </c>
      <c r="X83" s="478">
        <v>0</v>
      </c>
      <c r="Y83" s="478">
        <v>1.1606067100323109E-3</v>
      </c>
      <c r="Z83" s="478">
        <v>8.2263212290867955E-4</v>
      </c>
      <c r="AA83" s="478">
        <v>1.0204673465689317E-3</v>
      </c>
      <c r="AB83" s="478">
        <v>1.4299266520210461E-3</v>
      </c>
      <c r="AC83" s="478">
        <v>9.2299200201176486E-4</v>
      </c>
      <c r="AD83" s="478">
        <v>1.4412145863121168E-3</v>
      </c>
      <c r="AE83" s="478">
        <v>1.2129277734939834E-3</v>
      </c>
      <c r="AF83" s="478">
        <v>2.4019601224948683E-3</v>
      </c>
      <c r="AG83" s="478">
        <v>5.6222246510746849E-3</v>
      </c>
      <c r="AH83" s="478">
        <v>4.7242763949044827E-3</v>
      </c>
      <c r="AI83" s="478">
        <v>3.468716714180324E-3</v>
      </c>
      <c r="AJ83" s="478">
        <v>5.8269692026187191E-3</v>
      </c>
      <c r="AK83" s="478">
        <v>1.233243810910192E-3</v>
      </c>
      <c r="AL83" s="478">
        <v>1.8680534678483069E-3</v>
      </c>
      <c r="AM83" s="478">
        <v>1.3420096621039193E-3</v>
      </c>
      <c r="AN83" s="478">
        <v>1.0405757495464331E-3</v>
      </c>
      <c r="AO83" s="478">
        <v>3.2763556948128894E-3</v>
      </c>
      <c r="AP83" s="478">
        <v>3.0756071529027909E-3</v>
      </c>
      <c r="AQ83" s="478">
        <v>1.3886753642455719E-3</v>
      </c>
      <c r="AR83" s="478">
        <v>1.5771888370543624E-3</v>
      </c>
      <c r="AS83" s="478">
        <v>1.3053001806044252E-3</v>
      </c>
      <c r="AT83" s="478">
        <v>1.216894039208508E-3</v>
      </c>
      <c r="AU83" s="478">
        <v>1.7625824626198668E-3</v>
      </c>
      <c r="AV83" s="478">
        <v>9.5252473490611464E-4</v>
      </c>
      <c r="AW83" s="478">
        <v>6.5330406014622085E-4</v>
      </c>
      <c r="AX83" s="478">
        <v>1.5488160612317499E-3</v>
      </c>
      <c r="AY83" s="478">
        <v>6.5007160035127922E-4</v>
      </c>
      <c r="AZ83" s="478">
        <v>1.0154724245724038E-3</v>
      </c>
      <c r="BA83" s="478">
        <v>1.8691824195949157E-3</v>
      </c>
      <c r="BB83" s="478">
        <v>4.8354008961750067E-4</v>
      </c>
      <c r="BC83" s="478">
        <v>2.6326015431928805E-3</v>
      </c>
      <c r="BD83" s="478">
        <v>0</v>
      </c>
      <c r="BE83" s="478">
        <v>6.6143920733566783E-4</v>
      </c>
      <c r="BF83" s="478">
        <v>1.1981320601040406E-3</v>
      </c>
      <c r="BG83" s="478">
        <v>8.7238137553630353E-4</v>
      </c>
      <c r="BH83" s="478">
        <v>5.6711746866984698E-4</v>
      </c>
      <c r="BI83" s="478">
        <v>4.1925911878187335E-3</v>
      </c>
      <c r="BJ83" s="478">
        <v>7.0757325962099733E-3</v>
      </c>
      <c r="BK83" s="478">
        <v>2.6037524714243162E-3</v>
      </c>
      <c r="BL83" s="478">
        <v>2.810645899879918E-3</v>
      </c>
      <c r="BM83" s="478">
        <v>3.0177668644052113E-3</v>
      </c>
      <c r="BN83" s="478">
        <v>1.9488316371284885E-3</v>
      </c>
      <c r="BO83" s="478">
        <v>8.8675590973181834E-4</v>
      </c>
      <c r="BP83" s="478">
        <v>1.3916348075655627E-3</v>
      </c>
      <c r="BQ83" s="478">
        <v>1.7042687915745796E-3</v>
      </c>
      <c r="BR83" s="478">
        <v>2.5751798238954188E-3</v>
      </c>
      <c r="BS83" s="478">
        <v>5.7712728884638659E-3</v>
      </c>
      <c r="BT83" s="478">
        <v>1.4860188119232272E-3</v>
      </c>
      <c r="BU83" s="478">
        <v>7.3006951338990401E-4</v>
      </c>
      <c r="BV83" s="478">
        <v>6.8717847157555919E-4</v>
      </c>
      <c r="BW83" s="478">
        <v>2.3100714631327086E-4</v>
      </c>
      <c r="BX83" s="478">
        <v>2.5914594664411144E-3</v>
      </c>
      <c r="BY83" s="478">
        <v>1.6644478855486432E-2</v>
      </c>
      <c r="BZ83" s="478">
        <v>8.7544305124709718E-2</v>
      </c>
      <c r="CA83" s="478">
        <v>3.3565588960737108E-2</v>
      </c>
      <c r="CB83" s="478">
        <v>0.19496307697033061</v>
      </c>
      <c r="CC83" s="478">
        <v>2.4020533351463702E-2</v>
      </c>
      <c r="CD83" s="478">
        <v>6.9746377913495203E-3</v>
      </c>
      <c r="CE83" s="478">
        <v>1.0106668658400195</v>
      </c>
      <c r="CF83" s="478">
        <v>1.9722839873592825E-3</v>
      </c>
      <c r="CG83" s="478">
        <v>1.4047702817249041E-3</v>
      </c>
      <c r="CH83" s="478">
        <v>1.6820969611317275E-3</v>
      </c>
      <c r="CI83" s="478">
        <v>1.7289285020356485E-3</v>
      </c>
      <c r="CJ83" s="478">
        <v>6.38403599463892E-4</v>
      </c>
      <c r="CK83" s="478">
        <v>3.1972815411978189E-3</v>
      </c>
      <c r="CL83" s="478">
        <v>1.8890756069531909E-3</v>
      </c>
      <c r="CM83" s="478">
        <v>1.8538303859275069E-3</v>
      </c>
      <c r="CN83" s="478">
        <v>1.3002622542212462E-3</v>
      </c>
      <c r="CO83" s="478">
        <v>9.9440482530053424E-4</v>
      </c>
      <c r="CP83" s="478">
        <v>1.7292348035139276E-3</v>
      </c>
      <c r="CQ83" s="478">
        <v>1.1249973207585107E-3</v>
      </c>
      <c r="CR83" s="478">
        <v>1.0624636638604209E-3</v>
      </c>
      <c r="CS83" s="478">
        <v>1.9419496140706935E-3</v>
      </c>
      <c r="CT83" s="478">
        <v>2.4479730852228409E-3</v>
      </c>
      <c r="CU83" s="478">
        <v>1.8695342120327947E-3</v>
      </c>
      <c r="CV83" s="478">
        <v>1.0559065407548074E-3</v>
      </c>
      <c r="CW83" s="478">
        <v>8.7187577625103105E-4</v>
      </c>
      <c r="CX83" s="478">
        <v>2.3071723686625464E-2</v>
      </c>
      <c r="CY83" s="478">
        <v>3.561160705371845E-3</v>
      </c>
      <c r="CZ83" s="478">
        <v>2.5591026392689431E-3</v>
      </c>
      <c r="DA83" s="478">
        <v>5.1885981970167267E-3</v>
      </c>
      <c r="DB83" s="478">
        <v>1.5567061577301004E-3</v>
      </c>
      <c r="DC83" s="478">
        <v>3.6903100684303478E-3</v>
      </c>
      <c r="DD83" s="478">
        <v>1.5256688531013879E-3</v>
      </c>
      <c r="DE83" s="478">
        <v>1.0191130160879996E-2</v>
      </c>
      <c r="DF83" s="501">
        <v>1.6296932981512204</v>
      </c>
      <c r="DG83" s="502">
        <v>1.2610271401518212</v>
      </c>
      <c r="DH83" s="503" t="s">
        <v>282</v>
      </c>
    </row>
    <row r="84" spans="1:112" ht="18.75" customHeight="1" x14ac:dyDescent="0.2">
      <c r="A84" s="563" t="s">
        <v>283</v>
      </c>
      <c r="B84" s="571" t="s">
        <v>372</v>
      </c>
      <c r="C84" s="459"/>
      <c r="D84" s="499">
        <v>3.3864143178977308E-4</v>
      </c>
      <c r="E84" s="499">
        <v>2.8373493971942408E-4</v>
      </c>
      <c r="F84" s="499">
        <v>4.0947911931437812E-4</v>
      </c>
      <c r="G84" s="499">
        <v>2.0044567362757345E-4</v>
      </c>
      <c r="H84" s="499">
        <v>5.2766203108384983E-4</v>
      </c>
      <c r="I84" s="499">
        <v>0</v>
      </c>
      <c r="J84" s="499">
        <v>1.1104051279322161E-3</v>
      </c>
      <c r="K84" s="499">
        <v>2.7900826004804632E-4</v>
      </c>
      <c r="L84" s="478">
        <v>3.9416520926417053E-4</v>
      </c>
      <c r="M84" s="478">
        <v>1.648956762414797E-4</v>
      </c>
      <c r="N84" s="478">
        <v>0</v>
      </c>
      <c r="O84" s="478">
        <v>4.617554882646338E-4</v>
      </c>
      <c r="P84" s="478">
        <v>5.3463300974190928E-4</v>
      </c>
      <c r="Q84" s="478">
        <v>3.6371906546364311E-4</v>
      </c>
      <c r="R84" s="478">
        <v>5.8246587340998442E-4</v>
      </c>
      <c r="S84" s="478">
        <v>4.1441054130819649E-4</v>
      </c>
      <c r="T84" s="478">
        <v>3.9844801288823587E-4</v>
      </c>
      <c r="U84" s="478">
        <v>4.4108638996203417E-4</v>
      </c>
      <c r="V84" s="478">
        <v>4.9850375623379506E-4</v>
      </c>
      <c r="W84" s="478">
        <v>2.9506360198065746E-4</v>
      </c>
      <c r="X84" s="478">
        <v>0</v>
      </c>
      <c r="Y84" s="478">
        <v>2.7905502797128149E-4</v>
      </c>
      <c r="Z84" s="478">
        <v>3.0500705229400316E-4</v>
      </c>
      <c r="AA84" s="478">
        <v>4.1853303249365746E-4</v>
      </c>
      <c r="AB84" s="478">
        <v>5.1592861699781159E-4</v>
      </c>
      <c r="AC84" s="478">
        <v>4.397360664497702E-4</v>
      </c>
      <c r="AD84" s="478">
        <v>3.2781244453293908E-4</v>
      </c>
      <c r="AE84" s="478">
        <v>3.2809218202146527E-4</v>
      </c>
      <c r="AF84" s="478">
        <v>2.0031507767661791E-4</v>
      </c>
      <c r="AG84" s="478">
        <v>3.3312492825617182E-4</v>
      </c>
      <c r="AH84" s="478">
        <v>4.4382830468992521E-4</v>
      </c>
      <c r="AI84" s="478">
        <v>4.7522958099684967E-4</v>
      </c>
      <c r="AJ84" s="478">
        <v>5.1219378391821656E-4</v>
      </c>
      <c r="AK84" s="478">
        <v>4.2860432939043026E-4</v>
      </c>
      <c r="AL84" s="478">
        <v>3.2391665761241536E-4</v>
      </c>
      <c r="AM84" s="478">
        <v>4.211134285930059E-4</v>
      </c>
      <c r="AN84" s="478">
        <v>2.4065040309996326E-4</v>
      </c>
      <c r="AO84" s="478">
        <v>3.8337539996123208E-4</v>
      </c>
      <c r="AP84" s="478">
        <v>3.0965051581696446E-4</v>
      </c>
      <c r="AQ84" s="478">
        <v>2.9639217132163839E-4</v>
      </c>
      <c r="AR84" s="478">
        <v>2.9893349719654254E-4</v>
      </c>
      <c r="AS84" s="478">
        <v>4.5750834735223776E-4</v>
      </c>
      <c r="AT84" s="478">
        <v>3.5447230281108934E-4</v>
      </c>
      <c r="AU84" s="478">
        <v>3.7060697763130615E-4</v>
      </c>
      <c r="AV84" s="478">
        <v>2.1756237298819253E-4</v>
      </c>
      <c r="AW84" s="478">
        <v>3.132026057737377E-4</v>
      </c>
      <c r="AX84" s="478">
        <v>3.1986809516154526E-4</v>
      </c>
      <c r="AY84" s="478">
        <v>4.5121869887762935E-4</v>
      </c>
      <c r="AZ84" s="478">
        <v>1.393246890493717E-4</v>
      </c>
      <c r="BA84" s="478">
        <v>2.462919055839114E-4</v>
      </c>
      <c r="BB84" s="478">
        <v>2.9484016731626169E-4</v>
      </c>
      <c r="BC84" s="478">
        <v>1.8828029828938926E-4</v>
      </c>
      <c r="BD84" s="478">
        <v>0</v>
      </c>
      <c r="BE84" s="478">
        <v>1.5982487271535366E-4</v>
      </c>
      <c r="BF84" s="478">
        <v>3.1118689259524335E-4</v>
      </c>
      <c r="BG84" s="478">
        <v>3.683724750050114E-4</v>
      </c>
      <c r="BH84" s="478">
        <v>6.7503627904891663E-4</v>
      </c>
      <c r="BI84" s="478">
        <v>5.6825003062608897E-4</v>
      </c>
      <c r="BJ84" s="478">
        <v>1.1361288631880739E-3</v>
      </c>
      <c r="BK84" s="478">
        <v>4.9729029347201552E-4</v>
      </c>
      <c r="BL84" s="478">
        <v>9.8464208416539772E-4</v>
      </c>
      <c r="BM84" s="478">
        <v>7.0915940733446824E-4</v>
      </c>
      <c r="BN84" s="478">
        <v>7.2075924604078504E-4</v>
      </c>
      <c r="BO84" s="478">
        <v>1.241700794454954E-3</v>
      </c>
      <c r="BP84" s="478">
        <v>3.5368153516901484E-3</v>
      </c>
      <c r="BQ84" s="478">
        <v>1.0089558426343735E-3</v>
      </c>
      <c r="BR84" s="478">
        <v>1.7799876006954587E-3</v>
      </c>
      <c r="BS84" s="478">
        <v>1.4998900163532853E-3</v>
      </c>
      <c r="BT84" s="478">
        <v>6.6249574295492433E-3</v>
      </c>
      <c r="BU84" s="478">
        <v>8.837982835304169E-4</v>
      </c>
      <c r="BV84" s="478">
        <v>9.776679726406516E-4</v>
      </c>
      <c r="BW84" s="478">
        <v>4.3488116511116202E-4</v>
      </c>
      <c r="BX84" s="478">
        <v>1.7044698011366281E-3</v>
      </c>
      <c r="BY84" s="478">
        <v>4.9383381034675015E-4</v>
      </c>
      <c r="BZ84" s="478">
        <v>7.9246543195492616E-4</v>
      </c>
      <c r="CA84" s="478">
        <v>9.3702404844332374E-4</v>
      </c>
      <c r="CB84" s="478">
        <v>1.2301402369825575E-3</v>
      </c>
      <c r="CC84" s="478">
        <v>2.8418773751727215E-3</v>
      </c>
      <c r="CD84" s="478">
        <v>1.0796053503936379E-3</v>
      </c>
      <c r="CE84" s="478">
        <v>1.2461845327290948E-3</v>
      </c>
      <c r="CF84" s="478">
        <v>1.0136392496962812</v>
      </c>
      <c r="CG84" s="478">
        <v>3.3213082713369805E-3</v>
      </c>
      <c r="CH84" s="478">
        <v>2.5879188908363125E-3</v>
      </c>
      <c r="CI84" s="478">
        <v>1.0822562634780878E-3</v>
      </c>
      <c r="CJ84" s="478">
        <v>2.1144044943262321E-3</v>
      </c>
      <c r="CK84" s="478">
        <v>3.7223044550660465E-3</v>
      </c>
      <c r="CL84" s="478">
        <v>3.5758295779115034E-3</v>
      </c>
      <c r="CM84" s="478">
        <v>1.2681848393838071E-3</v>
      </c>
      <c r="CN84" s="478">
        <v>6.9511215291210961E-3</v>
      </c>
      <c r="CO84" s="478">
        <v>5.5934119907248417E-4</v>
      </c>
      <c r="CP84" s="478">
        <v>4.629910959626571E-3</v>
      </c>
      <c r="CQ84" s="478">
        <v>4.9777671701146326E-3</v>
      </c>
      <c r="CR84" s="478">
        <v>1.5002386914853541E-3</v>
      </c>
      <c r="CS84" s="478">
        <v>5.0912643109338549E-3</v>
      </c>
      <c r="CT84" s="478">
        <v>1.610616292641963E-3</v>
      </c>
      <c r="CU84" s="478">
        <v>1.3721573762457764E-3</v>
      </c>
      <c r="CV84" s="478">
        <v>1.002581965770186E-3</v>
      </c>
      <c r="CW84" s="478">
        <v>1.2907734358929468E-3</v>
      </c>
      <c r="CX84" s="478">
        <v>1.8760781007105456E-3</v>
      </c>
      <c r="CY84" s="478">
        <v>8.9562850710443341E-4</v>
      </c>
      <c r="CZ84" s="478">
        <v>1.9444920669256837E-3</v>
      </c>
      <c r="DA84" s="478">
        <v>9.1776711924498042E-4</v>
      </c>
      <c r="DB84" s="478">
        <v>1.6442036650564068E-3</v>
      </c>
      <c r="DC84" s="478">
        <v>1.8572966332826948E-3</v>
      </c>
      <c r="DD84" s="478">
        <v>2.8775121399716438E-4</v>
      </c>
      <c r="DE84" s="478">
        <v>9.1815973905550873E-4</v>
      </c>
      <c r="DF84" s="501">
        <v>1.1234167041233123</v>
      </c>
      <c r="DG84" s="502">
        <v>0.86927948664114352</v>
      </c>
      <c r="DH84" s="503" t="s">
        <v>283</v>
      </c>
    </row>
    <row r="85" spans="1:112" ht="18.75" customHeight="1" x14ac:dyDescent="0.2">
      <c r="A85" s="563" t="s">
        <v>284</v>
      </c>
      <c r="B85" s="571" t="s">
        <v>373</v>
      </c>
      <c r="C85" s="459"/>
      <c r="D85" s="499">
        <v>1.4323893787743839E-3</v>
      </c>
      <c r="E85" s="499">
        <v>1.1392541615154953E-3</v>
      </c>
      <c r="F85" s="499">
        <v>2.3137177079408317E-3</v>
      </c>
      <c r="G85" s="499">
        <v>2.7660997581627736E-3</v>
      </c>
      <c r="H85" s="499">
        <v>4.7471233605178584E-3</v>
      </c>
      <c r="I85" s="499">
        <v>0</v>
      </c>
      <c r="J85" s="499">
        <v>3.2980051589544227E-3</v>
      </c>
      <c r="K85" s="499">
        <v>2.2717569189307806E-3</v>
      </c>
      <c r="L85" s="478">
        <v>1.6979869328268586E-3</v>
      </c>
      <c r="M85" s="478">
        <v>1.1326547940006047E-3</v>
      </c>
      <c r="N85" s="478">
        <v>0</v>
      </c>
      <c r="O85" s="478">
        <v>1.9128147558419629E-3</v>
      </c>
      <c r="P85" s="478">
        <v>2.9170548595808077E-3</v>
      </c>
      <c r="Q85" s="478">
        <v>1.9997983631000124E-3</v>
      </c>
      <c r="R85" s="478">
        <v>3.2364239994440518E-3</v>
      </c>
      <c r="S85" s="478">
        <v>1.5592634816731074E-3</v>
      </c>
      <c r="T85" s="478">
        <v>2.2101290807591675E-3</v>
      </c>
      <c r="U85" s="478">
        <v>2.7060000888874938E-3</v>
      </c>
      <c r="V85" s="478">
        <v>1.735282308529018E-3</v>
      </c>
      <c r="W85" s="478">
        <v>1.3105046756849766E-3</v>
      </c>
      <c r="X85" s="478">
        <v>0</v>
      </c>
      <c r="Y85" s="478">
        <v>1.354511367358752E-3</v>
      </c>
      <c r="Z85" s="478">
        <v>1.3511274057844934E-3</v>
      </c>
      <c r="AA85" s="478">
        <v>8.3906727313757881E-3</v>
      </c>
      <c r="AB85" s="478">
        <v>2.8051934775472709E-3</v>
      </c>
      <c r="AC85" s="478">
        <v>2.4543636943217596E-3</v>
      </c>
      <c r="AD85" s="478">
        <v>1.7990694712208899E-3</v>
      </c>
      <c r="AE85" s="478">
        <v>1.7855229850345965E-3</v>
      </c>
      <c r="AF85" s="478">
        <v>1.9729179700408495E-3</v>
      </c>
      <c r="AG85" s="478">
        <v>2.3216764771539214E-3</v>
      </c>
      <c r="AH85" s="478">
        <v>2.4599144675567066E-3</v>
      </c>
      <c r="AI85" s="478">
        <v>1.9063670556313484E-3</v>
      </c>
      <c r="AJ85" s="478">
        <v>2.4579625600528506E-3</v>
      </c>
      <c r="AK85" s="478">
        <v>1.2525505645903194E-3</v>
      </c>
      <c r="AL85" s="478">
        <v>1.2292435402612484E-3</v>
      </c>
      <c r="AM85" s="478">
        <v>1.5093506075599986E-3</v>
      </c>
      <c r="AN85" s="478">
        <v>1.3554236203361493E-3</v>
      </c>
      <c r="AO85" s="478">
        <v>1.1516092628487417E-3</v>
      </c>
      <c r="AP85" s="478">
        <v>1.4655634514201177E-3</v>
      </c>
      <c r="AQ85" s="478">
        <v>1.4619559760673598E-3</v>
      </c>
      <c r="AR85" s="478">
        <v>1.5263077548360834E-3</v>
      </c>
      <c r="AS85" s="478">
        <v>2.6719833138722417E-3</v>
      </c>
      <c r="AT85" s="478">
        <v>2.057105423447838E-3</v>
      </c>
      <c r="AU85" s="478">
        <v>1.8736200421210539E-3</v>
      </c>
      <c r="AV85" s="478">
        <v>1.0270569975002271E-3</v>
      </c>
      <c r="AW85" s="478">
        <v>1.6082562562889236E-3</v>
      </c>
      <c r="AX85" s="478">
        <v>1.9859396055192319E-3</v>
      </c>
      <c r="AY85" s="478">
        <v>1.9220876860937218E-3</v>
      </c>
      <c r="AZ85" s="478">
        <v>1.2190017321219626E-3</v>
      </c>
      <c r="BA85" s="478">
        <v>1.2919751891529499E-3</v>
      </c>
      <c r="BB85" s="478">
        <v>1.8952331303772772E-3</v>
      </c>
      <c r="BC85" s="478">
        <v>8.9885460598627877E-4</v>
      </c>
      <c r="BD85" s="478">
        <v>0</v>
      </c>
      <c r="BE85" s="478">
        <v>8.6149138730662854E-4</v>
      </c>
      <c r="BF85" s="478">
        <v>1.5445823059384287E-3</v>
      </c>
      <c r="BG85" s="478">
        <v>1.5376339494476872E-3</v>
      </c>
      <c r="BH85" s="478">
        <v>1.8690957192132548E-3</v>
      </c>
      <c r="BI85" s="478">
        <v>3.1848832613463351E-3</v>
      </c>
      <c r="BJ85" s="478">
        <v>1.8452314825949175E-3</v>
      </c>
      <c r="BK85" s="478">
        <v>6.3012893194147705E-3</v>
      </c>
      <c r="BL85" s="478">
        <v>6.3979110354914423E-3</v>
      </c>
      <c r="BM85" s="478">
        <v>5.6198897207450776E-3</v>
      </c>
      <c r="BN85" s="478">
        <v>6.5347504019225384E-3</v>
      </c>
      <c r="BO85" s="478">
        <v>1.6758626044165083E-3</v>
      </c>
      <c r="BP85" s="478">
        <v>2.3619198145057511E-3</v>
      </c>
      <c r="BQ85" s="478">
        <v>3.2862270136438986E-3</v>
      </c>
      <c r="BR85" s="478">
        <v>6.8046332834475068E-3</v>
      </c>
      <c r="BS85" s="478">
        <v>1.3276115330700024E-2</v>
      </c>
      <c r="BT85" s="478">
        <v>1.3917357232265259E-2</v>
      </c>
      <c r="BU85" s="478">
        <v>4.6892324559204305E-3</v>
      </c>
      <c r="BV85" s="478">
        <v>4.647181479058655E-3</v>
      </c>
      <c r="BW85" s="478">
        <v>1.0298594113942578E-3</v>
      </c>
      <c r="BX85" s="478">
        <v>6.4125399654243707E-3</v>
      </c>
      <c r="BY85" s="478">
        <v>3.3016892960101652E-3</v>
      </c>
      <c r="BZ85" s="478">
        <v>2.6549331725734242E-3</v>
      </c>
      <c r="CA85" s="478">
        <v>7.0725347156749439E-3</v>
      </c>
      <c r="CB85" s="478">
        <v>4.2523170451730348E-3</v>
      </c>
      <c r="CC85" s="478">
        <v>6.8729628165774079E-3</v>
      </c>
      <c r="CD85" s="478">
        <v>3.0604790148056568E-3</v>
      </c>
      <c r="CE85" s="478">
        <v>3.4505953554506059E-3</v>
      </c>
      <c r="CF85" s="478">
        <v>3.4226290415901475E-3</v>
      </c>
      <c r="CG85" s="478">
        <v>1.2540651366143669</v>
      </c>
      <c r="CH85" s="478">
        <v>4.6981629955039544E-2</v>
      </c>
      <c r="CI85" s="478">
        <v>1.652914227686067E-2</v>
      </c>
      <c r="CJ85" s="478">
        <v>3.6155195873075058E-2</v>
      </c>
      <c r="CK85" s="478">
        <v>1.1930756125326384E-2</v>
      </c>
      <c r="CL85" s="478">
        <v>7.7162718827196363E-3</v>
      </c>
      <c r="CM85" s="478">
        <v>1.6139915197068303E-3</v>
      </c>
      <c r="CN85" s="478">
        <v>1.9693446789082206E-2</v>
      </c>
      <c r="CO85" s="478">
        <v>3.6629328511595337E-3</v>
      </c>
      <c r="CP85" s="478">
        <v>8.5518677246921478E-3</v>
      </c>
      <c r="CQ85" s="478">
        <v>1.3071822115850184E-2</v>
      </c>
      <c r="CR85" s="478">
        <v>3.5242289209849688E-3</v>
      </c>
      <c r="CS85" s="478">
        <v>1.3909024470909911E-2</v>
      </c>
      <c r="CT85" s="478">
        <v>4.7355247698153561E-3</v>
      </c>
      <c r="CU85" s="478">
        <v>1.8797229245698717E-2</v>
      </c>
      <c r="CV85" s="478">
        <v>3.5961498387501881E-3</v>
      </c>
      <c r="CW85" s="478">
        <v>4.5439112465416103E-3</v>
      </c>
      <c r="CX85" s="478">
        <v>9.066238349094655E-3</v>
      </c>
      <c r="CY85" s="478">
        <v>7.7278510400418518E-3</v>
      </c>
      <c r="CZ85" s="478">
        <v>1.0721738214791761E-2</v>
      </c>
      <c r="DA85" s="478">
        <v>3.3629612249454679E-3</v>
      </c>
      <c r="DB85" s="478">
        <v>7.0720941565199751E-3</v>
      </c>
      <c r="DC85" s="478">
        <v>5.2673540474392488E-3</v>
      </c>
      <c r="DD85" s="478">
        <v>2.1642095090068803E-3</v>
      </c>
      <c r="DE85" s="478">
        <v>1.6192988277979454E-2</v>
      </c>
      <c r="DF85" s="501">
        <v>1.7593882028810577</v>
      </c>
      <c r="DG85" s="502">
        <v>1.3613827070485278</v>
      </c>
      <c r="DH85" s="503" t="s">
        <v>284</v>
      </c>
    </row>
    <row r="86" spans="1:112" ht="18.75" customHeight="1" x14ac:dyDescent="0.2">
      <c r="A86" s="563" t="s">
        <v>285</v>
      </c>
      <c r="B86" s="571" t="s">
        <v>374</v>
      </c>
      <c r="C86" s="459"/>
      <c r="D86" s="499">
        <v>1.4222546497728671E-4</v>
      </c>
      <c r="E86" s="499">
        <v>7.9667698785106217E-5</v>
      </c>
      <c r="F86" s="499">
        <v>1.1734655319444434E-4</v>
      </c>
      <c r="G86" s="499">
        <v>2.1746390627779181E-4</v>
      </c>
      <c r="H86" s="499">
        <v>1.656530923020199E-4</v>
      </c>
      <c r="I86" s="499">
        <v>0</v>
      </c>
      <c r="J86" s="499">
        <v>2.7041609507142008E-4</v>
      </c>
      <c r="K86" s="499">
        <v>3.193732735860101E-4</v>
      </c>
      <c r="L86" s="478">
        <v>2.5555195200961177E-3</v>
      </c>
      <c r="M86" s="478">
        <v>8.9839945419980318E-5</v>
      </c>
      <c r="N86" s="478">
        <v>0</v>
      </c>
      <c r="O86" s="478">
        <v>1.3958683047904949E-4</v>
      </c>
      <c r="P86" s="478">
        <v>3.4125719185158136E-4</v>
      </c>
      <c r="Q86" s="478">
        <v>1.7955591115741731E-4</v>
      </c>
      <c r="R86" s="478">
        <v>4.8517828019996101E-4</v>
      </c>
      <c r="S86" s="478">
        <v>2.0165865542310025E-4</v>
      </c>
      <c r="T86" s="478">
        <v>2.2454216998844153E-4</v>
      </c>
      <c r="U86" s="478">
        <v>1.7335071023753969E-4</v>
      </c>
      <c r="V86" s="478">
        <v>2.9213399169818118E-4</v>
      </c>
      <c r="W86" s="478">
        <v>2.1496907283952239E-4</v>
      </c>
      <c r="X86" s="478">
        <v>0</v>
      </c>
      <c r="Y86" s="478">
        <v>1.2918422105922232E-4</v>
      </c>
      <c r="Z86" s="478">
        <v>1.0604847514811893E-4</v>
      </c>
      <c r="AA86" s="478">
        <v>2.6113084089565992E-3</v>
      </c>
      <c r="AB86" s="478">
        <v>4.7269857225396656E-4</v>
      </c>
      <c r="AC86" s="478">
        <v>1.0757878135463676E-4</v>
      </c>
      <c r="AD86" s="478">
        <v>3.458952362161097E-4</v>
      </c>
      <c r="AE86" s="478">
        <v>2.3386619383101724E-4</v>
      </c>
      <c r="AF86" s="478">
        <v>2.2628539419483309E-4</v>
      </c>
      <c r="AG86" s="478">
        <v>2.5158481330236199E-4</v>
      </c>
      <c r="AH86" s="478">
        <v>1.5007631492556329E-4</v>
      </c>
      <c r="AI86" s="478">
        <v>3.7119245840545732E-4</v>
      </c>
      <c r="AJ86" s="478">
        <v>2.8234063305563397E-4</v>
      </c>
      <c r="AK86" s="478">
        <v>1.358969638933291E-4</v>
      </c>
      <c r="AL86" s="478">
        <v>1.0660306073272688E-4</v>
      </c>
      <c r="AM86" s="478">
        <v>1.5627615759604061E-4</v>
      </c>
      <c r="AN86" s="478">
        <v>8.9528807403590181E-5</v>
      </c>
      <c r="AO86" s="478">
        <v>1.9594663157571925E-4</v>
      </c>
      <c r="AP86" s="478">
        <v>1.4284719495998098E-4</v>
      </c>
      <c r="AQ86" s="478">
        <v>1.4291590101479944E-4</v>
      </c>
      <c r="AR86" s="478">
        <v>1.59013226518545E-4</v>
      </c>
      <c r="AS86" s="478">
        <v>3.5661027389361389E-4</v>
      </c>
      <c r="AT86" s="478">
        <v>2.4030744785890289E-4</v>
      </c>
      <c r="AU86" s="478">
        <v>1.8112494047101629E-4</v>
      </c>
      <c r="AV86" s="478">
        <v>2.3466018787963441E-4</v>
      </c>
      <c r="AW86" s="478">
        <v>1.9979522549391963E-4</v>
      </c>
      <c r="AX86" s="478">
        <v>2.1543635414985723E-4</v>
      </c>
      <c r="AY86" s="478">
        <v>4.4072047815078098E-4</v>
      </c>
      <c r="AZ86" s="478">
        <v>1.8354146686074666E-4</v>
      </c>
      <c r="BA86" s="478">
        <v>1.371147203211609E-4</v>
      </c>
      <c r="BB86" s="478">
        <v>1.9969673952848922E-4</v>
      </c>
      <c r="BC86" s="478">
        <v>1.9058659177557225E-4</v>
      </c>
      <c r="BD86" s="478">
        <v>0</v>
      </c>
      <c r="BE86" s="478">
        <v>3.585914185388485E-4</v>
      </c>
      <c r="BF86" s="478">
        <v>3.1208358815757787E-4</v>
      </c>
      <c r="BG86" s="478">
        <v>1.567527011549756E-4</v>
      </c>
      <c r="BH86" s="478">
        <v>2.0363669004294858E-4</v>
      </c>
      <c r="BI86" s="478">
        <v>3.9530881984647145E-4</v>
      </c>
      <c r="BJ86" s="478">
        <v>2.1531449035412325E-4</v>
      </c>
      <c r="BK86" s="478">
        <v>2.5770656150397869E-4</v>
      </c>
      <c r="BL86" s="478">
        <v>1.7780584114628772E-4</v>
      </c>
      <c r="BM86" s="478">
        <v>2.2991098744726905E-4</v>
      </c>
      <c r="BN86" s="478">
        <v>2.7086088455355838E-4</v>
      </c>
      <c r="BO86" s="478">
        <v>3.3184635983086688E-4</v>
      </c>
      <c r="BP86" s="478">
        <v>7.2188174604352672E-4</v>
      </c>
      <c r="BQ86" s="478">
        <v>7.0286311400142687E-4</v>
      </c>
      <c r="BR86" s="478">
        <v>3.8099593843909875E-4</v>
      </c>
      <c r="BS86" s="478">
        <v>7.6519340249547245E-4</v>
      </c>
      <c r="BT86" s="478">
        <v>1.8572319950224086E-3</v>
      </c>
      <c r="BU86" s="478">
        <v>1.0515712614369026E-3</v>
      </c>
      <c r="BV86" s="478">
        <v>1.0730502436098054E-3</v>
      </c>
      <c r="BW86" s="478">
        <v>1.3272473481973503E-4</v>
      </c>
      <c r="BX86" s="478">
        <v>6.791087890974111E-4</v>
      </c>
      <c r="BY86" s="478">
        <v>2.6771190527259323E-4</v>
      </c>
      <c r="BZ86" s="478">
        <v>3.9995857221746976E-4</v>
      </c>
      <c r="CA86" s="478">
        <v>2.6672663688835077E-4</v>
      </c>
      <c r="CB86" s="478">
        <v>7.7426955198347874E-4</v>
      </c>
      <c r="CC86" s="478">
        <v>3.3366713546504804E-4</v>
      </c>
      <c r="CD86" s="478">
        <v>2.3395063826386474E-4</v>
      </c>
      <c r="CE86" s="478">
        <v>8.6803706991012261E-4</v>
      </c>
      <c r="CF86" s="478">
        <v>1.9633177467915619E-4</v>
      </c>
      <c r="CG86" s="478">
        <v>1.5075642087900667E-3</v>
      </c>
      <c r="CH86" s="478">
        <v>1.0353967601115426</v>
      </c>
      <c r="CI86" s="478">
        <v>8.2438607794816244E-4</v>
      </c>
      <c r="CJ86" s="478">
        <v>1.7095018417980147E-3</v>
      </c>
      <c r="CK86" s="478">
        <v>1.6561049703253225E-3</v>
      </c>
      <c r="CL86" s="478">
        <v>2.0233746895400703E-4</v>
      </c>
      <c r="CM86" s="478">
        <v>3.717777711746157E-4</v>
      </c>
      <c r="CN86" s="478">
        <v>3.0062750608793142E-4</v>
      </c>
      <c r="CO86" s="478">
        <v>4.4937754890281089E-4</v>
      </c>
      <c r="CP86" s="478">
        <v>4.9693148483824132E-4</v>
      </c>
      <c r="CQ86" s="478">
        <v>3.4652593682465808E-4</v>
      </c>
      <c r="CR86" s="478">
        <v>3.6082814366998958E-4</v>
      </c>
      <c r="CS86" s="478">
        <v>6.8734218648440308E-4</v>
      </c>
      <c r="CT86" s="478">
        <v>1.4551549530661969E-3</v>
      </c>
      <c r="CU86" s="478">
        <v>0.23799101685844173</v>
      </c>
      <c r="CV86" s="478">
        <v>2.2198602623716213E-4</v>
      </c>
      <c r="CW86" s="478">
        <v>7.6608009017884251E-4</v>
      </c>
      <c r="CX86" s="478">
        <v>3.9540583628496538E-3</v>
      </c>
      <c r="CY86" s="478">
        <v>3.2089116030393152E-3</v>
      </c>
      <c r="CZ86" s="478">
        <v>5.3365841987973164E-3</v>
      </c>
      <c r="DA86" s="478">
        <v>1.7287630123352638E-3</v>
      </c>
      <c r="DB86" s="478">
        <v>5.9762942838041515E-4</v>
      </c>
      <c r="DC86" s="478">
        <v>6.386987042085253E-4</v>
      </c>
      <c r="DD86" s="478">
        <v>1.5081553815500957E-4</v>
      </c>
      <c r="DE86" s="478">
        <v>5.0910123703494679E-3</v>
      </c>
      <c r="DF86" s="501">
        <v>1.3342722894919696</v>
      </c>
      <c r="DG86" s="502">
        <v>1.032435717389663</v>
      </c>
      <c r="DH86" s="503" t="s">
        <v>285</v>
      </c>
    </row>
    <row r="87" spans="1:112" ht="18.75" customHeight="1" x14ac:dyDescent="0.2">
      <c r="A87" s="563" t="s">
        <v>286</v>
      </c>
      <c r="B87" s="571" t="s">
        <v>375</v>
      </c>
      <c r="C87" s="459"/>
      <c r="D87" s="499">
        <v>2.4232134041618043E-3</v>
      </c>
      <c r="E87" s="499">
        <v>2.5988231361372895E-3</v>
      </c>
      <c r="F87" s="499">
        <v>5.5986674054266938E-3</v>
      </c>
      <c r="G87" s="499">
        <v>9.4732033151814592E-4</v>
      </c>
      <c r="H87" s="499">
        <v>1.4951523844688452E-3</v>
      </c>
      <c r="I87" s="499">
        <v>0</v>
      </c>
      <c r="J87" s="499">
        <v>3.2043348812095343E-3</v>
      </c>
      <c r="K87" s="499">
        <v>2.5946532470554661E-3</v>
      </c>
      <c r="L87" s="478">
        <v>2.7822809110926898E-3</v>
      </c>
      <c r="M87" s="478">
        <v>1.4249382487412365E-3</v>
      </c>
      <c r="N87" s="478">
        <v>0</v>
      </c>
      <c r="O87" s="478">
        <v>2.334599453122001E-3</v>
      </c>
      <c r="P87" s="478">
        <v>2.2090335822229587E-3</v>
      </c>
      <c r="Q87" s="478">
        <v>1.8074145861024515E-3</v>
      </c>
      <c r="R87" s="478">
        <v>2.0928545534352181E-3</v>
      </c>
      <c r="S87" s="478">
        <v>5.1109786431322414E-3</v>
      </c>
      <c r="T87" s="478">
        <v>1.7932721645569406E-3</v>
      </c>
      <c r="U87" s="478">
        <v>2.0997589222631454E-3</v>
      </c>
      <c r="V87" s="478">
        <v>4.589542314092007E-3</v>
      </c>
      <c r="W87" s="478">
        <v>2.9057411977077767E-3</v>
      </c>
      <c r="X87" s="478">
        <v>0</v>
      </c>
      <c r="Y87" s="478">
        <v>4.4283801761995723E-3</v>
      </c>
      <c r="Z87" s="478">
        <v>1.6515350596484179E-3</v>
      </c>
      <c r="AA87" s="478">
        <v>5.7311995087646088E-3</v>
      </c>
      <c r="AB87" s="478">
        <v>4.1930435416287128E-3</v>
      </c>
      <c r="AC87" s="478">
        <v>1.0906205772898128E-3</v>
      </c>
      <c r="AD87" s="478">
        <v>2.0527268197865645E-3</v>
      </c>
      <c r="AE87" s="478">
        <v>1.8918802563664462E-3</v>
      </c>
      <c r="AF87" s="478">
        <v>5.1260473206554951E-3</v>
      </c>
      <c r="AG87" s="478">
        <v>2.9031256926525463E-3</v>
      </c>
      <c r="AH87" s="478">
        <v>2.5460147477885356E-3</v>
      </c>
      <c r="AI87" s="478">
        <v>4.3489454627578146E-3</v>
      </c>
      <c r="AJ87" s="478">
        <v>4.1506717175307985E-3</v>
      </c>
      <c r="AK87" s="478">
        <v>3.2625454388501961E-3</v>
      </c>
      <c r="AL87" s="478">
        <v>2.0732077192053837E-3</v>
      </c>
      <c r="AM87" s="478">
        <v>3.5518722203898541E-3</v>
      </c>
      <c r="AN87" s="478">
        <v>2.642153381345924E-3</v>
      </c>
      <c r="AO87" s="478">
        <v>2.2107470965386767E-3</v>
      </c>
      <c r="AP87" s="478">
        <v>2.4667431111846314E-3</v>
      </c>
      <c r="AQ87" s="478">
        <v>3.3743392208849371E-3</v>
      </c>
      <c r="AR87" s="478">
        <v>2.5586019816695518E-3</v>
      </c>
      <c r="AS87" s="478">
        <v>3.183060468964511E-3</v>
      </c>
      <c r="AT87" s="478">
        <v>4.5405239615336429E-3</v>
      </c>
      <c r="AU87" s="478">
        <v>2.0961621460447691E-3</v>
      </c>
      <c r="AV87" s="478">
        <v>3.271869898538862E-3</v>
      </c>
      <c r="AW87" s="478">
        <v>3.6436293666161305E-3</v>
      </c>
      <c r="AX87" s="478">
        <v>5.6576478703699662E-3</v>
      </c>
      <c r="AY87" s="478">
        <v>1.9299405229868964E-3</v>
      </c>
      <c r="AZ87" s="478">
        <v>5.9257893175099488E-3</v>
      </c>
      <c r="BA87" s="478">
        <v>5.3457528983854299E-3</v>
      </c>
      <c r="BB87" s="478">
        <v>3.5374991278785237E-3</v>
      </c>
      <c r="BC87" s="478">
        <v>1.7041667792839315E-2</v>
      </c>
      <c r="BD87" s="478">
        <v>0</v>
      </c>
      <c r="BE87" s="478">
        <v>1.2334012270142755E-3</v>
      </c>
      <c r="BF87" s="478">
        <v>2.1379541507113046E-3</v>
      </c>
      <c r="BG87" s="478">
        <v>2.497398958636507E-3</v>
      </c>
      <c r="BH87" s="478">
        <v>2.7656602429872363E-3</v>
      </c>
      <c r="BI87" s="478">
        <v>2.9980067743363083E-3</v>
      </c>
      <c r="BJ87" s="478">
        <v>1.8477813500138486E-3</v>
      </c>
      <c r="BK87" s="478">
        <v>2.4715561785704845E-3</v>
      </c>
      <c r="BL87" s="478">
        <v>2.4483280837763414E-3</v>
      </c>
      <c r="BM87" s="478">
        <v>2.7595924569927869E-3</v>
      </c>
      <c r="BN87" s="478">
        <v>3.2281075020580622E-3</v>
      </c>
      <c r="BO87" s="478">
        <v>9.0241615133159186E-3</v>
      </c>
      <c r="BP87" s="478">
        <v>8.3373425554090046E-3</v>
      </c>
      <c r="BQ87" s="478">
        <v>2.415268702208917E-2</v>
      </c>
      <c r="BR87" s="478">
        <v>3.3104258447774282E-3</v>
      </c>
      <c r="BS87" s="478">
        <v>9.7361403141257401E-3</v>
      </c>
      <c r="BT87" s="478">
        <v>2.3430262697838537E-2</v>
      </c>
      <c r="BU87" s="478">
        <v>4.3924048043466621E-3</v>
      </c>
      <c r="BV87" s="478">
        <v>4.157535016611885E-3</v>
      </c>
      <c r="BW87" s="478">
        <v>1.5447908471597799E-3</v>
      </c>
      <c r="BX87" s="478">
        <v>2.808346370120353E-3</v>
      </c>
      <c r="BY87" s="478">
        <v>2.6239198741698044E-3</v>
      </c>
      <c r="BZ87" s="478">
        <v>4.1585265799662981E-3</v>
      </c>
      <c r="CA87" s="478">
        <v>3.7471435072633247E-3</v>
      </c>
      <c r="CB87" s="478">
        <v>6.1502855225421208E-3</v>
      </c>
      <c r="CC87" s="478">
        <v>3.580282155776454E-3</v>
      </c>
      <c r="CD87" s="478">
        <v>7.2138411524173759E-3</v>
      </c>
      <c r="CE87" s="478">
        <v>1.373842242430587E-2</v>
      </c>
      <c r="CF87" s="478">
        <v>1.731865742950601E-3</v>
      </c>
      <c r="CG87" s="478">
        <v>1.6223757457919808E-2</v>
      </c>
      <c r="CH87" s="478">
        <v>6.3949721614030295E-3</v>
      </c>
      <c r="CI87" s="478">
        <v>1.0168967248877903</v>
      </c>
      <c r="CJ87" s="478">
        <v>3.2789039235002503E-2</v>
      </c>
      <c r="CK87" s="478">
        <v>1.4550276020109847E-2</v>
      </c>
      <c r="CL87" s="478">
        <v>8.4642049999958217E-3</v>
      </c>
      <c r="CM87" s="478">
        <v>3.4413548390776422E-3</v>
      </c>
      <c r="CN87" s="478">
        <v>2.0311413250959649E-2</v>
      </c>
      <c r="CO87" s="478">
        <v>4.7621102288262825E-3</v>
      </c>
      <c r="CP87" s="478">
        <v>8.7134342661067173E-3</v>
      </c>
      <c r="CQ87" s="478">
        <v>7.2733656100124168E-3</v>
      </c>
      <c r="CR87" s="478">
        <v>1.7184891925647492E-3</v>
      </c>
      <c r="CS87" s="478">
        <v>1.7939046580021087E-2</v>
      </c>
      <c r="CT87" s="478">
        <v>8.4094557792291948E-3</v>
      </c>
      <c r="CU87" s="478">
        <v>7.1528624358496926E-3</v>
      </c>
      <c r="CV87" s="478">
        <v>2.1184725447573995E-3</v>
      </c>
      <c r="CW87" s="478">
        <v>8.0472793206991574E-3</v>
      </c>
      <c r="CX87" s="478">
        <v>1.1218148427230431E-2</v>
      </c>
      <c r="CY87" s="478">
        <v>2.3008838500705032E-3</v>
      </c>
      <c r="CZ87" s="478">
        <v>2.0543491277551229E-3</v>
      </c>
      <c r="DA87" s="478">
        <v>5.9257146854763245E-3</v>
      </c>
      <c r="DB87" s="478">
        <v>1.5893109172361068E-3</v>
      </c>
      <c r="DC87" s="478">
        <v>4.1423726623947632E-3</v>
      </c>
      <c r="DD87" s="478">
        <v>1.7288091644944074E-3</v>
      </c>
      <c r="DE87" s="478">
        <v>4.095348288330013E-3</v>
      </c>
      <c r="DF87" s="501">
        <v>1.5429278905928494</v>
      </c>
      <c r="DG87" s="502">
        <v>1.1938896401807761</v>
      </c>
      <c r="DH87" s="503" t="s">
        <v>286</v>
      </c>
    </row>
    <row r="88" spans="1:112" ht="18.75" customHeight="1" x14ac:dyDescent="0.2">
      <c r="A88" s="563" t="s">
        <v>287</v>
      </c>
      <c r="B88" s="571" t="s">
        <v>376</v>
      </c>
      <c r="C88" s="459"/>
      <c r="D88" s="499">
        <v>2.7341417220740755E-4</v>
      </c>
      <c r="E88" s="499">
        <v>1.9969340174210286E-4</v>
      </c>
      <c r="F88" s="499">
        <v>2.7525996310188896E-4</v>
      </c>
      <c r="G88" s="499">
        <v>1.8819294284756289E-4</v>
      </c>
      <c r="H88" s="499">
        <v>2.4208856188841753E-4</v>
      </c>
      <c r="I88" s="499">
        <v>0</v>
      </c>
      <c r="J88" s="499">
        <v>3.469629824359248E-4</v>
      </c>
      <c r="K88" s="499">
        <v>5.1558599969146713E-4</v>
      </c>
      <c r="L88" s="478">
        <v>8.7408787908239819E-4</v>
      </c>
      <c r="M88" s="478">
        <v>1.8609595260215745E-4</v>
      </c>
      <c r="N88" s="478">
        <v>0</v>
      </c>
      <c r="O88" s="478">
        <v>2.1149750863181893E-4</v>
      </c>
      <c r="P88" s="478">
        <v>4.0379503280483478E-4</v>
      </c>
      <c r="Q88" s="478">
        <v>2.8926205321894529E-4</v>
      </c>
      <c r="R88" s="478">
        <v>3.8296990048721749E-4</v>
      </c>
      <c r="S88" s="478">
        <v>6.1626343730451999E-4</v>
      </c>
      <c r="T88" s="478">
        <v>3.1700094429088855E-4</v>
      </c>
      <c r="U88" s="478">
        <v>3.1344643133006069E-4</v>
      </c>
      <c r="V88" s="478">
        <v>3.3885648762953041E-4</v>
      </c>
      <c r="W88" s="478">
        <v>2.692437499127904E-4</v>
      </c>
      <c r="X88" s="478">
        <v>0</v>
      </c>
      <c r="Y88" s="478">
        <v>3.8301699077180229E-4</v>
      </c>
      <c r="Z88" s="478">
        <v>3.2483366668230502E-4</v>
      </c>
      <c r="AA88" s="478">
        <v>1.3920488160236745E-3</v>
      </c>
      <c r="AB88" s="478">
        <v>5.769453806131451E-4</v>
      </c>
      <c r="AC88" s="478">
        <v>2.1292188741442672E-4</v>
      </c>
      <c r="AD88" s="478">
        <v>3.4974026692523828E-4</v>
      </c>
      <c r="AE88" s="478">
        <v>2.8126421715958587E-4</v>
      </c>
      <c r="AF88" s="478">
        <v>3.2303580863783416E-4</v>
      </c>
      <c r="AG88" s="478">
        <v>3.6749584004380965E-4</v>
      </c>
      <c r="AH88" s="478">
        <v>3.1983211806331318E-4</v>
      </c>
      <c r="AI88" s="478">
        <v>7.6155477944743358E-4</v>
      </c>
      <c r="AJ88" s="478">
        <v>4.8699403428398638E-4</v>
      </c>
      <c r="AK88" s="478">
        <v>2.2423313477071987E-4</v>
      </c>
      <c r="AL88" s="478">
        <v>1.7970689318035698E-4</v>
      </c>
      <c r="AM88" s="478">
        <v>2.5364827535092737E-4</v>
      </c>
      <c r="AN88" s="478">
        <v>1.7068442360520795E-4</v>
      </c>
      <c r="AO88" s="478">
        <v>1.9170042900320934E-4</v>
      </c>
      <c r="AP88" s="478">
        <v>1.9532242924459977E-4</v>
      </c>
      <c r="AQ88" s="478">
        <v>2.0533321431675578E-4</v>
      </c>
      <c r="AR88" s="478">
        <v>2.1325523006055828E-4</v>
      </c>
      <c r="AS88" s="478">
        <v>4.7665344156412284E-4</v>
      </c>
      <c r="AT88" s="478">
        <v>3.7808112209219909E-4</v>
      </c>
      <c r="AU88" s="478">
        <v>2.5976269657820394E-4</v>
      </c>
      <c r="AV88" s="478">
        <v>2.6987616460759595E-4</v>
      </c>
      <c r="AW88" s="478">
        <v>3.2580691340132321E-4</v>
      </c>
      <c r="AX88" s="478">
        <v>2.7962585220959649E-4</v>
      </c>
      <c r="AY88" s="478">
        <v>3.8033171743352305E-4</v>
      </c>
      <c r="AZ88" s="478">
        <v>2.3437805044760569E-4</v>
      </c>
      <c r="BA88" s="478">
        <v>3.0633346509859445E-4</v>
      </c>
      <c r="BB88" s="478">
        <v>2.5479718296810748E-4</v>
      </c>
      <c r="BC88" s="478">
        <v>2.8174075632857653E-4</v>
      </c>
      <c r="BD88" s="478">
        <v>0</v>
      </c>
      <c r="BE88" s="478">
        <v>2.553128259208147E-4</v>
      </c>
      <c r="BF88" s="478">
        <v>2.8268137187451714E-4</v>
      </c>
      <c r="BG88" s="478">
        <v>2.6469959011512253E-4</v>
      </c>
      <c r="BH88" s="478">
        <v>4.4112524378588504E-4</v>
      </c>
      <c r="BI88" s="478">
        <v>6.2221068709809293E-4</v>
      </c>
      <c r="BJ88" s="478">
        <v>2.8120335232807725E-4</v>
      </c>
      <c r="BK88" s="478">
        <v>4.1533721383407555E-4</v>
      </c>
      <c r="BL88" s="478">
        <v>3.5768492405591359E-4</v>
      </c>
      <c r="BM88" s="478">
        <v>4.4948650963776349E-4</v>
      </c>
      <c r="BN88" s="478">
        <v>3.8618735085393176E-4</v>
      </c>
      <c r="BO88" s="478">
        <v>3.4477087880325667E-4</v>
      </c>
      <c r="BP88" s="478">
        <v>3.5510817152167992E-4</v>
      </c>
      <c r="BQ88" s="478">
        <v>7.1097057003706335E-4</v>
      </c>
      <c r="BR88" s="478">
        <v>3.9091032691354518E-4</v>
      </c>
      <c r="BS88" s="478">
        <v>3.5338012470216948E-3</v>
      </c>
      <c r="BT88" s="478">
        <v>1.5738644364779138E-3</v>
      </c>
      <c r="BU88" s="478">
        <v>4.846729230830603E-4</v>
      </c>
      <c r="BV88" s="478">
        <v>6.1148100413081926E-4</v>
      </c>
      <c r="BW88" s="478">
        <v>1.1275586767831788E-4</v>
      </c>
      <c r="BX88" s="478">
        <v>5.96165924891139E-4</v>
      </c>
      <c r="BY88" s="478">
        <v>4.1718943744902432E-4</v>
      </c>
      <c r="BZ88" s="478">
        <v>5.8042425421289418E-4</v>
      </c>
      <c r="CA88" s="478">
        <v>3.3696998363503053E-4</v>
      </c>
      <c r="CB88" s="478">
        <v>4.2862524434977747E-4</v>
      </c>
      <c r="CC88" s="478">
        <v>9.0839353661475953E-4</v>
      </c>
      <c r="CD88" s="478">
        <v>5.3905045018902106E-4</v>
      </c>
      <c r="CE88" s="478">
        <v>7.3618151154283384E-4</v>
      </c>
      <c r="CF88" s="478">
        <v>5.8638549263217749E-4</v>
      </c>
      <c r="CG88" s="478">
        <v>7.6967910249164124E-3</v>
      </c>
      <c r="CH88" s="478">
        <v>4.3673303615487952E-3</v>
      </c>
      <c r="CI88" s="478">
        <v>5.2804254768170486E-3</v>
      </c>
      <c r="CJ88" s="478">
        <v>1.0295882397418328</v>
      </c>
      <c r="CK88" s="478">
        <v>3.1287674648979589E-3</v>
      </c>
      <c r="CL88" s="478">
        <v>9.0373291615029536E-4</v>
      </c>
      <c r="CM88" s="478">
        <v>2.8938647753348046E-4</v>
      </c>
      <c r="CN88" s="478">
        <v>9.5124933053971283E-4</v>
      </c>
      <c r="CO88" s="478">
        <v>3.9097054407526355E-4</v>
      </c>
      <c r="CP88" s="478">
        <v>7.1810766060879483E-4</v>
      </c>
      <c r="CQ88" s="478">
        <v>6.6453980343370012E-4</v>
      </c>
      <c r="CR88" s="478">
        <v>2.736622954024334E-4</v>
      </c>
      <c r="CS88" s="478">
        <v>6.4636748414460409E-4</v>
      </c>
      <c r="CT88" s="478">
        <v>1.6915379851043183E-3</v>
      </c>
      <c r="CU88" s="478">
        <v>5.3071250120928018E-2</v>
      </c>
      <c r="CV88" s="478">
        <v>8.0019194453806659E-4</v>
      </c>
      <c r="CW88" s="478">
        <v>2.5770088011367966E-3</v>
      </c>
      <c r="CX88" s="478">
        <v>2.1249809706301781E-3</v>
      </c>
      <c r="CY88" s="478">
        <v>2.4857322769374088E-3</v>
      </c>
      <c r="CZ88" s="478">
        <v>1.6149884966699733E-3</v>
      </c>
      <c r="DA88" s="478">
        <v>6.505418137056348E-4</v>
      </c>
      <c r="DB88" s="478">
        <v>1.1354961918851052E-3</v>
      </c>
      <c r="DC88" s="478">
        <v>5.2501460124592249E-4</v>
      </c>
      <c r="DD88" s="478">
        <v>5.1286830601911736E-4</v>
      </c>
      <c r="DE88" s="478">
        <v>5.5090246631071503E-3</v>
      </c>
      <c r="DF88" s="501">
        <v>1.1617065296840356</v>
      </c>
      <c r="DG88" s="502">
        <v>0.89890745975640807</v>
      </c>
      <c r="DH88" s="503" t="s">
        <v>287</v>
      </c>
    </row>
    <row r="89" spans="1:112" ht="18.75" customHeight="1" x14ac:dyDescent="0.2">
      <c r="A89" s="563" t="s">
        <v>288</v>
      </c>
      <c r="B89" s="571" t="s">
        <v>377</v>
      </c>
      <c r="C89" s="459"/>
      <c r="D89" s="499">
        <v>1.0382707907314664E-3</v>
      </c>
      <c r="E89" s="499">
        <v>7.2660253781806604E-4</v>
      </c>
      <c r="F89" s="499">
        <v>1.8273177190918104E-3</v>
      </c>
      <c r="G89" s="499">
        <v>6.7874555431167937E-4</v>
      </c>
      <c r="H89" s="499">
        <v>1.0458574202120007E-3</v>
      </c>
      <c r="I89" s="499">
        <v>0</v>
      </c>
      <c r="J89" s="499">
        <v>1.6226620761506771E-3</v>
      </c>
      <c r="K89" s="499">
        <v>1.0247469294989548E-3</v>
      </c>
      <c r="L89" s="478">
        <v>2.4444045682158397E-3</v>
      </c>
      <c r="M89" s="478">
        <v>5.0145761357800944E-4</v>
      </c>
      <c r="N89" s="478">
        <v>0</v>
      </c>
      <c r="O89" s="478">
        <v>1.0369184583856E-3</v>
      </c>
      <c r="P89" s="478">
        <v>2.2597843832517432E-3</v>
      </c>
      <c r="Q89" s="478">
        <v>9.4149891862269151E-4</v>
      </c>
      <c r="R89" s="478">
        <v>1.439195870802793E-3</v>
      </c>
      <c r="S89" s="478">
        <v>7.006110641299087E-4</v>
      </c>
      <c r="T89" s="478">
        <v>1.117515113181378E-3</v>
      </c>
      <c r="U89" s="478">
        <v>1.3009412571073293E-3</v>
      </c>
      <c r="V89" s="478">
        <v>4.3138720756602193E-3</v>
      </c>
      <c r="W89" s="478">
        <v>9.5957286814265857E-4</v>
      </c>
      <c r="X89" s="478">
        <v>0</v>
      </c>
      <c r="Y89" s="478">
        <v>4.8103474270675295E-4</v>
      </c>
      <c r="Z89" s="478">
        <v>3.469461182184751E-4</v>
      </c>
      <c r="AA89" s="478">
        <v>3.0125166540310969E-3</v>
      </c>
      <c r="AB89" s="478">
        <v>1.3219987451008133E-3</v>
      </c>
      <c r="AC89" s="478">
        <v>8.2008183802827813E-4</v>
      </c>
      <c r="AD89" s="478">
        <v>6.1635384316835614E-4</v>
      </c>
      <c r="AE89" s="478">
        <v>1.0349473065125875E-3</v>
      </c>
      <c r="AF89" s="478">
        <v>1.0937775230939386E-3</v>
      </c>
      <c r="AG89" s="478">
        <v>5.6865987276134822E-4</v>
      </c>
      <c r="AH89" s="478">
        <v>6.4155435225581698E-4</v>
      </c>
      <c r="AI89" s="478">
        <v>1.3934075853671085E-3</v>
      </c>
      <c r="AJ89" s="478">
        <v>1.1206388197012378E-3</v>
      </c>
      <c r="AK89" s="478">
        <v>5.0994123983823312E-4</v>
      </c>
      <c r="AL89" s="478">
        <v>3.6364558839481411E-4</v>
      </c>
      <c r="AM89" s="478">
        <v>4.3765384596006245E-4</v>
      </c>
      <c r="AN89" s="478">
        <v>3.8324918046938185E-4</v>
      </c>
      <c r="AO89" s="478">
        <v>6.6886884281148226E-4</v>
      </c>
      <c r="AP89" s="478">
        <v>6.3790061334270632E-4</v>
      </c>
      <c r="AQ89" s="478">
        <v>6.1039752378978763E-4</v>
      </c>
      <c r="AR89" s="478">
        <v>5.8893826619504539E-4</v>
      </c>
      <c r="AS89" s="478">
        <v>9.2428955901825152E-4</v>
      </c>
      <c r="AT89" s="478">
        <v>7.7031051692753264E-4</v>
      </c>
      <c r="AU89" s="478">
        <v>7.2755657975020311E-4</v>
      </c>
      <c r="AV89" s="478">
        <v>6.793171767520824E-4</v>
      </c>
      <c r="AW89" s="478">
        <v>1.1766479578990306E-3</v>
      </c>
      <c r="AX89" s="478">
        <v>1.1166097437981803E-3</v>
      </c>
      <c r="AY89" s="478">
        <v>9.4564267723343395E-4</v>
      </c>
      <c r="AZ89" s="478">
        <v>9.1715574762262192E-4</v>
      </c>
      <c r="BA89" s="478">
        <v>8.6116203585194029E-4</v>
      </c>
      <c r="BB89" s="478">
        <v>9.3557807180179797E-4</v>
      </c>
      <c r="BC89" s="478">
        <v>3.3873495716219707E-3</v>
      </c>
      <c r="BD89" s="478">
        <v>0</v>
      </c>
      <c r="BE89" s="478">
        <v>3.3132253684279721E-4</v>
      </c>
      <c r="BF89" s="478">
        <v>5.6992058570673031E-4</v>
      </c>
      <c r="BG89" s="478">
        <v>5.8814458560625714E-4</v>
      </c>
      <c r="BH89" s="478">
        <v>1.2537245872615414E-3</v>
      </c>
      <c r="BI89" s="478">
        <v>1.8915016982053705E-3</v>
      </c>
      <c r="BJ89" s="478">
        <v>1.5446756798337519E-3</v>
      </c>
      <c r="BK89" s="478">
        <v>1.4965220574676894E-3</v>
      </c>
      <c r="BL89" s="478">
        <v>1.2796697256939446E-3</v>
      </c>
      <c r="BM89" s="478">
        <v>1.5157644767380839E-3</v>
      </c>
      <c r="BN89" s="478">
        <v>1.245601010356086E-3</v>
      </c>
      <c r="BO89" s="478">
        <v>8.2923326732864692E-4</v>
      </c>
      <c r="BP89" s="478">
        <v>1.015781130813254E-3</v>
      </c>
      <c r="BQ89" s="478">
        <v>2.1495231056280124E-3</v>
      </c>
      <c r="BR89" s="478">
        <v>1.1739694124036886E-3</v>
      </c>
      <c r="BS89" s="478">
        <v>2.2346124685567099E-3</v>
      </c>
      <c r="BT89" s="478">
        <v>3.564182465331963E-3</v>
      </c>
      <c r="BU89" s="478">
        <v>1.4962935516512912E-3</v>
      </c>
      <c r="BV89" s="478">
        <v>1.4618776651502577E-3</v>
      </c>
      <c r="BW89" s="478">
        <v>2.6379925319184932E-4</v>
      </c>
      <c r="BX89" s="478">
        <v>1.9452770582229202E-3</v>
      </c>
      <c r="BY89" s="478">
        <v>1.1076029699372003E-3</v>
      </c>
      <c r="BZ89" s="478">
        <v>7.4307540924754367E-4</v>
      </c>
      <c r="CA89" s="478">
        <v>8.2128827460379206E-4</v>
      </c>
      <c r="CB89" s="478">
        <v>2.0501082617512727E-3</v>
      </c>
      <c r="CC89" s="478">
        <v>2.5837903988888337E-3</v>
      </c>
      <c r="CD89" s="478">
        <v>2.2197786527911284E-3</v>
      </c>
      <c r="CE89" s="478">
        <v>1.6635794505997052E-3</v>
      </c>
      <c r="CF89" s="478">
        <v>2.2695965519225138E-3</v>
      </c>
      <c r="CG89" s="478">
        <v>4.5718101260886412E-3</v>
      </c>
      <c r="CH89" s="478">
        <v>0.13579603540860377</v>
      </c>
      <c r="CI89" s="478">
        <v>4.3627136620937798E-3</v>
      </c>
      <c r="CJ89" s="478">
        <v>6.0153457453434719E-3</v>
      </c>
      <c r="CK89" s="478">
        <v>1.0440737170965289</v>
      </c>
      <c r="CL89" s="478">
        <v>4.3398361052702219E-3</v>
      </c>
      <c r="CM89" s="478">
        <v>3.1082461108841203E-3</v>
      </c>
      <c r="CN89" s="478">
        <v>1.1289837732910139E-2</v>
      </c>
      <c r="CO89" s="478">
        <v>2.390700587807357E-3</v>
      </c>
      <c r="CP89" s="478">
        <v>3.9279214288675778E-3</v>
      </c>
      <c r="CQ89" s="478">
        <v>6.8257027363463488E-3</v>
      </c>
      <c r="CR89" s="478">
        <v>1.4744380263130808E-3</v>
      </c>
      <c r="CS89" s="478">
        <v>1.4772679938934625E-2</v>
      </c>
      <c r="CT89" s="478">
        <v>1.746705456278051E-3</v>
      </c>
      <c r="CU89" s="478">
        <v>0.15364495715734505</v>
      </c>
      <c r="CV89" s="478">
        <v>6.4781662357772337E-4</v>
      </c>
      <c r="CW89" s="478">
        <v>3.1202009041295655E-3</v>
      </c>
      <c r="CX89" s="478">
        <v>4.1381777259850011E-3</v>
      </c>
      <c r="CY89" s="478">
        <v>2.5274503056566346E-3</v>
      </c>
      <c r="CZ89" s="478">
        <v>5.3116721287004521E-3</v>
      </c>
      <c r="DA89" s="478">
        <v>1.3068170486151892E-2</v>
      </c>
      <c r="DB89" s="478">
        <v>2.5816179650566813E-3</v>
      </c>
      <c r="DC89" s="478">
        <v>2.2014408077029308E-3</v>
      </c>
      <c r="DD89" s="478">
        <v>5.4231538058718777E-4</v>
      </c>
      <c r="DE89" s="478">
        <v>1.6493116502306567E-3</v>
      </c>
      <c r="DF89" s="501">
        <v>1.5295131449480444</v>
      </c>
      <c r="DG89" s="502">
        <v>1.1835095531082434</v>
      </c>
      <c r="DH89" s="503" t="s">
        <v>288</v>
      </c>
    </row>
    <row r="90" spans="1:112" ht="18.75" customHeight="1" x14ac:dyDescent="0.2">
      <c r="A90" s="563" t="s">
        <v>289</v>
      </c>
      <c r="B90" s="571" t="s">
        <v>192</v>
      </c>
      <c r="C90" s="459"/>
      <c r="D90" s="499">
        <v>5.2901633526233004E-4</v>
      </c>
      <c r="E90" s="499">
        <v>5.5598146293046808E-5</v>
      </c>
      <c r="F90" s="499">
        <v>1.1565181944061883E-4</v>
      </c>
      <c r="G90" s="499">
        <v>6.5529862820389343E-5</v>
      </c>
      <c r="H90" s="499">
        <v>4.2927373602968607E-4</v>
      </c>
      <c r="I90" s="499">
        <v>0</v>
      </c>
      <c r="J90" s="499">
        <v>3.3841136742840237E-4</v>
      </c>
      <c r="K90" s="499">
        <v>2.2397727890880817E-4</v>
      </c>
      <c r="L90" s="478">
        <v>1.2708031808455068E-4</v>
      </c>
      <c r="M90" s="478">
        <v>2.0049156928078279E-4</v>
      </c>
      <c r="N90" s="478">
        <v>0</v>
      </c>
      <c r="O90" s="478">
        <v>1.4880808855507777E-4</v>
      </c>
      <c r="P90" s="478">
        <v>1.805886641660885E-4</v>
      </c>
      <c r="Q90" s="478">
        <v>4.0556214434468783E-4</v>
      </c>
      <c r="R90" s="478">
        <v>1.7650603138887703E-4</v>
      </c>
      <c r="S90" s="478">
        <v>1.8560023591964202E-4</v>
      </c>
      <c r="T90" s="478">
        <v>2.1117366861195841E-4</v>
      </c>
      <c r="U90" s="478">
        <v>1.4543741837360466E-4</v>
      </c>
      <c r="V90" s="478">
        <v>8.435532768235216E-5</v>
      </c>
      <c r="W90" s="478">
        <v>1.0246746010540439E-4</v>
      </c>
      <c r="X90" s="478">
        <v>0</v>
      </c>
      <c r="Y90" s="478">
        <v>5.8953789646106508E-5</v>
      </c>
      <c r="Z90" s="478">
        <v>1.3229675295754192E-4</v>
      </c>
      <c r="AA90" s="478">
        <v>7.0934341865690767E-5</v>
      </c>
      <c r="AB90" s="478">
        <v>1.5237721633423534E-4</v>
      </c>
      <c r="AC90" s="478">
        <v>9.4406772789659189E-4</v>
      </c>
      <c r="AD90" s="478">
        <v>1.0955162229450864E-4</v>
      </c>
      <c r="AE90" s="478">
        <v>2.7882187348140906E-4</v>
      </c>
      <c r="AF90" s="478">
        <v>2.5712461581539516E-4</v>
      </c>
      <c r="AG90" s="478">
        <v>8.8959954972200645E-4</v>
      </c>
      <c r="AH90" s="478">
        <v>5.6111041359255579E-4</v>
      </c>
      <c r="AI90" s="478">
        <v>1.2619974779791988E-4</v>
      </c>
      <c r="AJ90" s="478">
        <v>7.1023691845262585E-4</v>
      </c>
      <c r="AK90" s="478">
        <v>5.4534640307081115E-4</v>
      </c>
      <c r="AL90" s="478">
        <v>2.9882025976798364E-4</v>
      </c>
      <c r="AM90" s="478">
        <v>7.6294967115602026E-4</v>
      </c>
      <c r="AN90" s="478">
        <v>4.1833601365325962E-4</v>
      </c>
      <c r="AO90" s="478">
        <v>3.0125884266854605E-4</v>
      </c>
      <c r="AP90" s="478">
        <v>2.1694861201700737E-4</v>
      </c>
      <c r="AQ90" s="478">
        <v>2.3848465998903057E-4</v>
      </c>
      <c r="AR90" s="478">
        <v>3.0832454633612593E-4</v>
      </c>
      <c r="AS90" s="478">
        <v>4.2667153492282798E-4</v>
      </c>
      <c r="AT90" s="478">
        <v>2.861380629091697E-4</v>
      </c>
      <c r="AU90" s="478">
        <v>1.5526838415376605E-4</v>
      </c>
      <c r="AV90" s="478">
        <v>6.171755625906586E-5</v>
      </c>
      <c r="AW90" s="478">
        <v>7.4228813216630667E-5</v>
      </c>
      <c r="AX90" s="478">
        <v>1.0113643532389794E-4</v>
      </c>
      <c r="AY90" s="478">
        <v>9.4927546890115382E-5</v>
      </c>
      <c r="AZ90" s="478">
        <v>7.3999864964129314E-5</v>
      </c>
      <c r="BA90" s="478">
        <v>1.7339236027287303E-4</v>
      </c>
      <c r="BB90" s="478">
        <v>1.4067499746470274E-4</v>
      </c>
      <c r="BC90" s="478">
        <v>1.4365317974385632E-4</v>
      </c>
      <c r="BD90" s="478">
        <v>0</v>
      </c>
      <c r="BE90" s="478">
        <v>4.5854021075943337E-5</v>
      </c>
      <c r="BF90" s="478">
        <v>7.4908783492815841E-5</v>
      </c>
      <c r="BG90" s="478">
        <v>2.5600841740658055E-4</v>
      </c>
      <c r="BH90" s="478">
        <v>6.4178170244510568E-4</v>
      </c>
      <c r="BI90" s="478">
        <v>1.4500845154682114E-4</v>
      </c>
      <c r="BJ90" s="478">
        <v>1.8120726081219548E-4</v>
      </c>
      <c r="BK90" s="478">
        <v>7.8327399522940769E-4</v>
      </c>
      <c r="BL90" s="478">
        <v>9.3827855896077411E-4</v>
      </c>
      <c r="BM90" s="478">
        <v>6.0787009655017806E-4</v>
      </c>
      <c r="BN90" s="478">
        <v>7.8872617547225176E-4</v>
      </c>
      <c r="BO90" s="478">
        <v>2.4582905254784415E-4</v>
      </c>
      <c r="BP90" s="478">
        <v>2.0989734262552511E-4</v>
      </c>
      <c r="BQ90" s="478">
        <v>5.3663394333922131E-4</v>
      </c>
      <c r="BR90" s="478">
        <v>4.4641711641542044E-4</v>
      </c>
      <c r="BS90" s="478">
        <v>2.77402400927689E-4</v>
      </c>
      <c r="BT90" s="478">
        <v>5.7044472084636548E-4</v>
      </c>
      <c r="BU90" s="478">
        <v>5.8503805196844557E-4</v>
      </c>
      <c r="BV90" s="478">
        <v>4.7648696537827356E-4</v>
      </c>
      <c r="BW90" s="478">
        <v>6.2685697590383747E-5</v>
      </c>
      <c r="BX90" s="478">
        <v>3.5681968171347351E-4</v>
      </c>
      <c r="BY90" s="478">
        <v>1.1960870770814782E-4</v>
      </c>
      <c r="BZ90" s="478">
        <v>1.6204161485260416E-4</v>
      </c>
      <c r="CA90" s="478">
        <v>7.8346174942702863E-4</v>
      </c>
      <c r="CB90" s="478">
        <v>2.6610100217236486E-4</v>
      </c>
      <c r="CC90" s="478">
        <v>3.7742716892309448E-4</v>
      </c>
      <c r="CD90" s="478">
        <v>2.3262732028757371E-4</v>
      </c>
      <c r="CE90" s="478">
        <v>2.3102317036956347E-4</v>
      </c>
      <c r="CF90" s="478">
        <v>7.7244238072599335E-5</v>
      </c>
      <c r="CG90" s="478">
        <v>4.6520351643516403E-4</v>
      </c>
      <c r="CH90" s="478">
        <v>3.4480495088776283E-4</v>
      </c>
      <c r="CI90" s="478">
        <v>1.0526859125691052E-4</v>
      </c>
      <c r="CJ90" s="478">
        <v>6.7413756098583439E-4</v>
      </c>
      <c r="CK90" s="478">
        <v>2.4754702305193144E-4</v>
      </c>
      <c r="CL90" s="478">
        <v>1.0000788280546729</v>
      </c>
      <c r="CM90" s="478">
        <v>5.8213779283702611E-4</v>
      </c>
      <c r="CN90" s="478">
        <v>9.5957077487929E-5</v>
      </c>
      <c r="CO90" s="478">
        <v>1.3083941485522729E-4</v>
      </c>
      <c r="CP90" s="478">
        <v>1.0158320753428452E-3</v>
      </c>
      <c r="CQ90" s="478">
        <v>3.8232873271204254E-4</v>
      </c>
      <c r="CR90" s="478">
        <v>1.9808255297613315E-4</v>
      </c>
      <c r="CS90" s="478">
        <v>6.8291005123962388E-4</v>
      </c>
      <c r="CT90" s="478">
        <v>2.2904395182015791E-4</v>
      </c>
      <c r="CU90" s="478">
        <v>1.6805098146630663E-4</v>
      </c>
      <c r="CV90" s="478">
        <v>2.9176412941494265E-4</v>
      </c>
      <c r="CW90" s="478">
        <v>2.1600744810453204E-4</v>
      </c>
      <c r="CX90" s="478">
        <v>1.1315576803902752E-3</v>
      </c>
      <c r="CY90" s="478">
        <v>1.6237818500136202E-4</v>
      </c>
      <c r="CZ90" s="478">
        <v>5.7194819389729857E-4</v>
      </c>
      <c r="DA90" s="478">
        <v>1.3744623538057115E-4</v>
      </c>
      <c r="DB90" s="478">
        <v>1.1545228073422134E-4</v>
      </c>
      <c r="DC90" s="478">
        <v>3.6543504254639783E-4</v>
      </c>
      <c r="DD90" s="478">
        <v>1.0647622676015032E-4</v>
      </c>
      <c r="DE90" s="478">
        <v>0.10090627981136419</v>
      </c>
      <c r="DF90" s="501">
        <v>1.1327249067571119</v>
      </c>
      <c r="DG90" s="502">
        <v>0.87648200515218477</v>
      </c>
      <c r="DH90" s="503" t="s">
        <v>289</v>
      </c>
    </row>
    <row r="91" spans="1:112" ht="18.75" customHeight="1" x14ac:dyDescent="0.2">
      <c r="A91" s="563" t="s">
        <v>290</v>
      </c>
      <c r="B91" s="571" t="s">
        <v>378</v>
      </c>
      <c r="C91" s="459"/>
      <c r="D91" s="499">
        <v>1.2788643472948528E-4</v>
      </c>
      <c r="E91" s="499">
        <v>8.5043181775054771E-5</v>
      </c>
      <c r="F91" s="499">
        <v>1.4339317933788155E-4</v>
      </c>
      <c r="G91" s="499">
        <v>6.2765611853954817E-4</v>
      </c>
      <c r="H91" s="499">
        <v>1.0348792144767692E-4</v>
      </c>
      <c r="I91" s="499">
        <v>0</v>
      </c>
      <c r="J91" s="499">
        <v>2.8007392115062994E-4</v>
      </c>
      <c r="K91" s="499">
        <v>3.0576460503421119E-4</v>
      </c>
      <c r="L91" s="478">
        <v>2.4052167333109503E-4</v>
      </c>
      <c r="M91" s="478">
        <v>3.5477720024260063E-4</v>
      </c>
      <c r="N91" s="478">
        <v>0</v>
      </c>
      <c r="O91" s="478">
        <v>1.1828313361669883E-4</v>
      </c>
      <c r="P91" s="478">
        <v>2.1464270631715154E-4</v>
      </c>
      <c r="Q91" s="478">
        <v>2.4911763578785604E-4</v>
      </c>
      <c r="R91" s="478">
        <v>3.1011140893283737E-4</v>
      </c>
      <c r="S91" s="478">
        <v>5.6148706225029113E-4</v>
      </c>
      <c r="T91" s="478">
        <v>1.2323510206532407E-4</v>
      </c>
      <c r="U91" s="478">
        <v>1.4831806926241583E-4</v>
      </c>
      <c r="V91" s="478">
        <v>3.2536359488132368E-4</v>
      </c>
      <c r="W91" s="478">
        <v>3.6246747901505846E-4</v>
      </c>
      <c r="X91" s="478">
        <v>0</v>
      </c>
      <c r="Y91" s="478">
        <v>2.5848606520721191E-4</v>
      </c>
      <c r="Z91" s="478">
        <v>3.9819399876406535E-4</v>
      </c>
      <c r="AA91" s="478">
        <v>4.0279812535151595E-4</v>
      </c>
      <c r="AB91" s="478">
        <v>1.0923448723293629E-3</v>
      </c>
      <c r="AC91" s="478">
        <v>9.7020748371384952E-5</v>
      </c>
      <c r="AD91" s="478">
        <v>2.8029156302324028E-4</v>
      </c>
      <c r="AE91" s="478">
        <v>1.9517059460459927E-4</v>
      </c>
      <c r="AF91" s="478">
        <v>1.0580580107532862E-4</v>
      </c>
      <c r="AG91" s="478">
        <v>1.9589560578008532E-4</v>
      </c>
      <c r="AH91" s="478">
        <v>4.0268866856047473E-4</v>
      </c>
      <c r="AI91" s="478">
        <v>1.5651622538548472E-3</v>
      </c>
      <c r="AJ91" s="478">
        <v>4.6891580923660544E-4</v>
      </c>
      <c r="AK91" s="478">
        <v>2.5145881926626261E-4</v>
      </c>
      <c r="AL91" s="478">
        <v>1.6455581489167352E-4</v>
      </c>
      <c r="AM91" s="478">
        <v>5.8891323242984365E-4</v>
      </c>
      <c r="AN91" s="478">
        <v>6.9629581969922008E-5</v>
      </c>
      <c r="AO91" s="478">
        <v>1.1267794632018118E-4</v>
      </c>
      <c r="AP91" s="478">
        <v>1.4916072659398841E-4</v>
      </c>
      <c r="AQ91" s="478">
        <v>3.5658548541887185E-4</v>
      </c>
      <c r="AR91" s="478">
        <v>3.5902766275594202E-4</v>
      </c>
      <c r="AS91" s="478">
        <v>1.0428024377459044E-3</v>
      </c>
      <c r="AT91" s="478">
        <v>4.3911234692274321E-4</v>
      </c>
      <c r="AU91" s="478">
        <v>4.5540388602038391E-4</v>
      </c>
      <c r="AV91" s="478">
        <v>9.7273728286956143E-4</v>
      </c>
      <c r="AW91" s="478">
        <v>2.0594503282048522E-3</v>
      </c>
      <c r="AX91" s="478">
        <v>1.4584010431999157E-3</v>
      </c>
      <c r="AY91" s="478">
        <v>1.7946846704781896E-3</v>
      </c>
      <c r="AZ91" s="478">
        <v>1.0302588548770845E-3</v>
      </c>
      <c r="BA91" s="478">
        <v>1.7771570595411627E-3</v>
      </c>
      <c r="BB91" s="478">
        <v>1.953741097515776E-3</v>
      </c>
      <c r="BC91" s="478">
        <v>1.5083257409803655E-4</v>
      </c>
      <c r="BD91" s="478">
        <v>0</v>
      </c>
      <c r="BE91" s="478">
        <v>9.7130074850104969E-5</v>
      </c>
      <c r="BF91" s="478">
        <v>4.4823886555423793E-4</v>
      </c>
      <c r="BG91" s="478">
        <v>1.1782364857956776E-3</v>
      </c>
      <c r="BH91" s="478">
        <v>1.0415432156697724E-4</v>
      </c>
      <c r="BI91" s="478">
        <v>2.6308282220945361E-4</v>
      </c>
      <c r="BJ91" s="478">
        <v>2.1971875999759352E-4</v>
      </c>
      <c r="BK91" s="478">
        <v>4.225398146360904E-4</v>
      </c>
      <c r="BL91" s="478">
        <v>1.9891259492521265E-4</v>
      </c>
      <c r="BM91" s="478">
        <v>3.0657395650100295E-4</v>
      </c>
      <c r="BN91" s="478">
        <v>3.650127631955429E-4</v>
      </c>
      <c r="BO91" s="478">
        <v>1.0889040955126986E-3</v>
      </c>
      <c r="BP91" s="478">
        <v>8.4073297407986415E-4</v>
      </c>
      <c r="BQ91" s="478">
        <v>3.9153159493214557E-4</v>
      </c>
      <c r="BR91" s="478">
        <v>4.4904691472769901E-4</v>
      </c>
      <c r="BS91" s="478">
        <v>4.8922574058677E-4</v>
      </c>
      <c r="BT91" s="478">
        <v>5.3596878321132745E-4</v>
      </c>
      <c r="BU91" s="478">
        <v>1.484232267731816E-4</v>
      </c>
      <c r="BV91" s="478">
        <v>1.253583811229183E-4</v>
      </c>
      <c r="BW91" s="478">
        <v>3.9718458935221546E-5</v>
      </c>
      <c r="BX91" s="478">
        <v>6.1802916305805982E-3</v>
      </c>
      <c r="BY91" s="478">
        <v>2.7934055503409848E-4</v>
      </c>
      <c r="BZ91" s="478">
        <v>6.6389772367642032E-4</v>
      </c>
      <c r="CA91" s="478">
        <v>3.0842238704594719E-4</v>
      </c>
      <c r="CB91" s="478">
        <v>2.0365846724607319E-4</v>
      </c>
      <c r="CC91" s="478">
        <v>6.9132233098722327E-4</v>
      </c>
      <c r="CD91" s="478">
        <v>5.4909936101295471E-4</v>
      </c>
      <c r="CE91" s="478">
        <v>5.5713064849577713E-4</v>
      </c>
      <c r="CF91" s="478">
        <v>2.9370704756646638E-4</v>
      </c>
      <c r="CG91" s="478">
        <v>8.4850889665267631E-3</v>
      </c>
      <c r="CH91" s="478">
        <v>1.5435145185874106E-3</v>
      </c>
      <c r="CI91" s="478">
        <v>4.8541487926391774E-3</v>
      </c>
      <c r="CJ91" s="478">
        <v>8.8497661543497884E-3</v>
      </c>
      <c r="CK91" s="478">
        <v>1.566131703351369E-3</v>
      </c>
      <c r="CL91" s="478">
        <v>2.7620570651012424E-4</v>
      </c>
      <c r="CM91" s="478">
        <v>1.0001193946790226</v>
      </c>
      <c r="CN91" s="478">
        <v>3.4043922718582126E-4</v>
      </c>
      <c r="CO91" s="478">
        <v>2.6678177606883003E-4</v>
      </c>
      <c r="CP91" s="478">
        <v>2.473922726124473E-4</v>
      </c>
      <c r="CQ91" s="478">
        <v>3.4712770172588478E-4</v>
      </c>
      <c r="CR91" s="478">
        <v>1.4025165476689157E-4</v>
      </c>
      <c r="CS91" s="478">
        <v>2.810343920318061E-4</v>
      </c>
      <c r="CT91" s="478">
        <v>8.2067994810176707E-4</v>
      </c>
      <c r="CU91" s="478">
        <v>1.1699674513075368E-3</v>
      </c>
      <c r="CV91" s="478">
        <v>1.3832758177693169E-4</v>
      </c>
      <c r="CW91" s="478">
        <v>7.5030410538206541E-4</v>
      </c>
      <c r="CX91" s="478">
        <v>6.2548438189768442E-4</v>
      </c>
      <c r="CY91" s="478">
        <v>8.1099953837485736E-4</v>
      </c>
      <c r="CZ91" s="478">
        <v>1.4344426859962984E-3</v>
      </c>
      <c r="DA91" s="478">
        <v>3.4174059957300994E-4</v>
      </c>
      <c r="DB91" s="478">
        <v>9.4892056330955852E-4</v>
      </c>
      <c r="DC91" s="478">
        <v>5.4796343368044371E-4</v>
      </c>
      <c r="DD91" s="478">
        <v>1.1052492097918274E-4</v>
      </c>
      <c r="DE91" s="478">
        <v>2.6462860221699654E-3</v>
      </c>
      <c r="DF91" s="501">
        <v>1.0804332949436835</v>
      </c>
      <c r="DG91" s="502">
        <v>0.83601970358058064</v>
      </c>
      <c r="DH91" s="503" t="s">
        <v>290</v>
      </c>
    </row>
    <row r="92" spans="1:112" ht="18.75" customHeight="1" x14ac:dyDescent="0.2">
      <c r="A92" s="563" t="s">
        <v>291</v>
      </c>
      <c r="B92" s="571" t="s">
        <v>550</v>
      </c>
      <c r="C92" s="459"/>
      <c r="D92" s="499">
        <v>0</v>
      </c>
      <c r="E92" s="499">
        <v>0</v>
      </c>
      <c r="F92" s="499">
        <v>0</v>
      </c>
      <c r="G92" s="499">
        <v>0</v>
      </c>
      <c r="H92" s="499">
        <v>0</v>
      </c>
      <c r="I92" s="499">
        <v>0</v>
      </c>
      <c r="J92" s="499">
        <v>0</v>
      </c>
      <c r="K92" s="499">
        <v>0</v>
      </c>
      <c r="L92" s="478">
        <v>0</v>
      </c>
      <c r="M92" s="478">
        <v>0</v>
      </c>
      <c r="N92" s="478">
        <v>0</v>
      </c>
      <c r="O92" s="478">
        <v>0</v>
      </c>
      <c r="P92" s="478">
        <v>0</v>
      </c>
      <c r="Q92" s="478">
        <v>0</v>
      </c>
      <c r="R92" s="478">
        <v>0</v>
      </c>
      <c r="S92" s="478">
        <v>0</v>
      </c>
      <c r="T92" s="478">
        <v>0</v>
      </c>
      <c r="U92" s="478">
        <v>0</v>
      </c>
      <c r="V92" s="478">
        <v>0</v>
      </c>
      <c r="W92" s="478">
        <v>0</v>
      </c>
      <c r="X92" s="478">
        <v>0</v>
      </c>
      <c r="Y92" s="478">
        <v>0</v>
      </c>
      <c r="Z92" s="478">
        <v>0</v>
      </c>
      <c r="AA92" s="478">
        <v>0</v>
      </c>
      <c r="AB92" s="478">
        <v>0</v>
      </c>
      <c r="AC92" s="478">
        <v>0</v>
      </c>
      <c r="AD92" s="478">
        <v>0</v>
      </c>
      <c r="AE92" s="478">
        <v>0</v>
      </c>
      <c r="AF92" s="478">
        <v>0</v>
      </c>
      <c r="AG92" s="478">
        <v>0</v>
      </c>
      <c r="AH92" s="478">
        <v>0</v>
      </c>
      <c r="AI92" s="478">
        <v>0</v>
      </c>
      <c r="AJ92" s="478">
        <v>0</v>
      </c>
      <c r="AK92" s="478">
        <v>0</v>
      </c>
      <c r="AL92" s="478">
        <v>0</v>
      </c>
      <c r="AM92" s="478">
        <v>0</v>
      </c>
      <c r="AN92" s="478">
        <v>0</v>
      </c>
      <c r="AO92" s="478">
        <v>0</v>
      </c>
      <c r="AP92" s="478">
        <v>0</v>
      </c>
      <c r="AQ92" s="478">
        <v>0</v>
      </c>
      <c r="AR92" s="478">
        <v>0</v>
      </c>
      <c r="AS92" s="478">
        <v>0</v>
      </c>
      <c r="AT92" s="478">
        <v>0</v>
      </c>
      <c r="AU92" s="478">
        <v>0</v>
      </c>
      <c r="AV92" s="478">
        <v>0</v>
      </c>
      <c r="AW92" s="478">
        <v>0</v>
      </c>
      <c r="AX92" s="478">
        <v>0</v>
      </c>
      <c r="AY92" s="478">
        <v>0</v>
      </c>
      <c r="AZ92" s="478">
        <v>0</v>
      </c>
      <c r="BA92" s="478">
        <v>0</v>
      </c>
      <c r="BB92" s="478">
        <v>0</v>
      </c>
      <c r="BC92" s="478">
        <v>0</v>
      </c>
      <c r="BD92" s="478">
        <v>0</v>
      </c>
      <c r="BE92" s="478">
        <v>0</v>
      </c>
      <c r="BF92" s="478">
        <v>0</v>
      </c>
      <c r="BG92" s="478">
        <v>0</v>
      </c>
      <c r="BH92" s="478">
        <v>0</v>
      </c>
      <c r="BI92" s="478">
        <v>0</v>
      </c>
      <c r="BJ92" s="478">
        <v>0</v>
      </c>
      <c r="BK92" s="478">
        <v>0</v>
      </c>
      <c r="BL92" s="478">
        <v>0</v>
      </c>
      <c r="BM92" s="478">
        <v>0</v>
      </c>
      <c r="BN92" s="478">
        <v>0</v>
      </c>
      <c r="BO92" s="478">
        <v>0</v>
      </c>
      <c r="BP92" s="478">
        <v>0</v>
      </c>
      <c r="BQ92" s="478">
        <v>0</v>
      </c>
      <c r="BR92" s="478">
        <v>0</v>
      </c>
      <c r="BS92" s="478">
        <v>0</v>
      </c>
      <c r="BT92" s="478">
        <v>0</v>
      </c>
      <c r="BU92" s="478">
        <v>0</v>
      </c>
      <c r="BV92" s="478">
        <v>0</v>
      </c>
      <c r="BW92" s="478">
        <v>0</v>
      </c>
      <c r="BX92" s="478">
        <v>0</v>
      </c>
      <c r="BY92" s="478">
        <v>0</v>
      </c>
      <c r="BZ92" s="478">
        <v>0</v>
      </c>
      <c r="CA92" s="478">
        <v>0</v>
      </c>
      <c r="CB92" s="478">
        <v>0</v>
      </c>
      <c r="CC92" s="478">
        <v>0</v>
      </c>
      <c r="CD92" s="478">
        <v>0</v>
      </c>
      <c r="CE92" s="478">
        <v>0</v>
      </c>
      <c r="CF92" s="478">
        <v>0</v>
      </c>
      <c r="CG92" s="478">
        <v>0</v>
      </c>
      <c r="CH92" s="478">
        <v>0</v>
      </c>
      <c r="CI92" s="478">
        <v>0</v>
      </c>
      <c r="CJ92" s="478">
        <v>0</v>
      </c>
      <c r="CK92" s="478">
        <v>0</v>
      </c>
      <c r="CL92" s="478">
        <v>0</v>
      </c>
      <c r="CM92" s="478">
        <v>0</v>
      </c>
      <c r="CN92" s="478">
        <v>1</v>
      </c>
      <c r="CO92" s="478">
        <v>0</v>
      </c>
      <c r="CP92" s="478">
        <v>0</v>
      </c>
      <c r="CQ92" s="478">
        <v>0</v>
      </c>
      <c r="CR92" s="478">
        <v>0</v>
      </c>
      <c r="CS92" s="478">
        <v>0</v>
      </c>
      <c r="CT92" s="478">
        <v>0</v>
      </c>
      <c r="CU92" s="478">
        <v>0</v>
      </c>
      <c r="CV92" s="478">
        <v>0</v>
      </c>
      <c r="CW92" s="478">
        <v>0</v>
      </c>
      <c r="CX92" s="478">
        <v>0</v>
      </c>
      <c r="CY92" s="478">
        <v>0</v>
      </c>
      <c r="CZ92" s="478">
        <v>0</v>
      </c>
      <c r="DA92" s="478">
        <v>0</v>
      </c>
      <c r="DB92" s="478">
        <v>0</v>
      </c>
      <c r="DC92" s="478">
        <v>0</v>
      </c>
      <c r="DD92" s="478">
        <v>0</v>
      </c>
      <c r="DE92" s="478">
        <v>0</v>
      </c>
      <c r="DF92" s="501">
        <v>1</v>
      </c>
      <c r="DG92" s="502">
        <v>0.77378187759768857</v>
      </c>
      <c r="DH92" s="503" t="s">
        <v>291</v>
      </c>
    </row>
    <row r="93" spans="1:112" ht="18.75" customHeight="1" x14ac:dyDescent="0.2">
      <c r="A93" s="563" t="s">
        <v>292</v>
      </c>
      <c r="B93" s="571" t="s">
        <v>379</v>
      </c>
      <c r="C93" s="459"/>
      <c r="D93" s="499">
        <v>0</v>
      </c>
      <c r="E93" s="499">
        <v>0</v>
      </c>
      <c r="F93" s="499">
        <v>0</v>
      </c>
      <c r="G93" s="499">
        <v>0</v>
      </c>
      <c r="H93" s="499">
        <v>0</v>
      </c>
      <c r="I93" s="499">
        <v>0</v>
      </c>
      <c r="J93" s="499">
        <v>0</v>
      </c>
      <c r="K93" s="499">
        <v>0</v>
      </c>
      <c r="L93" s="478">
        <v>0</v>
      </c>
      <c r="M93" s="478">
        <v>0</v>
      </c>
      <c r="N93" s="478">
        <v>0</v>
      </c>
      <c r="O93" s="478">
        <v>0</v>
      </c>
      <c r="P93" s="478">
        <v>0</v>
      </c>
      <c r="Q93" s="478">
        <v>0</v>
      </c>
      <c r="R93" s="478">
        <v>0</v>
      </c>
      <c r="S93" s="478">
        <v>0</v>
      </c>
      <c r="T93" s="478">
        <v>0</v>
      </c>
      <c r="U93" s="478">
        <v>0</v>
      </c>
      <c r="V93" s="478">
        <v>0</v>
      </c>
      <c r="W93" s="478">
        <v>0</v>
      </c>
      <c r="X93" s="478">
        <v>0</v>
      </c>
      <c r="Y93" s="478">
        <v>0</v>
      </c>
      <c r="Z93" s="478">
        <v>0</v>
      </c>
      <c r="AA93" s="478">
        <v>0</v>
      </c>
      <c r="AB93" s="478">
        <v>0</v>
      </c>
      <c r="AC93" s="478">
        <v>0</v>
      </c>
      <c r="AD93" s="478">
        <v>0</v>
      </c>
      <c r="AE93" s="478">
        <v>0</v>
      </c>
      <c r="AF93" s="478">
        <v>0</v>
      </c>
      <c r="AG93" s="478">
        <v>0</v>
      </c>
      <c r="AH93" s="478">
        <v>0</v>
      </c>
      <c r="AI93" s="478">
        <v>0</v>
      </c>
      <c r="AJ93" s="478">
        <v>0</v>
      </c>
      <c r="AK93" s="478">
        <v>0</v>
      </c>
      <c r="AL93" s="478">
        <v>0</v>
      </c>
      <c r="AM93" s="478">
        <v>0</v>
      </c>
      <c r="AN93" s="478">
        <v>0</v>
      </c>
      <c r="AO93" s="478">
        <v>0</v>
      </c>
      <c r="AP93" s="478">
        <v>0</v>
      </c>
      <c r="AQ93" s="478">
        <v>0</v>
      </c>
      <c r="AR93" s="478">
        <v>0</v>
      </c>
      <c r="AS93" s="478">
        <v>0</v>
      </c>
      <c r="AT93" s="478">
        <v>0</v>
      </c>
      <c r="AU93" s="478">
        <v>0</v>
      </c>
      <c r="AV93" s="478">
        <v>0</v>
      </c>
      <c r="AW93" s="478">
        <v>0</v>
      </c>
      <c r="AX93" s="478">
        <v>0</v>
      </c>
      <c r="AY93" s="478">
        <v>0</v>
      </c>
      <c r="AZ93" s="478">
        <v>0</v>
      </c>
      <c r="BA93" s="478">
        <v>0</v>
      </c>
      <c r="BB93" s="478">
        <v>0</v>
      </c>
      <c r="BC93" s="478">
        <v>0</v>
      </c>
      <c r="BD93" s="478">
        <v>0</v>
      </c>
      <c r="BE93" s="478">
        <v>0</v>
      </c>
      <c r="BF93" s="478">
        <v>0</v>
      </c>
      <c r="BG93" s="478">
        <v>0</v>
      </c>
      <c r="BH93" s="478">
        <v>0</v>
      </c>
      <c r="BI93" s="478">
        <v>0</v>
      </c>
      <c r="BJ93" s="478">
        <v>0</v>
      </c>
      <c r="BK93" s="478">
        <v>0</v>
      </c>
      <c r="BL93" s="478">
        <v>0</v>
      </c>
      <c r="BM93" s="478">
        <v>0</v>
      </c>
      <c r="BN93" s="478">
        <v>0</v>
      </c>
      <c r="BO93" s="478">
        <v>0</v>
      </c>
      <c r="BP93" s="478">
        <v>0</v>
      </c>
      <c r="BQ93" s="478">
        <v>0</v>
      </c>
      <c r="BR93" s="478">
        <v>0</v>
      </c>
      <c r="BS93" s="478">
        <v>0</v>
      </c>
      <c r="BT93" s="478">
        <v>0</v>
      </c>
      <c r="BU93" s="478">
        <v>0</v>
      </c>
      <c r="BV93" s="478">
        <v>0</v>
      </c>
      <c r="BW93" s="478">
        <v>0</v>
      </c>
      <c r="BX93" s="478">
        <v>0</v>
      </c>
      <c r="BY93" s="478">
        <v>0</v>
      </c>
      <c r="BZ93" s="478">
        <v>0</v>
      </c>
      <c r="CA93" s="478">
        <v>0</v>
      </c>
      <c r="CB93" s="478">
        <v>0</v>
      </c>
      <c r="CC93" s="478">
        <v>0</v>
      </c>
      <c r="CD93" s="478">
        <v>0</v>
      </c>
      <c r="CE93" s="478">
        <v>0</v>
      </c>
      <c r="CF93" s="478">
        <v>0</v>
      </c>
      <c r="CG93" s="478">
        <v>0</v>
      </c>
      <c r="CH93" s="478">
        <v>0</v>
      </c>
      <c r="CI93" s="478">
        <v>0</v>
      </c>
      <c r="CJ93" s="478">
        <v>0</v>
      </c>
      <c r="CK93" s="478">
        <v>0</v>
      </c>
      <c r="CL93" s="478">
        <v>0</v>
      </c>
      <c r="CM93" s="478">
        <v>0</v>
      </c>
      <c r="CN93" s="478">
        <v>0</v>
      </c>
      <c r="CO93" s="478">
        <v>1.0094978416825831</v>
      </c>
      <c r="CP93" s="478">
        <v>0</v>
      </c>
      <c r="CQ93" s="478">
        <v>0</v>
      </c>
      <c r="CR93" s="478">
        <v>6.2660014007562769E-4</v>
      </c>
      <c r="CS93" s="478">
        <v>0</v>
      </c>
      <c r="CT93" s="478">
        <v>0</v>
      </c>
      <c r="CU93" s="478">
        <v>0</v>
      </c>
      <c r="CV93" s="478">
        <v>0</v>
      </c>
      <c r="CW93" s="478">
        <v>0</v>
      </c>
      <c r="CX93" s="478">
        <v>0</v>
      </c>
      <c r="CY93" s="478">
        <v>0</v>
      </c>
      <c r="CZ93" s="478">
        <v>0</v>
      </c>
      <c r="DA93" s="478">
        <v>0</v>
      </c>
      <c r="DB93" s="478">
        <v>0</v>
      </c>
      <c r="DC93" s="478">
        <v>0</v>
      </c>
      <c r="DD93" s="478">
        <v>0</v>
      </c>
      <c r="DE93" s="478">
        <v>0</v>
      </c>
      <c r="DF93" s="501">
        <v>1.0101244418226587</v>
      </c>
      <c r="DG93" s="502">
        <v>0.78161598720085401</v>
      </c>
      <c r="DH93" s="503" t="s">
        <v>292</v>
      </c>
    </row>
    <row r="94" spans="1:112" ht="18.75" customHeight="1" x14ac:dyDescent="0.2">
      <c r="A94" s="563" t="s">
        <v>293</v>
      </c>
      <c r="B94" s="571" t="s">
        <v>380</v>
      </c>
      <c r="C94" s="459"/>
      <c r="D94" s="499">
        <v>2.7648234277824916E-5</v>
      </c>
      <c r="E94" s="499">
        <v>7.3405098055495926E-5</v>
      </c>
      <c r="F94" s="499">
        <v>2.1647768149796319E-5</v>
      </c>
      <c r="G94" s="499">
        <v>1.769608476270659E-5</v>
      </c>
      <c r="H94" s="499">
        <v>2.5991166599206516E-5</v>
      </c>
      <c r="I94" s="499">
        <v>0</v>
      </c>
      <c r="J94" s="499">
        <v>3.4264615358895054E-5</v>
      </c>
      <c r="K94" s="499">
        <v>5.6323639063842063E-5</v>
      </c>
      <c r="L94" s="478">
        <v>3.9088347791947249E-5</v>
      </c>
      <c r="M94" s="478">
        <v>1.8133870681543695E-4</v>
      </c>
      <c r="N94" s="478">
        <v>0</v>
      </c>
      <c r="O94" s="478">
        <v>2.8816793327312246E-5</v>
      </c>
      <c r="P94" s="478">
        <v>2.7715682150387278E-5</v>
      </c>
      <c r="Q94" s="478">
        <v>3.3070591107227348E-5</v>
      </c>
      <c r="R94" s="478">
        <v>2.7450927595591287E-5</v>
      </c>
      <c r="S94" s="478">
        <v>5.2526704140069878E-5</v>
      </c>
      <c r="T94" s="478">
        <v>3.7320201899966054E-5</v>
      </c>
      <c r="U94" s="478">
        <v>3.0218152801539784E-5</v>
      </c>
      <c r="V94" s="478">
        <v>6.0452860567986985E-5</v>
      </c>
      <c r="W94" s="478">
        <v>2.9503807493996845E-5</v>
      </c>
      <c r="X94" s="478">
        <v>0</v>
      </c>
      <c r="Y94" s="478">
        <v>2.2232092690790929E-5</v>
      </c>
      <c r="Z94" s="478">
        <v>2.0307015000428607E-5</v>
      </c>
      <c r="AA94" s="478">
        <v>4.4183846623438565E-5</v>
      </c>
      <c r="AB94" s="478">
        <v>2.5443366594367794E-5</v>
      </c>
      <c r="AC94" s="478">
        <v>5.6494275353443963E-5</v>
      </c>
      <c r="AD94" s="478">
        <v>2.4079521870356738E-5</v>
      </c>
      <c r="AE94" s="478">
        <v>1.5050696634184657E-5</v>
      </c>
      <c r="AF94" s="478">
        <v>4.9493290279358929E-5</v>
      </c>
      <c r="AG94" s="478">
        <v>5.9405345704877646E-5</v>
      </c>
      <c r="AH94" s="478">
        <v>4.9741095607079806E-5</v>
      </c>
      <c r="AI94" s="478">
        <v>9.6094467713137512E-5</v>
      </c>
      <c r="AJ94" s="478">
        <v>6.0516855641456208E-5</v>
      </c>
      <c r="AK94" s="478">
        <v>3.3564938364713663E-5</v>
      </c>
      <c r="AL94" s="478">
        <v>1.8301417678602787E-5</v>
      </c>
      <c r="AM94" s="478">
        <v>4.5568944315933203E-5</v>
      </c>
      <c r="AN94" s="478">
        <v>2.6467088351490155E-5</v>
      </c>
      <c r="AO94" s="478">
        <v>6.0953058494445199E-5</v>
      </c>
      <c r="AP94" s="478">
        <v>7.6651922237567179E-5</v>
      </c>
      <c r="AQ94" s="478">
        <v>2.4858192739212226E-5</v>
      </c>
      <c r="AR94" s="478">
        <v>2.368628426824103E-5</v>
      </c>
      <c r="AS94" s="478">
        <v>2.249346297333009E-5</v>
      </c>
      <c r="AT94" s="478">
        <v>2.0104131952540866E-5</v>
      </c>
      <c r="AU94" s="478">
        <v>2.3848187350818676E-5</v>
      </c>
      <c r="AV94" s="478">
        <v>1.9787497186966685E-5</v>
      </c>
      <c r="AW94" s="478">
        <v>1.8326969995160691E-5</v>
      </c>
      <c r="AX94" s="478">
        <v>2.3455311613745632E-5</v>
      </c>
      <c r="AY94" s="478">
        <v>2.2055296587389984E-5</v>
      </c>
      <c r="AZ94" s="478">
        <v>1.641831947686761E-5</v>
      </c>
      <c r="BA94" s="478">
        <v>2.4921829704980106E-5</v>
      </c>
      <c r="BB94" s="478">
        <v>1.7239151577441373E-5</v>
      </c>
      <c r="BC94" s="478">
        <v>2.2554800116462734E-5</v>
      </c>
      <c r="BD94" s="478">
        <v>0</v>
      </c>
      <c r="BE94" s="478">
        <v>1.2325098476645939E-5</v>
      </c>
      <c r="BF94" s="478">
        <v>1.9932880445654021E-5</v>
      </c>
      <c r="BG94" s="478">
        <v>2.2330122356866912E-5</v>
      </c>
      <c r="BH94" s="478">
        <v>2.4896171844494154E-5</v>
      </c>
      <c r="BI94" s="478">
        <v>3.7802176200248417E-5</v>
      </c>
      <c r="BJ94" s="478">
        <v>1.6761496649318373E-4</v>
      </c>
      <c r="BK94" s="478">
        <v>2.8229620765819723E-5</v>
      </c>
      <c r="BL94" s="478">
        <v>2.8903511458950957E-5</v>
      </c>
      <c r="BM94" s="478">
        <v>3.0112799690753205E-5</v>
      </c>
      <c r="BN94" s="478">
        <v>3.0517313703037647E-5</v>
      </c>
      <c r="BO94" s="478">
        <v>3.699159469537818E-5</v>
      </c>
      <c r="BP94" s="478">
        <v>1.6241548090065733E-4</v>
      </c>
      <c r="BQ94" s="478">
        <v>1.4236670360097333E-4</v>
      </c>
      <c r="BR94" s="478">
        <v>1.9823953655569095E-5</v>
      </c>
      <c r="BS94" s="478">
        <v>4.7452645678622919E-5</v>
      </c>
      <c r="BT94" s="478">
        <v>1.5401444810721302E-4</v>
      </c>
      <c r="BU94" s="478">
        <v>5.180808533141735E-5</v>
      </c>
      <c r="BV94" s="478">
        <v>4.516993578368512E-5</v>
      </c>
      <c r="BW94" s="478">
        <v>1.0813724931760195E-5</v>
      </c>
      <c r="BX94" s="478">
        <v>2.1907723494689793E-5</v>
      </c>
      <c r="BY94" s="478">
        <v>1.7380658484665757E-5</v>
      </c>
      <c r="BZ94" s="478">
        <v>7.1122647091614695E-5</v>
      </c>
      <c r="CA94" s="478">
        <v>3.7140055696298397E-5</v>
      </c>
      <c r="CB94" s="478">
        <v>1.1995844292415592E-4</v>
      </c>
      <c r="CC94" s="478">
        <v>2.883197471368435E-5</v>
      </c>
      <c r="CD94" s="478">
        <v>1.1371887486618767E-2</v>
      </c>
      <c r="CE94" s="478">
        <v>5.5089326857497953E-4</v>
      </c>
      <c r="CF94" s="478">
        <v>7.7166026408561582E-6</v>
      </c>
      <c r="CG94" s="478">
        <v>8.3114637102763478E-4</v>
      </c>
      <c r="CH94" s="478">
        <v>4.1107273781527384E-4</v>
      </c>
      <c r="CI94" s="478">
        <v>1.3249989677423067E-4</v>
      </c>
      <c r="CJ94" s="478">
        <v>2.4790949829868138E-4</v>
      </c>
      <c r="CK94" s="478">
        <v>1.4948818208987378E-4</v>
      </c>
      <c r="CL94" s="478">
        <v>4.3206088105452133E-5</v>
      </c>
      <c r="CM94" s="478">
        <v>3.0192171711379756E-5</v>
      </c>
      <c r="CN94" s="478">
        <v>5.6192190561694117E-5</v>
      </c>
      <c r="CO94" s="478">
        <v>9.5113549204880032E-3</v>
      </c>
      <c r="CP94" s="478">
        <v>1.0496415115387943</v>
      </c>
      <c r="CQ94" s="478">
        <v>1.995695470034196E-3</v>
      </c>
      <c r="CR94" s="478">
        <v>1.0534769371058207E-3</v>
      </c>
      <c r="CS94" s="478">
        <v>3.321616846762455E-5</v>
      </c>
      <c r="CT94" s="478">
        <v>1.9967884039338103E-5</v>
      </c>
      <c r="CU94" s="478">
        <v>1.3407282383919172E-4</v>
      </c>
      <c r="CV94" s="478">
        <v>1.8733314842912014E-5</v>
      </c>
      <c r="CW94" s="478">
        <v>4.8836144200610563E-5</v>
      </c>
      <c r="CX94" s="478">
        <v>5.4532734623653513E-5</v>
      </c>
      <c r="CY94" s="478">
        <v>4.9635030954462388E-4</v>
      </c>
      <c r="CZ94" s="478">
        <v>2.6417000897907984E-5</v>
      </c>
      <c r="DA94" s="478">
        <v>9.7498376570820662E-5</v>
      </c>
      <c r="DB94" s="478">
        <v>3.5548771272172464E-3</v>
      </c>
      <c r="DC94" s="478">
        <v>9.4121498361800926E-5</v>
      </c>
      <c r="DD94" s="478">
        <v>5.7435506827283953E-5</v>
      </c>
      <c r="DE94" s="478">
        <v>1.5538423713294498E-4</v>
      </c>
      <c r="DF94" s="501">
        <v>1.0840643272803911</v>
      </c>
      <c r="DG94" s="502">
        <v>0.83882933059969622</v>
      </c>
      <c r="DH94" s="503" t="s">
        <v>293</v>
      </c>
    </row>
    <row r="95" spans="1:112" ht="18.75" customHeight="1" x14ac:dyDescent="0.2">
      <c r="A95" s="563" t="s">
        <v>294</v>
      </c>
      <c r="B95" s="571" t="s">
        <v>381</v>
      </c>
      <c r="C95" s="459"/>
      <c r="D95" s="499">
        <v>0</v>
      </c>
      <c r="E95" s="499">
        <v>0</v>
      </c>
      <c r="F95" s="499">
        <v>0</v>
      </c>
      <c r="G95" s="499">
        <v>0</v>
      </c>
      <c r="H95" s="499">
        <v>0</v>
      </c>
      <c r="I95" s="499">
        <v>0</v>
      </c>
      <c r="J95" s="499">
        <v>0</v>
      </c>
      <c r="K95" s="499">
        <v>0</v>
      </c>
      <c r="L95" s="478">
        <v>0</v>
      </c>
      <c r="M95" s="478">
        <v>0</v>
      </c>
      <c r="N95" s="478">
        <v>0</v>
      </c>
      <c r="O95" s="478">
        <v>0</v>
      </c>
      <c r="P95" s="478">
        <v>0</v>
      </c>
      <c r="Q95" s="478">
        <v>0</v>
      </c>
      <c r="R95" s="478">
        <v>0</v>
      </c>
      <c r="S95" s="478">
        <v>0</v>
      </c>
      <c r="T95" s="478">
        <v>0</v>
      </c>
      <c r="U95" s="478">
        <v>0</v>
      </c>
      <c r="V95" s="478">
        <v>0</v>
      </c>
      <c r="W95" s="478">
        <v>0</v>
      </c>
      <c r="X95" s="478">
        <v>0</v>
      </c>
      <c r="Y95" s="478">
        <v>0</v>
      </c>
      <c r="Z95" s="478">
        <v>0</v>
      </c>
      <c r="AA95" s="478">
        <v>0</v>
      </c>
      <c r="AB95" s="478">
        <v>0</v>
      </c>
      <c r="AC95" s="478">
        <v>0</v>
      </c>
      <c r="AD95" s="478">
        <v>0</v>
      </c>
      <c r="AE95" s="478">
        <v>0</v>
      </c>
      <c r="AF95" s="478">
        <v>0</v>
      </c>
      <c r="AG95" s="478">
        <v>0</v>
      </c>
      <c r="AH95" s="478">
        <v>0</v>
      </c>
      <c r="AI95" s="478">
        <v>0</v>
      </c>
      <c r="AJ95" s="478">
        <v>0</v>
      </c>
      <c r="AK95" s="478">
        <v>0</v>
      </c>
      <c r="AL95" s="478">
        <v>0</v>
      </c>
      <c r="AM95" s="478">
        <v>0</v>
      </c>
      <c r="AN95" s="478">
        <v>0</v>
      </c>
      <c r="AO95" s="478">
        <v>0</v>
      </c>
      <c r="AP95" s="478">
        <v>0</v>
      </c>
      <c r="AQ95" s="478">
        <v>0</v>
      </c>
      <c r="AR95" s="478">
        <v>0</v>
      </c>
      <c r="AS95" s="478">
        <v>0</v>
      </c>
      <c r="AT95" s="478">
        <v>0</v>
      </c>
      <c r="AU95" s="478">
        <v>0</v>
      </c>
      <c r="AV95" s="478">
        <v>0</v>
      </c>
      <c r="AW95" s="478">
        <v>0</v>
      </c>
      <c r="AX95" s="478">
        <v>0</v>
      </c>
      <c r="AY95" s="478">
        <v>0</v>
      </c>
      <c r="AZ95" s="478">
        <v>0</v>
      </c>
      <c r="BA95" s="478">
        <v>0</v>
      </c>
      <c r="BB95" s="478">
        <v>0</v>
      </c>
      <c r="BC95" s="478">
        <v>0</v>
      </c>
      <c r="BD95" s="478">
        <v>0</v>
      </c>
      <c r="BE95" s="478">
        <v>0</v>
      </c>
      <c r="BF95" s="478">
        <v>0</v>
      </c>
      <c r="BG95" s="478">
        <v>0</v>
      </c>
      <c r="BH95" s="478">
        <v>0</v>
      </c>
      <c r="BI95" s="478">
        <v>0</v>
      </c>
      <c r="BJ95" s="478">
        <v>0</v>
      </c>
      <c r="BK95" s="478">
        <v>0</v>
      </c>
      <c r="BL95" s="478">
        <v>0</v>
      </c>
      <c r="BM95" s="478">
        <v>0</v>
      </c>
      <c r="BN95" s="478">
        <v>0</v>
      </c>
      <c r="BO95" s="478">
        <v>0</v>
      </c>
      <c r="BP95" s="478">
        <v>0</v>
      </c>
      <c r="BQ95" s="478">
        <v>0</v>
      </c>
      <c r="BR95" s="478">
        <v>0</v>
      </c>
      <c r="BS95" s="478">
        <v>0</v>
      </c>
      <c r="BT95" s="478">
        <v>0</v>
      </c>
      <c r="BU95" s="478">
        <v>0</v>
      </c>
      <c r="BV95" s="478">
        <v>0</v>
      </c>
      <c r="BW95" s="478">
        <v>0</v>
      </c>
      <c r="BX95" s="478">
        <v>0</v>
      </c>
      <c r="BY95" s="478">
        <v>0</v>
      </c>
      <c r="BZ95" s="478">
        <v>0</v>
      </c>
      <c r="CA95" s="478">
        <v>0</v>
      </c>
      <c r="CB95" s="478">
        <v>0</v>
      </c>
      <c r="CC95" s="478">
        <v>0</v>
      </c>
      <c r="CD95" s="478">
        <v>0</v>
      </c>
      <c r="CE95" s="478">
        <v>0</v>
      </c>
      <c r="CF95" s="478">
        <v>0</v>
      </c>
      <c r="CG95" s="478">
        <v>0</v>
      </c>
      <c r="CH95" s="478">
        <v>0</v>
      </c>
      <c r="CI95" s="478">
        <v>0</v>
      </c>
      <c r="CJ95" s="478">
        <v>0</v>
      </c>
      <c r="CK95" s="478">
        <v>0</v>
      </c>
      <c r="CL95" s="478">
        <v>0</v>
      </c>
      <c r="CM95" s="478">
        <v>0</v>
      </c>
      <c r="CN95" s="478">
        <v>0</v>
      </c>
      <c r="CO95" s="478">
        <v>0</v>
      </c>
      <c r="CP95" s="478">
        <v>0</v>
      </c>
      <c r="CQ95" s="478">
        <v>1</v>
      </c>
      <c r="CR95" s="478">
        <v>0</v>
      </c>
      <c r="CS95" s="478">
        <v>0</v>
      </c>
      <c r="CT95" s="478">
        <v>0</v>
      </c>
      <c r="CU95" s="478">
        <v>0</v>
      </c>
      <c r="CV95" s="478">
        <v>0</v>
      </c>
      <c r="CW95" s="478">
        <v>0</v>
      </c>
      <c r="CX95" s="478">
        <v>0</v>
      </c>
      <c r="CY95" s="478">
        <v>0</v>
      </c>
      <c r="CZ95" s="478">
        <v>0</v>
      </c>
      <c r="DA95" s="478">
        <v>0</v>
      </c>
      <c r="DB95" s="478">
        <v>0</v>
      </c>
      <c r="DC95" s="478">
        <v>0</v>
      </c>
      <c r="DD95" s="478">
        <v>0</v>
      </c>
      <c r="DE95" s="478">
        <v>0</v>
      </c>
      <c r="DF95" s="501">
        <v>1</v>
      </c>
      <c r="DG95" s="502">
        <v>0.77378187759768857</v>
      </c>
      <c r="DH95" s="503" t="s">
        <v>294</v>
      </c>
    </row>
    <row r="96" spans="1:112" ht="18.75" customHeight="1" x14ac:dyDescent="0.2">
      <c r="A96" s="563" t="s">
        <v>295</v>
      </c>
      <c r="B96" s="571" t="s">
        <v>382</v>
      </c>
      <c r="C96" s="459"/>
      <c r="D96" s="499">
        <v>0</v>
      </c>
      <c r="E96" s="499">
        <v>0</v>
      </c>
      <c r="F96" s="499">
        <v>0</v>
      </c>
      <c r="G96" s="499">
        <v>0</v>
      </c>
      <c r="H96" s="499">
        <v>0</v>
      </c>
      <c r="I96" s="499">
        <v>0</v>
      </c>
      <c r="J96" s="499">
        <v>0</v>
      </c>
      <c r="K96" s="499">
        <v>0</v>
      </c>
      <c r="L96" s="478">
        <v>0</v>
      </c>
      <c r="M96" s="478">
        <v>0</v>
      </c>
      <c r="N96" s="478">
        <v>0</v>
      </c>
      <c r="O96" s="478">
        <v>0</v>
      </c>
      <c r="P96" s="478">
        <v>0</v>
      </c>
      <c r="Q96" s="478">
        <v>0</v>
      </c>
      <c r="R96" s="478">
        <v>0</v>
      </c>
      <c r="S96" s="478">
        <v>0</v>
      </c>
      <c r="T96" s="478">
        <v>0</v>
      </c>
      <c r="U96" s="478">
        <v>0</v>
      </c>
      <c r="V96" s="478">
        <v>0</v>
      </c>
      <c r="W96" s="478">
        <v>0</v>
      </c>
      <c r="X96" s="478">
        <v>0</v>
      </c>
      <c r="Y96" s="478">
        <v>0</v>
      </c>
      <c r="Z96" s="478">
        <v>0</v>
      </c>
      <c r="AA96" s="478">
        <v>0</v>
      </c>
      <c r="AB96" s="478">
        <v>0</v>
      </c>
      <c r="AC96" s="478">
        <v>0</v>
      </c>
      <c r="AD96" s="478">
        <v>0</v>
      </c>
      <c r="AE96" s="478">
        <v>0</v>
      </c>
      <c r="AF96" s="478">
        <v>0</v>
      </c>
      <c r="AG96" s="478">
        <v>0</v>
      </c>
      <c r="AH96" s="478">
        <v>0</v>
      </c>
      <c r="AI96" s="478">
        <v>0</v>
      </c>
      <c r="AJ96" s="478">
        <v>0</v>
      </c>
      <c r="AK96" s="478">
        <v>0</v>
      </c>
      <c r="AL96" s="478">
        <v>0</v>
      </c>
      <c r="AM96" s="478">
        <v>0</v>
      </c>
      <c r="AN96" s="478">
        <v>0</v>
      </c>
      <c r="AO96" s="478">
        <v>0</v>
      </c>
      <c r="AP96" s="478">
        <v>0</v>
      </c>
      <c r="AQ96" s="478">
        <v>0</v>
      </c>
      <c r="AR96" s="478">
        <v>0</v>
      </c>
      <c r="AS96" s="478">
        <v>0</v>
      </c>
      <c r="AT96" s="478">
        <v>0</v>
      </c>
      <c r="AU96" s="478">
        <v>0</v>
      </c>
      <c r="AV96" s="478">
        <v>0</v>
      </c>
      <c r="AW96" s="478">
        <v>0</v>
      </c>
      <c r="AX96" s="478">
        <v>0</v>
      </c>
      <c r="AY96" s="478">
        <v>0</v>
      </c>
      <c r="AZ96" s="478">
        <v>0</v>
      </c>
      <c r="BA96" s="478">
        <v>0</v>
      </c>
      <c r="BB96" s="478">
        <v>0</v>
      </c>
      <c r="BC96" s="478">
        <v>0</v>
      </c>
      <c r="BD96" s="478">
        <v>0</v>
      </c>
      <c r="BE96" s="478">
        <v>0</v>
      </c>
      <c r="BF96" s="478">
        <v>0</v>
      </c>
      <c r="BG96" s="478">
        <v>0</v>
      </c>
      <c r="BH96" s="478">
        <v>0</v>
      </c>
      <c r="BI96" s="478">
        <v>0</v>
      </c>
      <c r="BJ96" s="478">
        <v>0</v>
      </c>
      <c r="BK96" s="478">
        <v>0</v>
      </c>
      <c r="BL96" s="478">
        <v>0</v>
      </c>
      <c r="BM96" s="478">
        <v>0</v>
      </c>
      <c r="BN96" s="478">
        <v>0</v>
      </c>
      <c r="BO96" s="478">
        <v>0</v>
      </c>
      <c r="BP96" s="478">
        <v>0</v>
      </c>
      <c r="BQ96" s="478">
        <v>0</v>
      </c>
      <c r="BR96" s="478">
        <v>0</v>
      </c>
      <c r="BS96" s="478">
        <v>0</v>
      </c>
      <c r="BT96" s="478">
        <v>0</v>
      </c>
      <c r="BU96" s="478">
        <v>0</v>
      </c>
      <c r="BV96" s="478">
        <v>0</v>
      </c>
      <c r="BW96" s="478">
        <v>0</v>
      </c>
      <c r="BX96" s="478">
        <v>0</v>
      </c>
      <c r="BY96" s="478">
        <v>0</v>
      </c>
      <c r="BZ96" s="478">
        <v>0</v>
      </c>
      <c r="CA96" s="478">
        <v>0</v>
      </c>
      <c r="CB96" s="478">
        <v>0</v>
      </c>
      <c r="CC96" s="478">
        <v>0</v>
      </c>
      <c r="CD96" s="478">
        <v>0</v>
      </c>
      <c r="CE96" s="478">
        <v>0</v>
      </c>
      <c r="CF96" s="478">
        <v>0</v>
      </c>
      <c r="CG96" s="478">
        <v>0</v>
      </c>
      <c r="CH96" s="478">
        <v>0</v>
      </c>
      <c r="CI96" s="478">
        <v>0</v>
      </c>
      <c r="CJ96" s="478">
        <v>0</v>
      </c>
      <c r="CK96" s="478">
        <v>0</v>
      </c>
      <c r="CL96" s="478">
        <v>0</v>
      </c>
      <c r="CM96" s="478">
        <v>0</v>
      </c>
      <c r="CN96" s="478">
        <v>0</v>
      </c>
      <c r="CO96" s="478">
        <v>0</v>
      </c>
      <c r="CP96" s="478">
        <v>0</v>
      </c>
      <c r="CQ96" s="478">
        <v>0</v>
      </c>
      <c r="CR96" s="478">
        <v>1</v>
      </c>
      <c r="CS96" s="478">
        <v>0</v>
      </c>
      <c r="CT96" s="478">
        <v>0</v>
      </c>
      <c r="CU96" s="478">
        <v>0</v>
      </c>
      <c r="CV96" s="478">
        <v>0</v>
      </c>
      <c r="CW96" s="478">
        <v>0</v>
      </c>
      <c r="CX96" s="478">
        <v>0</v>
      </c>
      <c r="CY96" s="478">
        <v>0</v>
      </c>
      <c r="CZ96" s="478">
        <v>0</v>
      </c>
      <c r="DA96" s="478">
        <v>0</v>
      </c>
      <c r="DB96" s="478">
        <v>0</v>
      </c>
      <c r="DC96" s="478">
        <v>0</v>
      </c>
      <c r="DD96" s="478">
        <v>0</v>
      </c>
      <c r="DE96" s="478">
        <v>0</v>
      </c>
      <c r="DF96" s="501">
        <v>1</v>
      </c>
      <c r="DG96" s="502">
        <v>0.77378187759768857</v>
      </c>
      <c r="DH96" s="503" t="s">
        <v>295</v>
      </c>
    </row>
    <row r="97" spans="1:112" ht="18.75" customHeight="1" x14ac:dyDescent="0.2">
      <c r="A97" s="563" t="s">
        <v>296</v>
      </c>
      <c r="B97" s="571" t="s">
        <v>534</v>
      </c>
      <c r="C97" s="459"/>
      <c r="D97" s="499">
        <v>3.2766963241147107E-3</v>
      </c>
      <c r="E97" s="499">
        <v>2.5634811957543089E-3</v>
      </c>
      <c r="F97" s="499">
        <v>7.836388850572815E-4</v>
      </c>
      <c r="G97" s="499">
        <v>1.7578850495038613E-3</v>
      </c>
      <c r="H97" s="499">
        <v>1.5673443748036323E-2</v>
      </c>
      <c r="I97" s="499">
        <v>0</v>
      </c>
      <c r="J97" s="499">
        <v>2.9358598979969926E-3</v>
      </c>
      <c r="K97" s="499">
        <v>1.99983015389953E-3</v>
      </c>
      <c r="L97" s="478">
        <v>2.1565473301453039E-3</v>
      </c>
      <c r="M97" s="478">
        <v>1.8545075050208435E-3</v>
      </c>
      <c r="N97" s="478">
        <v>0</v>
      </c>
      <c r="O97" s="478">
        <v>7.9505141002104637E-4</v>
      </c>
      <c r="P97" s="478">
        <v>2.0352342440136447E-3</v>
      </c>
      <c r="Q97" s="478">
        <v>1.3930795625684029E-3</v>
      </c>
      <c r="R97" s="478">
        <v>1.3722472570764962E-3</v>
      </c>
      <c r="S97" s="478">
        <v>1.7326389473596351E-3</v>
      </c>
      <c r="T97" s="478">
        <v>6.8376646424901481E-4</v>
      </c>
      <c r="U97" s="478">
        <v>1.0401422547883722E-3</v>
      </c>
      <c r="V97" s="478">
        <v>2.3241978321879735E-3</v>
      </c>
      <c r="W97" s="478">
        <v>4.2035495147638591E-3</v>
      </c>
      <c r="X97" s="478">
        <v>0</v>
      </c>
      <c r="Y97" s="478">
        <v>1.2449894386848295E-3</v>
      </c>
      <c r="Z97" s="478">
        <v>8.8762392331428617E-4</v>
      </c>
      <c r="AA97" s="478">
        <v>2.3965812134335075E-3</v>
      </c>
      <c r="AB97" s="478">
        <v>1.3165357353418481E-3</v>
      </c>
      <c r="AC97" s="478">
        <v>7.5905757333801882E-4</v>
      </c>
      <c r="AD97" s="478">
        <v>8.5811623944408372E-4</v>
      </c>
      <c r="AE97" s="478">
        <v>8.0866631991610032E-4</v>
      </c>
      <c r="AF97" s="478">
        <v>3.0718334767701607E-4</v>
      </c>
      <c r="AG97" s="478">
        <v>5.9476810794561498E-4</v>
      </c>
      <c r="AH97" s="478">
        <v>2.3292531858759547E-3</v>
      </c>
      <c r="AI97" s="478">
        <v>9.366319485554416E-4</v>
      </c>
      <c r="AJ97" s="478">
        <v>1.4048725843603552E-3</v>
      </c>
      <c r="AK97" s="478">
        <v>9.488125983211017E-4</v>
      </c>
      <c r="AL97" s="478">
        <v>1.6285942658063898E-3</v>
      </c>
      <c r="AM97" s="478">
        <v>9.3802949653613442E-4</v>
      </c>
      <c r="AN97" s="478">
        <v>1.0378795752006321E-3</v>
      </c>
      <c r="AO97" s="478">
        <v>1.4202573845253201E-3</v>
      </c>
      <c r="AP97" s="478">
        <v>2.1697979598885989E-3</v>
      </c>
      <c r="AQ97" s="478">
        <v>5.6870728482574513E-4</v>
      </c>
      <c r="AR97" s="478">
        <v>5.4873429695855415E-4</v>
      </c>
      <c r="AS97" s="478">
        <v>4.0285318663886684E-3</v>
      </c>
      <c r="AT97" s="478">
        <v>9.2160861856879078E-4</v>
      </c>
      <c r="AU97" s="478">
        <v>5.6769646935864095E-4</v>
      </c>
      <c r="AV97" s="478">
        <v>6.8470516869779637E-4</v>
      </c>
      <c r="AW97" s="478">
        <v>8.4667470884015211E-4</v>
      </c>
      <c r="AX97" s="478">
        <v>9.0386000966384225E-4</v>
      </c>
      <c r="AY97" s="478">
        <v>3.3972340073002593E-4</v>
      </c>
      <c r="AZ97" s="478">
        <v>6.964621733978742E-4</v>
      </c>
      <c r="BA97" s="478">
        <v>3.7667161803858746E-4</v>
      </c>
      <c r="BB97" s="478">
        <v>6.7247292689899508E-4</v>
      </c>
      <c r="BC97" s="478">
        <v>2.7974690463936384E-4</v>
      </c>
      <c r="BD97" s="478">
        <v>0</v>
      </c>
      <c r="BE97" s="478">
        <v>3.0793366388678624E-4</v>
      </c>
      <c r="BF97" s="478">
        <v>4.9125132459650349E-4</v>
      </c>
      <c r="BG97" s="478">
        <v>7.7039360926595395E-4</v>
      </c>
      <c r="BH97" s="478">
        <v>5.7419392779468632E-4</v>
      </c>
      <c r="BI97" s="478">
        <v>1.8895296242128139E-3</v>
      </c>
      <c r="BJ97" s="478">
        <v>3.3551176230702754E-3</v>
      </c>
      <c r="BK97" s="478">
        <v>1.4683592153216097E-3</v>
      </c>
      <c r="BL97" s="478">
        <v>2.272563041790676E-3</v>
      </c>
      <c r="BM97" s="478">
        <v>1.7871411750888999E-3</v>
      </c>
      <c r="BN97" s="478">
        <v>1.7177529966881798E-3</v>
      </c>
      <c r="BO97" s="478">
        <v>2.7520892967476574E-3</v>
      </c>
      <c r="BP97" s="478">
        <v>7.7254437766946463E-3</v>
      </c>
      <c r="BQ97" s="478">
        <v>9.6075284746773848E-3</v>
      </c>
      <c r="BR97" s="478">
        <v>2.8780942288638362E-3</v>
      </c>
      <c r="BS97" s="478">
        <v>1.2399677697732395E-3</v>
      </c>
      <c r="BT97" s="478">
        <v>4.648500482124493E-3</v>
      </c>
      <c r="BU97" s="478">
        <v>1.2403902986199528E-3</v>
      </c>
      <c r="BV97" s="478">
        <v>1.3954886110935834E-3</v>
      </c>
      <c r="BW97" s="478">
        <v>3.4247190419042745E-4</v>
      </c>
      <c r="BX97" s="478">
        <v>1.5486276835422628E-3</v>
      </c>
      <c r="BY97" s="478">
        <v>2.1000956060015941E-3</v>
      </c>
      <c r="BZ97" s="478">
        <v>1.2567145702589177E-3</v>
      </c>
      <c r="CA97" s="478">
        <v>1.8686984253592695E-3</v>
      </c>
      <c r="CB97" s="478">
        <v>1.0291755557593305E-3</v>
      </c>
      <c r="CC97" s="478">
        <v>1.435928558783723E-3</v>
      </c>
      <c r="CD97" s="478">
        <v>5.0236844434096506E-3</v>
      </c>
      <c r="CE97" s="478">
        <v>3.9792228848877335E-3</v>
      </c>
      <c r="CF97" s="478">
        <v>3.2577542925053756E-4</v>
      </c>
      <c r="CG97" s="478">
        <v>2.3460166862873328E-3</v>
      </c>
      <c r="CH97" s="478">
        <v>5.1829939101829649E-3</v>
      </c>
      <c r="CI97" s="478">
        <v>7.3213838971861319E-4</v>
      </c>
      <c r="CJ97" s="478">
        <v>1.4352520771506844E-3</v>
      </c>
      <c r="CK97" s="478">
        <v>4.9267479061402414E-3</v>
      </c>
      <c r="CL97" s="478">
        <v>5.1930719684341049E-4</v>
      </c>
      <c r="CM97" s="478">
        <v>7.3911371437567169E-4</v>
      </c>
      <c r="CN97" s="478">
        <v>6.7705097932436557E-3</v>
      </c>
      <c r="CO97" s="478">
        <v>2.243396835885716E-3</v>
      </c>
      <c r="CP97" s="478">
        <v>1.0514113068939429E-3</v>
      </c>
      <c r="CQ97" s="478">
        <v>5.7081286334013167E-4</v>
      </c>
      <c r="CR97" s="478">
        <v>8.81235011971255E-4</v>
      </c>
      <c r="CS97" s="478">
        <v>1.0004894615153981</v>
      </c>
      <c r="CT97" s="478">
        <v>1.939350865341153E-3</v>
      </c>
      <c r="CU97" s="478">
        <v>2.3670017274407119E-3</v>
      </c>
      <c r="CV97" s="478">
        <v>2.2681455818911902E-3</v>
      </c>
      <c r="CW97" s="478">
        <v>2.9813350814943238E-3</v>
      </c>
      <c r="CX97" s="478">
        <v>2.8462133650080106E-3</v>
      </c>
      <c r="CY97" s="478">
        <v>2.0313314219752281E-3</v>
      </c>
      <c r="CZ97" s="478">
        <v>2.5956669538254205E-3</v>
      </c>
      <c r="DA97" s="478">
        <v>9.5908310859386964E-3</v>
      </c>
      <c r="DB97" s="478">
        <v>3.3531998082370431E-3</v>
      </c>
      <c r="DC97" s="478">
        <v>3.2933819187152898E-3</v>
      </c>
      <c r="DD97" s="478">
        <v>4.0151133535273431E-4</v>
      </c>
      <c r="DE97" s="478">
        <v>8.0924853559319863E-4</v>
      </c>
      <c r="DF97" s="501">
        <v>1.2094027930117293</v>
      </c>
      <c r="DG97" s="502">
        <v>0.93581396394850458</v>
      </c>
      <c r="DH97" s="503" t="s">
        <v>296</v>
      </c>
    </row>
    <row r="98" spans="1:112" ht="18.75" customHeight="1" x14ac:dyDescent="0.2">
      <c r="A98" s="563" t="s">
        <v>297</v>
      </c>
      <c r="B98" s="571" t="s">
        <v>383</v>
      </c>
      <c r="C98" s="459"/>
      <c r="D98" s="499">
        <v>8.7027501686294927E-3</v>
      </c>
      <c r="E98" s="499">
        <v>4.3058568107718267E-3</v>
      </c>
      <c r="F98" s="499">
        <v>3.9245776454903802E-3</v>
      </c>
      <c r="G98" s="499">
        <v>8.1544227049190846E-3</v>
      </c>
      <c r="H98" s="499">
        <v>3.9902799158602533E-3</v>
      </c>
      <c r="I98" s="499">
        <v>0</v>
      </c>
      <c r="J98" s="499">
        <v>3.3479216620291331E-2</v>
      </c>
      <c r="K98" s="499">
        <v>3.5116162972303987E-3</v>
      </c>
      <c r="L98" s="478">
        <v>3.718208008586776E-3</v>
      </c>
      <c r="M98" s="478">
        <v>2.2852689258533454E-3</v>
      </c>
      <c r="N98" s="478">
        <v>0</v>
      </c>
      <c r="O98" s="478">
        <v>3.3752217933071425E-3</v>
      </c>
      <c r="P98" s="478">
        <v>3.5115965465320883E-3</v>
      </c>
      <c r="Q98" s="478">
        <v>7.5434581089794299E-3</v>
      </c>
      <c r="R98" s="478">
        <v>5.1241254862154752E-3</v>
      </c>
      <c r="S98" s="478">
        <v>3.2729106315841508E-3</v>
      </c>
      <c r="T98" s="478">
        <v>2.2713445396383052E-3</v>
      </c>
      <c r="U98" s="478">
        <v>5.836455359634435E-3</v>
      </c>
      <c r="V98" s="478">
        <v>2.7140435715836508E-3</v>
      </c>
      <c r="W98" s="478">
        <v>2.4971077841093609E-3</v>
      </c>
      <c r="X98" s="478">
        <v>0</v>
      </c>
      <c r="Y98" s="478">
        <v>1.7988510806365324E-3</v>
      </c>
      <c r="Z98" s="478">
        <v>1.1198226097804593E-3</v>
      </c>
      <c r="AA98" s="478">
        <v>1.4255473039267426E-3</v>
      </c>
      <c r="AB98" s="478">
        <v>1.8028772988799879E-3</v>
      </c>
      <c r="AC98" s="478">
        <v>8.3390159487109188E-3</v>
      </c>
      <c r="AD98" s="478">
        <v>2.1965496325569165E-3</v>
      </c>
      <c r="AE98" s="478">
        <v>2.9929597024897655E-3</v>
      </c>
      <c r="AF98" s="478">
        <v>3.3152755977609067E-3</v>
      </c>
      <c r="AG98" s="478">
        <v>2.7586586228217119E-3</v>
      </c>
      <c r="AH98" s="478">
        <v>7.1667414861270144E-3</v>
      </c>
      <c r="AI98" s="478">
        <v>3.000175024911129E-3</v>
      </c>
      <c r="AJ98" s="478">
        <v>9.9907911967497057E-3</v>
      </c>
      <c r="AK98" s="478">
        <v>4.0046648587787944E-3</v>
      </c>
      <c r="AL98" s="478">
        <v>2.8115989994826353E-3</v>
      </c>
      <c r="AM98" s="478">
        <v>3.8025541538416648E-3</v>
      </c>
      <c r="AN98" s="478">
        <v>2.3383888625223693E-3</v>
      </c>
      <c r="AO98" s="478">
        <v>6.7136729628300236E-3</v>
      </c>
      <c r="AP98" s="478">
        <v>4.8630671956450154E-3</v>
      </c>
      <c r="AQ98" s="478">
        <v>2.6905648731151018E-3</v>
      </c>
      <c r="AR98" s="478">
        <v>3.4365257119394884E-3</v>
      </c>
      <c r="AS98" s="478">
        <v>4.3751751813791437E-3</v>
      </c>
      <c r="AT98" s="478">
        <v>4.4668271734619857E-3</v>
      </c>
      <c r="AU98" s="478">
        <v>2.7283602115770285E-3</v>
      </c>
      <c r="AV98" s="478">
        <v>4.6921617401788464E-3</v>
      </c>
      <c r="AW98" s="478">
        <v>2.7637435802371972E-3</v>
      </c>
      <c r="AX98" s="478">
        <v>4.9879845815646758E-3</v>
      </c>
      <c r="AY98" s="478">
        <v>2.5979507640593777E-3</v>
      </c>
      <c r="AZ98" s="478">
        <v>2.0286393172393746E-3</v>
      </c>
      <c r="BA98" s="478">
        <v>3.2225396134600024E-3</v>
      </c>
      <c r="BB98" s="478">
        <v>1.5225407433380601E-3</v>
      </c>
      <c r="BC98" s="478">
        <v>2.8471293458046695E-3</v>
      </c>
      <c r="BD98" s="478">
        <v>0</v>
      </c>
      <c r="BE98" s="478">
        <v>1.4083440234380872E-3</v>
      </c>
      <c r="BF98" s="478">
        <v>2.4960061300263177E-3</v>
      </c>
      <c r="BG98" s="478">
        <v>5.218583776918446E-3</v>
      </c>
      <c r="BH98" s="478">
        <v>3.9739639288855523E-3</v>
      </c>
      <c r="BI98" s="478">
        <v>5.7306249711168477E-3</v>
      </c>
      <c r="BJ98" s="478">
        <v>3.5605140391786583E-2</v>
      </c>
      <c r="BK98" s="478">
        <v>1.6442736285110192E-2</v>
      </c>
      <c r="BL98" s="478">
        <v>1.0780741510384601E-2</v>
      </c>
      <c r="BM98" s="478">
        <v>2.4590116731071535E-2</v>
      </c>
      <c r="BN98" s="478">
        <v>3.2193028107022501E-2</v>
      </c>
      <c r="BO98" s="478">
        <v>4.0082749961434568E-3</v>
      </c>
      <c r="BP98" s="478">
        <v>4.2182623906833975E-3</v>
      </c>
      <c r="BQ98" s="478">
        <v>3.6989274327401231E-3</v>
      </c>
      <c r="BR98" s="478">
        <v>5.1078424630223579E-3</v>
      </c>
      <c r="BS98" s="478">
        <v>8.3765326032247574E-3</v>
      </c>
      <c r="BT98" s="478">
        <v>3.9349096271272211E-3</v>
      </c>
      <c r="BU98" s="478">
        <v>1.7697275021862405E-3</v>
      </c>
      <c r="BV98" s="478">
        <v>1.6115574821609511E-3</v>
      </c>
      <c r="BW98" s="478">
        <v>5.4359866339905624E-4</v>
      </c>
      <c r="BX98" s="478">
        <v>2.2747518816610651E-3</v>
      </c>
      <c r="BY98" s="478">
        <v>3.7190913310757045E-3</v>
      </c>
      <c r="BZ98" s="478">
        <v>0.10840053984211466</v>
      </c>
      <c r="CA98" s="478">
        <v>2.2385315272617618E-3</v>
      </c>
      <c r="CB98" s="478">
        <v>3.7774987154548662E-2</v>
      </c>
      <c r="CC98" s="478">
        <v>4.5021875840368531E-3</v>
      </c>
      <c r="CD98" s="478">
        <v>4.5339203210233081E-3</v>
      </c>
      <c r="CE98" s="478">
        <v>3.5369625335604261E-3</v>
      </c>
      <c r="CF98" s="478">
        <v>1.6506951817667492E-3</v>
      </c>
      <c r="CG98" s="478">
        <v>6.6474043040210349E-3</v>
      </c>
      <c r="CH98" s="478">
        <v>8.6060336044452429E-3</v>
      </c>
      <c r="CI98" s="478">
        <v>4.4765082377593197E-3</v>
      </c>
      <c r="CJ98" s="478">
        <v>2.2030134469320818E-2</v>
      </c>
      <c r="CK98" s="478">
        <v>5.5739895225885407E-3</v>
      </c>
      <c r="CL98" s="478">
        <v>5.467196481623404E-3</v>
      </c>
      <c r="CM98" s="478">
        <v>2.8764838096684018E-3</v>
      </c>
      <c r="CN98" s="478">
        <v>2.8561995881373784E-3</v>
      </c>
      <c r="CO98" s="478">
        <v>5.456743467052657E-3</v>
      </c>
      <c r="CP98" s="478">
        <v>7.6244159553586774E-3</v>
      </c>
      <c r="CQ98" s="478">
        <v>4.3995653342399398E-3</v>
      </c>
      <c r="CR98" s="478">
        <v>7.8117186868744293E-3</v>
      </c>
      <c r="CS98" s="478">
        <v>3.6638192847278728E-3</v>
      </c>
      <c r="CT98" s="478">
        <v>1.0044796243572758</v>
      </c>
      <c r="CU98" s="478">
        <v>5.5846126360206191E-3</v>
      </c>
      <c r="CV98" s="478">
        <v>3.4584688656567049E-3</v>
      </c>
      <c r="CW98" s="478">
        <v>3.6237756751696828E-3</v>
      </c>
      <c r="CX98" s="478">
        <v>1.2930745162867133E-2</v>
      </c>
      <c r="CY98" s="478">
        <v>2.5922444851118856E-3</v>
      </c>
      <c r="CZ98" s="478">
        <v>4.3400084627015032E-3</v>
      </c>
      <c r="DA98" s="478">
        <v>6.6471526426349105E-3</v>
      </c>
      <c r="DB98" s="478">
        <v>2.890460893695131E-3</v>
      </c>
      <c r="DC98" s="478">
        <v>5.3436503655728516E-3</v>
      </c>
      <c r="DD98" s="478">
        <v>1.6556633362905431E-3</v>
      </c>
      <c r="DE98" s="478">
        <v>2.5678374862745054E-3</v>
      </c>
      <c r="DF98" s="501">
        <v>1.70496485978361</v>
      </c>
      <c r="DG98" s="502">
        <v>1.3192709104414415</v>
      </c>
      <c r="DH98" s="503" t="s">
        <v>297</v>
      </c>
    </row>
    <row r="99" spans="1:112" ht="18.75" customHeight="1" x14ac:dyDescent="0.2">
      <c r="A99" s="563" t="s">
        <v>298</v>
      </c>
      <c r="B99" s="571" t="s">
        <v>384</v>
      </c>
      <c r="C99" s="459"/>
      <c r="D99" s="499">
        <v>4.1877310868903634E-4</v>
      </c>
      <c r="E99" s="499">
        <v>2.7488217863909365E-4</v>
      </c>
      <c r="F99" s="499">
        <v>4.1599922778819576E-4</v>
      </c>
      <c r="G99" s="499">
        <v>8.4167199382949212E-4</v>
      </c>
      <c r="H99" s="499">
        <v>5.5032380871351762E-4</v>
      </c>
      <c r="I99" s="499">
        <v>0</v>
      </c>
      <c r="J99" s="499">
        <v>8.3974454266215275E-4</v>
      </c>
      <c r="K99" s="499">
        <v>1.2239288656242923E-3</v>
      </c>
      <c r="L99" s="478">
        <v>1.0688266037170031E-2</v>
      </c>
      <c r="M99" s="478">
        <v>3.0179572930960695E-4</v>
      </c>
      <c r="N99" s="478">
        <v>0</v>
      </c>
      <c r="O99" s="478">
        <v>4.9942247685559008E-4</v>
      </c>
      <c r="P99" s="478">
        <v>1.3316415386426712E-3</v>
      </c>
      <c r="Q99" s="478">
        <v>6.1173974264029022E-4</v>
      </c>
      <c r="R99" s="478">
        <v>1.8529584895004157E-3</v>
      </c>
      <c r="S99" s="478">
        <v>7.0512733365832964E-4</v>
      </c>
      <c r="T99" s="478">
        <v>7.8977245330405846E-4</v>
      </c>
      <c r="U99" s="478">
        <v>5.1782071199247984E-4</v>
      </c>
      <c r="V99" s="478">
        <v>1.1490371131145031E-3</v>
      </c>
      <c r="W99" s="478">
        <v>8.4214654074569106E-4</v>
      </c>
      <c r="X99" s="478">
        <v>0</v>
      </c>
      <c r="Y99" s="478">
        <v>4.9574362769815061E-4</v>
      </c>
      <c r="Z99" s="478">
        <v>3.8669045085383628E-4</v>
      </c>
      <c r="AA99" s="478">
        <v>1.0920646355570099E-2</v>
      </c>
      <c r="AB99" s="478">
        <v>1.9185327560149734E-3</v>
      </c>
      <c r="AC99" s="478">
        <v>2.2271610273648306E-4</v>
      </c>
      <c r="AD99" s="478">
        <v>1.3284458410826509E-3</v>
      </c>
      <c r="AE99" s="478">
        <v>8.9460797975361923E-4</v>
      </c>
      <c r="AF99" s="478">
        <v>8.5036801019244422E-4</v>
      </c>
      <c r="AG99" s="478">
        <v>8.3686111653347444E-4</v>
      </c>
      <c r="AH99" s="478">
        <v>4.5235221637797131E-4</v>
      </c>
      <c r="AI99" s="478">
        <v>1.4749065473734174E-3</v>
      </c>
      <c r="AJ99" s="478">
        <v>9.6073121995567058E-4</v>
      </c>
      <c r="AK99" s="478">
        <v>4.1281259870075681E-4</v>
      </c>
      <c r="AL99" s="478">
        <v>3.5342861484262932E-4</v>
      </c>
      <c r="AM99" s="478">
        <v>4.6114086516481026E-4</v>
      </c>
      <c r="AN99" s="478">
        <v>2.6240792355236076E-4</v>
      </c>
      <c r="AO99" s="478">
        <v>6.422647573517072E-4</v>
      </c>
      <c r="AP99" s="478">
        <v>4.7369319378412001E-4</v>
      </c>
      <c r="AQ99" s="478">
        <v>4.5086722214747032E-4</v>
      </c>
      <c r="AR99" s="478">
        <v>5.0889678031740314E-4</v>
      </c>
      <c r="AS99" s="478">
        <v>1.3388178904844906E-3</v>
      </c>
      <c r="AT99" s="478">
        <v>8.6143266378058646E-4</v>
      </c>
      <c r="AU99" s="478">
        <v>6.8614572710890042E-4</v>
      </c>
      <c r="AV99" s="478">
        <v>9.3081272319083962E-4</v>
      </c>
      <c r="AW99" s="478">
        <v>7.8451464412991677E-4</v>
      </c>
      <c r="AX99" s="478">
        <v>8.4252121248461968E-4</v>
      </c>
      <c r="AY99" s="478">
        <v>1.8002130911093336E-3</v>
      </c>
      <c r="AZ99" s="478">
        <v>7.2821435330501516E-4</v>
      </c>
      <c r="BA99" s="478">
        <v>4.9017718956410265E-4</v>
      </c>
      <c r="BB99" s="478">
        <v>7.7933029877257174E-4</v>
      </c>
      <c r="BC99" s="478">
        <v>7.3571693909484537E-4</v>
      </c>
      <c r="BD99" s="478">
        <v>0</v>
      </c>
      <c r="BE99" s="478">
        <v>1.485452475839849E-3</v>
      </c>
      <c r="BF99" s="478">
        <v>1.2639440326993137E-3</v>
      </c>
      <c r="BG99" s="478">
        <v>5.5273710919422699E-4</v>
      </c>
      <c r="BH99" s="478">
        <v>6.763889413835566E-4</v>
      </c>
      <c r="BI99" s="478">
        <v>1.4909394479481562E-3</v>
      </c>
      <c r="BJ99" s="478">
        <v>5.7033739685955734E-4</v>
      </c>
      <c r="BK99" s="478">
        <v>8.0554982409415286E-4</v>
      </c>
      <c r="BL99" s="478">
        <v>4.585484303771228E-4</v>
      </c>
      <c r="BM99" s="478">
        <v>6.8516346198062154E-4</v>
      </c>
      <c r="BN99" s="478">
        <v>6.4318711332178591E-4</v>
      </c>
      <c r="BO99" s="478">
        <v>1.2594875316456157E-3</v>
      </c>
      <c r="BP99" s="478">
        <v>2.9442551260928144E-3</v>
      </c>
      <c r="BQ99" s="478">
        <v>2.7712756079759488E-3</v>
      </c>
      <c r="BR99" s="478">
        <v>6.8764965424356029E-4</v>
      </c>
      <c r="BS99" s="478">
        <v>2.741665110651049E-3</v>
      </c>
      <c r="BT99" s="478">
        <v>6.4850158611346846E-3</v>
      </c>
      <c r="BU99" s="478">
        <v>4.0552710033816483E-3</v>
      </c>
      <c r="BV99" s="478">
        <v>4.300606428516528E-3</v>
      </c>
      <c r="BW99" s="478">
        <v>4.6568768229082838E-4</v>
      </c>
      <c r="BX99" s="478">
        <v>1.398993302898828E-3</v>
      </c>
      <c r="BY99" s="478">
        <v>9.9381110136520599E-4</v>
      </c>
      <c r="BZ99" s="478">
        <v>1.1418047918651192E-3</v>
      </c>
      <c r="CA99" s="478">
        <v>8.6981641477402495E-4</v>
      </c>
      <c r="CB99" s="478">
        <v>2.8850695041920411E-3</v>
      </c>
      <c r="CC99" s="478">
        <v>1.2466385841788652E-3</v>
      </c>
      <c r="CD99" s="478">
        <v>8.5805978744415057E-4</v>
      </c>
      <c r="CE99" s="478">
        <v>2.715900526052945E-3</v>
      </c>
      <c r="CF99" s="478">
        <v>3.6678032936455633E-4</v>
      </c>
      <c r="CG99" s="478">
        <v>6.1620327539290368E-3</v>
      </c>
      <c r="CH99" s="478">
        <v>5.3221420959393261E-3</v>
      </c>
      <c r="CI99" s="478">
        <v>3.3339606400191566E-3</v>
      </c>
      <c r="CJ99" s="478">
        <v>6.9343122385264648E-3</v>
      </c>
      <c r="CK99" s="478">
        <v>6.7376211204000069E-3</v>
      </c>
      <c r="CL99" s="478">
        <v>7.1845364145737168E-4</v>
      </c>
      <c r="CM99" s="478">
        <v>8.9202118348628899E-4</v>
      </c>
      <c r="CN99" s="478">
        <v>1.1042349084698932E-3</v>
      </c>
      <c r="CO99" s="478">
        <v>1.3760532676753716E-3</v>
      </c>
      <c r="CP99" s="478">
        <v>1.41924631765427E-3</v>
      </c>
      <c r="CQ99" s="478">
        <v>7.6026953958148002E-4</v>
      </c>
      <c r="CR99" s="478">
        <v>6.614458625798413E-4</v>
      </c>
      <c r="CS99" s="478">
        <v>1.500536338465557E-3</v>
      </c>
      <c r="CT99" s="478">
        <v>2.8923033424585712E-3</v>
      </c>
      <c r="CU99" s="478">
        <v>1.0026907927913133</v>
      </c>
      <c r="CV99" s="478">
        <v>7.3620545193790212E-4</v>
      </c>
      <c r="CW99" s="478">
        <v>3.0458605401247501E-3</v>
      </c>
      <c r="CX99" s="478">
        <v>1.5401626217045237E-3</v>
      </c>
      <c r="CY99" s="478">
        <v>2.3957532026792575E-3</v>
      </c>
      <c r="CZ99" s="478">
        <v>3.7724400363035367E-3</v>
      </c>
      <c r="DA99" s="478">
        <v>2.3682741251500133E-3</v>
      </c>
      <c r="DB99" s="478">
        <v>1.3722047643162957E-3</v>
      </c>
      <c r="DC99" s="478">
        <v>1.9914682464556794E-3</v>
      </c>
      <c r="DD99" s="478">
        <v>5.3574926529804186E-4</v>
      </c>
      <c r="DE99" s="478">
        <v>1.1981636339150139E-3</v>
      </c>
      <c r="DF99" s="501">
        <v>1.1664228073175165</v>
      </c>
      <c r="DG99" s="502">
        <v>0.90255682991891484</v>
      </c>
      <c r="DH99" s="503" t="s">
        <v>298</v>
      </c>
    </row>
    <row r="100" spans="1:112" ht="18.75" customHeight="1" x14ac:dyDescent="0.2">
      <c r="A100" s="563" t="s">
        <v>299</v>
      </c>
      <c r="B100" s="571" t="s">
        <v>385</v>
      </c>
      <c r="C100" s="459"/>
      <c r="D100" s="499">
        <v>4.9938429893661686E-2</v>
      </c>
      <c r="E100" s="499">
        <v>1.1403757936392827E-2</v>
      </c>
      <c r="F100" s="499">
        <v>4.765738445770757E-2</v>
      </c>
      <c r="G100" s="499">
        <v>1.1439900198719238E-2</v>
      </c>
      <c r="H100" s="499">
        <v>5.0023703574056015E-3</v>
      </c>
      <c r="I100" s="499">
        <v>0</v>
      </c>
      <c r="J100" s="499">
        <v>4.7613041410496673E-2</v>
      </c>
      <c r="K100" s="499">
        <v>8.0106228422900209E-3</v>
      </c>
      <c r="L100" s="478">
        <v>1.0592274816536651E-2</v>
      </c>
      <c r="M100" s="478">
        <v>7.6392670847010707E-3</v>
      </c>
      <c r="N100" s="478">
        <v>0</v>
      </c>
      <c r="O100" s="478">
        <v>9.6939538083166705E-3</v>
      </c>
      <c r="P100" s="478">
        <v>6.2027382297027292E-3</v>
      </c>
      <c r="Q100" s="478">
        <v>1.3231402348545439E-2</v>
      </c>
      <c r="R100" s="478">
        <v>4.8331268310401734E-3</v>
      </c>
      <c r="S100" s="478">
        <v>1.1580618716544509E-2</v>
      </c>
      <c r="T100" s="478">
        <v>5.432746200643543E-3</v>
      </c>
      <c r="U100" s="478">
        <v>5.8013646273142906E-3</v>
      </c>
      <c r="V100" s="478">
        <v>1.4735314002838694E-2</v>
      </c>
      <c r="W100" s="478">
        <v>1.4715727406189811E-2</v>
      </c>
      <c r="X100" s="478">
        <v>0</v>
      </c>
      <c r="Y100" s="478">
        <v>1.2853427186716733E-2</v>
      </c>
      <c r="Z100" s="478">
        <v>4.246045265703418E-3</v>
      </c>
      <c r="AA100" s="478">
        <v>7.0909863922124575E-3</v>
      </c>
      <c r="AB100" s="478">
        <v>4.875262776059007E-3</v>
      </c>
      <c r="AC100" s="478">
        <v>8.8023792225422719E-3</v>
      </c>
      <c r="AD100" s="478">
        <v>7.3731010460071451E-3</v>
      </c>
      <c r="AE100" s="478">
        <v>1.1900930942443268E-2</v>
      </c>
      <c r="AF100" s="478">
        <v>6.7660975414250007E-3</v>
      </c>
      <c r="AG100" s="478">
        <v>6.6455327590406923E-3</v>
      </c>
      <c r="AH100" s="478">
        <v>1.6608645820463234E-2</v>
      </c>
      <c r="AI100" s="478">
        <v>9.951827354423395E-3</v>
      </c>
      <c r="AJ100" s="478">
        <v>2.1357879723133869E-2</v>
      </c>
      <c r="AK100" s="478">
        <v>2.7869117455833616E-2</v>
      </c>
      <c r="AL100" s="478">
        <v>1.5938675777481912E-2</v>
      </c>
      <c r="AM100" s="478">
        <v>1.443519822469656E-2</v>
      </c>
      <c r="AN100" s="478">
        <v>3.2729649560389379E-3</v>
      </c>
      <c r="AO100" s="478">
        <v>1.0834530073494834E-2</v>
      </c>
      <c r="AP100" s="478">
        <v>1.086059204156848E-2</v>
      </c>
      <c r="AQ100" s="478">
        <v>7.3477832818330978E-3</v>
      </c>
      <c r="AR100" s="478">
        <v>7.9782921642994574E-3</v>
      </c>
      <c r="AS100" s="478">
        <v>8.5034540444426359E-3</v>
      </c>
      <c r="AT100" s="478">
        <v>7.4233446976001809E-3</v>
      </c>
      <c r="AU100" s="478">
        <v>5.6065968142891371E-3</v>
      </c>
      <c r="AV100" s="478">
        <v>8.872548107518613E-3</v>
      </c>
      <c r="AW100" s="478">
        <v>9.4583686654744203E-3</v>
      </c>
      <c r="AX100" s="478">
        <v>6.3534340718983387E-3</v>
      </c>
      <c r="AY100" s="478">
        <v>5.2738211379681566E-3</v>
      </c>
      <c r="AZ100" s="478">
        <v>4.8927525183202012E-3</v>
      </c>
      <c r="BA100" s="478">
        <v>7.2181884023234657E-3</v>
      </c>
      <c r="BB100" s="478">
        <v>2.9773367803093203E-3</v>
      </c>
      <c r="BC100" s="478">
        <v>3.7652334050277416E-3</v>
      </c>
      <c r="BD100" s="478">
        <v>0</v>
      </c>
      <c r="BE100" s="478">
        <v>4.0149640893333543E-3</v>
      </c>
      <c r="BF100" s="478">
        <v>6.7495041991063234E-3</v>
      </c>
      <c r="BG100" s="478">
        <v>5.1553263447039026E-3</v>
      </c>
      <c r="BH100" s="478">
        <v>3.6501920031081726E-3</v>
      </c>
      <c r="BI100" s="478">
        <v>7.7704257843251683E-3</v>
      </c>
      <c r="BJ100" s="478">
        <v>1.3757461919078987E-2</v>
      </c>
      <c r="BK100" s="478">
        <v>7.6219147558010602E-3</v>
      </c>
      <c r="BL100" s="478">
        <v>1.0497782370496722E-2</v>
      </c>
      <c r="BM100" s="478">
        <v>1.1001068124269441E-2</v>
      </c>
      <c r="BN100" s="478">
        <v>9.4946037516307549E-3</v>
      </c>
      <c r="BO100" s="478">
        <v>4.408475307140991E-2</v>
      </c>
      <c r="BP100" s="478">
        <v>5.8232121688313572E-3</v>
      </c>
      <c r="BQ100" s="478">
        <v>2.5847431257276201E-2</v>
      </c>
      <c r="BR100" s="478">
        <v>1.7274338691525813E-2</v>
      </c>
      <c r="BS100" s="478">
        <v>8.1701134407499727E-3</v>
      </c>
      <c r="BT100" s="478">
        <v>5.2633202570716939E-3</v>
      </c>
      <c r="BU100" s="478">
        <v>3.8863375458499478E-3</v>
      </c>
      <c r="BV100" s="478">
        <v>2.9165970381770791E-3</v>
      </c>
      <c r="BW100" s="478">
        <v>6.7176606874139091E-4</v>
      </c>
      <c r="BX100" s="478">
        <v>5.6694676333133151E-3</v>
      </c>
      <c r="BY100" s="478">
        <v>2.0342459601114308E-2</v>
      </c>
      <c r="BZ100" s="478">
        <v>0.1279350453489552</v>
      </c>
      <c r="CA100" s="478">
        <v>2.4616385174508464E-3</v>
      </c>
      <c r="CB100" s="478">
        <v>9.7524960301368334E-3</v>
      </c>
      <c r="CC100" s="478">
        <v>7.8372533991435227E-3</v>
      </c>
      <c r="CD100" s="478">
        <v>9.1805069972465212E-3</v>
      </c>
      <c r="CE100" s="478">
        <v>9.5001386906130823E-3</v>
      </c>
      <c r="CF100" s="478">
        <v>4.4608372779506829E-3</v>
      </c>
      <c r="CG100" s="478">
        <v>1.0529385393536298E-2</v>
      </c>
      <c r="CH100" s="478">
        <v>9.6777644182983163E-3</v>
      </c>
      <c r="CI100" s="478">
        <v>1.431670716695633E-2</v>
      </c>
      <c r="CJ100" s="478">
        <v>7.0026063069951114E-3</v>
      </c>
      <c r="CK100" s="478">
        <v>7.3954612620856083E-3</v>
      </c>
      <c r="CL100" s="478">
        <v>1.2554834785827189E-2</v>
      </c>
      <c r="CM100" s="478">
        <v>5.8652321641443506E-3</v>
      </c>
      <c r="CN100" s="478">
        <v>1.2970873652956587E-2</v>
      </c>
      <c r="CO100" s="478">
        <v>4.5139034023077614E-3</v>
      </c>
      <c r="CP100" s="478">
        <v>1.3055630013256141E-2</v>
      </c>
      <c r="CQ100" s="478">
        <v>8.6116988392996221E-3</v>
      </c>
      <c r="CR100" s="478">
        <v>4.7402714378448167E-3</v>
      </c>
      <c r="CS100" s="478">
        <v>8.0939342523684062E-3</v>
      </c>
      <c r="CT100" s="478">
        <v>7.2796370390959625E-2</v>
      </c>
      <c r="CU100" s="478">
        <v>6.5062563679230334E-3</v>
      </c>
      <c r="CV100" s="478">
        <v>1.0242457000400067</v>
      </c>
      <c r="CW100" s="478">
        <v>4.4058102211378342E-3</v>
      </c>
      <c r="CX100" s="478">
        <v>1.6979671045138887E-2</v>
      </c>
      <c r="CY100" s="478">
        <v>5.4218887197827479E-3</v>
      </c>
      <c r="CZ100" s="478">
        <v>1.0565528237357033E-2</v>
      </c>
      <c r="DA100" s="478">
        <v>1.1381408710446626E-2</v>
      </c>
      <c r="DB100" s="478">
        <v>4.2713100241076321E-3</v>
      </c>
      <c r="DC100" s="478">
        <v>7.702968262035737E-3</v>
      </c>
      <c r="DD100" s="478">
        <v>2.8871744417509303E-3</v>
      </c>
      <c r="DE100" s="478">
        <v>4.5225175429744685E-3</v>
      </c>
      <c r="DF100" s="501">
        <v>2.2546842532965461</v>
      </c>
      <c r="DG100" s="502">
        <v>1.7446338149057439</v>
      </c>
      <c r="DH100" s="503" t="s">
        <v>299</v>
      </c>
    </row>
    <row r="101" spans="1:112" ht="18.75" customHeight="1" x14ac:dyDescent="0.2">
      <c r="A101" s="563" t="s">
        <v>300</v>
      </c>
      <c r="B101" s="571" t="s">
        <v>386</v>
      </c>
      <c r="C101" s="459"/>
      <c r="D101" s="499">
        <v>9.0603457992648306E-3</v>
      </c>
      <c r="E101" s="499">
        <v>6.3457130605254815E-3</v>
      </c>
      <c r="F101" s="499">
        <v>2.0492314984416785E-2</v>
      </c>
      <c r="G101" s="499">
        <v>8.3285030228084974E-3</v>
      </c>
      <c r="H101" s="499">
        <v>1.1281534699071552E-2</v>
      </c>
      <c r="I101" s="499">
        <v>0</v>
      </c>
      <c r="J101" s="499">
        <v>2.1348304928678598E-2</v>
      </c>
      <c r="K101" s="499">
        <v>2.0431300304719003E-2</v>
      </c>
      <c r="L101" s="478">
        <v>1.8493294718960291E-2</v>
      </c>
      <c r="M101" s="478">
        <v>7.7293337654986095E-3</v>
      </c>
      <c r="N101" s="478">
        <v>0</v>
      </c>
      <c r="O101" s="478">
        <v>1.2177013524493444E-2</v>
      </c>
      <c r="P101" s="478">
        <v>2.485920546344976E-2</v>
      </c>
      <c r="Q101" s="478">
        <v>1.3678960145137222E-2</v>
      </c>
      <c r="R101" s="478">
        <v>2.464857184605232E-2</v>
      </c>
      <c r="S101" s="478">
        <v>1.8781842205721325E-2</v>
      </c>
      <c r="T101" s="478">
        <v>1.3428760610698805E-2</v>
      </c>
      <c r="U101" s="478">
        <v>2.3438844527950808E-2</v>
      </c>
      <c r="V101" s="478">
        <v>2.0021634896219439E-2</v>
      </c>
      <c r="W101" s="478">
        <v>1.4243604667303745E-2</v>
      </c>
      <c r="X101" s="478">
        <v>0</v>
      </c>
      <c r="Y101" s="478">
        <v>1.6017390355832058E-2</v>
      </c>
      <c r="Z101" s="478">
        <v>9.1280045306523332E-3</v>
      </c>
      <c r="AA101" s="478">
        <v>1.9717320120089633E-2</v>
      </c>
      <c r="AB101" s="478">
        <v>1.7635702881557112E-2</v>
      </c>
      <c r="AC101" s="478">
        <v>1.0035996132848916E-2</v>
      </c>
      <c r="AD101" s="478">
        <v>2.0657184795463975E-2</v>
      </c>
      <c r="AE101" s="478">
        <v>3.2621325182604619E-2</v>
      </c>
      <c r="AF101" s="478">
        <v>1.1419738385055259E-2</v>
      </c>
      <c r="AG101" s="478">
        <v>3.5157087475431066E-2</v>
      </c>
      <c r="AH101" s="478">
        <v>4.2570611110194681E-2</v>
      </c>
      <c r="AI101" s="478">
        <v>2.0992558905009402E-2</v>
      </c>
      <c r="AJ101" s="478">
        <v>4.1163675718119089E-2</v>
      </c>
      <c r="AK101" s="478">
        <v>2.3083122558329939E-2</v>
      </c>
      <c r="AL101" s="478">
        <v>1.3372985719276571E-2</v>
      </c>
      <c r="AM101" s="478">
        <v>2.0485698637108196E-2</v>
      </c>
      <c r="AN101" s="478">
        <v>9.5765876551219542E-3</v>
      </c>
      <c r="AO101" s="478">
        <v>1.3707520836131561E-2</v>
      </c>
      <c r="AP101" s="478">
        <v>1.346792696292194E-2</v>
      </c>
      <c r="AQ101" s="478">
        <v>1.4504481514631264E-2</v>
      </c>
      <c r="AR101" s="478">
        <v>1.9457363853221814E-2</v>
      </c>
      <c r="AS101" s="478">
        <v>1.7827224572557018E-2</v>
      </c>
      <c r="AT101" s="478">
        <v>2.1245590836205051E-2</v>
      </c>
      <c r="AU101" s="478">
        <v>2.5925135647509621E-2</v>
      </c>
      <c r="AV101" s="478">
        <v>2.8371387265134933E-2</v>
      </c>
      <c r="AW101" s="478">
        <v>4.6634346627319634E-2</v>
      </c>
      <c r="AX101" s="478">
        <v>1.8910206862038599E-2</v>
      </c>
      <c r="AY101" s="478">
        <v>3.064232126743175E-2</v>
      </c>
      <c r="AZ101" s="478">
        <v>2.4251453108670763E-2</v>
      </c>
      <c r="BA101" s="478">
        <v>3.0219122482695114E-2</v>
      </c>
      <c r="BB101" s="478">
        <v>2.305655802002032E-2</v>
      </c>
      <c r="BC101" s="478">
        <v>3.9141079535712088E-2</v>
      </c>
      <c r="BD101" s="478">
        <v>0</v>
      </c>
      <c r="BE101" s="478">
        <v>1.4390392970220892E-2</v>
      </c>
      <c r="BF101" s="478">
        <v>3.2143411914928921E-2</v>
      </c>
      <c r="BG101" s="478">
        <v>1.0721748239705016E-2</v>
      </c>
      <c r="BH101" s="478">
        <v>1.3975009963643811E-2</v>
      </c>
      <c r="BI101" s="478">
        <v>1.8766918581731899E-2</v>
      </c>
      <c r="BJ101" s="478">
        <v>2.6706803769181931E-2</v>
      </c>
      <c r="BK101" s="478">
        <v>5.2913777557398393E-2</v>
      </c>
      <c r="BL101" s="478">
        <v>2.7329612614741181E-2</v>
      </c>
      <c r="BM101" s="478">
        <v>8.3696238367476958E-2</v>
      </c>
      <c r="BN101" s="478">
        <v>4.4236925583507558E-2</v>
      </c>
      <c r="BO101" s="478">
        <v>6.4716979070973193E-2</v>
      </c>
      <c r="BP101" s="478">
        <v>3.0436560167344914E-2</v>
      </c>
      <c r="BQ101" s="478">
        <v>0.10317531245779277</v>
      </c>
      <c r="BR101" s="478">
        <v>3.7984203716765384E-2</v>
      </c>
      <c r="BS101" s="478">
        <v>4.9290520680824401E-2</v>
      </c>
      <c r="BT101" s="478">
        <v>6.4788337352515782E-2</v>
      </c>
      <c r="BU101" s="478">
        <v>3.760896629366671E-2</v>
      </c>
      <c r="BV101" s="478">
        <v>3.4539781333425959E-2</v>
      </c>
      <c r="BW101" s="478">
        <v>5.8401072488711266E-3</v>
      </c>
      <c r="BX101" s="478">
        <v>2.7291412874403773E-2</v>
      </c>
      <c r="BY101" s="478">
        <v>1.8180061217886994E-2</v>
      </c>
      <c r="BZ101" s="478">
        <v>2.6649367013579693E-2</v>
      </c>
      <c r="CA101" s="478">
        <v>1.341803715086041E-2</v>
      </c>
      <c r="CB101" s="478">
        <v>3.217455499406268E-2</v>
      </c>
      <c r="CC101" s="478">
        <v>4.7583937367114457E-2</v>
      </c>
      <c r="CD101" s="478">
        <v>9.3773828241129981E-2</v>
      </c>
      <c r="CE101" s="478">
        <v>0.10329654556857504</v>
      </c>
      <c r="CF101" s="478">
        <v>1.2822239948820213E-2</v>
      </c>
      <c r="CG101" s="478">
        <v>0.10073447060516874</v>
      </c>
      <c r="CH101" s="478">
        <v>7.7395742741632759E-2</v>
      </c>
      <c r="CI101" s="478">
        <v>9.5892664413775766E-2</v>
      </c>
      <c r="CJ101" s="478">
        <v>0.12239060494381335</v>
      </c>
      <c r="CK101" s="478">
        <v>3.9617588617608009E-2</v>
      </c>
      <c r="CL101" s="478">
        <v>4.9771005163589219E-2</v>
      </c>
      <c r="CM101" s="478">
        <v>3.628548408259611E-2</v>
      </c>
      <c r="CN101" s="478">
        <v>9.2929027817946763E-2</v>
      </c>
      <c r="CO101" s="478">
        <v>2.8741687951414709E-2</v>
      </c>
      <c r="CP101" s="478">
        <v>5.9386104493115467E-2</v>
      </c>
      <c r="CQ101" s="478">
        <v>4.8140915855889838E-2</v>
      </c>
      <c r="CR101" s="478">
        <v>2.2221787221730262E-2</v>
      </c>
      <c r="CS101" s="478">
        <v>4.873246172839054E-2</v>
      </c>
      <c r="CT101" s="478">
        <v>6.0486476330801085E-2</v>
      </c>
      <c r="CU101" s="478">
        <v>6.0058948997046571E-2</v>
      </c>
      <c r="CV101" s="478">
        <v>2.9318612466420719E-2</v>
      </c>
      <c r="CW101" s="478">
        <v>1.087689636557607</v>
      </c>
      <c r="CX101" s="478">
        <v>3.7955219272383205E-2</v>
      </c>
      <c r="CY101" s="478">
        <v>1.9824405732218432E-2</v>
      </c>
      <c r="CZ101" s="478">
        <v>3.5288608615074393E-2</v>
      </c>
      <c r="DA101" s="478">
        <v>2.5888642018811508E-2</v>
      </c>
      <c r="DB101" s="478">
        <v>1.6466661551231273E-2</v>
      </c>
      <c r="DC101" s="478">
        <v>2.0641321324722586E-2</v>
      </c>
      <c r="DD101" s="478">
        <v>9.9417558989089109E-3</v>
      </c>
      <c r="DE101" s="478">
        <v>3.1170244787713606E-2</v>
      </c>
      <c r="DF101" s="501">
        <v>4.3852074641766281</v>
      </c>
      <c r="DG101" s="502">
        <v>3.3931940652859902</v>
      </c>
      <c r="DH101" s="503" t="s">
        <v>300</v>
      </c>
    </row>
    <row r="102" spans="1:112" ht="18.75" customHeight="1" x14ac:dyDescent="0.2">
      <c r="A102" s="563" t="s">
        <v>301</v>
      </c>
      <c r="B102" s="571" t="s">
        <v>387</v>
      </c>
      <c r="C102" s="459"/>
      <c r="D102" s="499">
        <v>0</v>
      </c>
      <c r="E102" s="499">
        <v>0</v>
      </c>
      <c r="F102" s="499">
        <v>0</v>
      </c>
      <c r="G102" s="499">
        <v>0</v>
      </c>
      <c r="H102" s="499">
        <v>0</v>
      </c>
      <c r="I102" s="499">
        <v>0</v>
      </c>
      <c r="J102" s="499">
        <v>0</v>
      </c>
      <c r="K102" s="499">
        <v>0</v>
      </c>
      <c r="L102" s="478">
        <v>0</v>
      </c>
      <c r="M102" s="478">
        <v>0</v>
      </c>
      <c r="N102" s="478">
        <v>0</v>
      </c>
      <c r="O102" s="478">
        <v>0</v>
      </c>
      <c r="P102" s="478">
        <v>0</v>
      </c>
      <c r="Q102" s="478">
        <v>0</v>
      </c>
      <c r="R102" s="478">
        <v>0</v>
      </c>
      <c r="S102" s="478">
        <v>0</v>
      </c>
      <c r="T102" s="478">
        <v>0</v>
      </c>
      <c r="U102" s="478">
        <v>0</v>
      </c>
      <c r="V102" s="478">
        <v>0</v>
      </c>
      <c r="W102" s="478">
        <v>0</v>
      </c>
      <c r="X102" s="478">
        <v>0</v>
      </c>
      <c r="Y102" s="478">
        <v>0</v>
      </c>
      <c r="Z102" s="478">
        <v>0</v>
      </c>
      <c r="AA102" s="478">
        <v>0</v>
      </c>
      <c r="AB102" s="478">
        <v>0</v>
      </c>
      <c r="AC102" s="478">
        <v>0</v>
      </c>
      <c r="AD102" s="478">
        <v>0</v>
      </c>
      <c r="AE102" s="478">
        <v>0</v>
      </c>
      <c r="AF102" s="478">
        <v>0</v>
      </c>
      <c r="AG102" s="478">
        <v>0</v>
      </c>
      <c r="AH102" s="478">
        <v>0</v>
      </c>
      <c r="AI102" s="478">
        <v>0</v>
      </c>
      <c r="AJ102" s="478">
        <v>0</v>
      </c>
      <c r="AK102" s="478">
        <v>0</v>
      </c>
      <c r="AL102" s="478">
        <v>0</v>
      </c>
      <c r="AM102" s="478">
        <v>0</v>
      </c>
      <c r="AN102" s="478">
        <v>0</v>
      </c>
      <c r="AO102" s="478">
        <v>0</v>
      </c>
      <c r="AP102" s="478">
        <v>0</v>
      </c>
      <c r="AQ102" s="478">
        <v>0</v>
      </c>
      <c r="AR102" s="478">
        <v>0</v>
      </c>
      <c r="AS102" s="478">
        <v>0</v>
      </c>
      <c r="AT102" s="478">
        <v>0</v>
      </c>
      <c r="AU102" s="478">
        <v>0</v>
      </c>
      <c r="AV102" s="478">
        <v>0</v>
      </c>
      <c r="AW102" s="478">
        <v>0</v>
      </c>
      <c r="AX102" s="478">
        <v>0</v>
      </c>
      <c r="AY102" s="478">
        <v>0</v>
      </c>
      <c r="AZ102" s="478">
        <v>0</v>
      </c>
      <c r="BA102" s="478">
        <v>0</v>
      </c>
      <c r="BB102" s="478">
        <v>0</v>
      </c>
      <c r="BC102" s="478">
        <v>0</v>
      </c>
      <c r="BD102" s="478">
        <v>0</v>
      </c>
      <c r="BE102" s="478">
        <v>0</v>
      </c>
      <c r="BF102" s="478">
        <v>0</v>
      </c>
      <c r="BG102" s="478">
        <v>0</v>
      </c>
      <c r="BH102" s="478">
        <v>0</v>
      </c>
      <c r="BI102" s="478">
        <v>0</v>
      </c>
      <c r="BJ102" s="478">
        <v>0</v>
      </c>
      <c r="BK102" s="478">
        <v>0</v>
      </c>
      <c r="BL102" s="478">
        <v>0</v>
      </c>
      <c r="BM102" s="478">
        <v>0</v>
      </c>
      <c r="BN102" s="478">
        <v>0</v>
      </c>
      <c r="BO102" s="478">
        <v>0</v>
      </c>
      <c r="BP102" s="478">
        <v>0</v>
      </c>
      <c r="BQ102" s="478">
        <v>0</v>
      </c>
      <c r="BR102" s="478">
        <v>0</v>
      </c>
      <c r="BS102" s="478">
        <v>0</v>
      </c>
      <c r="BT102" s="478">
        <v>0</v>
      </c>
      <c r="BU102" s="478">
        <v>0</v>
      </c>
      <c r="BV102" s="478">
        <v>0</v>
      </c>
      <c r="BW102" s="478">
        <v>0</v>
      </c>
      <c r="BX102" s="478">
        <v>0</v>
      </c>
      <c r="BY102" s="478">
        <v>0</v>
      </c>
      <c r="BZ102" s="478">
        <v>0</v>
      </c>
      <c r="CA102" s="478">
        <v>0</v>
      </c>
      <c r="CB102" s="478">
        <v>0</v>
      </c>
      <c r="CC102" s="478">
        <v>0</v>
      </c>
      <c r="CD102" s="478">
        <v>0</v>
      </c>
      <c r="CE102" s="478">
        <v>0</v>
      </c>
      <c r="CF102" s="478">
        <v>0</v>
      </c>
      <c r="CG102" s="478">
        <v>0</v>
      </c>
      <c r="CH102" s="478">
        <v>0</v>
      </c>
      <c r="CI102" s="478">
        <v>0</v>
      </c>
      <c r="CJ102" s="478">
        <v>0</v>
      </c>
      <c r="CK102" s="478">
        <v>0</v>
      </c>
      <c r="CL102" s="478">
        <v>0</v>
      </c>
      <c r="CM102" s="478">
        <v>0</v>
      </c>
      <c r="CN102" s="478">
        <v>0</v>
      </c>
      <c r="CO102" s="478">
        <v>0</v>
      </c>
      <c r="CP102" s="478">
        <v>0</v>
      </c>
      <c r="CQ102" s="478">
        <v>0</v>
      </c>
      <c r="CR102" s="478">
        <v>0</v>
      </c>
      <c r="CS102" s="478">
        <v>0</v>
      </c>
      <c r="CT102" s="478">
        <v>0</v>
      </c>
      <c r="CU102" s="478">
        <v>0</v>
      </c>
      <c r="CV102" s="478">
        <v>0</v>
      </c>
      <c r="CW102" s="478">
        <v>0</v>
      </c>
      <c r="CX102" s="478">
        <v>1.0009774592285672</v>
      </c>
      <c r="CY102" s="478">
        <v>0</v>
      </c>
      <c r="CZ102" s="478">
        <v>0</v>
      </c>
      <c r="DA102" s="478">
        <v>0</v>
      </c>
      <c r="DB102" s="478">
        <v>0</v>
      </c>
      <c r="DC102" s="478">
        <v>0</v>
      </c>
      <c r="DD102" s="478">
        <v>0</v>
      </c>
      <c r="DE102" s="478">
        <v>0</v>
      </c>
      <c r="DF102" s="501">
        <v>1.0009774592285672</v>
      </c>
      <c r="DG102" s="502">
        <v>0.77453821783484444</v>
      </c>
      <c r="DH102" s="503" t="s">
        <v>301</v>
      </c>
    </row>
    <row r="103" spans="1:112" ht="18.75" customHeight="1" x14ac:dyDescent="0.2">
      <c r="A103" s="563" t="s">
        <v>302</v>
      </c>
      <c r="B103" s="571" t="s">
        <v>388</v>
      </c>
      <c r="C103" s="459"/>
      <c r="D103" s="499">
        <v>1.1501301909865851E-6</v>
      </c>
      <c r="E103" s="499">
        <v>7.6482490972515635E-7</v>
      </c>
      <c r="F103" s="499">
        <v>1.2895881028109355E-6</v>
      </c>
      <c r="G103" s="499">
        <v>5.6447445189693194E-6</v>
      </c>
      <c r="H103" s="499">
        <v>9.3070530202199226E-7</v>
      </c>
      <c r="I103" s="499">
        <v>0</v>
      </c>
      <c r="J103" s="499">
        <v>2.5188087626706512E-6</v>
      </c>
      <c r="K103" s="499">
        <v>2.7498546216321637E-6</v>
      </c>
      <c r="L103" s="478">
        <v>2.1631007125177583E-6</v>
      </c>
      <c r="M103" s="478">
        <v>3.1906430884231332E-6</v>
      </c>
      <c r="N103" s="478">
        <v>0</v>
      </c>
      <c r="O103" s="478">
        <v>1.0637641384313316E-6</v>
      </c>
      <c r="P103" s="478">
        <v>1.9303615534565041E-6</v>
      </c>
      <c r="Q103" s="478">
        <v>2.2404073945205895E-6</v>
      </c>
      <c r="R103" s="478">
        <v>2.7889470430346629E-6</v>
      </c>
      <c r="S103" s="478">
        <v>5.049661627587258E-6</v>
      </c>
      <c r="T103" s="478">
        <v>1.1082990293259309E-6</v>
      </c>
      <c r="U103" s="478">
        <v>1.3338794664842908E-6</v>
      </c>
      <c r="V103" s="478">
        <v>2.926115614314341E-6</v>
      </c>
      <c r="W103" s="478">
        <v>3.2598046207781187E-6</v>
      </c>
      <c r="X103" s="478">
        <v>0</v>
      </c>
      <c r="Y103" s="478">
        <v>2.3246611587303748E-6</v>
      </c>
      <c r="Z103" s="478">
        <v>3.5811064779229199E-6</v>
      </c>
      <c r="AA103" s="478">
        <v>3.6225130978083862E-6</v>
      </c>
      <c r="AB103" s="478">
        <v>9.8238630179415602E-6</v>
      </c>
      <c r="AC103" s="478">
        <v>8.7254361332441789E-7</v>
      </c>
      <c r="AD103" s="478">
        <v>2.5207660968401533E-6</v>
      </c>
      <c r="AE103" s="478">
        <v>1.7552416229475151E-6</v>
      </c>
      <c r="AF103" s="478">
        <v>9.5155085412823395E-7</v>
      </c>
      <c r="AG103" s="478">
        <v>1.7617619176409522E-6</v>
      </c>
      <c r="AH103" s="478">
        <v>3.6215287122459029E-6</v>
      </c>
      <c r="AI103" s="478">
        <v>1.407608528425128E-5</v>
      </c>
      <c r="AJ103" s="478">
        <v>4.2171339780855012E-6</v>
      </c>
      <c r="AK103" s="478">
        <v>2.2614625268092486E-6</v>
      </c>
      <c r="AL103" s="478">
        <v>1.4799115419055318E-6</v>
      </c>
      <c r="AM103" s="478">
        <v>5.2963153591840644E-6</v>
      </c>
      <c r="AN103" s="478">
        <v>6.2620468370066034E-7</v>
      </c>
      <c r="AO103" s="478">
        <v>1.0133546079014049E-6</v>
      </c>
      <c r="AP103" s="478">
        <v>1.341457796740724E-6</v>
      </c>
      <c r="AQ103" s="478">
        <v>3.206905668418754E-6</v>
      </c>
      <c r="AR103" s="478">
        <v>3.2288690759767889E-6</v>
      </c>
      <c r="AS103" s="478">
        <v>9.3783095089244194E-6</v>
      </c>
      <c r="AT103" s="478">
        <v>3.9491003756505698E-6</v>
      </c>
      <c r="AU103" s="478">
        <v>4.0956162357061705E-6</v>
      </c>
      <c r="AV103" s="478">
        <v>8.7481875563507128E-6</v>
      </c>
      <c r="AW103" s="478">
        <v>1.8521401463071077E-5</v>
      </c>
      <c r="AX103" s="478">
        <v>1.3115942077035848E-5</v>
      </c>
      <c r="AY103" s="478">
        <v>1.6140265597238343E-5</v>
      </c>
      <c r="AZ103" s="478">
        <v>9.2655004108282162E-6</v>
      </c>
      <c r="BA103" s="478">
        <v>1.5982633284185092E-5</v>
      </c>
      <c r="BB103" s="478">
        <v>1.7570719102282413E-5</v>
      </c>
      <c r="BC103" s="478">
        <v>1.3564933420915554E-6</v>
      </c>
      <c r="BD103" s="478">
        <v>0</v>
      </c>
      <c r="BE103" s="478">
        <v>8.735268269398111E-7</v>
      </c>
      <c r="BF103" s="478">
        <v>4.0311785463250984E-6</v>
      </c>
      <c r="BG103" s="478">
        <v>1.0596318188883798E-5</v>
      </c>
      <c r="BH103" s="478">
        <v>9.366984857252173E-7</v>
      </c>
      <c r="BI103" s="478">
        <v>2.3660015011997712E-6</v>
      </c>
      <c r="BJ103" s="478">
        <v>1.9760123889129315E-6</v>
      </c>
      <c r="BK103" s="478">
        <v>3.8000574395151033E-6</v>
      </c>
      <c r="BL103" s="478">
        <v>1.7888948212130126E-6</v>
      </c>
      <c r="BM103" s="478">
        <v>2.7571334198803561E-6</v>
      </c>
      <c r="BN103" s="478">
        <v>3.2826953064619278E-6</v>
      </c>
      <c r="BO103" s="478">
        <v>9.7929188344895548E-6</v>
      </c>
      <c r="BP103" s="478">
        <v>7.5610237949987609E-6</v>
      </c>
      <c r="BQ103" s="478">
        <v>3.5211890065519792E-6</v>
      </c>
      <c r="BR103" s="478">
        <v>4.0384456325658329E-6</v>
      </c>
      <c r="BS103" s="478">
        <v>4.3997887316729335E-6</v>
      </c>
      <c r="BT103" s="478">
        <v>4.8201662694062747E-6</v>
      </c>
      <c r="BU103" s="478">
        <v>1.3348251870229587E-6</v>
      </c>
      <c r="BV103" s="478">
        <v>1.1273944662516237E-6</v>
      </c>
      <c r="BW103" s="478">
        <v>3.5720284842945095E-7</v>
      </c>
      <c r="BX103" s="478">
        <v>5.5581657338936025E-5</v>
      </c>
      <c r="BY103" s="478">
        <v>2.5122133288902553E-6</v>
      </c>
      <c r="BZ103" s="478">
        <v>5.9706787302552991E-6</v>
      </c>
      <c r="CA103" s="478">
        <v>2.7737570420821866E-6</v>
      </c>
      <c r="CB103" s="478">
        <v>1.8315762131083702E-6</v>
      </c>
      <c r="CC103" s="478">
        <v>6.2173184063931629E-6</v>
      </c>
      <c r="CD103" s="478">
        <v>4.9382544308808997E-6</v>
      </c>
      <c r="CE103" s="478">
        <v>5.0104827811826794E-6</v>
      </c>
      <c r="CF103" s="478">
        <v>2.6414165304261417E-6</v>
      </c>
      <c r="CG103" s="478">
        <v>7.6309555538493616E-5</v>
      </c>
      <c r="CH103" s="478">
        <v>1.3881399163317269E-5</v>
      </c>
      <c r="CI103" s="478">
        <v>4.3655162408466268E-5</v>
      </c>
      <c r="CJ103" s="478">
        <v>7.9589232891033389E-5</v>
      </c>
      <c r="CK103" s="478">
        <v>1.4084803903524272E-5</v>
      </c>
      <c r="CL103" s="478">
        <v>2.4840204721637446E-6</v>
      </c>
      <c r="CM103" s="478">
        <v>8.9944450546666829E-3</v>
      </c>
      <c r="CN103" s="478">
        <v>3.0616963731203241E-6</v>
      </c>
      <c r="CO103" s="478">
        <v>9.2732767879685606E-3</v>
      </c>
      <c r="CP103" s="478">
        <v>2.2248905628671639E-6</v>
      </c>
      <c r="CQ103" s="478">
        <v>1.2648947425658438E-2</v>
      </c>
      <c r="CR103" s="478">
        <v>2.8206438596349415E-2</v>
      </c>
      <c r="CS103" s="478">
        <v>2.5274466339221315E-6</v>
      </c>
      <c r="CT103" s="478">
        <v>7.3806794868097523E-6</v>
      </c>
      <c r="CU103" s="478">
        <v>1.0521951691489161E-5</v>
      </c>
      <c r="CV103" s="478">
        <v>1.2440313031193942E-6</v>
      </c>
      <c r="CW103" s="478">
        <v>6.7477634031041947E-6</v>
      </c>
      <c r="CX103" s="478">
        <v>2.1397300616678959E-3</v>
      </c>
      <c r="CY103" s="478">
        <v>1.0051432330768888</v>
      </c>
      <c r="CZ103" s="478">
        <v>1.2900475675109733E-5</v>
      </c>
      <c r="DA103" s="478">
        <v>3.0734000981900549E-6</v>
      </c>
      <c r="DB103" s="478">
        <v>8.5339949543428299E-6</v>
      </c>
      <c r="DC103" s="478">
        <v>4.9280386146166397E-6</v>
      </c>
      <c r="DD103" s="478">
        <v>9.9399165160444168E-7</v>
      </c>
      <c r="DE103" s="478">
        <v>2.3799032747464273E-5</v>
      </c>
      <c r="DF103" s="501">
        <v>1.0671086624440145</v>
      </c>
      <c r="DG103" s="502">
        <v>0.82570934442668764</v>
      </c>
      <c r="DH103" s="503" t="s">
        <v>302</v>
      </c>
    </row>
    <row r="104" spans="1:112" ht="18.75" customHeight="1" x14ac:dyDescent="0.2">
      <c r="A104" s="563" t="s">
        <v>303</v>
      </c>
      <c r="B104" s="571" t="s">
        <v>389</v>
      </c>
      <c r="C104" s="459"/>
      <c r="D104" s="499">
        <v>3.2368083233420989E-5</v>
      </c>
      <c r="E104" s="499">
        <v>1.8754591031782848E-5</v>
      </c>
      <c r="F104" s="499">
        <v>4.1001199607449096E-5</v>
      </c>
      <c r="G104" s="499">
        <v>2.0171459597233698E-5</v>
      </c>
      <c r="H104" s="499">
        <v>3.1009727897865993E-5</v>
      </c>
      <c r="I104" s="499">
        <v>0</v>
      </c>
      <c r="J104" s="499">
        <v>4.8216800927334221E-5</v>
      </c>
      <c r="K104" s="499">
        <v>1.3942402855447139E-4</v>
      </c>
      <c r="L104" s="478">
        <v>1.8991760382042327E-4</v>
      </c>
      <c r="M104" s="478">
        <v>2.4406014151069371E-5</v>
      </c>
      <c r="N104" s="478">
        <v>0</v>
      </c>
      <c r="O104" s="478">
        <v>2.4763534791444818E-5</v>
      </c>
      <c r="P104" s="478">
        <v>1.489005874901494E-4</v>
      </c>
      <c r="Q104" s="478">
        <v>1.0045057357603186E-4</v>
      </c>
      <c r="R104" s="478">
        <v>9.0297738883358977E-5</v>
      </c>
      <c r="S104" s="478">
        <v>9.1323339500751181E-5</v>
      </c>
      <c r="T104" s="478">
        <v>8.2541015736607473E-5</v>
      </c>
      <c r="U104" s="478">
        <v>6.755225243961242E-5</v>
      </c>
      <c r="V104" s="478">
        <v>1.1853217159712464E-4</v>
      </c>
      <c r="W104" s="478">
        <v>6.7351701723790267E-5</v>
      </c>
      <c r="X104" s="478">
        <v>0</v>
      </c>
      <c r="Y104" s="478">
        <v>5.4270131871040726E-5</v>
      </c>
      <c r="Z104" s="478">
        <v>1.7713022346583305E-5</v>
      </c>
      <c r="AA104" s="478">
        <v>1.3412007124716097E-4</v>
      </c>
      <c r="AB104" s="478">
        <v>3.2137596490565268E-5</v>
      </c>
      <c r="AC104" s="478">
        <v>3.2177896577100865E-5</v>
      </c>
      <c r="AD104" s="478">
        <v>7.927392959806458E-5</v>
      </c>
      <c r="AE104" s="478">
        <v>1.2932921238703959E-4</v>
      </c>
      <c r="AF104" s="478">
        <v>2.7325509142515041E-5</v>
      </c>
      <c r="AG104" s="478">
        <v>5.326324916132993E-5</v>
      </c>
      <c r="AH104" s="478">
        <v>5.5680729865512058E-5</v>
      </c>
      <c r="AI104" s="478">
        <v>4.3671351677009781E-5</v>
      </c>
      <c r="AJ104" s="478">
        <v>6.19514480272252E-5</v>
      </c>
      <c r="AK104" s="478">
        <v>7.7680791084367462E-5</v>
      </c>
      <c r="AL104" s="478">
        <v>5.9067583110904467E-5</v>
      </c>
      <c r="AM104" s="478">
        <v>4.7400093042437755E-5</v>
      </c>
      <c r="AN104" s="478">
        <v>8.4455648919768808E-5</v>
      </c>
      <c r="AO104" s="478">
        <v>1.0681071599075527E-4</v>
      </c>
      <c r="AP104" s="478">
        <v>4.2519648405560436E-5</v>
      </c>
      <c r="AQ104" s="478">
        <v>4.725835125751615E-5</v>
      </c>
      <c r="AR104" s="478">
        <v>6.431683926162943E-5</v>
      </c>
      <c r="AS104" s="478">
        <v>8.3354366055657305E-5</v>
      </c>
      <c r="AT104" s="478">
        <v>3.7581809360442339E-5</v>
      </c>
      <c r="AU104" s="478">
        <v>7.3856260190087905E-5</v>
      </c>
      <c r="AV104" s="478">
        <v>1.7439294611506557E-4</v>
      </c>
      <c r="AW104" s="478">
        <v>1.5193803756247256E-4</v>
      </c>
      <c r="AX104" s="478">
        <v>6.6909824245492273E-5</v>
      </c>
      <c r="AY104" s="478">
        <v>3.8808704432339783E-5</v>
      </c>
      <c r="AZ104" s="478">
        <v>2.9415255787114405E-5</v>
      </c>
      <c r="BA104" s="478">
        <v>3.9472471625378932E-5</v>
      </c>
      <c r="BB104" s="478">
        <v>3.1966882519008588E-5</v>
      </c>
      <c r="BC104" s="478">
        <v>4.4796989657604567E-5</v>
      </c>
      <c r="BD104" s="478">
        <v>0</v>
      </c>
      <c r="BE104" s="478">
        <v>2.2312922258547295E-5</v>
      </c>
      <c r="BF104" s="478">
        <v>9.6643258276981971E-5</v>
      </c>
      <c r="BG104" s="478">
        <v>2.493821844787065E-5</v>
      </c>
      <c r="BH104" s="478">
        <v>3.3526982099817293E-5</v>
      </c>
      <c r="BI104" s="478">
        <v>9.5221902934438619E-5</v>
      </c>
      <c r="BJ104" s="478">
        <v>5.3206630945640093E-5</v>
      </c>
      <c r="BK104" s="478">
        <v>8.6044981430607388E-5</v>
      </c>
      <c r="BL104" s="478">
        <v>7.4903483904439899E-5</v>
      </c>
      <c r="BM104" s="478">
        <v>1.6268410682016964E-4</v>
      </c>
      <c r="BN104" s="478">
        <v>9.9627671702370849E-5</v>
      </c>
      <c r="BO104" s="478">
        <v>1.2728288120927367E-4</v>
      </c>
      <c r="BP104" s="478">
        <v>4.462887824215361E-5</v>
      </c>
      <c r="BQ104" s="478">
        <v>1.6891229852422521E-4</v>
      </c>
      <c r="BR104" s="478">
        <v>1.2008306415797522E-4</v>
      </c>
      <c r="BS104" s="478">
        <v>1.4001901118806853E-4</v>
      </c>
      <c r="BT104" s="478">
        <v>1.6391646802512257E-4</v>
      </c>
      <c r="BU104" s="478">
        <v>1.2562708669111607E-4</v>
      </c>
      <c r="BV104" s="478">
        <v>1.0378701309997103E-4</v>
      </c>
      <c r="BW104" s="478">
        <v>1.5184468976685747E-5</v>
      </c>
      <c r="BX104" s="478">
        <v>1.8848345962567104E-3</v>
      </c>
      <c r="BY104" s="478">
        <v>7.4200371233349306E-5</v>
      </c>
      <c r="BZ104" s="478">
        <v>6.8209731505806392E-5</v>
      </c>
      <c r="CA104" s="478">
        <v>4.1344849115903196E-5</v>
      </c>
      <c r="CB104" s="478">
        <v>5.5107061063624771E-5</v>
      </c>
      <c r="CC104" s="478">
        <v>1.7645698775997187E-4</v>
      </c>
      <c r="CD104" s="478">
        <v>2.4838755296739521E-4</v>
      </c>
      <c r="CE104" s="478">
        <v>1.4423375411942068E-4</v>
      </c>
      <c r="CF104" s="478">
        <v>3.5675171519143357E-4</v>
      </c>
      <c r="CG104" s="478">
        <v>7.7877047552356944E-4</v>
      </c>
      <c r="CH104" s="478">
        <v>1.1183126134205821E-3</v>
      </c>
      <c r="CI104" s="478">
        <v>1.5309852004153406E-4</v>
      </c>
      <c r="CJ104" s="478">
        <v>7.4323643159582287E-4</v>
      </c>
      <c r="CK104" s="478">
        <v>1.452441118150486E-3</v>
      </c>
      <c r="CL104" s="478">
        <v>1.7755934475233506E-4</v>
      </c>
      <c r="CM104" s="478">
        <v>3.2135710153090969E-4</v>
      </c>
      <c r="CN104" s="478">
        <v>1.7787989642764287E-4</v>
      </c>
      <c r="CO104" s="478">
        <v>1.2703647309832278E-2</v>
      </c>
      <c r="CP104" s="478">
        <v>9.8738134045728027E-3</v>
      </c>
      <c r="CQ104" s="478">
        <v>1.3193582614553305E-2</v>
      </c>
      <c r="CR104" s="478">
        <v>1.0274326493079702E-2</v>
      </c>
      <c r="CS104" s="478">
        <v>1.6622910138491652E-4</v>
      </c>
      <c r="CT104" s="478">
        <v>1.7431328405562787E-4</v>
      </c>
      <c r="CU104" s="478">
        <v>1.1101335599409564E-3</v>
      </c>
      <c r="CV104" s="478">
        <v>6.7341822600655457E-5</v>
      </c>
      <c r="CW104" s="478">
        <v>8.5921079271365146E-4</v>
      </c>
      <c r="CX104" s="478">
        <v>1.1492183085538146E-2</v>
      </c>
      <c r="CY104" s="478">
        <v>1.9889083400535211E-3</v>
      </c>
      <c r="CZ104" s="478">
        <v>1.017612408314061</v>
      </c>
      <c r="DA104" s="478">
        <v>1.396015992338618E-4</v>
      </c>
      <c r="DB104" s="478">
        <v>3.5459175800284709E-4</v>
      </c>
      <c r="DC104" s="478">
        <v>3.6681056260077834E-3</v>
      </c>
      <c r="DD104" s="478">
        <v>3.8195722179458341E-5</v>
      </c>
      <c r="DE104" s="478">
        <v>1.6681871435116407E-3</v>
      </c>
      <c r="DF104" s="501">
        <v>1.0984754132124888</v>
      </c>
      <c r="DG104" s="502">
        <v>0.84998036773045638</v>
      </c>
      <c r="DH104" s="503" t="s">
        <v>303</v>
      </c>
    </row>
    <row r="105" spans="1:112" ht="18.75" customHeight="1" x14ac:dyDescent="0.2">
      <c r="A105" s="563" t="s">
        <v>304</v>
      </c>
      <c r="B105" s="571" t="s">
        <v>390</v>
      </c>
      <c r="C105" s="459"/>
      <c r="D105" s="499">
        <v>2.9710705720534276E-5</v>
      </c>
      <c r="E105" s="499">
        <v>1.943882101039252E-5</v>
      </c>
      <c r="F105" s="499">
        <v>4.4884801956705862E-5</v>
      </c>
      <c r="G105" s="499">
        <v>2.6560762198389029E-5</v>
      </c>
      <c r="H105" s="499">
        <v>3.1593527190611777E-5</v>
      </c>
      <c r="I105" s="499">
        <v>0</v>
      </c>
      <c r="J105" s="499">
        <v>4.7599968306549969E-5</v>
      </c>
      <c r="K105" s="499">
        <v>3.9984129464560541E-5</v>
      </c>
      <c r="L105" s="478">
        <v>2.0203988905446418E-4</v>
      </c>
      <c r="M105" s="478">
        <v>1.5744160213215951E-5</v>
      </c>
      <c r="N105" s="478">
        <v>0</v>
      </c>
      <c r="O105" s="478">
        <v>2.9227496958545438E-5</v>
      </c>
      <c r="P105" s="478">
        <v>6.6195658944670624E-5</v>
      </c>
      <c r="Q105" s="478">
        <v>2.9907283851232727E-5</v>
      </c>
      <c r="R105" s="478">
        <v>5.7320360191082059E-5</v>
      </c>
      <c r="S105" s="478">
        <v>2.5852269420806654E-5</v>
      </c>
      <c r="T105" s="478">
        <v>3.5605203091366839E-5</v>
      </c>
      <c r="U105" s="478">
        <v>3.5616869672072705E-5</v>
      </c>
      <c r="V105" s="478">
        <v>1.0415481834135852E-4</v>
      </c>
      <c r="W105" s="478">
        <v>3.2257316253878038E-5</v>
      </c>
      <c r="X105" s="478">
        <v>0</v>
      </c>
      <c r="Y105" s="478">
        <v>1.7552626341819336E-5</v>
      </c>
      <c r="Z105" s="478">
        <v>1.3472457636955194E-5</v>
      </c>
      <c r="AA105" s="478">
        <v>2.167000686661957E-4</v>
      </c>
      <c r="AB105" s="478">
        <v>5.5364373894643911E-5</v>
      </c>
      <c r="AC105" s="478">
        <v>2.3256491442246221E-5</v>
      </c>
      <c r="AD105" s="478">
        <v>3.2733792590525804E-5</v>
      </c>
      <c r="AE105" s="478">
        <v>3.4909163555275193E-5</v>
      </c>
      <c r="AF105" s="478">
        <v>3.6025306974371183E-5</v>
      </c>
      <c r="AG105" s="478">
        <v>2.7000354185892714E-5</v>
      </c>
      <c r="AH105" s="478">
        <v>2.2020027076009253E-5</v>
      </c>
      <c r="AI105" s="478">
        <v>5.126221375615067E-5</v>
      </c>
      <c r="AJ105" s="478">
        <v>3.9603010104346572E-5</v>
      </c>
      <c r="AK105" s="478">
        <v>1.8519430914722606E-5</v>
      </c>
      <c r="AL105" s="478">
        <v>1.3712563300299463E-5</v>
      </c>
      <c r="AM105" s="478">
        <v>1.8529745156494822E-5</v>
      </c>
      <c r="AN105" s="478">
        <v>1.3341043610329057E-5</v>
      </c>
      <c r="AO105" s="478">
        <v>2.4600700328581973E-5</v>
      </c>
      <c r="AP105" s="478">
        <v>2.1161886948531516E-5</v>
      </c>
      <c r="AQ105" s="478">
        <v>2.0391861629650273E-5</v>
      </c>
      <c r="AR105" s="478">
        <v>2.0965292502245803E-5</v>
      </c>
      <c r="AS105" s="478">
        <v>3.9958119763128545E-5</v>
      </c>
      <c r="AT105" s="478">
        <v>2.9694851540144761E-5</v>
      </c>
      <c r="AU105" s="478">
        <v>2.571282616498129E-5</v>
      </c>
      <c r="AV105" s="478">
        <v>2.7856256861594713E-5</v>
      </c>
      <c r="AW105" s="478">
        <v>3.5926893531539823E-5</v>
      </c>
      <c r="AX105" s="478">
        <v>3.5560895228210083E-5</v>
      </c>
      <c r="AY105" s="478">
        <v>4.569948122146085E-5</v>
      </c>
      <c r="AZ105" s="478">
        <v>2.9578075148727143E-5</v>
      </c>
      <c r="BA105" s="478">
        <v>2.5777264907173279E-5</v>
      </c>
      <c r="BB105" s="478">
        <v>3.1154814065018276E-5</v>
      </c>
      <c r="BC105" s="478">
        <v>7.9490419612749413E-5</v>
      </c>
      <c r="BD105" s="478">
        <v>0</v>
      </c>
      <c r="BE105" s="478">
        <v>2.8094480714346644E-5</v>
      </c>
      <c r="BF105" s="478">
        <v>3.0298527809522325E-5</v>
      </c>
      <c r="BG105" s="478">
        <v>2.1385841356079271E-5</v>
      </c>
      <c r="BH105" s="478">
        <v>3.7707004783759689E-5</v>
      </c>
      <c r="BI105" s="478">
        <v>6.1493703508741932E-5</v>
      </c>
      <c r="BJ105" s="478">
        <v>4.1824048592545262E-5</v>
      </c>
      <c r="BK105" s="478">
        <v>4.5557374654374193E-5</v>
      </c>
      <c r="BL105" s="478">
        <v>3.6634223237013424E-5</v>
      </c>
      <c r="BM105" s="478">
        <v>4.3854080324763236E-5</v>
      </c>
      <c r="BN105" s="478">
        <v>3.9485854404690911E-5</v>
      </c>
      <c r="BO105" s="478">
        <v>3.6188912846065027E-5</v>
      </c>
      <c r="BP105" s="478">
        <v>6.3495545180011773E-5</v>
      </c>
      <c r="BQ105" s="478">
        <v>8.5419421295717269E-5</v>
      </c>
      <c r="BR105" s="478">
        <v>4.0121921011385251E-5</v>
      </c>
      <c r="BS105" s="478">
        <v>1.0070260029382223E-4</v>
      </c>
      <c r="BT105" s="478">
        <v>1.7340497655307679E-4</v>
      </c>
      <c r="BU105" s="478">
        <v>9.186615989741244E-5</v>
      </c>
      <c r="BV105" s="478">
        <v>9.3402416808443443E-5</v>
      </c>
      <c r="BW105" s="478">
        <v>1.2863603603582874E-5</v>
      </c>
      <c r="BX105" s="478">
        <v>6.9344173308937262E-5</v>
      </c>
      <c r="BY105" s="478">
        <v>3.7858784882427527E-5</v>
      </c>
      <c r="BZ105" s="478">
        <v>3.5621603848311973E-5</v>
      </c>
      <c r="CA105" s="478">
        <v>3.239026293646565E-5</v>
      </c>
      <c r="CB105" s="478">
        <v>8.5177295582950031E-5</v>
      </c>
      <c r="CC105" s="478">
        <v>7.1915893274556692E-5</v>
      </c>
      <c r="CD105" s="478">
        <v>5.8506126044503372E-5</v>
      </c>
      <c r="CE105" s="478">
        <v>7.8625256234278763E-5</v>
      </c>
      <c r="CF105" s="478">
        <v>5.4117697609680584E-5</v>
      </c>
      <c r="CG105" s="478">
        <v>2.0235278758720296E-4</v>
      </c>
      <c r="CH105" s="478">
        <v>2.8650341733018597E-2</v>
      </c>
      <c r="CI105" s="478">
        <v>1.3816490381094297E-4</v>
      </c>
      <c r="CJ105" s="478">
        <v>3.9871112647744532E-4</v>
      </c>
      <c r="CK105" s="478">
        <v>2.1086314042317308E-2</v>
      </c>
      <c r="CL105" s="478">
        <v>9.8941291655220374E-5</v>
      </c>
      <c r="CM105" s="478">
        <v>1.7180413246994635E-4</v>
      </c>
      <c r="CN105" s="478">
        <v>2.4588640601366183E-4</v>
      </c>
      <c r="CO105" s="478">
        <v>7.240296465710058E-5</v>
      </c>
      <c r="CP105" s="478">
        <v>1.0587730269236651E-4</v>
      </c>
      <c r="CQ105" s="478">
        <v>1.5472582412994724E-4</v>
      </c>
      <c r="CR105" s="478">
        <v>4.7429919245226409E-5</v>
      </c>
      <c r="CS105" s="478">
        <v>3.2965731520694086E-4</v>
      </c>
      <c r="CT105" s="478">
        <v>9.6743649987294584E-5</v>
      </c>
      <c r="CU105" s="478">
        <v>1.7300888065064308E-2</v>
      </c>
      <c r="CV105" s="478">
        <v>2.6116998902432255E-5</v>
      </c>
      <c r="CW105" s="478">
        <v>1.0843534625272009E-4</v>
      </c>
      <c r="CX105" s="478">
        <v>1.2347719836591641E-3</v>
      </c>
      <c r="CY105" s="478">
        <v>2.4039866608050768E-4</v>
      </c>
      <c r="CZ105" s="478">
        <v>2.7414742274605033E-4</v>
      </c>
      <c r="DA105" s="478">
        <v>1.0036402197445891</v>
      </c>
      <c r="DB105" s="478">
        <v>7.9680836642949672E-5</v>
      </c>
      <c r="DC105" s="478">
        <v>6.314936395348616E-4</v>
      </c>
      <c r="DD105" s="478">
        <v>2.1057999871671663E-5</v>
      </c>
      <c r="DE105" s="478">
        <v>3.853650219026792E-4</v>
      </c>
      <c r="DF105" s="501">
        <v>1.0793505132656136</v>
      </c>
      <c r="DG105" s="502">
        <v>0.83518186674069539</v>
      </c>
      <c r="DH105" s="503" t="s">
        <v>304</v>
      </c>
    </row>
    <row r="106" spans="1:112" ht="18.75" customHeight="1" x14ac:dyDescent="0.2">
      <c r="A106" s="563" t="s">
        <v>305</v>
      </c>
      <c r="B106" s="571" t="s">
        <v>551</v>
      </c>
      <c r="C106" s="459"/>
      <c r="D106" s="499">
        <v>2.0432683189962038E-5</v>
      </c>
      <c r="E106" s="499">
        <v>4.7630959307667763E-3</v>
      </c>
      <c r="F106" s="499">
        <v>8.7836368163621569E-5</v>
      </c>
      <c r="G106" s="499">
        <v>2.0835208075088341E-6</v>
      </c>
      <c r="H106" s="499">
        <v>5.2259730133617249E-7</v>
      </c>
      <c r="I106" s="499">
        <v>0</v>
      </c>
      <c r="J106" s="499">
        <v>1.5847875764012314E-7</v>
      </c>
      <c r="K106" s="499">
        <v>1.512414134262213E-4</v>
      </c>
      <c r="L106" s="478">
        <v>6.187320240247751E-6</v>
      </c>
      <c r="M106" s="478">
        <v>1.7474489267352411E-5</v>
      </c>
      <c r="N106" s="478">
        <v>0</v>
      </c>
      <c r="O106" s="478">
        <v>1.4432577409113622E-6</v>
      </c>
      <c r="P106" s="478">
        <v>2.0597126208038476E-7</v>
      </c>
      <c r="Q106" s="478">
        <v>2.6219630422373136E-7</v>
      </c>
      <c r="R106" s="478">
        <v>1.7637471001361007E-7</v>
      </c>
      <c r="S106" s="478">
        <v>5.1588346880506444E-7</v>
      </c>
      <c r="T106" s="478">
        <v>8.5869845679561002E-8</v>
      </c>
      <c r="U106" s="478">
        <v>9.0372874719636814E-8</v>
      </c>
      <c r="V106" s="478">
        <v>1.6027055399156744E-6</v>
      </c>
      <c r="W106" s="478">
        <v>1.9829390028226115E-7</v>
      </c>
      <c r="X106" s="478">
        <v>0</v>
      </c>
      <c r="Y106" s="478">
        <v>4.138591668045035E-7</v>
      </c>
      <c r="Z106" s="478">
        <v>1.9903677256821422E-7</v>
      </c>
      <c r="AA106" s="478">
        <v>7.4362580638679514E-7</v>
      </c>
      <c r="AB106" s="478">
        <v>1.0251074669376302E-6</v>
      </c>
      <c r="AC106" s="478">
        <v>5.8662975287061202E-8</v>
      </c>
      <c r="AD106" s="478">
        <v>1.4513733619121217E-7</v>
      </c>
      <c r="AE106" s="478">
        <v>1.7995814422461513E-7</v>
      </c>
      <c r="AF106" s="478">
        <v>7.0958406577759626E-5</v>
      </c>
      <c r="AG106" s="478">
        <v>1.037969346950471E-7</v>
      </c>
      <c r="AH106" s="478">
        <v>1.9968245447415492E-7</v>
      </c>
      <c r="AI106" s="478">
        <v>8.2686063549578163E-7</v>
      </c>
      <c r="AJ106" s="478">
        <v>2.9701561135250918E-7</v>
      </c>
      <c r="AK106" s="478">
        <v>1.248971851973038E-7</v>
      </c>
      <c r="AL106" s="478">
        <v>8.2671289820866514E-8</v>
      </c>
      <c r="AM106" s="478">
        <v>2.875772050301232E-7</v>
      </c>
      <c r="AN106" s="478">
        <v>3.7599477106724736E-8</v>
      </c>
      <c r="AO106" s="478">
        <v>6.2623506177346676E-8</v>
      </c>
      <c r="AP106" s="478">
        <v>7.8745063161183512E-8</v>
      </c>
      <c r="AQ106" s="478">
        <v>1.7671829317827202E-7</v>
      </c>
      <c r="AR106" s="478">
        <v>1.7772419852875353E-7</v>
      </c>
      <c r="AS106" s="478">
        <v>5.0754333574356266E-7</v>
      </c>
      <c r="AT106" s="478">
        <v>2.2089682896802724E-7</v>
      </c>
      <c r="AU106" s="478">
        <v>2.2734451550502472E-7</v>
      </c>
      <c r="AV106" s="478">
        <v>4.7153591334227241E-7</v>
      </c>
      <c r="AW106" s="478">
        <v>9.8777884497948837E-7</v>
      </c>
      <c r="AX106" s="478">
        <v>7.0325963567416666E-7</v>
      </c>
      <c r="AY106" s="478">
        <v>8.6469271477737867E-7</v>
      </c>
      <c r="AZ106" s="478">
        <v>4.9766433827327256E-7</v>
      </c>
      <c r="BA106" s="478">
        <v>8.5006606996899412E-7</v>
      </c>
      <c r="BB106" s="478">
        <v>9.3599454491798871E-7</v>
      </c>
      <c r="BC106" s="478">
        <v>9.7736656851282081E-8</v>
      </c>
      <c r="BD106" s="478">
        <v>0</v>
      </c>
      <c r="BE106" s="478">
        <v>5.6004172109850623E-8</v>
      </c>
      <c r="BF106" s="478">
        <v>2.2404674335862839E-7</v>
      </c>
      <c r="BG106" s="478">
        <v>5.6533169007798948E-7</v>
      </c>
      <c r="BH106" s="478">
        <v>6.2768658262104394E-8</v>
      </c>
      <c r="BI106" s="478">
        <v>2.3349503562655952E-6</v>
      </c>
      <c r="BJ106" s="478">
        <v>1.1870023683502459E-7</v>
      </c>
      <c r="BK106" s="478">
        <v>2.2313847964618909E-7</v>
      </c>
      <c r="BL106" s="478">
        <v>1.0923880796057282E-7</v>
      </c>
      <c r="BM106" s="478">
        <v>1.7432644843070604E-7</v>
      </c>
      <c r="BN106" s="478">
        <v>2.0349184868348013E-7</v>
      </c>
      <c r="BO106" s="478">
        <v>5.2789284927611724E-7</v>
      </c>
      <c r="BP106" s="478">
        <v>4.4378031994201939E-7</v>
      </c>
      <c r="BQ106" s="478">
        <v>2.1568039430002975E-7</v>
      </c>
      <c r="BR106" s="478">
        <v>2.2874702813400178E-7</v>
      </c>
      <c r="BS106" s="478">
        <v>2.6662663590736093E-7</v>
      </c>
      <c r="BT106" s="478">
        <v>3.1101282268228673E-7</v>
      </c>
      <c r="BU106" s="478">
        <v>1.0103174825447906E-7</v>
      </c>
      <c r="BV106" s="478">
        <v>9.045009946740323E-8</v>
      </c>
      <c r="BW106" s="478">
        <v>2.3418726569115103E-8</v>
      </c>
      <c r="BX106" s="478">
        <v>2.9473934667820081E-6</v>
      </c>
      <c r="BY106" s="478">
        <v>1.4528795806603059E-7</v>
      </c>
      <c r="BZ106" s="478">
        <v>3.2688482315979589E-7</v>
      </c>
      <c r="CA106" s="478">
        <v>1.5743733423418997E-7</v>
      </c>
      <c r="CB106" s="478">
        <v>1.2469353116647298E-7</v>
      </c>
      <c r="CC106" s="478">
        <v>3.5105660438707684E-7</v>
      </c>
      <c r="CD106" s="478">
        <v>2.8007366691859612E-7</v>
      </c>
      <c r="CE106" s="478">
        <v>2.9149158532327479E-7</v>
      </c>
      <c r="CF106" s="478">
        <v>1.5887890052924324E-7</v>
      </c>
      <c r="CG106" s="478">
        <v>4.082599041241107E-6</v>
      </c>
      <c r="CH106" s="478">
        <v>9.9648165059823938E-6</v>
      </c>
      <c r="CI106" s="478">
        <v>2.3433224062438505E-6</v>
      </c>
      <c r="CJ106" s="478">
        <v>4.3167165341599534E-6</v>
      </c>
      <c r="CK106" s="478">
        <v>7.5416639616290323E-6</v>
      </c>
      <c r="CL106" s="478">
        <v>1.8734345272646091E-7</v>
      </c>
      <c r="CM106" s="478">
        <v>4.7316460044241187E-4</v>
      </c>
      <c r="CN106" s="478">
        <v>2.9196384634989984E-6</v>
      </c>
      <c r="CO106" s="478">
        <v>6.9897184151365669E-7</v>
      </c>
      <c r="CP106" s="478">
        <v>1.5861413610142945E-7</v>
      </c>
      <c r="CQ106" s="478">
        <v>1.7130526751083536E-6</v>
      </c>
      <c r="CR106" s="478">
        <v>3.0743720685243677E-6</v>
      </c>
      <c r="CS106" s="478">
        <v>3.2321228310037294E-7</v>
      </c>
      <c r="CT106" s="478">
        <v>4.2400110894701728E-7</v>
      </c>
      <c r="CU106" s="478">
        <v>6.1310699462998942E-6</v>
      </c>
      <c r="CV106" s="478">
        <v>7.546747468500364E-8</v>
      </c>
      <c r="CW106" s="478">
        <v>3.9204286968343879E-7</v>
      </c>
      <c r="CX106" s="478">
        <v>8.6333848128701914E-6</v>
      </c>
      <c r="CY106" s="478">
        <v>1.6302123455250438E-5</v>
      </c>
      <c r="CZ106" s="478">
        <v>7.7500612803727272E-7</v>
      </c>
      <c r="DA106" s="478">
        <v>3.2353452155870329E-4</v>
      </c>
      <c r="DB106" s="478">
        <v>1.0022470758171396</v>
      </c>
      <c r="DC106" s="478">
        <v>1.1337169146785812E-6</v>
      </c>
      <c r="DD106" s="478">
        <v>8.1072177627611689E-8</v>
      </c>
      <c r="DE106" s="478">
        <v>1.3831770508021935E-6</v>
      </c>
      <c r="DF106" s="501">
        <v>1.0082636521074528</v>
      </c>
      <c r="DG106" s="502">
        <v>0.78017614184120754</v>
      </c>
      <c r="DH106" s="503" t="s">
        <v>305</v>
      </c>
    </row>
    <row r="107" spans="1:112" ht="18.75" customHeight="1" x14ac:dyDescent="0.2">
      <c r="A107" s="563" t="s">
        <v>306</v>
      </c>
      <c r="B107" s="571" t="s">
        <v>391</v>
      </c>
      <c r="C107" s="459"/>
      <c r="D107" s="499">
        <v>3.4389758071308148E-4</v>
      </c>
      <c r="E107" s="499">
        <v>1.3891185981179752E-4</v>
      </c>
      <c r="F107" s="499">
        <v>2.1041054412150066E-3</v>
      </c>
      <c r="G107" s="499">
        <v>5.620855965958088E-5</v>
      </c>
      <c r="H107" s="499">
        <v>1.1263987550607577E-3</v>
      </c>
      <c r="I107" s="499">
        <v>0</v>
      </c>
      <c r="J107" s="499">
        <v>3.5443243128368521E-4</v>
      </c>
      <c r="K107" s="499">
        <v>2.5235387194807557E-4</v>
      </c>
      <c r="L107" s="478">
        <v>1.7342210338049292E-4</v>
      </c>
      <c r="M107" s="478">
        <v>8.1463921412239939E-5</v>
      </c>
      <c r="N107" s="478">
        <v>0</v>
      </c>
      <c r="O107" s="478">
        <v>6.2498482924453624E-5</v>
      </c>
      <c r="P107" s="478">
        <v>1.7817140978878903E-4</v>
      </c>
      <c r="Q107" s="478">
        <v>1.3050594391223703E-4</v>
      </c>
      <c r="R107" s="478">
        <v>1.4293083015407487E-4</v>
      </c>
      <c r="S107" s="478">
        <v>1.142378643713915E-4</v>
      </c>
      <c r="T107" s="478">
        <v>9.0856220616985833E-5</v>
      </c>
      <c r="U107" s="478">
        <v>1.5369867945995379E-4</v>
      </c>
      <c r="V107" s="478">
        <v>4.1276590925694924E-4</v>
      </c>
      <c r="W107" s="478">
        <v>2.9768219456928491E-4</v>
      </c>
      <c r="X107" s="478">
        <v>0</v>
      </c>
      <c r="Y107" s="478">
        <v>1.0813235654910142E-4</v>
      </c>
      <c r="Z107" s="478">
        <v>1.1128382949495489E-4</v>
      </c>
      <c r="AA107" s="478">
        <v>1.5158935124662758E-4</v>
      </c>
      <c r="AB107" s="478">
        <v>5.4886439646022948E-4</v>
      </c>
      <c r="AC107" s="478">
        <v>6.1842922577697054E-5</v>
      </c>
      <c r="AD107" s="478">
        <v>9.4919789348281837E-5</v>
      </c>
      <c r="AE107" s="478">
        <v>6.1977989255149321E-5</v>
      </c>
      <c r="AF107" s="478">
        <v>7.2615296396632967E-5</v>
      </c>
      <c r="AG107" s="478">
        <v>2.6024962790575505E-4</v>
      </c>
      <c r="AH107" s="478">
        <v>1.8202482025332558E-4</v>
      </c>
      <c r="AI107" s="478">
        <v>1.4922504449497098E-3</v>
      </c>
      <c r="AJ107" s="478">
        <v>3.5425980116001653E-4</v>
      </c>
      <c r="AK107" s="478">
        <v>1.3601994149648727E-4</v>
      </c>
      <c r="AL107" s="478">
        <v>8.8115068528810264E-5</v>
      </c>
      <c r="AM107" s="478">
        <v>1.7854415721857167E-4</v>
      </c>
      <c r="AN107" s="478">
        <v>9.4320866218387348E-5</v>
      </c>
      <c r="AO107" s="478">
        <v>1.7312350277193437E-4</v>
      </c>
      <c r="AP107" s="478">
        <v>1.1300842172683786E-4</v>
      </c>
      <c r="AQ107" s="478">
        <v>8.9984492790488724E-5</v>
      </c>
      <c r="AR107" s="478">
        <v>9.4486983772535538E-5</v>
      </c>
      <c r="AS107" s="478">
        <v>1.7208338953130718E-4</v>
      </c>
      <c r="AT107" s="478">
        <v>1.3869583969159204E-4</v>
      </c>
      <c r="AU107" s="478">
        <v>9.7542054280232214E-5</v>
      </c>
      <c r="AV107" s="478">
        <v>1.3771448997021863E-4</v>
      </c>
      <c r="AW107" s="478">
        <v>3.1553084766309467E-4</v>
      </c>
      <c r="AX107" s="478">
        <v>1.584502654149468E-4</v>
      </c>
      <c r="AY107" s="478">
        <v>6.7910492492654574E-5</v>
      </c>
      <c r="AZ107" s="478">
        <v>5.2483387227594532E-5</v>
      </c>
      <c r="BA107" s="478">
        <v>4.2311487605615881E-4</v>
      </c>
      <c r="BB107" s="478">
        <v>1.8892061664588667E-4</v>
      </c>
      <c r="BC107" s="478">
        <v>7.8481274014768689E-5</v>
      </c>
      <c r="BD107" s="478">
        <v>0</v>
      </c>
      <c r="BE107" s="478">
        <v>3.2405351755277072E-5</v>
      </c>
      <c r="BF107" s="478">
        <v>1.1120497611311235E-4</v>
      </c>
      <c r="BG107" s="478">
        <v>1.8759473193474696E-4</v>
      </c>
      <c r="BH107" s="478">
        <v>5.8414811980794485E-5</v>
      </c>
      <c r="BI107" s="478">
        <v>3.1848607844843621E-4</v>
      </c>
      <c r="BJ107" s="478">
        <v>2.5031622824932888E-4</v>
      </c>
      <c r="BK107" s="478">
        <v>3.167241871257782E-4</v>
      </c>
      <c r="BL107" s="478">
        <v>2.01767506341736E-4</v>
      </c>
      <c r="BM107" s="478">
        <v>4.4796738512991148E-4</v>
      </c>
      <c r="BN107" s="478">
        <v>5.0138184347205692E-4</v>
      </c>
      <c r="BO107" s="478">
        <v>1.8190649007104442E-4</v>
      </c>
      <c r="BP107" s="478">
        <v>1.5920156880181089E-4</v>
      </c>
      <c r="BQ107" s="478">
        <v>5.4496818313736341E-4</v>
      </c>
      <c r="BR107" s="478">
        <v>8.9299926362276222E-5</v>
      </c>
      <c r="BS107" s="478">
        <v>5.991808223040914E-4</v>
      </c>
      <c r="BT107" s="478">
        <v>3.1692025354048493E-4</v>
      </c>
      <c r="BU107" s="478">
        <v>1.2695977503117168E-3</v>
      </c>
      <c r="BV107" s="478">
        <v>1.0172153381951766E-3</v>
      </c>
      <c r="BW107" s="478">
        <v>4.0658039073974208E-4</v>
      </c>
      <c r="BX107" s="478">
        <v>3.6266399705626513E-4</v>
      </c>
      <c r="BY107" s="478">
        <v>4.2493187858115859E-4</v>
      </c>
      <c r="BZ107" s="478">
        <v>2.5523704315666824E-4</v>
      </c>
      <c r="CA107" s="478">
        <v>2.990826396897332E-4</v>
      </c>
      <c r="CB107" s="478">
        <v>1.6791305036538558E-4</v>
      </c>
      <c r="CC107" s="478">
        <v>3.477948193872042E-4</v>
      </c>
      <c r="CD107" s="478">
        <v>3.9759607963630369E-4</v>
      </c>
      <c r="CE107" s="478">
        <v>5.4844878018504861E-4</v>
      </c>
      <c r="CF107" s="478">
        <v>3.4109191151282953E-4</v>
      </c>
      <c r="CG107" s="478">
        <v>5.9327221216418254E-4</v>
      </c>
      <c r="CH107" s="478">
        <v>1.6430939546541326E-3</v>
      </c>
      <c r="CI107" s="478">
        <v>9.5337593202765515E-4</v>
      </c>
      <c r="CJ107" s="478">
        <v>3.545903808579088E-4</v>
      </c>
      <c r="CK107" s="478">
        <v>3.061777627053825E-3</v>
      </c>
      <c r="CL107" s="478">
        <v>3.3670336409876263E-4</v>
      </c>
      <c r="CM107" s="478">
        <v>3.0251685570411011E-3</v>
      </c>
      <c r="CN107" s="478">
        <v>2.5670803429608167E-3</v>
      </c>
      <c r="CO107" s="478">
        <v>3.5166670850912815E-4</v>
      </c>
      <c r="CP107" s="478">
        <v>3.1423027481604322E-4</v>
      </c>
      <c r="CQ107" s="478">
        <v>2.9080933406897122E-4</v>
      </c>
      <c r="CR107" s="478">
        <v>2.9719445539131637E-4</v>
      </c>
      <c r="CS107" s="478">
        <v>2.0888953268683704E-3</v>
      </c>
      <c r="CT107" s="478">
        <v>7.3013848775406692E-4</v>
      </c>
      <c r="CU107" s="478">
        <v>2.0125167322755607E-3</v>
      </c>
      <c r="CV107" s="478">
        <v>4.6000842520149124E-4</v>
      </c>
      <c r="CW107" s="478">
        <v>7.3018808401789724E-4</v>
      </c>
      <c r="CX107" s="478">
        <v>1.6948040130563705E-3</v>
      </c>
      <c r="CY107" s="478">
        <v>5.4296229224291002E-4</v>
      </c>
      <c r="CZ107" s="478">
        <v>1.6140795414403351E-3</v>
      </c>
      <c r="DA107" s="478">
        <v>2.2337546137995243E-3</v>
      </c>
      <c r="DB107" s="478">
        <v>1.263708945435063E-3</v>
      </c>
      <c r="DC107" s="478">
        <v>1.0033670741596461</v>
      </c>
      <c r="DD107" s="478">
        <v>1.0747455925613426E-4</v>
      </c>
      <c r="DE107" s="478">
        <v>1.3574601008666154E-3</v>
      </c>
      <c r="DF107" s="501">
        <v>1.0546610061017385</v>
      </c>
      <c r="DG107" s="502">
        <v>0.8160775735304705</v>
      </c>
      <c r="DH107" s="503" t="s">
        <v>306</v>
      </c>
    </row>
    <row r="108" spans="1:112" ht="18.75" customHeight="1" x14ac:dyDescent="0.2">
      <c r="A108" s="563" t="s">
        <v>307</v>
      </c>
      <c r="B108" s="571" t="s">
        <v>555</v>
      </c>
      <c r="C108" s="459"/>
      <c r="D108" s="499">
        <v>6.4859714475639166E-4</v>
      </c>
      <c r="E108" s="499">
        <v>7.9533240139172817E-4</v>
      </c>
      <c r="F108" s="499">
        <v>1.0721751455467286E-3</v>
      </c>
      <c r="G108" s="499">
        <v>3.0050899152796375E-3</v>
      </c>
      <c r="H108" s="499">
        <v>1.3618049639749356E-3</v>
      </c>
      <c r="I108" s="499">
        <v>0</v>
      </c>
      <c r="J108" s="499">
        <v>1.6751049803997752E-3</v>
      </c>
      <c r="K108" s="499">
        <v>1.2071417062548368E-3</v>
      </c>
      <c r="L108" s="478">
        <v>5.4036552424465854E-4</v>
      </c>
      <c r="M108" s="478">
        <v>3.0887181813110497E-4</v>
      </c>
      <c r="N108" s="478">
        <v>0</v>
      </c>
      <c r="O108" s="478">
        <v>1.3359322206303722E-3</v>
      </c>
      <c r="P108" s="478">
        <v>1.794859616271905E-3</v>
      </c>
      <c r="Q108" s="478">
        <v>1.4530373114281007E-3</v>
      </c>
      <c r="R108" s="478">
        <v>1.7203998290864044E-3</v>
      </c>
      <c r="S108" s="478">
        <v>1.0803576205973909E-3</v>
      </c>
      <c r="T108" s="478">
        <v>1.0799195104052759E-3</v>
      </c>
      <c r="U108" s="478">
        <v>1.1347015801024284E-3</v>
      </c>
      <c r="V108" s="478">
        <v>1.5088748492294549E-3</v>
      </c>
      <c r="W108" s="478">
        <v>9.4455669265050004E-4</v>
      </c>
      <c r="X108" s="478">
        <v>0</v>
      </c>
      <c r="Y108" s="478">
        <v>4.4931858633299039E-4</v>
      </c>
      <c r="Z108" s="478">
        <v>6.4045030439481207E-4</v>
      </c>
      <c r="AA108" s="478">
        <v>1.0920156299857305E-3</v>
      </c>
      <c r="AB108" s="478">
        <v>9.5314319381389055E-4</v>
      </c>
      <c r="AC108" s="478">
        <v>3.8038315591499639E-4</v>
      </c>
      <c r="AD108" s="478">
        <v>3.2654141530563761E-4</v>
      </c>
      <c r="AE108" s="478">
        <v>4.4964486015092262E-4</v>
      </c>
      <c r="AF108" s="478">
        <v>1.7679213257893198E-3</v>
      </c>
      <c r="AG108" s="478">
        <v>1.2199950208163423E-3</v>
      </c>
      <c r="AH108" s="478">
        <v>1.0396625390046974E-3</v>
      </c>
      <c r="AI108" s="478">
        <v>1.4536186231969544E-3</v>
      </c>
      <c r="AJ108" s="478">
        <v>1.5264683130386879E-3</v>
      </c>
      <c r="AK108" s="478">
        <v>3.5720853531913426E-4</v>
      </c>
      <c r="AL108" s="478">
        <v>2.7086878907879017E-4</v>
      </c>
      <c r="AM108" s="478">
        <v>4.6477756278815211E-4</v>
      </c>
      <c r="AN108" s="478">
        <v>7.7830660602146498E-4</v>
      </c>
      <c r="AO108" s="478">
        <v>7.1823554523626207E-4</v>
      </c>
      <c r="AP108" s="478">
        <v>6.4019329835726148E-4</v>
      </c>
      <c r="AQ108" s="478">
        <v>6.9282243710644083E-4</v>
      </c>
      <c r="AR108" s="478">
        <v>6.5957551664036463E-4</v>
      </c>
      <c r="AS108" s="478">
        <v>1.007805334325581E-3</v>
      </c>
      <c r="AT108" s="478">
        <v>1.254310886047215E-3</v>
      </c>
      <c r="AU108" s="478">
        <v>1.0525138581826405E-3</v>
      </c>
      <c r="AV108" s="478">
        <v>8.0212842367868311E-4</v>
      </c>
      <c r="AW108" s="478">
        <v>3.0344850033434188E-3</v>
      </c>
      <c r="AX108" s="478">
        <v>1.093921960653063E-3</v>
      </c>
      <c r="AY108" s="478">
        <v>9.26833470806163E-4</v>
      </c>
      <c r="AZ108" s="478">
        <v>5.8699450029516226E-4</v>
      </c>
      <c r="BA108" s="478">
        <v>1.5191726852864826E-3</v>
      </c>
      <c r="BB108" s="478">
        <v>1.3064221814969542E-3</v>
      </c>
      <c r="BC108" s="478">
        <v>2.490204360450725E-3</v>
      </c>
      <c r="BD108" s="478">
        <v>0</v>
      </c>
      <c r="BE108" s="478">
        <v>1.2488786549064564E-4</v>
      </c>
      <c r="BF108" s="478">
        <v>6.3728955201440703E-4</v>
      </c>
      <c r="BG108" s="478">
        <v>1.0187877467836284E-3</v>
      </c>
      <c r="BH108" s="478">
        <v>1.6822281957972029E-3</v>
      </c>
      <c r="BI108" s="478">
        <v>2.7601623584063667E-3</v>
      </c>
      <c r="BJ108" s="478">
        <v>1.074041818296155E-3</v>
      </c>
      <c r="BK108" s="478">
        <v>1.0469984436266458E-3</v>
      </c>
      <c r="BL108" s="478">
        <v>3.8941723272995193E-4</v>
      </c>
      <c r="BM108" s="478">
        <v>2.373865448514948E-3</v>
      </c>
      <c r="BN108" s="478">
        <v>6.8127717101072738E-4</v>
      </c>
      <c r="BO108" s="478">
        <v>4.782563217921856E-4</v>
      </c>
      <c r="BP108" s="478">
        <v>4.5338175807340943E-4</v>
      </c>
      <c r="BQ108" s="478">
        <v>1.6529984418860025E-3</v>
      </c>
      <c r="BR108" s="478">
        <v>3.2399375914982987E-3</v>
      </c>
      <c r="BS108" s="478">
        <v>2.3923277801044789E-3</v>
      </c>
      <c r="BT108" s="478">
        <v>3.9959287273282724E-3</v>
      </c>
      <c r="BU108" s="478">
        <v>1.5605686620530118E-3</v>
      </c>
      <c r="BV108" s="478">
        <v>1.0539269137465675E-3</v>
      </c>
      <c r="BW108" s="478">
        <v>2.7713319283603728E-4</v>
      </c>
      <c r="BX108" s="478">
        <v>3.064397016502767E-3</v>
      </c>
      <c r="BY108" s="478">
        <v>2.0211626098782026E-3</v>
      </c>
      <c r="BZ108" s="478">
        <v>1.887473862935374E-3</v>
      </c>
      <c r="CA108" s="478">
        <v>1.4901842007337472E-3</v>
      </c>
      <c r="CB108" s="478">
        <v>2.6285052572706208E-3</v>
      </c>
      <c r="CC108" s="478">
        <v>5.1823228888032121E-3</v>
      </c>
      <c r="CD108" s="478">
        <v>3.6722615952122285E-3</v>
      </c>
      <c r="CE108" s="478">
        <v>3.1899440121797231E-3</v>
      </c>
      <c r="CF108" s="478">
        <v>3.5193761844676905E-3</v>
      </c>
      <c r="CG108" s="478">
        <v>3.8979723980707456E-3</v>
      </c>
      <c r="CH108" s="478">
        <v>2.8928232935268579E-3</v>
      </c>
      <c r="CI108" s="478">
        <v>1.011016192398071E-3</v>
      </c>
      <c r="CJ108" s="478">
        <v>2.40745561737817E-3</v>
      </c>
      <c r="CK108" s="478">
        <v>2.7901884214248003E-3</v>
      </c>
      <c r="CL108" s="478">
        <v>3.2507788409750936E-3</v>
      </c>
      <c r="CM108" s="478">
        <v>2.0399557716525366E-3</v>
      </c>
      <c r="CN108" s="478">
        <v>7.5555784664696583E-3</v>
      </c>
      <c r="CO108" s="478">
        <v>1.83310460191063E-3</v>
      </c>
      <c r="CP108" s="478">
        <v>5.693356777571542E-3</v>
      </c>
      <c r="CQ108" s="478">
        <v>4.3889077840655651E-3</v>
      </c>
      <c r="CR108" s="478">
        <v>4.8359931712630708E-3</v>
      </c>
      <c r="CS108" s="478">
        <v>4.9276460902567976E-3</v>
      </c>
      <c r="CT108" s="478">
        <v>1.6572299171359265E-3</v>
      </c>
      <c r="CU108" s="478">
        <v>2.3086418968486177E-3</v>
      </c>
      <c r="CV108" s="478">
        <v>1.4563030221373919E-3</v>
      </c>
      <c r="CW108" s="478">
        <v>1.7602756137013208E-3</v>
      </c>
      <c r="CX108" s="478">
        <v>3.2734560769691256E-3</v>
      </c>
      <c r="CY108" s="478">
        <v>1.1478030202462749E-3</v>
      </c>
      <c r="CZ108" s="478">
        <v>4.682526790392624E-3</v>
      </c>
      <c r="DA108" s="478">
        <v>2.5688853552765937E-3</v>
      </c>
      <c r="DB108" s="478">
        <v>3.111715227309745E-3</v>
      </c>
      <c r="DC108" s="478">
        <v>2.6261396586078995E-3</v>
      </c>
      <c r="DD108" s="478">
        <v>1.0005990618221909</v>
      </c>
      <c r="DE108" s="478">
        <v>8.5167885351205164E-4</v>
      </c>
      <c r="DF108" s="501">
        <v>1.180740604284505</v>
      </c>
      <c r="DG108" s="502">
        <v>0.91363568173909371</v>
      </c>
      <c r="DH108" s="503" t="s">
        <v>307</v>
      </c>
    </row>
    <row r="109" spans="1:112" ht="18.75" customHeight="1" thickBot="1" x14ac:dyDescent="0.25">
      <c r="A109" s="563" t="s">
        <v>308</v>
      </c>
      <c r="B109" s="571" t="s">
        <v>0</v>
      </c>
      <c r="C109" s="459"/>
      <c r="D109" s="499">
        <v>5.2468115105858814E-3</v>
      </c>
      <c r="E109" s="499">
        <v>5.514253048404268E-4</v>
      </c>
      <c r="F109" s="499">
        <v>1.1470407566154563E-3</v>
      </c>
      <c r="G109" s="499">
        <v>6.4992858559393405E-4</v>
      </c>
      <c r="H109" s="499">
        <v>4.2575592269298761E-3</v>
      </c>
      <c r="I109" s="499">
        <v>0</v>
      </c>
      <c r="J109" s="499">
        <v>3.3563815322564094E-3</v>
      </c>
      <c r="K109" s="499">
        <v>2.2214182942114527E-3</v>
      </c>
      <c r="L109" s="478">
        <v>1.2603892002017248E-3</v>
      </c>
      <c r="M109" s="478">
        <v>1.9884858053696931E-3</v>
      </c>
      <c r="N109" s="478">
        <v>0</v>
      </c>
      <c r="O109" s="478">
        <v>1.4758863571044472E-3</v>
      </c>
      <c r="P109" s="478">
        <v>1.79108775791981E-3</v>
      </c>
      <c r="Q109" s="478">
        <v>4.0223864281060586E-3</v>
      </c>
      <c r="R109" s="478">
        <v>1.7505959938264647E-3</v>
      </c>
      <c r="S109" s="478">
        <v>1.8407927870653326E-3</v>
      </c>
      <c r="T109" s="478">
        <v>2.0944314217753589E-3</v>
      </c>
      <c r="U109" s="478">
        <v>1.4424558750423539E-3</v>
      </c>
      <c r="V109" s="478">
        <v>8.3664052461354188E-4</v>
      </c>
      <c r="W109" s="478">
        <v>1.0162775954261133E-3</v>
      </c>
      <c r="X109" s="478">
        <v>0</v>
      </c>
      <c r="Y109" s="478">
        <v>5.847067500372446E-4</v>
      </c>
      <c r="Z109" s="478">
        <v>1.3121260724143001E-3</v>
      </c>
      <c r="AA109" s="478">
        <v>7.0353048968172817E-4</v>
      </c>
      <c r="AB109" s="478">
        <v>1.5112851519358953E-3</v>
      </c>
      <c r="AC109" s="478">
        <v>9.3633127964644416E-3</v>
      </c>
      <c r="AD109" s="478">
        <v>1.0865386842414859E-3</v>
      </c>
      <c r="AE109" s="478">
        <v>2.7653698339200391E-3</v>
      </c>
      <c r="AF109" s="478">
        <v>2.5501753045984871E-3</v>
      </c>
      <c r="AG109" s="478">
        <v>8.8230945741569165E-3</v>
      </c>
      <c r="AH109" s="478">
        <v>5.5651222476658076E-3</v>
      </c>
      <c r="AI109" s="478">
        <v>1.2516556583282337E-3</v>
      </c>
      <c r="AJ109" s="478">
        <v>7.044166674233957E-3</v>
      </c>
      <c r="AK109" s="478">
        <v>5.4087739719221629E-3</v>
      </c>
      <c r="AL109" s="478">
        <v>2.9637148685955953E-3</v>
      </c>
      <c r="AM109" s="478">
        <v>7.5669744954738978E-3</v>
      </c>
      <c r="AN109" s="478">
        <v>4.1490783278745206E-3</v>
      </c>
      <c r="AO109" s="478">
        <v>2.9879008605571554E-3</v>
      </c>
      <c r="AP109" s="478">
        <v>2.1517076106392957E-3</v>
      </c>
      <c r="AQ109" s="478">
        <v>2.3653032538364163E-3</v>
      </c>
      <c r="AR109" s="478">
        <v>3.0579788767966035E-3</v>
      </c>
      <c r="AS109" s="478">
        <v>4.2317504610936531E-3</v>
      </c>
      <c r="AT109" s="478">
        <v>2.8379321809488241E-3</v>
      </c>
      <c r="AU109" s="478">
        <v>1.5399599046484499E-3</v>
      </c>
      <c r="AV109" s="478">
        <v>6.1211793096090604E-4</v>
      </c>
      <c r="AW109" s="478">
        <v>7.3620522778189532E-4</v>
      </c>
      <c r="AX109" s="478">
        <v>1.0030764224585149E-3</v>
      </c>
      <c r="AY109" s="478">
        <v>9.4149634424380414E-4</v>
      </c>
      <c r="AZ109" s="478">
        <v>7.3393450711320949E-4</v>
      </c>
      <c r="BA109" s="478">
        <v>1.7197144418541095E-3</v>
      </c>
      <c r="BB109" s="478">
        <v>1.395221936924563E-3</v>
      </c>
      <c r="BC109" s="478">
        <v>1.4247597035705346E-3</v>
      </c>
      <c r="BD109" s="478">
        <v>0</v>
      </c>
      <c r="BE109" s="478">
        <v>4.5478256445257776E-4</v>
      </c>
      <c r="BF109" s="478">
        <v>7.4294920832490726E-4</v>
      </c>
      <c r="BG109" s="478">
        <v>2.5391047907615902E-3</v>
      </c>
      <c r="BH109" s="478">
        <v>6.3652242836747079E-3</v>
      </c>
      <c r="BI109" s="478">
        <v>1.43820135975728E-3</v>
      </c>
      <c r="BJ109" s="478">
        <v>1.7972230316095996E-3</v>
      </c>
      <c r="BK109" s="478">
        <v>7.768552198060808E-3</v>
      </c>
      <c r="BL109" s="478">
        <v>9.3058955180469194E-3</v>
      </c>
      <c r="BM109" s="478">
        <v>6.0288872137357861E-3</v>
      </c>
      <c r="BN109" s="478">
        <v>7.8226272051052648E-3</v>
      </c>
      <c r="BO109" s="478">
        <v>2.4381453209849397E-3</v>
      </c>
      <c r="BP109" s="478">
        <v>2.081772754300455E-3</v>
      </c>
      <c r="BQ109" s="478">
        <v>5.3223633434440207E-3</v>
      </c>
      <c r="BR109" s="478">
        <v>4.4275881646820905E-3</v>
      </c>
      <c r="BS109" s="478">
        <v>2.7512914313502471E-3</v>
      </c>
      <c r="BT109" s="478">
        <v>5.6577003921920018E-3</v>
      </c>
      <c r="BU109" s="478">
        <v>5.8024378087996615E-3</v>
      </c>
      <c r="BV109" s="478">
        <v>4.7258224896800909E-3</v>
      </c>
      <c r="BW109" s="478">
        <v>6.2172000700741166E-4</v>
      </c>
      <c r="BX109" s="478">
        <v>3.5389561501715612E-3</v>
      </c>
      <c r="BY109" s="478">
        <v>1.1862853801257649E-3</v>
      </c>
      <c r="BZ109" s="478">
        <v>1.6071371587816231E-3</v>
      </c>
      <c r="CA109" s="478">
        <v>7.7704143539519864E-3</v>
      </c>
      <c r="CB109" s="478">
        <v>2.6392035710656463E-3</v>
      </c>
      <c r="CC109" s="478">
        <v>3.7433422794620188E-3</v>
      </c>
      <c r="CD109" s="478">
        <v>2.3072098542218735E-3</v>
      </c>
      <c r="CE109" s="478">
        <v>2.2912998119538068E-3</v>
      </c>
      <c r="CF109" s="478">
        <v>7.6611236824053095E-4</v>
      </c>
      <c r="CG109" s="478">
        <v>4.613912656566038E-3</v>
      </c>
      <c r="CH109" s="478">
        <v>3.4197934253349643E-3</v>
      </c>
      <c r="CI109" s="478">
        <v>1.0440593597852328E-3</v>
      </c>
      <c r="CJ109" s="478">
        <v>6.6861313704893342E-3</v>
      </c>
      <c r="CK109" s="478">
        <v>2.4551842417419377E-3</v>
      </c>
      <c r="CL109" s="478">
        <v>7.8182074360621211E-4</v>
      </c>
      <c r="CM109" s="478">
        <v>5.7736728879832422E-3</v>
      </c>
      <c r="CN109" s="478">
        <v>9.5170728222633398E-4</v>
      </c>
      <c r="CO109" s="478">
        <v>1.2976721173653541E-3</v>
      </c>
      <c r="CP109" s="478">
        <v>1.0075075324636602E-2</v>
      </c>
      <c r="CQ109" s="478">
        <v>3.7919562438965401E-3</v>
      </c>
      <c r="CR109" s="478">
        <v>1.9645930564432218E-3</v>
      </c>
      <c r="CS109" s="478">
        <v>6.7731373848069461E-3</v>
      </c>
      <c r="CT109" s="478">
        <v>2.2716698195040714E-3</v>
      </c>
      <c r="CU109" s="478">
        <v>1.6667383692139427E-3</v>
      </c>
      <c r="CV109" s="478">
        <v>2.8937318009873494E-3</v>
      </c>
      <c r="CW109" s="478">
        <v>2.1423730980351151E-3</v>
      </c>
      <c r="CX109" s="478">
        <v>1.1222847890735672E-2</v>
      </c>
      <c r="CY109" s="478">
        <v>1.6104752790114013E-3</v>
      </c>
      <c r="CZ109" s="478">
        <v>5.67261191605937E-3</v>
      </c>
      <c r="DA109" s="478">
        <v>1.363198906748067E-3</v>
      </c>
      <c r="DB109" s="478">
        <v>1.1450617213536914E-3</v>
      </c>
      <c r="DC109" s="478">
        <v>3.6244037467256878E-3</v>
      </c>
      <c r="DD109" s="478">
        <v>1.0560367514773981E-3</v>
      </c>
      <c r="DE109" s="478">
        <v>1.000793728122076</v>
      </c>
      <c r="DF109" s="501">
        <v>1.3163725240532118</v>
      </c>
      <c r="DG109" s="502">
        <v>1.0185852032799028</v>
      </c>
      <c r="DH109" s="503" t="s">
        <v>308</v>
      </c>
    </row>
    <row r="110" spans="1:112" ht="18.75" customHeight="1" x14ac:dyDescent="0.15">
      <c r="A110" s="598"/>
      <c r="B110" s="599" t="s">
        <v>15</v>
      </c>
      <c r="C110" s="482"/>
      <c r="D110" s="483">
        <v>1.4450419132898298</v>
      </c>
      <c r="E110" s="483">
        <v>1.2938402449504078</v>
      </c>
      <c r="F110" s="483">
        <v>1.3046540357841907</v>
      </c>
      <c r="G110" s="483">
        <v>1.3003451303833473</v>
      </c>
      <c r="H110" s="483">
        <v>1.1733895070758515</v>
      </c>
      <c r="I110" s="483">
        <v>1</v>
      </c>
      <c r="J110" s="483">
        <v>1.6263751026937616</v>
      </c>
      <c r="K110" s="483">
        <v>1.3613046766128813</v>
      </c>
      <c r="L110" s="483">
        <v>1.3000530391722902</v>
      </c>
      <c r="M110" s="483">
        <v>1.2870823617372318</v>
      </c>
      <c r="N110" s="483">
        <v>1</v>
      </c>
      <c r="O110" s="483">
        <v>1.2374960212594446</v>
      </c>
      <c r="P110" s="483">
        <v>1.2400229854332356</v>
      </c>
      <c r="Q110" s="483">
        <v>1.320174195390698</v>
      </c>
      <c r="R110" s="483">
        <v>1.2562964005248702</v>
      </c>
      <c r="S110" s="483">
        <v>1.4087868736237648</v>
      </c>
      <c r="T110" s="483">
        <v>1.2091778782136997</v>
      </c>
      <c r="U110" s="483">
        <v>1.2206663745218038</v>
      </c>
      <c r="V110" s="483">
        <v>1.4175244173176769</v>
      </c>
      <c r="W110" s="483">
        <v>1.2575016772875751</v>
      </c>
      <c r="X110" s="483">
        <v>1</v>
      </c>
      <c r="Y110" s="483">
        <v>1.1987469571884612</v>
      </c>
      <c r="Z110" s="483">
        <v>1.1323933821611158</v>
      </c>
      <c r="AA110" s="483">
        <v>1.2485885848838782</v>
      </c>
      <c r="AB110" s="483">
        <v>1.209138023415629</v>
      </c>
      <c r="AC110" s="483">
        <v>1.1582703856174517</v>
      </c>
      <c r="AD110" s="483">
        <v>1.1948759604165822</v>
      </c>
      <c r="AE110" s="483">
        <v>1.1801712018208221</v>
      </c>
      <c r="AF110" s="483">
        <v>1.2475936086305677</v>
      </c>
      <c r="AG110" s="483">
        <v>1.2198164109867706</v>
      </c>
      <c r="AH110" s="483">
        <v>1.3711069975076466</v>
      </c>
      <c r="AI110" s="483">
        <v>1.3387198170746661</v>
      </c>
      <c r="AJ110" s="483">
        <v>1.3624351937822998</v>
      </c>
      <c r="AK110" s="483">
        <v>1.5645737458640072</v>
      </c>
      <c r="AL110" s="483">
        <v>1.6173342323077731</v>
      </c>
      <c r="AM110" s="483">
        <v>1.4255124097689094</v>
      </c>
      <c r="AN110" s="483">
        <v>1.125581471563269</v>
      </c>
      <c r="AO110" s="483">
        <v>1.4686344331897516</v>
      </c>
      <c r="AP110" s="483">
        <v>1.4361771221446673</v>
      </c>
      <c r="AQ110" s="483">
        <v>1.2470221913542068</v>
      </c>
      <c r="AR110" s="483">
        <v>1.2142437528754442</v>
      </c>
      <c r="AS110" s="483">
        <v>1.2323810718836887</v>
      </c>
      <c r="AT110" s="483">
        <v>1.2357635345379676</v>
      </c>
      <c r="AU110" s="483">
        <v>1.2195423600362998</v>
      </c>
      <c r="AV110" s="483">
        <v>1.2058776715058472</v>
      </c>
      <c r="AW110" s="483">
        <v>1.2254247504875393</v>
      </c>
      <c r="AX110" s="483">
        <v>1.2077091292338473</v>
      </c>
      <c r="AY110" s="483">
        <v>1.2143032156854447</v>
      </c>
      <c r="AZ110" s="483">
        <v>1.1410252337736551</v>
      </c>
      <c r="BA110" s="483">
        <v>1.2122454742316993</v>
      </c>
      <c r="BB110" s="483">
        <v>1.1612862197335878</v>
      </c>
      <c r="BC110" s="483">
        <v>1.1668407922483013</v>
      </c>
      <c r="BD110" s="483">
        <v>1</v>
      </c>
      <c r="BE110" s="483">
        <v>1.1944142986106114</v>
      </c>
      <c r="BF110" s="483">
        <v>1.3355928249342934</v>
      </c>
      <c r="BG110" s="483">
        <v>1.2745267160685947</v>
      </c>
      <c r="BH110" s="483">
        <v>1.2346994059519429</v>
      </c>
      <c r="BI110" s="483">
        <v>1.3373504072149565</v>
      </c>
      <c r="BJ110" s="483">
        <v>1.5085886430587143</v>
      </c>
      <c r="BK110" s="483">
        <v>1.3243158776969564</v>
      </c>
      <c r="BL110" s="483">
        <v>1.3207007822456851</v>
      </c>
      <c r="BM110" s="483">
        <v>1.3410720163542862</v>
      </c>
      <c r="BN110" s="483">
        <v>1.3138394652756982</v>
      </c>
      <c r="BO110" s="483">
        <v>1.3847718945478031</v>
      </c>
      <c r="BP110" s="483">
        <v>1.2663513480977133</v>
      </c>
      <c r="BQ110" s="483">
        <v>1.4876836200889656</v>
      </c>
      <c r="BR110" s="483">
        <v>1.2840044205072467</v>
      </c>
      <c r="BS110" s="483">
        <v>1.283151253922542</v>
      </c>
      <c r="BT110" s="483">
        <v>1.307601092224481</v>
      </c>
      <c r="BU110" s="483">
        <v>1.2424065521347452</v>
      </c>
      <c r="BV110" s="483">
        <v>1.3401753637471756</v>
      </c>
      <c r="BW110" s="483">
        <v>1.1220632351290762</v>
      </c>
      <c r="BX110" s="483">
        <v>1.3267296336380365</v>
      </c>
      <c r="BY110" s="483">
        <v>1.1423131629239494</v>
      </c>
      <c r="BZ110" s="483">
        <v>1.5968113748277499</v>
      </c>
      <c r="CA110" s="483">
        <v>1.2843455726599475</v>
      </c>
      <c r="CB110" s="483">
        <v>1.4101222328461305</v>
      </c>
      <c r="CC110" s="483">
        <v>1.2471060004143759</v>
      </c>
      <c r="CD110" s="483">
        <v>1.3640373713445333</v>
      </c>
      <c r="CE110" s="483">
        <v>1.3258356747079736</v>
      </c>
      <c r="CF110" s="483">
        <v>1.1546190631257098</v>
      </c>
      <c r="CG110" s="483">
        <v>1.5608337070117304</v>
      </c>
      <c r="CH110" s="483">
        <v>1.4799175586998947</v>
      </c>
      <c r="CI110" s="483">
        <v>1.2648113476989742</v>
      </c>
      <c r="CJ110" s="483">
        <v>1.413851026622776</v>
      </c>
      <c r="CK110" s="483">
        <v>1.3422281005703238</v>
      </c>
      <c r="CL110" s="483">
        <v>1.2481111881306972</v>
      </c>
      <c r="CM110" s="483">
        <v>1.1940017268011422</v>
      </c>
      <c r="CN110" s="483">
        <v>1.3238696333904774</v>
      </c>
      <c r="CO110" s="483">
        <v>1.2909046750356892</v>
      </c>
      <c r="CP110" s="483">
        <v>1.3698788512835947</v>
      </c>
      <c r="CQ110" s="483">
        <v>1.2674755882990931</v>
      </c>
      <c r="CR110" s="483">
        <v>1.2067254092846516</v>
      </c>
      <c r="CS110" s="483">
        <v>1.2722530504061351</v>
      </c>
      <c r="CT110" s="483">
        <v>1.3106071025001791</v>
      </c>
      <c r="CU110" s="483">
        <v>1.6707701331194513</v>
      </c>
      <c r="CV110" s="483">
        <v>1.2610066812231673</v>
      </c>
      <c r="CW110" s="483">
        <v>1.1810049142516985</v>
      </c>
      <c r="CX110" s="483">
        <v>1.5655432518340593</v>
      </c>
      <c r="CY110" s="483">
        <v>1.3507972552261065</v>
      </c>
      <c r="CZ110" s="483">
        <v>1.3072559633439094</v>
      </c>
      <c r="DA110" s="483">
        <v>1.2830978420171362</v>
      </c>
      <c r="DB110" s="483">
        <v>1.192836313321227</v>
      </c>
      <c r="DC110" s="483">
        <v>1.2367572712288712</v>
      </c>
      <c r="DD110" s="483">
        <v>1.4554419843836761</v>
      </c>
      <c r="DE110" s="483">
        <v>1.3412316141277665</v>
      </c>
      <c r="DF110" s="506"/>
      <c r="DG110" s="507"/>
      <c r="DH110" s="508"/>
    </row>
    <row r="111" spans="1:112" ht="18.75" customHeight="1" thickBot="1" x14ac:dyDescent="0.2">
      <c r="A111" s="600"/>
      <c r="B111" s="601" t="s">
        <v>16</v>
      </c>
      <c r="C111" s="509"/>
      <c r="D111" s="510">
        <v>1.118147244872761</v>
      </c>
      <c r="E111" s="510">
        <v>1.00115013404918</v>
      </c>
      <c r="F111" s="510">
        <v>1.0095176494244933</v>
      </c>
      <c r="G111" s="510">
        <v>1.0061834965130378</v>
      </c>
      <c r="H111" s="510">
        <v>0.90794753593857891</v>
      </c>
      <c r="I111" s="510">
        <v>0.77378187759768868</v>
      </c>
      <c r="J111" s="510">
        <v>1.2584595806405128</v>
      </c>
      <c r="K111" s="510">
        <v>1.0533528886520298</v>
      </c>
      <c r="L111" s="510">
        <v>1.0059574816273162</v>
      </c>
      <c r="M111" s="510">
        <v>0.99592100648790283</v>
      </c>
      <c r="N111" s="510">
        <v>0.77378187759768868</v>
      </c>
      <c r="O111" s="510">
        <v>0.95755199484980236</v>
      </c>
      <c r="P111" s="510">
        <v>0.95950731393282052</v>
      </c>
      <c r="Q111" s="510">
        <v>1.0215268676654323</v>
      </c>
      <c r="R111" s="510">
        <v>0.97209938761735204</v>
      </c>
      <c r="S111" s="510">
        <v>1.0900937522075744</v>
      </c>
      <c r="T111" s="510">
        <v>0.93563992895378589</v>
      </c>
      <c r="U111" s="510">
        <v>0.94452951919784489</v>
      </c>
      <c r="V111" s="510">
        <v>1.0968547051726416</v>
      </c>
      <c r="W111" s="510">
        <v>0.97303200893382269</v>
      </c>
      <c r="X111" s="510">
        <v>0.77378187759768868</v>
      </c>
      <c r="Y111" s="510">
        <v>0.92756867129780374</v>
      </c>
      <c r="Z111" s="510">
        <v>0.87622547742782531</v>
      </c>
      <c r="AA111" s="510">
        <v>0.96613521955848847</v>
      </c>
      <c r="AB111" s="510">
        <v>0.9356090900333035</v>
      </c>
      <c r="AC111" s="510">
        <v>0.89624863374887065</v>
      </c>
      <c r="AD111" s="510">
        <v>0.92457336414748459</v>
      </c>
      <c r="AE111" s="510">
        <v>0.91319508843163655</v>
      </c>
      <c r="AF111" s="510">
        <v>0.96536532496503669</v>
      </c>
      <c r="AG111" s="510">
        <v>0.94387183281781728</v>
      </c>
      <c r="AH111" s="510">
        <v>1.0609377469187964</v>
      </c>
      <c r="AI111" s="510">
        <v>1.0358771336332695</v>
      </c>
      <c r="AJ111" s="510">
        <v>1.0542276623500388</v>
      </c>
      <c r="AK111" s="510">
        <v>1.2106388107147006</v>
      </c>
      <c r="AL111" s="510">
        <v>1.2514639189781251</v>
      </c>
      <c r="AM111" s="510">
        <v>1.1030356689697924</v>
      </c>
      <c r="AN111" s="510">
        <v>0.87095454445539577</v>
      </c>
      <c r="AO111" s="510">
        <v>1.1364027092181834</v>
      </c>
      <c r="AP111" s="510">
        <v>1.1112878301359459</v>
      </c>
      <c r="AQ111" s="510">
        <v>0.96492317263204241</v>
      </c>
      <c r="AR111" s="510">
        <v>0.93955981096122509</v>
      </c>
      <c r="AS111" s="510">
        <v>0.95359413971801288</v>
      </c>
      <c r="AT111" s="510">
        <v>0.9562114280215448</v>
      </c>
      <c r="AU111" s="510">
        <v>0.94365977715880456</v>
      </c>
      <c r="AV111" s="510">
        <v>0.93308628881092337</v>
      </c>
      <c r="AW111" s="510">
        <v>0.94821146428692737</v>
      </c>
      <c r="AX111" s="510">
        <v>0.93450343761043608</v>
      </c>
      <c r="AY111" s="510">
        <v>0.93960582220599465</v>
      </c>
      <c r="AZ111" s="510">
        <v>0.88290464777572053</v>
      </c>
      <c r="BA111" s="510">
        <v>0.93801357916030481</v>
      </c>
      <c r="BB111" s="510">
        <v>0.8985822315337777</v>
      </c>
      <c r="BC111" s="510">
        <v>0.90288025908346525</v>
      </c>
      <c r="BD111" s="510">
        <v>0.77378187759768868</v>
      </c>
      <c r="BE111" s="510">
        <v>0.92421613860844531</v>
      </c>
      <c r="BF111" s="510">
        <v>1.0334575237836587</v>
      </c>
      <c r="BG111" s="510">
        <v>0.98620567540797355</v>
      </c>
      <c r="BH111" s="510">
        <v>0.95538802460624528</v>
      </c>
      <c r="BI111" s="510">
        <v>1.0348175091008227</v>
      </c>
      <c r="BJ111" s="510">
        <v>1.1673185527485215</v>
      </c>
      <c r="BK111" s="510">
        <v>1.0247316263767821</v>
      </c>
      <c r="BL111" s="510">
        <v>1.0219343310308024</v>
      </c>
      <c r="BM111" s="510">
        <v>1.0376972228083379</v>
      </c>
      <c r="BN111" s="510">
        <v>1.016625168302973</v>
      </c>
      <c r="BO111" s="510">
        <v>1.0715113966077077</v>
      </c>
      <c r="BP111" s="510">
        <v>0.97987972382941291</v>
      </c>
      <c r="BQ111" s="510">
        <v>1.1511426248237664</v>
      </c>
      <c r="BR111" s="510">
        <v>0.99353935134382965</v>
      </c>
      <c r="BS111" s="510">
        <v>0.99287918650201323</v>
      </c>
      <c r="BT111" s="510">
        <v>1.0117980282902475</v>
      </c>
      <c r="BU111" s="510">
        <v>0.96135167465049387</v>
      </c>
      <c r="BV111" s="510">
        <v>1.037003409270455</v>
      </c>
      <c r="BW111" s="510">
        <v>0.86823219686151354</v>
      </c>
      <c r="BX111" s="510">
        <v>1.0265993469809336</v>
      </c>
      <c r="BY111" s="510">
        <v>0.88390122401184801</v>
      </c>
      <c r="BZ111" s="510">
        <v>1.2355837037835631</v>
      </c>
      <c r="CA111" s="510">
        <v>0.99380332869709298</v>
      </c>
      <c r="CB111" s="510">
        <v>1.0911270289739241</v>
      </c>
      <c r="CC111" s="510">
        <v>0.96498802256397975</v>
      </c>
      <c r="CD111" s="510">
        <v>1.0554673983123888</v>
      </c>
      <c r="CE111" s="510">
        <v>1.0259076177615343</v>
      </c>
      <c r="CF111" s="510">
        <v>0.89342330657549607</v>
      </c>
      <c r="CG111" s="510">
        <v>1.2077448364292975</v>
      </c>
      <c r="CH111" s="510">
        <v>1.1451333872605922</v>
      </c>
      <c r="CI111" s="510">
        <v>0.9786880994293754</v>
      </c>
      <c r="CJ111" s="510">
        <v>1.0940123020235915</v>
      </c>
      <c r="CK111" s="510">
        <v>1.0385917798236846</v>
      </c>
      <c r="CL111" s="510">
        <v>0.96576581860245303</v>
      </c>
      <c r="CM111" s="510">
        <v>0.92389689801907038</v>
      </c>
      <c r="CN111" s="510">
        <v>1.0243863306194474</v>
      </c>
      <c r="CO111" s="510">
        <v>0.99887864324874975</v>
      </c>
      <c r="CP111" s="510">
        <v>1.0599874296275849</v>
      </c>
      <c r="CQ111" s="510">
        <v>0.98074964052330738</v>
      </c>
      <c r="CR111" s="510">
        <v>0.93374225294111712</v>
      </c>
      <c r="CS111" s="510">
        <v>0.98444635412264614</v>
      </c>
      <c r="CT111" s="510">
        <v>1.014124024565455</v>
      </c>
      <c r="CU111" s="510">
        <v>1.2928116506393095</v>
      </c>
      <c r="CV111" s="510">
        <v>0.97574411746009249</v>
      </c>
      <c r="CW111" s="510">
        <v>0.91384020000177668</v>
      </c>
      <c r="CX111" s="510">
        <v>1.2113889968645497</v>
      </c>
      <c r="CY111" s="510">
        <v>1.045222436402661</v>
      </c>
      <c r="CZ111" s="510">
        <v>1.0115309738170255</v>
      </c>
      <c r="DA111" s="510">
        <v>0.99283785733756225</v>
      </c>
      <c r="DB111" s="510">
        <v>0.92299512218840396</v>
      </c>
      <c r="DC111" s="510">
        <v>0.95698036346407001</v>
      </c>
      <c r="DD111" s="510">
        <v>1.1261946314109068</v>
      </c>
      <c r="DE111" s="510">
        <v>1.0378207166731619</v>
      </c>
      <c r="DF111" s="511"/>
      <c r="DG111" s="478"/>
      <c r="DH111" s="512"/>
    </row>
  </sheetData>
  <phoneticPr fontId="3"/>
  <pageMargins left="0.78740157480314965" right="0.78740157480314965" top="0.78740157480314965" bottom="0.78740157480314965" header="0.51181102362204722" footer="0.51181102362204722"/>
  <pageSetup paperSize="8" scale="36" fitToWidth="2" orientation="landscape" r:id="rId1"/>
  <headerFooter alignWithMargins="0">
    <oddFooter>&amp;C&amp;P  /  &amp;N&amp;R&amp;F  &amp;A</oddFooter>
  </headerFooter>
  <ignoredErrors>
    <ignoredError sqref="A110:A11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27"/>
    <pageSetUpPr fitToPage="1"/>
  </sheetPr>
  <dimension ref="A1:BC67"/>
  <sheetViews>
    <sheetView view="pageBreakPreview" topLeftCell="A20" zoomScaleNormal="100" zoomScaleSheetLayoutView="100" workbookViewId="0"/>
  </sheetViews>
  <sheetFormatPr defaultColWidth="9" defaultRowHeight="12" x14ac:dyDescent="0.2"/>
  <cols>
    <col min="1" max="1" width="1.21875" style="1" customWidth="1"/>
    <col min="2" max="2" width="5.21875" style="1" customWidth="1"/>
    <col min="3" max="4" width="9" style="1"/>
    <col min="5" max="5" width="1.21875" style="71" customWidth="1"/>
    <col min="6" max="6" width="1.21875" style="1" customWidth="1"/>
    <col min="7" max="8" width="12.6640625" style="1" customWidth="1"/>
    <col min="9" max="9" width="18.77734375" style="1" customWidth="1"/>
    <col min="10" max="10" width="1.21875" style="71" customWidth="1"/>
    <col min="11" max="11" width="1.21875" style="1" customWidth="1"/>
    <col min="12" max="14" width="10.6640625" style="1" customWidth="1"/>
    <col min="15" max="15" width="1.21875" style="71" customWidth="1"/>
    <col min="16" max="16" width="1.21875" style="1" customWidth="1"/>
    <col min="17" max="19" width="6" style="1" customWidth="1"/>
    <col min="20" max="20" width="1.21875" style="71" customWidth="1"/>
    <col min="21" max="21" width="1.21875" style="1" customWidth="1"/>
    <col min="22" max="24" width="8.88671875" style="1" customWidth="1"/>
    <col min="25" max="25" width="1.33203125" style="1" customWidth="1"/>
    <col min="26" max="26" width="9" style="1"/>
    <col min="27" max="49" width="9" style="114"/>
    <col min="50" max="16384" width="9" style="1"/>
  </cols>
  <sheetData>
    <row r="1" spans="1:55" ht="4.5" customHeight="1" x14ac:dyDescent="0.2">
      <c r="A1" s="114"/>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X1" s="114"/>
      <c r="AY1" s="114"/>
      <c r="AZ1" s="114"/>
      <c r="BA1" s="114"/>
      <c r="BB1" s="114"/>
      <c r="BC1" s="114"/>
    </row>
    <row r="2" spans="1:55" ht="14.4" x14ac:dyDescent="0.2">
      <c r="A2" s="114"/>
      <c r="B2" s="134" t="s">
        <v>37</v>
      </c>
      <c r="C2" s="115"/>
      <c r="D2" s="114"/>
      <c r="E2" s="114"/>
      <c r="F2" s="114"/>
      <c r="G2" s="115"/>
      <c r="H2" s="115"/>
      <c r="I2" s="115"/>
      <c r="J2" s="114"/>
      <c r="K2" s="114"/>
      <c r="L2" s="115"/>
      <c r="M2" s="115"/>
      <c r="N2" s="114"/>
      <c r="O2" s="114"/>
      <c r="P2" s="114"/>
      <c r="Q2" s="114"/>
      <c r="R2" s="114"/>
      <c r="S2" s="114"/>
      <c r="T2" s="114"/>
      <c r="U2" s="114"/>
      <c r="V2" s="114"/>
      <c r="W2" s="114"/>
      <c r="X2" s="114"/>
      <c r="Y2" s="114"/>
      <c r="Z2" s="114"/>
      <c r="AX2" s="114"/>
      <c r="AY2" s="114"/>
      <c r="AZ2" s="114"/>
      <c r="BA2" s="114"/>
      <c r="BB2" s="114"/>
      <c r="BC2" s="114"/>
    </row>
    <row r="3" spans="1:55" ht="15" customHeight="1" x14ac:dyDescent="0.2">
      <c r="A3" s="114"/>
      <c r="B3" s="116" t="s">
        <v>90</v>
      </c>
      <c r="C3" s="114"/>
      <c r="D3" s="115"/>
      <c r="E3" s="115"/>
      <c r="F3" s="115"/>
      <c r="G3" s="115"/>
      <c r="H3" s="115"/>
      <c r="I3" s="115"/>
      <c r="J3" s="115"/>
      <c r="K3" s="115"/>
      <c r="L3" s="115"/>
      <c r="M3" s="115"/>
      <c r="N3" s="114"/>
      <c r="O3" s="115"/>
      <c r="P3" s="115"/>
      <c r="Q3" s="114"/>
      <c r="R3" s="114"/>
      <c r="S3" s="114"/>
      <c r="T3" s="115"/>
      <c r="U3" s="115"/>
      <c r="V3" s="114"/>
      <c r="W3" s="114"/>
      <c r="X3" s="114"/>
      <c r="Y3" s="114"/>
      <c r="Z3" s="114"/>
      <c r="AX3" s="114"/>
      <c r="AY3" s="114"/>
      <c r="AZ3" s="114"/>
      <c r="BA3" s="114"/>
      <c r="BB3" s="114"/>
      <c r="BC3" s="114"/>
    </row>
    <row r="4" spans="1:55" ht="15" customHeight="1" x14ac:dyDescent="0.2">
      <c r="A4" s="114"/>
      <c r="B4" s="116"/>
      <c r="C4" s="135"/>
      <c r="D4" s="135"/>
      <c r="E4" s="135"/>
      <c r="F4" s="136"/>
      <c r="G4" s="726" t="s">
        <v>97</v>
      </c>
      <c r="H4" s="726"/>
      <c r="I4" s="726"/>
      <c r="J4" s="138"/>
      <c r="K4" s="139"/>
      <c r="L4" s="726" t="s">
        <v>91</v>
      </c>
      <c r="M4" s="726"/>
      <c r="N4" s="726"/>
      <c r="O4" s="139"/>
      <c r="P4" s="136"/>
      <c r="Q4" s="721" t="s">
        <v>424</v>
      </c>
      <c r="R4" s="721"/>
      <c r="S4" s="721"/>
      <c r="T4" s="145"/>
      <c r="U4" s="114"/>
      <c r="V4" s="114"/>
      <c r="W4" s="114"/>
      <c r="X4" s="114"/>
      <c r="Y4" s="114"/>
      <c r="Z4" s="114"/>
    </row>
    <row r="5" spans="1:55" ht="29.25" customHeight="1" x14ac:dyDescent="0.2">
      <c r="A5" s="114"/>
      <c r="B5" s="116"/>
      <c r="C5" s="135"/>
      <c r="D5" s="135"/>
      <c r="E5" s="135"/>
      <c r="F5" s="137"/>
      <c r="G5" s="722" t="s">
        <v>181</v>
      </c>
      <c r="H5" s="722"/>
      <c r="I5" s="722"/>
      <c r="J5" s="140"/>
      <c r="K5" s="141"/>
      <c r="L5" s="722" t="s">
        <v>98</v>
      </c>
      <c r="M5" s="722"/>
      <c r="N5" s="722"/>
      <c r="O5" s="141"/>
      <c r="P5" s="137"/>
      <c r="Q5" s="722" t="s">
        <v>182</v>
      </c>
      <c r="R5" s="722"/>
      <c r="S5" s="722"/>
      <c r="T5" s="143"/>
      <c r="U5" s="114"/>
      <c r="V5" s="114"/>
      <c r="W5" s="114"/>
      <c r="X5" s="114"/>
      <c r="Y5" s="114"/>
      <c r="Z5" s="114"/>
    </row>
    <row r="6" spans="1:55" ht="15" customHeight="1" x14ac:dyDescent="0.2">
      <c r="A6" s="114"/>
      <c r="B6" s="116"/>
      <c r="C6" s="135"/>
      <c r="D6" s="135"/>
      <c r="E6" s="135"/>
      <c r="F6" s="137"/>
      <c r="G6" s="722"/>
      <c r="H6" s="722"/>
      <c r="I6" s="722"/>
      <c r="J6" s="140"/>
      <c r="K6" s="141"/>
      <c r="L6" s="722"/>
      <c r="M6" s="722"/>
      <c r="N6" s="722"/>
      <c r="O6" s="141"/>
      <c r="P6" s="137"/>
      <c r="Q6" s="722"/>
      <c r="R6" s="722"/>
      <c r="S6" s="722"/>
      <c r="T6" s="143"/>
      <c r="U6" s="114"/>
      <c r="V6" s="114"/>
      <c r="W6" s="114"/>
      <c r="X6" s="114"/>
      <c r="Y6" s="114"/>
      <c r="Z6" s="114"/>
    </row>
    <row r="7" spans="1:55" ht="15" customHeight="1" x14ac:dyDescent="0.2">
      <c r="A7" s="114"/>
      <c r="B7" s="116"/>
      <c r="C7" s="135"/>
      <c r="D7" s="135"/>
      <c r="E7" s="135"/>
      <c r="F7" s="137"/>
      <c r="G7" s="722"/>
      <c r="H7" s="722"/>
      <c r="I7" s="722"/>
      <c r="J7" s="140"/>
      <c r="K7" s="141"/>
      <c r="L7" s="722"/>
      <c r="M7" s="722"/>
      <c r="N7" s="722"/>
      <c r="O7" s="141"/>
      <c r="P7" s="137"/>
      <c r="Q7" s="722"/>
      <c r="R7" s="722"/>
      <c r="S7" s="722"/>
      <c r="T7" s="143"/>
      <c r="U7" s="114"/>
      <c r="V7" s="114"/>
      <c r="W7" s="114"/>
      <c r="X7" s="114"/>
      <c r="Y7" s="114"/>
      <c r="Z7" s="114"/>
    </row>
    <row r="8" spans="1:55" ht="21" customHeight="1" x14ac:dyDescent="0.2">
      <c r="A8" s="114"/>
      <c r="B8" s="116"/>
      <c r="C8" s="116"/>
      <c r="D8" s="116"/>
      <c r="E8" s="116"/>
      <c r="F8" s="121"/>
      <c r="G8" s="728" t="s">
        <v>129</v>
      </c>
      <c r="H8" s="728"/>
      <c r="I8" s="728"/>
      <c r="J8" s="124"/>
      <c r="K8" s="123"/>
      <c r="L8" s="722"/>
      <c r="M8" s="722"/>
      <c r="N8" s="722"/>
      <c r="O8" s="123"/>
      <c r="P8" s="121"/>
      <c r="Q8" s="722"/>
      <c r="R8" s="722"/>
      <c r="S8" s="722"/>
      <c r="T8" s="143"/>
      <c r="U8" s="114"/>
      <c r="V8" s="114"/>
      <c r="W8" s="114"/>
      <c r="X8" s="114"/>
      <c r="Y8" s="114"/>
      <c r="Z8" s="114"/>
    </row>
    <row r="9" spans="1:55" ht="21" customHeight="1" x14ac:dyDescent="0.2">
      <c r="A9" s="114"/>
      <c r="B9" s="116"/>
      <c r="C9" s="116"/>
      <c r="D9" s="116"/>
      <c r="E9" s="116"/>
      <c r="F9" s="121"/>
      <c r="G9" s="727" t="s">
        <v>545</v>
      </c>
      <c r="H9" s="727"/>
      <c r="I9" s="727"/>
      <c r="J9" s="124"/>
      <c r="K9" s="123"/>
      <c r="L9" s="722"/>
      <c r="M9" s="722"/>
      <c r="N9" s="722"/>
      <c r="O9" s="123"/>
      <c r="P9" s="121"/>
      <c r="Q9" s="722"/>
      <c r="R9" s="722"/>
      <c r="S9" s="722"/>
      <c r="T9" s="143"/>
      <c r="U9" s="114"/>
      <c r="V9" s="114"/>
      <c r="W9" s="114"/>
      <c r="X9" s="114"/>
      <c r="Y9" s="114"/>
      <c r="Z9" s="114"/>
    </row>
    <row r="10" spans="1:55" ht="21" customHeight="1" thickBot="1" x14ac:dyDescent="0.25">
      <c r="A10" s="114"/>
      <c r="B10" s="116"/>
      <c r="C10" s="116"/>
      <c r="D10" s="116"/>
      <c r="E10" s="116"/>
      <c r="F10" s="121"/>
      <c r="G10" s="727"/>
      <c r="H10" s="727"/>
      <c r="I10" s="727"/>
      <c r="J10" s="124"/>
      <c r="K10" s="123"/>
      <c r="L10" s="722"/>
      <c r="M10" s="722"/>
      <c r="N10" s="722"/>
      <c r="O10" s="123"/>
      <c r="P10" s="121"/>
      <c r="Q10" s="141"/>
      <c r="R10" s="141"/>
      <c r="S10" s="141"/>
      <c r="T10" s="143"/>
      <c r="U10" s="114"/>
      <c r="V10" s="114"/>
      <c r="W10" s="114"/>
      <c r="X10" s="114"/>
      <c r="Y10" s="114"/>
      <c r="Z10" s="114"/>
    </row>
    <row r="11" spans="1:55" ht="20.25" customHeight="1" thickTop="1" x14ac:dyDescent="0.2">
      <c r="A11" s="114"/>
      <c r="B11" s="116"/>
      <c r="C11" s="116"/>
      <c r="D11" s="116"/>
      <c r="E11" s="116"/>
      <c r="F11" s="121"/>
      <c r="G11" s="729" t="s">
        <v>514</v>
      </c>
      <c r="H11" s="730"/>
      <c r="I11" s="731"/>
      <c r="J11" s="124"/>
      <c r="K11" s="123"/>
      <c r="L11" s="153"/>
      <c r="M11" s="153"/>
      <c r="N11" s="153"/>
      <c r="O11" s="123"/>
      <c r="P11" s="121"/>
      <c r="Q11" s="141"/>
      <c r="R11" s="141"/>
      <c r="S11" s="141"/>
      <c r="T11" s="143"/>
      <c r="U11" s="114"/>
      <c r="V11" s="114"/>
      <c r="W11" s="114"/>
      <c r="X11" s="114"/>
      <c r="Y11" s="114"/>
      <c r="Z11" s="114"/>
    </row>
    <row r="12" spans="1:55" ht="20.25" customHeight="1" thickBot="1" x14ac:dyDescent="0.25">
      <c r="A12" s="114"/>
      <c r="B12" s="116"/>
      <c r="C12" s="116"/>
      <c r="D12" s="116"/>
      <c r="E12" s="116"/>
      <c r="F12" s="121"/>
      <c r="G12" s="732"/>
      <c r="H12" s="733"/>
      <c r="I12" s="734"/>
      <c r="J12" s="124"/>
      <c r="K12" s="123"/>
      <c r="L12" s="153"/>
      <c r="M12" s="153"/>
      <c r="N12" s="153"/>
      <c r="O12" s="123"/>
      <c r="P12" s="121"/>
      <c r="Q12" s="141"/>
      <c r="R12" s="141"/>
      <c r="S12" s="141"/>
      <c r="T12" s="143"/>
      <c r="U12" s="114"/>
      <c r="V12" s="114"/>
      <c r="W12" s="114"/>
      <c r="X12" s="114"/>
      <c r="Y12" s="114"/>
      <c r="Z12" s="114"/>
    </row>
    <row r="13" spans="1:55" ht="15" customHeight="1" thickTop="1" thickBot="1" x14ac:dyDescent="0.25">
      <c r="A13" s="114"/>
      <c r="B13" s="116"/>
      <c r="C13" s="116"/>
      <c r="D13" s="116"/>
      <c r="E13" s="116"/>
      <c r="F13" s="121"/>
      <c r="G13" s="152"/>
      <c r="H13" s="152"/>
      <c r="I13" s="152"/>
      <c r="J13" s="124"/>
      <c r="K13" s="123"/>
      <c r="L13" s="153"/>
      <c r="M13" s="153"/>
      <c r="N13" s="153"/>
      <c r="O13" s="123"/>
      <c r="P13" s="121"/>
      <c r="Q13" s="141"/>
      <c r="R13" s="141"/>
      <c r="S13" s="141"/>
      <c r="T13" s="143"/>
      <c r="U13" s="114"/>
      <c r="V13" s="114"/>
      <c r="W13" s="114"/>
      <c r="X13" s="114"/>
      <c r="Y13" s="114"/>
      <c r="Z13" s="114"/>
    </row>
    <row r="14" spans="1:55" ht="15" customHeight="1" thickTop="1" thickBot="1" x14ac:dyDescent="0.25">
      <c r="A14" s="114"/>
      <c r="B14" s="116"/>
      <c r="C14" s="135"/>
      <c r="D14" s="135"/>
      <c r="E14" s="135"/>
      <c r="F14" s="137"/>
      <c r="G14" s="723" t="s">
        <v>155</v>
      </c>
      <c r="H14" s="724"/>
      <c r="I14" s="725"/>
      <c r="J14" s="140"/>
      <c r="K14" s="141"/>
      <c r="L14" s="723" t="s">
        <v>85</v>
      </c>
      <c r="M14" s="724"/>
      <c r="N14" s="725"/>
      <c r="O14" s="141"/>
      <c r="P14" s="137"/>
      <c r="Q14" s="723" t="s">
        <v>86</v>
      </c>
      <c r="R14" s="724"/>
      <c r="S14" s="725"/>
      <c r="T14" s="142"/>
      <c r="U14" s="114"/>
      <c r="V14" s="114"/>
      <c r="W14" s="114"/>
      <c r="X14" s="114"/>
      <c r="Y14" s="114"/>
      <c r="Z14" s="114"/>
    </row>
    <row r="15" spans="1:55" ht="15" customHeight="1" thickTop="1" x14ac:dyDescent="0.2">
      <c r="A15" s="146"/>
      <c r="B15" s="119"/>
      <c r="C15" s="119"/>
      <c r="D15" s="119"/>
      <c r="E15" s="119"/>
      <c r="F15" s="123"/>
      <c r="G15" s="123"/>
      <c r="H15" s="123"/>
      <c r="I15" s="123"/>
      <c r="J15" s="124"/>
      <c r="K15" s="123"/>
      <c r="L15" s="123"/>
      <c r="M15" s="123"/>
      <c r="N15" s="126"/>
      <c r="O15" s="123"/>
      <c r="P15" s="121"/>
      <c r="Q15" s="126"/>
      <c r="R15" s="126"/>
      <c r="S15" s="126"/>
      <c r="T15" s="142"/>
      <c r="U15" s="114"/>
      <c r="V15" s="114"/>
      <c r="W15" s="114"/>
      <c r="X15" s="114"/>
      <c r="Y15" s="114"/>
      <c r="Z15" s="114"/>
    </row>
    <row r="16" spans="1:55" ht="15" customHeight="1" x14ac:dyDescent="0.2">
      <c r="A16" s="129"/>
      <c r="B16" s="151" t="s">
        <v>88</v>
      </c>
      <c r="C16" s="151"/>
      <c r="D16" s="151"/>
      <c r="E16" s="123"/>
      <c r="F16" s="123"/>
      <c r="G16" s="123"/>
      <c r="H16" s="123"/>
      <c r="I16" s="123"/>
      <c r="J16" s="124"/>
      <c r="K16" s="123"/>
      <c r="L16" s="123"/>
      <c r="M16" s="123"/>
      <c r="N16" s="126"/>
      <c r="O16" s="123"/>
      <c r="P16" s="121"/>
      <c r="Q16" s="126"/>
      <c r="R16" s="126"/>
      <c r="S16" s="126"/>
      <c r="T16" s="142"/>
      <c r="U16" s="114"/>
      <c r="V16" s="114"/>
      <c r="W16" s="114"/>
      <c r="X16" s="114"/>
      <c r="Y16" s="114"/>
      <c r="Z16" s="114"/>
    </row>
    <row r="17" spans="1:49" ht="15" customHeight="1" x14ac:dyDescent="0.2">
      <c r="A17" s="129"/>
      <c r="B17" s="718" t="s">
        <v>482</v>
      </c>
      <c r="C17" s="718"/>
      <c r="D17" s="718"/>
      <c r="E17" s="123" t="s">
        <v>95</v>
      </c>
      <c r="F17" s="123"/>
      <c r="G17" s="720" t="s">
        <v>483</v>
      </c>
      <c r="H17" s="720"/>
      <c r="I17" s="720"/>
      <c r="J17" s="142"/>
      <c r="K17" s="126"/>
      <c r="L17" s="101" t="s">
        <v>87</v>
      </c>
      <c r="M17" s="101"/>
      <c r="N17" s="101"/>
      <c r="O17" s="126"/>
      <c r="P17" s="129"/>
      <c r="Q17" s="102"/>
      <c r="R17" s="102"/>
      <c r="S17" s="102"/>
      <c r="T17" s="142"/>
      <c r="U17" s="114"/>
      <c r="V17" s="114"/>
      <c r="W17" s="114"/>
      <c r="X17" s="114"/>
      <c r="Y17" s="114"/>
      <c r="Z17" s="114"/>
    </row>
    <row r="18" spans="1:49" ht="15" customHeight="1" x14ac:dyDescent="0.2">
      <c r="A18" s="129"/>
      <c r="B18" s="718"/>
      <c r="C18" s="718"/>
      <c r="D18" s="718"/>
      <c r="E18" s="123"/>
      <c r="F18" s="123"/>
      <c r="G18" s="720"/>
      <c r="H18" s="720"/>
      <c r="I18" s="720"/>
      <c r="J18" s="124"/>
      <c r="K18" s="123"/>
      <c r="L18" s="736" t="s">
        <v>526</v>
      </c>
      <c r="M18" s="737"/>
      <c r="N18" s="737"/>
      <c r="O18" s="123"/>
      <c r="P18" s="121"/>
      <c r="Q18" s="102"/>
      <c r="R18" s="102"/>
      <c r="S18" s="102"/>
      <c r="T18" s="142"/>
      <c r="U18" s="114"/>
      <c r="V18" s="114"/>
      <c r="W18" s="114"/>
      <c r="X18" s="114"/>
      <c r="Y18" s="114"/>
      <c r="Z18" s="114"/>
    </row>
    <row r="19" spans="1:49" ht="15" customHeight="1" x14ac:dyDescent="0.2">
      <c r="A19" s="129"/>
      <c r="B19" s="718"/>
      <c r="C19" s="718"/>
      <c r="D19" s="718"/>
      <c r="E19" s="123"/>
      <c r="F19" s="123"/>
      <c r="G19" s="720"/>
      <c r="H19" s="720"/>
      <c r="I19" s="720"/>
      <c r="J19" s="124"/>
      <c r="K19" s="123"/>
      <c r="L19" s="737"/>
      <c r="M19" s="737"/>
      <c r="N19" s="737"/>
      <c r="O19" s="123"/>
      <c r="P19" s="121"/>
      <c r="Q19" s="102"/>
      <c r="R19" s="102"/>
      <c r="S19" s="102"/>
      <c r="T19" s="142"/>
      <c r="U19" s="114"/>
      <c r="V19" s="114"/>
      <c r="W19" s="114"/>
      <c r="X19" s="114"/>
      <c r="Y19" s="114"/>
      <c r="Z19" s="114"/>
    </row>
    <row r="20" spans="1:49" ht="15" customHeight="1" x14ac:dyDescent="0.2">
      <c r="A20" s="129"/>
      <c r="B20" s="123"/>
      <c r="C20" s="123"/>
      <c r="D20" s="123"/>
      <c r="E20" s="123"/>
      <c r="F20" s="123"/>
      <c r="G20" s="123"/>
      <c r="H20" s="123"/>
      <c r="I20" s="123"/>
      <c r="J20" s="124"/>
      <c r="K20" s="123"/>
      <c r="L20" s="123"/>
      <c r="M20" s="123"/>
      <c r="N20" s="126"/>
      <c r="O20" s="123"/>
      <c r="P20" s="121"/>
      <c r="Q20" s="102"/>
      <c r="R20" s="102"/>
      <c r="S20" s="102"/>
      <c r="T20" s="142"/>
      <c r="U20" s="114"/>
      <c r="V20" s="114"/>
      <c r="W20" s="114"/>
      <c r="X20" s="114"/>
      <c r="Y20" s="114"/>
      <c r="Z20" s="114"/>
    </row>
    <row r="21" spans="1:49" ht="15" customHeight="1" x14ac:dyDescent="0.2">
      <c r="A21" s="129"/>
      <c r="B21" s="718" t="s">
        <v>484</v>
      </c>
      <c r="C21" s="718"/>
      <c r="D21" s="718"/>
      <c r="E21" s="123" t="s">
        <v>95</v>
      </c>
      <c r="F21" s="123"/>
      <c r="G21" s="720" t="s">
        <v>485</v>
      </c>
      <c r="H21" s="720"/>
      <c r="I21" s="720"/>
      <c r="J21" s="148"/>
      <c r="K21" s="126"/>
      <c r="L21" s="738" t="s">
        <v>486</v>
      </c>
      <c r="M21" s="738"/>
      <c r="N21" s="738"/>
      <c r="O21" s="150"/>
      <c r="P21" s="129"/>
      <c r="Q21" s="735" t="s">
        <v>546</v>
      </c>
      <c r="R21" s="735"/>
      <c r="S21" s="735"/>
      <c r="T21" s="142"/>
      <c r="U21" s="114"/>
      <c r="V21" s="114"/>
      <c r="W21" s="114"/>
      <c r="X21" s="114"/>
      <c r="Y21" s="114"/>
      <c r="Z21" s="114"/>
    </row>
    <row r="22" spans="1:49" ht="15" customHeight="1" x14ac:dyDescent="0.2">
      <c r="A22" s="129"/>
      <c r="B22" s="718"/>
      <c r="C22" s="718"/>
      <c r="D22" s="718"/>
      <c r="E22" s="149"/>
      <c r="F22" s="123"/>
      <c r="G22" s="720"/>
      <c r="H22" s="720"/>
      <c r="I22" s="720"/>
      <c r="J22" s="148"/>
      <c r="K22" s="126"/>
      <c r="L22" s="717" t="s">
        <v>89</v>
      </c>
      <c r="M22" s="717"/>
      <c r="N22" s="717"/>
      <c r="O22" s="150"/>
      <c r="P22" s="129"/>
      <c r="Q22" s="735"/>
      <c r="R22" s="735"/>
      <c r="S22" s="735"/>
      <c r="T22" s="142"/>
      <c r="U22" s="114"/>
      <c r="V22" s="114"/>
      <c r="W22" s="114"/>
      <c r="X22" s="114"/>
      <c r="Y22" s="114"/>
      <c r="Z22" s="114"/>
    </row>
    <row r="23" spans="1:49" ht="15" customHeight="1" x14ac:dyDescent="0.2">
      <c r="A23" s="129"/>
      <c r="B23" s="123"/>
      <c r="C23" s="123"/>
      <c r="D23" s="123"/>
      <c r="E23" s="123"/>
      <c r="F23" s="123"/>
      <c r="G23" s="126"/>
      <c r="H23" s="126"/>
      <c r="I23" s="126"/>
      <c r="J23" s="142"/>
      <c r="K23" s="126"/>
      <c r="L23" s="126"/>
      <c r="M23" s="126"/>
      <c r="N23" s="126"/>
      <c r="O23" s="126"/>
      <c r="P23" s="129"/>
      <c r="Q23" s="735"/>
      <c r="R23" s="735"/>
      <c r="S23" s="735"/>
      <c r="T23" s="142"/>
      <c r="U23" s="114"/>
      <c r="V23" s="114"/>
      <c r="W23" s="114"/>
      <c r="X23" s="114"/>
      <c r="Y23" s="114"/>
      <c r="Z23" s="114"/>
    </row>
    <row r="24" spans="1:49" ht="15" customHeight="1" x14ac:dyDescent="0.2">
      <c r="A24" s="129"/>
      <c r="B24" s="719" t="s">
        <v>487</v>
      </c>
      <c r="C24" s="719"/>
      <c r="D24" s="719"/>
      <c r="E24" s="123" t="s">
        <v>95</v>
      </c>
      <c r="F24" s="123"/>
      <c r="G24" s="720" t="s">
        <v>488</v>
      </c>
      <c r="H24" s="720"/>
      <c r="I24" s="720"/>
      <c r="J24" s="148"/>
      <c r="K24" s="126"/>
      <c r="L24" s="720" t="s">
        <v>489</v>
      </c>
      <c r="M24" s="720"/>
      <c r="N24" s="720"/>
      <c r="O24" s="150"/>
      <c r="P24" s="129"/>
      <c r="Q24" s="735"/>
      <c r="R24" s="735"/>
      <c r="S24" s="735"/>
      <c r="T24" s="142"/>
      <c r="U24" s="114"/>
      <c r="V24" s="114"/>
      <c r="W24" s="114"/>
      <c r="X24" s="114"/>
      <c r="Y24" s="114"/>
      <c r="Z24" s="114"/>
    </row>
    <row r="25" spans="1:49" ht="15" customHeight="1" x14ac:dyDescent="0.2">
      <c r="A25" s="129"/>
      <c r="B25" s="719"/>
      <c r="C25" s="719"/>
      <c r="D25" s="719"/>
      <c r="E25" s="149"/>
      <c r="F25" s="123"/>
      <c r="G25" s="720"/>
      <c r="H25" s="720"/>
      <c r="I25" s="720"/>
      <c r="J25" s="148"/>
      <c r="K25" s="126"/>
      <c r="L25" s="720"/>
      <c r="M25" s="720"/>
      <c r="N25" s="720"/>
      <c r="O25" s="150"/>
      <c r="P25" s="129"/>
      <c r="Q25" s="735"/>
      <c r="R25" s="735"/>
      <c r="S25" s="735"/>
      <c r="T25" s="142"/>
      <c r="U25" s="114"/>
      <c r="V25" s="114"/>
      <c r="W25" s="114"/>
      <c r="X25" s="114"/>
      <c r="Y25" s="114"/>
      <c r="Z25" s="114"/>
    </row>
    <row r="26" spans="1:49" ht="15" customHeight="1" x14ac:dyDescent="0.2">
      <c r="A26" s="129"/>
      <c r="B26" s="123"/>
      <c r="C26" s="123"/>
      <c r="D26" s="123"/>
      <c r="E26" s="123"/>
      <c r="F26" s="123"/>
      <c r="G26" s="126"/>
      <c r="H26" s="126"/>
      <c r="I26" s="126"/>
      <c r="J26" s="142"/>
      <c r="K26" s="126"/>
      <c r="L26" s="720"/>
      <c r="M26" s="720"/>
      <c r="N26" s="720"/>
      <c r="O26" s="126"/>
      <c r="P26" s="129"/>
      <c r="Q26" s="735"/>
      <c r="R26" s="735"/>
      <c r="S26" s="735"/>
      <c r="T26" s="142"/>
      <c r="U26" s="114"/>
      <c r="V26" s="114"/>
      <c r="W26" s="114"/>
      <c r="X26" s="114"/>
      <c r="Y26" s="114"/>
      <c r="Z26" s="114"/>
    </row>
    <row r="27" spans="1:49" s="71" customFormat="1" ht="15" customHeight="1" x14ac:dyDescent="0.2">
      <c r="A27" s="129"/>
      <c r="B27" s="123"/>
      <c r="C27" s="123"/>
      <c r="D27" s="123"/>
      <c r="E27" s="123"/>
      <c r="F27" s="123"/>
      <c r="G27" s="126"/>
      <c r="H27" s="126"/>
      <c r="I27" s="126"/>
      <c r="J27" s="142"/>
      <c r="K27" s="126"/>
      <c r="L27" s="150"/>
      <c r="M27" s="150"/>
      <c r="N27" s="150"/>
      <c r="O27" s="126"/>
      <c r="P27" s="129"/>
      <c r="Q27" s="112"/>
      <c r="R27" s="112"/>
      <c r="S27" s="112"/>
      <c r="T27" s="142"/>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row>
    <row r="28" spans="1:49" ht="15" customHeight="1" x14ac:dyDescent="0.2">
      <c r="A28" s="129"/>
      <c r="B28" s="718" t="s">
        <v>490</v>
      </c>
      <c r="C28" s="718"/>
      <c r="D28" s="718"/>
      <c r="E28" s="123" t="s">
        <v>95</v>
      </c>
      <c r="F28" s="123"/>
      <c r="G28" s="720" t="s">
        <v>492</v>
      </c>
      <c r="H28" s="720"/>
      <c r="I28" s="720"/>
      <c r="J28" s="148"/>
      <c r="K28" s="126"/>
      <c r="L28" s="720" t="s">
        <v>491</v>
      </c>
      <c r="M28" s="720"/>
      <c r="N28" s="720"/>
      <c r="O28" s="150"/>
      <c r="P28" s="129"/>
      <c r="Q28" s="102"/>
      <c r="R28" s="102"/>
      <c r="S28" s="102"/>
      <c r="T28" s="142"/>
      <c r="U28" s="114"/>
      <c r="V28" s="114"/>
      <c r="W28" s="114"/>
      <c r="X28" s="114"/>
      <c r="Y28" s="114"/>
      <c r="Z28" s="114"/>
    </row>
    <row r="29" spans="1:49" ht="15" customHeight="1" x14ac:dyDescent="0.2">
      <c r="A29" s="129"/>
      <c r="B29" s="718"/>
      <c r="C29" s="718"/>
      <c r="D29" s="718"/>
      <c r="E29" s="149"/>
      <c r="F29" s="123"/>
      <c r="G29" s="720"/>
      <c r="H29" s="720"/>
      <c r="I29" s="720"/>
      <c r="J29" s="148"/>
      <c r="K29" s="126"/>
      <c r="L29" s="720"/>
      <c r="M29" s="720"/>
      <c r="N29" s="720"/>
      <c r="O29" s="150"/>
      <c r="P29" s="129"/>
      <c r="Q29" s="102"/>
      <c r="R29" s="102"/>
      <c r="S29" s="102"/>
      <c r="T29" s="142"/>
      <c r="U29" s="114"/>
      <c r="V29" s="114"/>
      <c r="W29" s="114"/>
      <c r="X29" s="114"/>
      <c r="Y29" s="114"/>
      <c r="Z29" s="114"/>
    </row>
    <row r="30" spans="1:49" ht="15" customHeight="1" x14ac:dyDescent="0.2">
      <c r="A30" s="129"/>
      <c r="B30" s="113"/>
      <c r="C30" s="113"/>
      <c r="D30" s="113"/>
      <c r="E30" s="149"/>
      <c r="F30" s="123"/>
      <c r="G30" s="720"/>
      <c r="H30" s="720"/>
      <c r="I30" s="720"/>
      <c r="J30" s="148"/>
      <c r="K30" s="126"/>
      <c r="L30" s="720"/>
      <c r="M30" s="720"/>
      <c r="N30" s="720"/>
      <c r="O30" s="150"/>
      <c r="P30" s="129"/>
      <c r="Q30" s="102"/>
      <c r="R30" s="102"/>
      <c r="S30" s="102"/>
      <c r="T30" s="142"/>
      <c r="U30" s="114"/>
      <c r="V30" s="114"/>
      <c r="W30" s="114"/>
      <c r="X30" s="114"/>
      <c r="Y30" s="114"/>
      <c r="Z30" s="114"/>
    </row>
    <row r="31" spans="1:49" ht="15" customHeight="1" x14ac:dyDescent="0.2">
      <c r="A31" s="129"/>
      <c r="B31" s="123"/>
      <c r="C31" s="123"/>
      <c r="D31" s="123"/>
      <c r="E31" s="123"/>
      <c r="F31" s="123"/>
      <c r="G31" s="126"/>
      <c r="H31" s="126"/>
      <c r="I31" s="126"/>
      <c r="J31" s="142"/>
      <c r="K31" s="126"/>
      <c r="L31" s="126"/>
      <c r="M31" s="126"/>
      <c r="N31" s="126"/>
      <c r="O31" s="126"/>
      <c r="P31" s="129"/>
      <c r="Q31" s="102"/>
      <c r="R31" s="102"/>
      <c r="S31" s="102"/>
      <c r="T31" s="142"/>
      <c r="U31" s="114"/>
      <c r="V31" s="114"/>
      <c r="W31" s="114"/>
      <c r="X31" s="114"/>
      <c r="Y31" s="114"/>
      <c r="Z31" s="114"/>
    </row>
    <row r="32" spans="1:49" ht="15" customHeight="1" x14ac:dyDescent="0.2">
      <c r="A32" s="129"/>
      <c r="B32" s="718" t="s">
        <v>495</v>
      </c>
      <c r="C32" s="718"/>
      <c r="D32" s="718"/>
      <c r="E32" s="123" t="s">
        <v>95</v>
      </c>
      <c r="F32" s="123"/>
      <c r="G32" s="720" t="s">
        <v>494</v>
      </c>
      <c r="H32" s="720"/>
      <c r="I32" s="720"/>
      <c r="J32" s="148"/>
      <c r="K32" s="126"/>
      <c r="L32" s="738" t="s">
        <v>493</v>
      </c>
      <c r="M32" s="738"/>
      <c r="N32" s="738"/>
      <c r="O32" s="150"/>
      <c r="P32" s="129"/>
      <c r="Q32" s="102"/>
      <c r="R32" s="102"/>
      <c r="S32" s="102"/>
      <c r="T32" s="142"/>
      <c r="U32" s="114"/>
      <c r="V32" s="114"/>
      <c r="W32" s="114"/>
      <c r="X32" s="114"/>
      <c r="Y32" s="114"/>
      <c r="Z32" s="114"/>
    </row>
    <row r="33" spans="1:26" ht="15" customHeight="1" x14ac:dyDescent="0.2">
      <c r="A33" s="129"/>
      <c r="B33" s="718"/>
      <c r="C33" s="718"/>
      <c r="D33" s="718"/>
      <c r="E33" s="149"/>
      <c r="F33" s="123"/>
      <c r="G33" s="720"/>
      <c r="H33" s="720"/>
      <c r="I33" s="720"/>
      <c r="J33" s="148"/>
      <c r="K33" s="126"/>
      <c r="L33" s="717" t="s">
        <v>92</v>
      </c>
      <c r="M33" s="717"/>
      <c r="N33" s="717"/>
      <c r="O33" s="150"/>
      <c r="P33" s="129"/>
      <c r="Q33" s="102"/>
      <c r="R33" s="102"/>
      <c r="S33" s="102"/>
      <c r="T33" s="142"/>
      <c r="U33" s="114"/>
      <c r="V33" s="114"/>
      <c r="W33" s="114"/>
      <c r="X33" s="114"/>
      <c r="Y33" s="114"/>
      <c r="Z33" s="114"/>
    </row>
    <row r="34" spans="1:26" ht="15" customHeight="1" x14ac:dyDescent="0.2">
      <c r="A34" s="130"/>
      <c r="B34" s="132"/>
      <c r="C34" s="132"/>
      <c r="D34" s="132"/>
      <c r="E34" s="132"/>
      <c r="F34" s="132"/>
      <c r="G34" s="131"/>
      <c r="H34" s="131"/>
      <c r="I34" s="131"/>
      <c r="J34" s="147"/>
      <c r="K34" s="131"/>
      <c r="L34" s="131"/>
      <c r="M34" s="131"/>
      <c r="N34" s="131"/>
      <c r="O34" s="131"/>
      <c r="P34" s="130"/>
      <c r="Q34" s="131"/>
      <c r="R34" s="131"/>
      <c r="S34" s="131"/>
      <c r="T34" s="147"/>
      <c r="U34" s="114"/>
      <c r="V34" s="114"/>
      <c r="W34" s="114"/>
      <c r="X34" s="114"/>
      <c r="Y34" s="114"/>
      <c r="Z34" s="114"/>
    </row>
    <row r="35" spans="1:26" ht="15" customHeight="1" x14ac:dyDescent="0.2">
      <c r="A35" s="114"/>
      <c r="B35" s="116"/>
      <c r="C35" s="116"/>
      <c r="D35" s="116"/>
      <c r="E35" s="116"/>
      <c r="F35" s="116"/>
      <c r="G35" s="116"/>
      <c r="H35" s="116"/>
      <c r="I35" s="116"/>
      <c r="J35" s="116"/>
      <c r="K35" s="116"/>
      <c r="L35" s="116"/>
      <c r="M35" s="116"/>
      <c r="N35" s="114"/>
      <c r="O35" s="116"/>
      <c r="P35" s="116"/>
      <c r="Q35" s="114"/>
      <c r="R35" s="114"/>
      <c r="S35" s="114"/>
      <c r="T35" s="116"/>
      <c r="U35" s="116"/>
      <c r="V35" s="114"/>
      <c r="W35" s="114"/>
      <c r="X35" s="114"/>
      <c r="Y35" s="114"/>
      <c r="Z35" s="114"/>
    </row>
    <row r="36" spans="1:26" ht="15" customHeight="1" thickBot="1" x14ac:dyDescent="0.25">
      <c r="A36" s="114"/>
      <c r="B36" s="116" t="s">
        <v>130</v>
      </c>
      <c r="C36" s="116"/>
      <c r="D36" s="116"/>
      <c r="E36" s="116"/>
      <c r="F36" s="116"/>
      <c r="G36" s="116"/>
      <c r="H36" s="116"/>
      <c r="I36" s="116"/>
      <c r="J36" s="116"/>
      <c r="K36" s="116"/>
      <c r="L36" s="116"/>
      <c r="M36" s="116"/>
      <c r="N36" s="114"/>
      <c r="O36" s="116"/>
      <c r="P36" s="116"/>
      <c r="Q36" s="114"/>
      <c r="R36" s="114"/>
      <c r="S36" s="114"/>
      <c r="T36" s="116"/>
      <c r="U36" s="116"/>
      <c r="V36" s="114"/>
      <c r="W36" s="114"/>
      <c r="X36" s="114"/>
      <c r="Y36" s="114"/>
      <c r="Z36" s="114"/>
    </row>
    <row r="37" spans="1:26" ht="15" customHeight="1" thickTop="1" thickBot="1" x14ac:dyDescent="0.25">
      <c r="A37" s="114"/>
      <c r="B37" s="116"/>
      <c r="C37" s="714" t="s">
        <v>163</v>
      </c>
      <c r="D37" s="715"/>
      <c r="E37" s="715"/>
      <c r="F37" s="715"/>
      <c r="G37" s="716"/>
      <c r="H37" s="114"/>
      <c r="I37" s="714" t="s">
        <v>165</v>
      </c>
      <c r="J37" s="715"/>
      <c r="K37" s="715"/>
      <c r="L37" s="716"/>
      <c r="M37" s="114"/>
      <c r="N37" s="714" t="s">
        <v>164</v>
      </c>
      <c r="O37" s="715"/>
      <c r="P37" s="715"/>
      <c r="Q37" s="715"/>
      <c r="R37" s="716"/>
      <c r="S37" s="114"/>
      <c r="T37" s="116"/>
      <c r="U37" s="116"/>
      <c r="V37" s="114"/>
      <c r="W37" s="114"/>
      <c r="X37" s="114"/>
      <c r="Y37" s="114"/>
      <c r="Z37" s="114"/>
    </row>
    <row r="38" spans="1:26" s="114" customFormat="1" ht="15" customHeight="1" thickTop="1" x14ac:dyDescent="0.2">
      <c r="B38" s="116"/>
      <c r="C38" s="116"/>
      <c r="D38" s="116"/>
      <c r="E38" s="116"/>
      <c r="F38" s="116"/>
      <c r="G38" s="116"/>
      <c r="H38" s="116"/>
      <c r="I38" s="116"/>
      <c r="J38" s="116"/>
      <c r="K38" s="116"/>
      <c r="L38" s="116"/>
      <c r="M38" s="116"/>
      <c r="O38" s="116"/>
      <c r="P38" s="116"/>
      <c r="T38" s="116"/>
      <c r="U38" s="116"/>
    </row>
    <row r="39" spans="1:26" s="114" customFormat="1" ht="15" customHeight="1" x14ac:dyDescent="0.2">
      <c r="B39" s="116"/>
      <c r="C39" s="116"/>
      <c r="D39" s="116"/>
      <c r="E39" s="116"/>
      <c r="F39" s="116"/>
      <c r="G39" s="116"/>
      <c r="H39" s="116"/>
      <c r="I39" s="116"/>
      <c r="J39" s="116"/>
      <c r="K39" s="116"/>
      <c r="L39" s="116"/>
      <c r="M39" s="116"/>
      <c r="O39" s="116"/>
      <c r="P39" s="116"/>
      <c r="T39" s="116"/>
      <c r="U39" s="116"/>
    </row>
    <row r="40" spans="1:26" s="114" customFormat="1" ht="15" customHeight="1" x14ac:dyDescent="0.2">
      <c r="B40" s="116"/>
      <c r="C40" s="116"/>
      <c r="D40" s="116"/>
      <c r="E40" s="116"/>
      <c r="F40" s="116"/>
      <c r="G40" s="116"/>
      <c r="H40" s="116"/>
      <c r="I40" s="116"/>
      <c r="J40" s="116"/>
      <c r="K40" s="116"/>
      <c r="L40" s="116"/>
      <c r="M40" s="116"/>
      <c r="O40" s="116"/>
      <c r="P40" s="116"/>
      <c r="T40" s="116"/>
      <c r="U40" s="116"/>
    </row>
    <row r="41" spans="1:26" s="114" customFormat="1" ht="16.5" customHeight="1" x14ac:dyDescent="0.2">
      <c r="B41" s="116"/>
      <c r="C41" s="116"/>
      <c r="D41" s="116"/>
      <c r="E41" s="116"/>
      <c r="F41" s="116"/>
      <c r="G41" s="116"/>
      <c r="H41" s="116"/>
      <c r="I41" s="116"/>
      <c r="J41" s="116"/>
      <c r="K41" s="116"/>
      <c r="L41" s="116"/>
      <c r="M41" s="116"/>
      <c r="O41" s="116"/>
      <c r="P41" s="116"/>
      <c r="T41" s="116"/>
      <c r="U41" s="116"/>
    </row>
    <row r="42" spans="1:26" s="114" customFormat="1" ht="16.5" customHeight="1" x14ac:dyDescent="0.2">
      <c r="B42" s="116"/>
      <c r="C42" s="116"/>
      <c r="D42" s="116"/>
      <c r="E42" s="116"/>
      <c r="F42" s="116"/>
      <c r="G42" s="116"/>
      <c r="H42" s="116"/>
      <c r="I42" s="116"/>
      <c r="J42" s="116"/>
      <c r="K42" s="116"/>
      <c r="L42" s="116"/>
      <c r="M42" s="116"/>
      <c r="O42" s="116"/>
      <c r="P42" s="116"/>
      <c r="T42" s="116"/>
      <c r="U42" s="116"/>
    </row>
    <row r="43" spans="1:26" s="114" customFormat="1" ht="16.5" customHeight="1" x14ac:dyDescent="0.2">
      <c r="B43" s="116"/>
      <c r="C43" s="116"/>
      <c r="D43" s="116"/>
      <c r="E43" s="116"/>
      <c r="F43" s="116"/>
      <c r="G43" s="116"/>
      <c r="H43" s="116"/>
      <c r="I43" s="116"/>
      <c r="J43" s="116"/>
      <c r="K43" s="116"/>
      <c r="L43" s="116"/>
      <c r="M43" s="116"/>
      <c r="O43" s="116"/>
      <c r="P43" s="116"/>
      <c r="T43" s="116"/>
      <c r="U43" s="116"/>
    </row>
    <row r="44" spans="1:26" s="114" customFormat="1" ht="16.5" customHeight="1" x14ac:dyDescent="0.2">
      <c r="B44" s="116"/>
      <c r="C44" s="116"/>
      <c r="D44" s="116"/>
      <c r="E44" s="116"/>
      <c r="F44" s="116"/>
      <c r="G44" s="116"/>
      <c r="H44" s="116"/>
      <c r="I44" s="116"/>
      <c r="J44" s="116"/>
      <c r="K44" s="116"/>
      <c r="L44" s="116"/>
      <c r="M44" s="116"/>
      <c r="O44" s="116"/>
      <c r="P44" s="116"/>
      <c r="T44" s="116"/>
      <c r="U44" s="116"/>
    </row>
    <row r="45" spans="1:26" s="114" customFormat="1" ht="16.5" customHeight="1" x14ac:dyDescent="0.2">
      <c r="B45" s="116"/>
      <c r="C45" s="116"/>
      <c r="D45" s="116"/>
      <c r="E45" s="116"/>
      <c r="F45" s="116"/>
      <c r="G45" s="116"/>
      <c r="H45" s="116"/>
      <c r="I45" s="116"/>
      <c r="J45" s="116"/>
      <c r="K45" s="116"/>
      <c r="L45" s="116"/>
      <c r="M45" s="116"/>
      <c r="O45" s="116"/>
      <c r="P45" s="116"/>
      <c r="T45" s="116"/>
      <c r="U45" s="116"/>
    </row>
    <row r="46" spans="1:26" s="114" customFormat="1" ht="16.5" customHeight="1" x14ac:dyDescent="0.2">
      <c r="B46" s="116"/>
      <c r="C46" s="116"/>
      <c r="D46" s="116"/>
      <c r="E46" s="116"/>
      <c r="F46" s="116"/>
      <c r="G46" s="116"/>
      <c r="H46" s="116"/>
      <c r="I46" s="116"/>
      <c r="J46" s="116"/>
      <c r="K46" s="116"/>
      <c r="L46" s="116"/>
      <c r="M46" s="116"/>
      <c r="O46" s="116"/>
      <c r="P46" s="116"/>
      <c r="T46" s="116"/>
      <c r="U46" s="116"/>
    </row>
    <row r="47" spans="1:26" s="114" customFormat="1" ht="16.5" customHeight="1" x14ac:dyDescent="0.2">
      <c r="B47" s="116"/>
      <c r="C47" s="116"/>
      <c r="D47" s="116"/>
      <c r="E47" s="116"/>
      <c r="F47" s="116"/>
      <c r="G47" s="116"/>
      <c r="H47" s="116"/>
      <c r="I47" s="116"/>
      <c r="J47" s="116"/>
      <c r="K47" s="116"/>
      <c r="L47" s="116"/>
      <c r="M47" s="116"/>
      <c r="O47" s="116"/>
      <c r="P47" s="116"/>
      <c r="T47" s="116"/>
      <c r="U47" s="116"/>
    </row>
    <row r="48" spans="1:26" s="114" customFormat="1" ht="16.5" customHeight="1" x14ac:dyDescent="0.2">
      <c r="B48" s="116"/>
      <c r="C48" s="116"/>
      <c r="D48" s="116"/>
      <c r="E48" s="116"/>
      <c r="F48" s="116"/>
      <c r="G48" s="116"/>
      <c r="H48" s="116"/>
      <c r="I48" s="116"/>
      <c r="J48" s="116"/>
      <c r="K48" s="116"/>
      <c r="L48" s="116"/>
      <c r="M48" s="116"/>
      <c r="O48" s="116"/>
      <c r="P48" s="116"/>
      <c r="T48" s="116"/>
      <c r="U48" s="116"/>
    </row>
    <row r="49" spans="1:21" s="114" customFormat="1" ht="16.5" customHeight="1" x14ac:dyDescent="0.2">
      <c r="B49" s="116"/>
      <c r="C49" s="116"/>
      <c r="D49" s="116"/>
      <c r="E49" s="116"/>
      <c r="F49" s="116"/>
      <c r="G49" s="116"/>
      <c r="H49" s="116"/>
      <c r="I49" s="116"/>
      <c r="J49" s="116"/>
      <c r="K49" s="116"/>
      <c r="L49" s="116"/>
      <c r="M49" s="116"/>
      <c r="O49" s="116"/>
      <c r="P49" s="116"/>
      <c r="T49" s="116"/>
      <c r="U49" s="116"/>
    </row>
    <row r="50" spans="1:21" s="114" customFormat="1" ht="16.5" customHeight="1" x14ac:dyDescent="0.2">
      <c r="B50" s="116"/>
      <c r="C50" s="116"/>
      <c r="D50" s="116"/>
      <c r="E50" s="116"/>
      <c r="F50" s="116"/>
      <c r="G50" s="116"/>
      <c r="H50" s="116"/>
      <c r="I50" s="116"/>
      <c r="J50" s="116"/>
      <c r="K50" s="116"/>
      <c r="L50" s="116"/>
      <c r="M50" s="116"/>
      <c r="O50" s="116"/>
      <c r="P50" s="116"/>
      <c r="T50" s="116"/>
      <c r="U50" s="116"/>
    </row>
    <row r="51" spans="1:21" s="114" customFormat="1" ht="16.5" customHeight="1" x14ac:dyDescent="0.2">
      <c r="B51" s="116"/>
      <c r="C51" s="116"/>
      <c r="D51" s="116"/>
      <c r="E51" s="116"/>
      <c r="F51" s="116"/>
      <c r="G51" s="116"/>
      <c r="H51" s="116"/>
      <c r="I51" s="116"/>
      <c r="J51" s="116"/>
      <c r="K51" s="116"/>
      <c r="L51" s="116"/>
      <c r="M51" s="116"/>
      <c r="O51" s="116"/>
      <c r="P51" s="116"/>
      <c r="T51" s="116"/>
      <c r="U51" s="116"/>
    </row>
    <row r="52" spans="1:21" s="114" customFormat="1" ht="16.5" customHeight="1" x14ac:dyDescent="0.2">
      <c r="B52" s="116"/>
      <c r="C52" s="116"/>
      <c r="D52" s="116"/>
      <c r="E52" s="116"/>
      <c r="F52" s="116"/>
      <c r="G52" s="116"/>
      <c r="H52" s="116"/>
      <c r="I52" s="116"/>
      <c r="J52" s="116"/>
      <c r="K52" s="116"/>
      <c r="L52" s="116"/>
      <c r="M52" s="116"/>
      <c r="O52" s="116"/>
      <c r="P52" s="116"/>
      <c r="T52" s="116"/>
      <c r="U52" s="116"/>
    </row>
    <row r="53" spans="1:21" ht="16.5" customHeight="1" x14ac:dyDescent="0.2">
      <c r="A53" s="114"/>
      <c r="B53" s="72"/>
      <c r="C53" s="72"/>
      <c r="D53" s="72"/>
      <c r="E53" s="72"/>
      <c r="F53" s="72"/>
      <c r="G53" s="72"/>
      <c r="H53" s="72"/>
      <c r="I53" s="72"/>
      <c r="J53" s="72"/>
      <c r="K53" s="72"/>
      <c r="L53" s="72"/>
      <c r="M53" s="72"/>
      <c r="O53" s="72"/>
      <c r="P53" s="72"/>
      <c r="T53" s="72"/>
      <c r="U53" s="72"/>
    </row>
    <row r="54" spans="1:21" ht="16.5" customHeight="1" x14ac:dyDescent="0.2">
      <c r="A54" s="114"/>
      <c r="B54" s="72"/>
      <c r="C54" s="72"/>
      <c r="D54" s="72"/>
      <c r="E54" s="72"/>
      <c r="F54" s="72"/>
      <c r="G54" s="72"/>
      <c r="H54" s="72"/>
      <c r="I54" s="72"/>
      <c r="J54" s="72"/>
      <c r="K54" s="72"/>
      <c r="L54" s="72"/>
      <c r="M54" s="72"/>
      <c r="O54" s="72"/>
      <c r="P54" s="72"/>
      <c r="T54" s="72"/>
      <c r="U54" s="72"/>
    </row>
    <row r="55" spans="1:21" ht="16.5" customHeight="1" x14ac:dyDescent="0.2">
      <c r="A55" s="114"/>
      <c r="B55" s="72"/>
      <c r="C55" s="72"/>
      <c r="D55" s="72"/>
      <c r="E55" s="72"/>
      <c r="F55" s="72"/>
      <c r="G55" s="72"/>
      <c r="H55" s="72"/>
      <c r="I55" s="72"/>
      <c r="J55" s="72"/>
      <c r="K55" s="72"/>
      <c r="L55" s="72"/>
      <c r="M55" s="72"/>
      <c r="O55" s="72"/>
      <c r="P55" s="72"/>
      <c r="T55" s="72"/>
      <c r="U55" s="72"/>
    </row>
    <row r="56" spans="1:21" ht="16.5" customHeight="1" x14ac:dyDescent="0.2">
      <c r="B56" s="72"/>
      <c r="C56" s="72"/>
      <c r="D56" s="72"/>
      <c r="E56" s="72"/>
      <c r="F56" s="72"/>
      <c r="G56" s="72"/>
      <c r="H56" s="72"/>
      <c r="I56" s="72"/>
      <c r="J56" s="72"/>
      <c r="K56" s="72"/>
      <c r="L56" s="72"/>
      <c r="M56" s="72"/>
      <c r="O56" s="72"/>
      <c r="P56" s="72"/>
      <c r="T56" s="72"/>
      <c r="U56" s="72"/>
    </row>
    <row r="57" spans="1:21" ht="16.5" customHeight="1" x14ac:dyDescent="0.2">
      <c r="B57" s="72"/>
      <c r="C57" s="72"/>
      <c r="D57" s="72"/>
      <c r="E57" s="72"/>
      <c r="F57" s="72"/>
      <c r="G57" s="72"/>
      <c r="H57" s="72"/>
      <c r="I57" s="72"/>
      <c r="J57" s="72"/>
      <c r="K57" s="72"/>
      <c r="L57" s="72"/>
      <c r="M57" s="72"/>
      <c r="O57" s="72"/>
      <c r="P57" s="72"/>
      <c r="T57" s="72"/>
      <c r="U57" s="72"/>
    </row>
    <row r="58" spans="1:21" ht="16.5" customHeight="1" x14ac:dyDescent="0.2">
      <c r="B58" s="72"/>
      <c r="C58" s="72"/>
      <c r="D58" s="72"/>
      <c r="E58" s="72"/>
      <c r="F58" s="72"/>
      <c r="G58" s="72"/>
      <c r="H58" s="72"/>
      <c r="I58" s="72"/>
      <c r="J58" s="72"/>
      <c r="K58" s="72"/>
      <c r="L58" s="72"/>
      <c r="M58" s="72"/>
      <c r="O58" s="72"/>
      <c r="P58" s="72"/>
      <c r="T58" s="72"/>
      <c r="U58" s="72"/>
    </row>
    <row r="59" spans="1:21" ht="16.5" customHeight="1" x14ac:dyDescent="0.2">
      <c r="B59" s="72"/>
      <c r="C59" s="72"/>
      <c r="D59" s="72"/>
      <c r="E59" s="72"/>
      <c r="F59" s="72"/>
      <c r="G59" s="72"/>
      <c r="H59" s="72"/>
      <c r="I59" s="72"/>
      <c r="J59" s="72"/>
      <c r="K59" s="72"/>
      <c r="L59" s="72"/>
      <c r="M59" s="72"/>
      <c r="O59" s="72"/>
      <c r="P59" s="72"/>
      <c r="T59" s="72"/>
      <c r="U59" s="72"/>
    </row>
    <row r="60" spans="1:21" ht="16.5" customHeight="1" x14ac:dyDescent="0.2">
      <c r="B60" s="72"/>
      <c r="C60" s="72"/>
      <c r="D60" s="72"/>
      <c r="E60" s="72"/>
      <c r="F60" s="72"/>
      <c r="G60" s="72"/>
      <c r="H60" s="72"/>
      <c r="I60" s="72"/>
      <c r="J60" s="72"/>
      <c r="K60" s="72"/>
      <c r="L60" s="72"/>
      <c r="M60" s="72"/>
      <c r="O60" s="72"/>
      <c r="P60" s="72"/>
      <c r="T60" s="72"/>
      <c r="U60" s="72"/>
    </row>
    <row r="61" spans="1:21" ht="16.5" customHeight="1" x14ac:dyDescent="0.2">
      <c r="B61" s="72"/>
      <c r="C61" s="72"/>
      <c r="D61" s="72"/>
      <c r="E61" s="72"/>
      <c r="F61" s="72"/>
      <c r="G61" s="72"/>
      <c r="H61" s="72"/>
      <c r="I61" s="72"/>
      <c r="J61" s="72"/>
      <c r="K61" s="72"/>
      <c r="L61" s="72"/>
      <c r="M61" s="72"/>
      <c r="O61" s="72"/>
      <c r="P61" s="72"/>
      <c r="T61" s="72"/>
      <c r="U61" s="72"/>
    </row>
    <row r="62" spans="1:21" ht="16.5" customHeight="1" x14ac:dyDescent="0.2">
      <c r="B62" s="72"/>
      <c r="C62" s="72"/>
      <c r="D62" s="72"/>
      <c r="E62" s="72"/>
      <c r="F62" s="72"/>
      <c r="G62" s="72"/>
      <c r="H62" s="72"/>
      <c r="I62" s="72"/>
      <c r="J62" s="72"/>
      <c r="K62" s="72"/>
      <c r="L62" s="72"/>
      <c r="M62" s="72"/>
      <c r="O62" s="72"/>
      <c r="P62" s="72"/>
      <c r="T62" s="72"/>
      <c r="U62" s="72"/>
    </row>
    <row r="63" spans="1:21" ht="16.5" customHeight="1" x14ac:dyDescent="0.2">
      <c r="B63" s="72"/>
      <c r="C63" s="72"/>
      <c r="D63" s="72"/>
      <c r="E63" s="72"/>
      <c r="F63" s="72"/>
      <c r="G63" s="72"/>
      <c r="H63" s="72"/>
      <c r="I63" s="72"/>
      <c r="J63" s="72"/>
      <c r="K63" s="72"/>
      <c r="L63" s="72"/>
      <c r="M63" s="72"/>
      <c r="O63" s="72"/>
      <c r="P63" s="72"/>
      <c r="T63" s="72"/>
      <c r="U63" s="72"/>
    </row>
    <row r="64" spans="1:21" ht="16.5" customHeight="1" x14ac:dyDescent="0.2">
      <c r="B64" s="72"/>
      <c r="C64" s="72"/>
      <c r="D64" s="72"/>
      <c r="E64" s="72"/>
      <c r="F64" s="72"/>
      <c r="G64" s="72"/>
      <c r="H64" s="72"/>
      <c r="I64" s="72"/>
      <c r="J64" s="72"/>
      <c r="K64" s="72"/>
      <c r="L64" s="72"/>
      <c r="M64" s="72"/>
      <c r="O64" s="72"/>
      <c r="P64" s="72"/>
      <c r="T64" s="72"/>
      <c r="U64" s="72"/>
    </row>
    <row r="65" spans="2:21" ht="16.5" customHeight="1" x14ac:dyDescent="0.2">
      <c r="B65" s="72"/>
      <c r="C65" s="72"/>
      <c r="D65" s="72"/>
      <c r="E65" s="72"/>
      <c r="F65" s="72"/>
      <c r="G65" s="72"/>
      <c r="H65" s="72"/>
      <c r="I65" s="72"/>
      <c r="J65" s="72"/>
      <c r="K65" s="72"/>
      <c r="L65" s="72"/>
      <c r="M65" s="72"/>
      <c r="O65" s="72"/>
      <c r="P65" s="72"/>
      <c r="T65" s="72"/>
      <c r="U65" s="72"/>
    </row>
    <row r="66" spans="2:21" ht="16.5" customHeight="1" x14ac:dyDescent="0.2">
      <c r="B66" s="72"/>
      <c r="C66" s="72"/>
      <c r="D66" s="72"/>
      <c r="E66" s="72"/>
      <c r="F66" s="72"/>
      <c r="G66" s="72"/>
      <c r="H66" s="72"/>
      <c r="I66" s="72"/>
      <c r="J66" s="72"/>
      <c r="K66" s="72"/>
      <c r="L66" s="72"/>
      <c r="M66" s="72"/>
      <c r="O66" s="72"/>
      <c r="P66" s="72"/>
      <c r="T66" s="72"/>
      <c r="U66" s="72"/>
    </row>
    <row r="67" spans="2:21" ht="16.5" customHeight="1" x14ac:dyDescent="0.2">
      <c r="B67" s="72"/>
      <c r="C67" s="72"/>
      <c r="D67" s="72"/>
      <c r="E67" s="72"/>
      <c r="F67" s="72"/>
      <c r="G67" s="72"/>
      <c r="H67" s="72"/>
      <c r="I67" s="72"/>
      <c r="J67" s="72"/>
      <c r="K67" s="72"/>
      <c r="L67" s="72"/>
      <c r="M67" s="72"/>
      <c r="O67" s="72"/>
      <c r="P67" s="72"/>
      <c r="T67" s="72"/>
      <c r="U67" s="72"/>
    </row>
  </sheetData>
  <mergeCells count="33">
    <mergeCell ref="B17:D19"/>
    <mergeCell ref="C37:G37"/>
    <mergeCell ref="I37:L37"/>
    <mergeCell ref="N37:R37"/>
    <mergeCell ref="G17:I19"/>
    <mergeCell ref="G32:I33"/>
    <mergeCell ref="G24:I25"/>
    <mergeCell ref="B28:D29"/>
    <mergeCell ref="B32:D33"/>
    <mergeCell ref="Q21:S26"/>
    <mergeCell ref="L18:N19"/>
    <mergeCell ref="L22:N22"/>
    <mergeCell ref="G21:I22"/>
    <mergeCell ref="L28:N30"/>
    <mergeCell ref="L21:N21"/>
    <mergeCell ref="L32:N32"/>
    <mergeCell ref="Q4:S4"/>
    <mergeCell ref="L5:N10"/>
    <mergeCell ref="Q5:S9"/>
    <mergeCell ref="G14:I14"/>
    <mergeCell ref="L14:N14"/>
    <mergeCell ref="Q14:S14"/>
    <mergeCell ref="G5:I7"/>
    <mergeCell ref="G4:I4"/>
    <mergeCell ref="L4:N4"/>
    <mergeCell ref="G9:I10"/>
    <mergeCell ref="G8:I8"/>
    <mergeCell ref="G11:I12"/>
    <mergeCell ref="L33:N33"/>
    <mergeCell ref="B21:D22"/>
    <mergeCell ref="B24:D25"/>
    <mergeCell ref="L24:N26"/>
    <mergeCell ref="G28:I30"/>
  </mergeCells>
  <phoneticPr fontId="3"/>
  <hyperlinks>
    <hyperlink ref="G14:I14" location="最終需要額入力!A1" display="最終需要額入力シートへ" xr:uid="{00000000-0004-0000-0100-000000000000}"/>
    <hyperlink ref="L14:N14" location="その他の設定入力!E7" display="県内調達率の入力欄へ" xr:uid="{00000000-0004-0000-0100-000001000000}"/>
    <hyperlink ref="Q14:S14" location="その他の設定入力!H15" display="消費性向の入力欄へ" xr:uid="{00000000-0004-0000-0100-000002000000}"/>
    <hyperlink ref="C37:G37" location="分析結果部門別集計表!A1" display="分析結果部門別集計表シートへ" xr:uid="{00000000-0004-0000-0100-000003000000}"/>
    <hyperlink ref="I37:L37" location="波及効果グラフ!A1" display="波及効果グラフシートへ" xr:uid="{00000000-0004-0000-0100-000004000000}"/>
    <hyperlink ref="N37:R37" location="分析結果総括表!A1" display="分析結果総括シートへ" xr:uid="{00000000-0004-0000-0100-000005000000}"/>
    <hyperlink ref="G8:I8" location="購入者価格と生産者価格!A1" display="購入者価格と生産者価格について" xr:uid="{00000000-0004-0000-0100-000006000000}"/>
  </hyperlinks>
  <pageMargins left="0.43307086614173229" right="0.19685039370078741" top="0.78740157480314965" bottom="0.78740157480314965" header="0.51181102362204722" footer="0.51181102362204722"/>
  <pageSetup paperSize="9" scale="88" orientation="landscape" r:id="rId1"/>
  <headerFooter alignWithMargins="0">
    <oddFooter>&amp;R&amp;F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27"/>
    <pageSetUpPr fitToPage="1"/>
  </sheetPr>
  <dimension ref="A1:AU124"/>
  <sheetViews>
    <sheetView zoomScaleNormal="100" workbookViewId="0"/>
  </sheetViews>
  <sheetFormatPr defaultColWidth="9" defaultRowHeight="12" x14ac:dyDescent="0.2"/>
  <cols>
    <col min="1" max="2" width="1.88671875" style="1" customWidth="1"/>
    <col min="3" max="3" width="2.21875" style="1" customWidth="1"/>
    <col min="4" max="4" width="1.33203125" style="1" customWidth="1"/>
    <col min="5" max="5" width="6.109375" style="1" customWidth="1"/>
    <col min="6" max="6" width="1.109375" style="1" customWidth="1"/>
    <col min="7" max="7" width="3.109375" style="1" customWidth="1"/>
    <col min="8" max="8" width="1.21875" style="1" customWidth="1"/>
    <col min="9" max="9" width="8.44140625" style="1" customWidth="1"/>
    <col min="10" max="10" width="1.33203125" style="1" customWidth="1"/>
    <col min="11" max="11" width="2.33203125" style="1" customWidth="1"/>
    <col min="12" max="12" width="1.21875" style="1" customWidth="1"/>
    <col min="13" max="13" width="13.33203125" style="1" customWidth="1"/>
    <col min="14" max="14" width="1.33203125" style="1" customWidth="1"/>
    <col min="15" max="15" width="4.109375" style="1" customWidth="1"/>
    <col min="16" max="16" width="1.109375" style="1" customWidth="1"/>
    <col min="17" max="17" width="6.33203125" style="1" customWidth="1"/>
    <col min="18" max="19" width="1.21875" style="1" customWidth="1"/>
    <col min="20" max="20" width="7.88671875" style="1" customWidth="1"/>
    <col min="21" max="21" width="1.77734375" style="1" customWidth="1"/>
    <col min="22" max="22" width="4.44140625" style="1" customWidth="1"/>
    <col min="23" max="16384" width="9" style="1"/>
  </cols>
  <sheetData>
    <row r="1" spans="1:47" ht="16.5" customHeight="1" thickTop="1" thickBot="1" x14ac:dyDescent="0.25">
      <c r="A1" s="114"/>
      <c r="B1" s="114"/>
      <c r="C1" s="114"/>
      <c r="D1" s="114"/>
      <c r="E1" s="114"/>
      <c r="F1" s="114"/>
      <c r="G1" s="114"/>
      <c r="H1" s="114"/>
      <c r="I1" s="114"/>
      <c r="J1" s="114"/>
      <c r="K1" s="114"/>
      <c r="L1" s="114"/>
      <c r="M1" s="114"/>
      <c r="N1" s="114"/>
      <c r="O1" s="114"/>
      <c r="P1" s="114"/>
      <c r="Q1" s="114"/>
      <c r="R1" s="114"/>
      <c r="S1" s="114"/>
      <c r="T1" s="114"/>
      <c r="U1" s="114"/>
      <c r="V1" s="114"/>
      <c r="W1" s="714" t="s">
        <v>154</v>
      </c>
      <c r="X1" s="716"/>
      <c r="Y1" s="114"/>
      <c r="Z1" s="114"/>
      <c r="AA1" s="114"/>
      <c r="AB1" s="114"/>
      <c r="AC1" s="114"/>
      <c r="AD1" s="114"/>
      <c r="AE1" s="114"/>
      <c r="AF1" s="114"/>
      <c r="AG1" s="114"/>
      <c r="AH1" s="114"/>
      <c r="AI1" s="114"/>
      <c r="AJ1" s="114"/>
      <c r="AK1" s="114"/>
      <c r="AL1" s="114"/>
      <c r="AM1" s="114"/>
      <c r="AN1" s="114"/>
      <c r="AO1" s="114"/>
      <c r="AP1" s="114"/>
      <c r="AQ1" s="114"/>
      <c r="AR1" s="114"/>
      <c r="AS1" s="114"/>
      <c r="AT1" s="114"/>
      <c r="AU1" s="114"/>
    </row>
    <row r="2" spans="1:47" ht="15" thickTop="1" x14ac:dyDescent="0.2">
      <c r="A2" s="114"/>
      <c r="B2" s="154" t="s">
        <v>129</v>
      </c>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row>
    <row r="3" spans="1:47" ht="14.4" x14ac:dyDescent="0.2">
      <c r="A3" s="114"/>
      <c r="B3" s="15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row>
    <row r="4" spans="1:47" x14ac:dyDescent="0.2">
      <c r="A4" s="114"/>
      <c r="B4" s="114"/>
      <c r="C4" s="114" t="s">
        <v>160</v>
      </c>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row>
    <row r="5" spans="1:47" x14ac:dyDescent="0.2">
      <c r="A5" s="114"/>
      <c r="B5" s="114"/>
      <c r="C5" s="114" t="s">
        <v>159</v>
      </c>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row>
    <row r="6" spans="1:47" x14ac:dyDescent="0.2">
      <c r="A6" s="114"/>
      <c r="B6" s="114"/>
      <c r="C6" s="114" t="s">
        <v>161</v>
      </c>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row>
    <row r="7" spans="1:47" x14ac:dyDescent="0.2">
      <c r="A7" s="114"/>
      <c r="B7" s="114"/>
      <c r="C7" s="114" t="s">
        <v>177</v>
      </c>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row>
    <row r="8" spans="1:47"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row>
    <row r="9" spans="1:47" x14ac:dyDescent="0.2">
      <c r="A9" s="114"/>
      <c r="B9" s="114"/>
      <c r="C9" s="114" t="s">
        <v>174</v>
      </c>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row>
    <row r="10" spans="1:47" x14ac:dyDescent="0.2">
      <c r="A10" s="114"/>
      <c r="B10" s="114"/>
      <c r="C10" s="114" t="s">
        <v>59</v>
      </c>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row>
    <row r="11" spans="1:47" x14ac:dyDescent="0.2">
      <c r="A11" s="114"/>
      <c r="B11" s="114"/>
      <c r="C11" s="114" t="s">
        <v>63</v>
      </c>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row>
    <row r="12" spans="1:47" x14ac:dyDescent="0.2">
      <c r="A12" s="114"/>
      <c r="B12" s="114"/>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row>
    <row r="13" spans="1:47" ht="16.5" customHeight="1" x14ac:dyDescent="0.2">
      <c r="A13" s="114"/>
      <c r="B13" s="116"/>
      <c r="C13" s="115" t="s">
        <v>175</v>
      </c>
      <c r="D13" s="116"/>
      <c r="E13" s="116"/>
      <c r="F13" s="116"/>
      <c r="G13" s="116"/>
      <c r="H13" s="116"/>
      <c r="I13" s="116"/>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row>
    <row r="14" spans="1:47" ht="16.5" customHeight="1" x14ac:dyDescent="0.2">
      <c r="A14" s="114"/>
      <c r="B14" s="116"/>
      <c r="C14" s="116" t="s">
        <v>64</v>
      </c>
      <c r="D14" s="116"/>
      <c r="E14" s="116"/>
      <c r="F14" s="116"/>
      <c r="G14" s="116"/>
      <c r="H14" s="116"/>
      <c r="I14" s="116"/>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row>
    <row r="15" spans="1:47" ht="16.5" customHeight="1" x14ac:dyDescent="0.2">
      <c r="A15" s="114"/>
      <c r="B15" s="116"/>
      <c r="C15" s="116"/>
      <c r="D15" s="116"/>
      <c r="E15" s="116"/>
      <c r="F15" s="116"/>
      <c r="G15" s="116"/>
      <c r="H15" s="116"/>
      <c r="I15" s="116"/>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row>
    <row r="16" spans="1:47" x14ac:dyDescent="0.2">
      <c r="A16" s="114"/>
      <c r="B16" s="114"/>
      <c r="C16" s="146" t="s">
        <v>176</v>
      </c>
      <c r="D16" s="118"/>
      <c r="E16" s="118"/>
      <c r="F16" s="118"/>
      <c r="G16" s="118"/>
      <c r="H16" s="118"/>
      <c r="I16" s="118"/>
      <c r="J16" s="118"/>
      <c r="K16" s="118"/>
      <c r="L16" s="118"/>
      <c r="M16" s="118"/>
      <c r="N16" s="118"/>
      <c r="O16" s="118"/>
      <c r="P16" s="118"/>
      <c r="Q16" s="118"/>
      <c r="R16" s="118"/>
      <c r="S16" s="118"/>
      <c r="T16" s="118"/>
      <c r="U16" s="145"/>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row>
    <row r="17" spans="1:47" x14ac:dyDescent="0.2">
      <c r="A17" s="114"/>
      <c r="B17" s="114"/>
      <c r="C17" s="129"/>
      <c r="D17" s="126"/>
      <c r="E17" s="126"/>
      <c r="F17" s="126"/>
      <c r="G17" s="126"/>
      <c r="H17" s="126"/>
      <c r="I17" s="126"/>
      <c r="J17" s="126"/>
      <c r="K17" s="126"/>
      <c r="L17" s="126"/>
      <c r="M17" s="126"/>
      <c r="N17" s="126"/>
      <c r="O17" s="126"/>
      <c r="P17" s="126"/>
      <c r="Q17" s="126"/>
      <c r="R17" s="126"/>
      <c r="S17" s="126"/>
      <c r="T17" s="126"/>
      <c r="U17" s="142"/>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row>
    <row r="18" spans="1:47" x14ac:dyDescent="0.2">
      <c r="A18" s="114"/>
      <c r="B18" s="114"/>
      <c r="C18" s="129"/>
      <c r="D18" s="61"/>
      <c r="E18" s="62" t="s">
        <v>54</v>
      </c>
      <c r="F18" s="63"/>
      <c r="G18" s="126"/>
      <c r="H18" s="61"/>
      <c r="I18" s="62" t="s">
        <v>65</v>
      </c>
      <c r="J18" s="63"/>
      <c r="K18" s="126"/>
      <c r="L18" s="41"/>
      <c r="M18" s="42" t="s">
        <v>68</v>
      </c>
      <c r="N18" s="43"/>
      <c r="O18" s="126"/>
      <c r="P18" s="61"/>
      <c r="Q18" s="62" t="s">
        <v>55</v>
      </c>
      <c r="R18" s="63"/>
      <c r="S18" s="126"/>
      <c r="T18" s="126"/>
      <c r="U18" s="142"/>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row>
    <row r="19" spans="1:47" x14ac:dyDescent="0.2">
      <c r="A19" s="114"/>
      <c r="B19" s="114"/>
      <c r="C19" s="129"/>
      <c r="D19" s="64"/>
      <c r="E19" s="29"/>
      <c r="F19" s="65"/>
      <c r="G19" s="126"/>
      <c r="H19" s="64"/>
      <c r="I19" s="29"/>
      <c r="J19" s="65"/>
      <c r="K19" s="126"/>
      <c r="L19" s="44"/>
      <c r="M19" s="29"/>
      <c r="N19" s="45"/>
      <c r="O19" s="126"/>
      <c r="P19" s="64"/>
      <c r="Q19" s="29"/>
      <c r="R19" s="65"/>
      <c r="S19" s="126"/>
      <c r="T19" s="126"/>
      <c r="U19" s="142"/>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row>
    <row r="20" spans="1:47" x14ac:dyDescent="0.2">
      <c r="A20" s="114"/>
      <c r="B20" s="114"/>
      <c r="C20" s="129"/>
      <c r="D20" s="64"/>
      <c r="E20" s="33" t="s">
        <v>58</v>
      </c>
      <c r="F20" s="65"/>
      <c r="G20" s="126"/>
      <c r="H20" s="64"/>
      <c r="I20" s="29"/>
      <c r="J20" s="65"/>
      <c r="K20" s="126"/>
      <c r="L20" s="44"/>
      <c r="M20" s="29"/>
      <c r="N20" s="45"/>
      <c r="O20" s="126"/>
      <c r="P20" s="64"/>
      <c r="Q20" s="33"/>
      <c r="R20" s="65"/>
      <c r="S20" s="126"/>
      <c r="T20" s="126"/>
      <c r="U20" s="142"/>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row>
    <row r="21" spans="1:47" x14ac:dyDescent="0.2">
      <c r="A21" s="114"/>
      <c r="B21" s="114"/>
      <c r="C21" s="129"/>
      <c r="D21" s="64"/>
      <c r="E21" s="34">
        <v>100</v>
      </c>
      <c r="F21" s="65"/>
      <c r="G21" s="126"/>
      <c r="H21" s="64"/>
      <c r="I21" s="29"/>
      <c r="J21" s="65"/>
      <c r="K21" s="126"/>
      <c r="L21" s="44"/>
      <c r="M21" s="29"/>
      <c r="N21" s="45"/>
      <c r="O21" s="126"/>
      <c r="P21" s="64"/>
      <c r="Q21" s="38"/>
      <c r="R21" s="65"/>
      <c r="S21" s="126"/>
      <c r="T21" s="158" t="s">
        <v>69</v>
      </c>
      <c r="U21" s="142"/>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row>
    <row r="22" spans="1:47" x14ac:dyDescent="0.2">
      <c r="A22" s="114"/>
      <c r="B22" s="114"/>
      <c r="C22" s="129"/>
      <c r="D22" s="66"/>
      <c r="E22" s="68"/>
      <c r="F22" s="67"/>
      <c r="G22" s="126"/>
      <c r="H22" s="64"/>
      <c r="I22" s="35" t="s">
        <v>66</v>
      </c>
      <c r="J22" s="65"/>
      <c r="K22" s="126"/>
      <c r="L22" s="44"/>
      <c r="M22" s="29"/>
      <c r="N22" s="45"/>
      <c r="O22" s="126"/>
      <c r="P22" s="64"/>
      <c r="Q22" s="36"/>
      <c r="R22" s="65"/>
      <c r="S22" s="126"/>
      <c r="T22" s="159">
        <v>200</v>
      </c>
      <c r="U22" s="142"/>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row>
    <row r="23" spans="1:47" x14ac:dyDescent="0.2">
      <c r="A23" s="114"/>
      <c r="B23" s="114"/>
      <c r="C23" s="129"/>
      <c r="D23" s="126"/>
      <c r="E23" s="126"/>
      <c r="F23" s="126"/>
      <c r="G23" s="126"/>
      <c r="H23" s="66"/>
      <c r="I23" s="68"/>
      <c r="J23" s="67"/>
      <c r="K23" s="126"/>
      <c r="L23" s="44"/>
      <c r="M23" s="37" t="s">
        <v>67</v>
      </c>
      <c r="N23" s="45"/>
      <c r="O23" s="126"/>
      <c r="P23" s="64"/>
      <c r="Q23" s="39"/>
      <c r="R23" s="65"/>
      <c r="S23" s="126"/>
      <c r="T23" s="126"/>
      <c r="U23" s="142"/>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row>
    <row r="24" spans="1:47" x14ac:dyDescent="0.2">
      <c r="A24" s="114"/>
      <c r="B24" s="114"/>
      <c r="C24" s="129"/>
      <c r="D24" s="126"/>
      <c r="E24" s="126"/>
      <c r="F24" s="126"/>
      <c r="G24" s="126"/>
      <c r="H24" s="126"/>
      <c r="I24" s="126"/>
      <c r="J24" s="126"/>
      <c r="K24" s="126"/>
      <c r="L24" s="46"/>
      <c r="M24" s="47"/>
      <c r="N24" s="48"/>
      <c r="O24" s="126"/>
      <c r="P24" s="66"/>
      <c r="Q24" s="69"/>
      <c r="R24" s="67"/>
      <c r="S24" s="126"/>
      <c r="T24" s="126"/>
      <c r="U24" s="142"/>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row>
    <row r="25" spans="1:47" x14ac:dyDescent="0.2">
      <c r="A25" s="114"/>
      <c r="B25" s="114"/>
      <c r="C25" s="129"/>
      <c r="D25" s="126"/>
      <c r="E25" s="144"/>
      <c r="F25" s="144"/>
      <c r="G25" s="144"/>
      <c r="H25" s="144"/>
      <c r="I25" s="144"/>
      <c r="J25" s="126"/>
      <c r="K25" s="126"/>
      <c r="L25" s="126"/>
      <c r="M25" s="126"/>
      <c r="N25" s="126"/>
      <c r="O25" s="126"/>
      <c r="P25" s="126"/>
      <c r="Q25" s="126"/>
      <c r="R25" s="126"/>
      <c r="S25" s="126"/>
      <c r="T25" s="126"/>
      <c r="U25" s="142"/>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row>
    <row r="26" spans="1:47" x14ac:dyDescent="0.2">
      <c r="A26" s="114"/>
      <c r="B26" s="114"/>
      <c r="C26" s="129"/>
      <c r="D26" s="126"/>
      <c r="E26" s="144"/>
      <c r="F26" s="144"/>
      <c r="G26" s="144"/>
      <c r="H26" s="144"/>
      <c r="I26" s="144"/>
      <c r="J26" s="126"/>
      <c r="K26" s="126"/>
      <c r="L26" s="126"/>
      <c r="M26" s="126"/>
      <c r="N26" s="126"/>
      <c r="O26" s="126"/>
      <c r="P26" s="126"/>
      <c r="Q26" s="126"/>
      <c r="R26" s="126"/>
      <c r="S26" s="126"/>
      <c r="T26" s="126"/>
      <c r="U26" s="142"/>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row>
    <row r="27" spans="1:47" x14ac:dyDescent="0.2">
      <c r="A27" s="114"/>
      <c r="B27" s="114"/>
      <c r="C27" s="129"/>
      <c r="D27" s="126"/>
      <c r="E27" s="155" t="s">
        <v>74</v>
      </c>
      <c r="F27" s="156"/>
      <c r="G27" s="156"/>
      <c r="H27" s="156"/>
      <c r="I27" s="157"/>
      <c r="J27" s="126"/>
      <c r="K27" s="126"/>
      <c r="L27" s="126"/>
      <c r="M27" s="49" t="s">
        <v>70</v>
      </c>
      <c r="N27" s="50"/>
      <c r="O27" s="51"/>
      <c r="P27" s="126"/>
      <c r="Q27" s="126"/>
      <c r="R27" s="126"/>
      <c r="S27" s="126"/>
      <c r="T27" s="126"/>
      <c r="U27" s="142"/>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row>
    <row r="28" spans="1:47" x14ac:dyDescent="0.2">
      <c r="A28" s="114"/>
      <c r="B28" s="114"/>
      <c r="C28" s="129"/>
      <c r="D28" s="126"/>
      <c r="E28" s="155" t="s">
        <v>71</v>
      </c>
      <c r="F28" s="156"/>
      <c r="G28" s="156"/>
      <c r="H28" s="156"/>
      <c r="I28" s="157">
        <v>200</v>
      </c>
      <c r="J28" s="126"/>
      <c r="K28" s="126"/>
      <c r="L28" s="126"/>
      <c r="M28" s="52" t="s">
        <v>71</v>
      </c>
      <c r="N28" s="53"/>
      <c r="O28" s="54">
        <v>100</v>
      </c>
      <c r="P28" s="126"/>
      <c r="Q28" s="126"/>
      <c r="R28" s="126"/>
      <c r="S28" s="126"/>
      <c r="T28" s="126"/>
      <c r="U28" s="142"/>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row>
    <row r="29" spans="1:47" x14ac:dyDescent="0.2">
      <c r="A29" s="114"/>
      <c r="B29" s="114"/>
      <c r="C29" s="129"/>
      <c r="D29" s="126"/>
      <c r="E29" s="144"/>
      <c r="F29" s="144"/>
      <c r="G29" s="144"/>
      <c r="H29" s="144"/>
      <c r="I29" s="144"/>
      <c r="J29" s="126"/>
      <c r="K29" s="126"/>
      <c r="L29" s="126"/>
      <c r="M29" s="55" t="s">
        <v>72</v>
      </c>
      <c r="N29" s="56"/>
      <c r="O29" s="57">
        <v>50</v>
      </c>
      <c r="P29" s="126"/>
      <c r="Q29" s="126"/>
      <c r="R29" s="126"/>
      <c r="S29" s="126"/>
      <c r="T29" s="126"/>
      <c r="U29" s="142"/>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row>
    <row r="30" spans="1:47" x14ac:dyDescent="0.2">
      <c r="A30" s="114"/>
      <c r="B30" s="114"/>
      <c r="C30" s="129"/>
      <c r="D30" s="126"/>
      <c r="E30" s="144"/>
      <c r="F30" s="144"/>
      <c r="G30" s="144"/>
      <c r="H30" s="144"/>
      <c r="I30" s="144"/>
      <c r="J30" s="126"/>
      <c r="K30" s="126"/>
      <c r="L30" s="126"/>
      <c r="M30" s="58" t="s">
        <v>73</v>
      </c>
      <c r="N30" s="59"/>
      <c r="O30" s="60">
        <v>50</v>
      </c>
      <c r="P30" s="126"/>
      <c r="Q30" s="126"/>
      <c r="R30" s="126"/>
      <c r="S30" s="126"/>
      <c r="T30" s="126"/>
      <c r="U30" s="142"/>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row>
    <row r="31" spans="1:47" x14ac:dyDescent="0.2">
      <c r="A31" s="114"/>
      <c r="B31" s="114"/>
      <c r="C31" s="130"/>
      <c r="D31" s="131"/>
      <c r="E31" s="131"/>
      <c r="F31" s="131"/>
      <c r="G31" s="131"/>
      <c r="H31" s="131"/>
      <c r="I31" s="131"/>
      <c r="J31" s="131"/>
      <c r="K31" s="131"/>
      <c r="L31" s="131"/>
      <c r="M31" s="131"/>
      <c r="N31" s="131"/>
      <c r="O31" s="131"/>
      <c r="P31" s="131"/>
      <c r="Q31" s="131"/>
      <c r="R31" s="131"/>
      <c r="S31" s="131"/>
      <c r="T31" s="131"/>
      <c r="U31" s="147"/>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row>
    <row r="32" spans="1:47" x14ac:dyDescent="0.2">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row>
    <row r="33" spans="1:47" x14ac:dyDescent="0.2">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row>
    <row r="34" spans="1:47" x14ac:dyDescent="0.2">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row>
    <row r="35" spans="1:47" x14ac:dyDescent="0.2">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row>
    <row r="36" spans="1:47" x14ac:dyDescent="0.2">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row>
    <row r="37" spans="1:47" x14ac:dyDescent="0.2">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row>
    <row r="38" spans="1:47" x14ac:dyDescent="0.2">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row>
    <row r="39" spans="1:47" x14ac:dyDescent="0.2">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row>
    <row r="40" spans="1:47" x14ac:dyDescent="0.2">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row>
    <row r="41" spans="1:47" x14ac:dyDescent="0.2">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row>
    <row r="42" spans="1:47" x14ac:dyDescent="0.2">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row>
    <row r="43" spans="1:47" x14ac:dyDescent="0.2">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row>
    <row r="44" spans="1:47" x14ac:dyDescent="0.2">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row>
    <row r="45" spans="1:47" x14ac:dyDescent="0.2">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row>
    <row r="46" spans="1:47" x14ac:dyDescent="0.2">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row>
    <row r="47" spans="1:47" x14ac:dyDescent="0.2">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row>
    <row r="48" spans="1:47" x14ac:dyDescent="0.2">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row>
    <row r="49" spans="1:47" x14ac:dyDescent="0.2">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row>
    <row r="50" spans="1:47" x14ac:dyDescent="0.2">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row>
    <row r="51" spans="1:47" x14ac:dyDescent="0.2">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row>
    <row r="52" spans="1:47" x14ac:dyDescent="0.2">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row>
    <row r="53" spans="1:47" x14ac:dyDescent="0.2">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row>
    <row r="54" spans="1:47" x14ac:dyDescent="0.2">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row>
    <row r="55" spans="1:47" x14ac:dyDescent="0.2">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row>
    <row r="56" spans="1:47" x14ac:dyDescent="0.2">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row>
    <row r="57" spans="1:47" x14ac:dyDescent="0.2">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row>
    <row r="58" spans="1:47" x14ac:dyDescent="0.2">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row>
    <row r="59" spans="1:47" x14ac:dyDescent="0.2">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row>
    <row r="60" spans="1:47" x14ac:dyDescent="0.2">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row>
    <row r="61" spans="1:47" x14ac:dyDescent="0.2">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row>
    <row r="62" spans="1:47" x14ac:dyDescent="0.2">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row>
    <row r="63" spans="1:47" x14ac:dyDescent="0.2">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row>
    <row r="64" spans="1:47" x14ac:dyDescent="0.2">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row>
    <row r="65" spans="1:47" x14ac:dyDescent="0.2">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row>
    <row r="66" spans="1:47" x14ac:dyDescent="0.2">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row>
    <row r="67" spans="1:47" x14ac:dyDescent="0.2">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row>
    <row r="68" spans="1:47" x14ac:dyDescent="0.2">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row>
    <row r="69" spans="1:47" x14ac:dyDescent="0.2">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row>
    <row r="70" spans="1:47" x14ac:dyDescent="0.2">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row>
    <row r="71" spans="1:47" x14ac:dyDescent="0.2">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row>
    <row r="72" spans="1:47" x14ac:dyDescent="0.2">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row>
    <row r="73" spans="1:47" x14ac:dyDescent="0.2">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row>
    <row r="74" spans="1:47" x14ac:dyDescent="0.2">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row>
    <row r="75" spans="1:47" x14ac:dyDescent="0.2">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row>
    <row r="76" spans="1:47" x14ac:dyDescent="0.2">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row>
    <row r="77" spans="1:47" x14ac:dyDescent="0.2">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row>
    <row r="78" spans="1:47" x14ac:dyDescent="0.2">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row>
    <row r="79" spans="1:47" x14ac:dyDescent="0.2">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row>
    <row r="80" spans="1:47" x14ac:dyDescent="0.2">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row>
    <row r="81" spans="1:47" x14ac:dyDescent="0.2">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row>
    <row r="82" spans="1:47" x14ac:dyDescent="0.2">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row>
    <row r="83" spans="1:47" x14ac:dyDescent="0.2">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row>
    <row r="84" spans="1:47" x14ac:dyDescent="0.2">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row>
    <row r="85" spans="1:47" x14ac:dyDescent="0.2">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row>
    <row r="86" spans="1:47" x14ac:dyDescent="0.2">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row>
    <row r="87" spans="1:47" x14ac:dyDescent="0.2">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row>
    <row r="88" spans="1:47" x14ac:dyDescent="0.2">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row>
    <row r="89" spans="1:47" x14ac:dyDescent="0.2">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row>
    <row r="90" spans="1:47" x14ac:dyDescent="0.2">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row>
    <row r="91" spans="1:47" x14ac:dyDescent="0.2">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row>
    <row r="92" spans="1:47" x14ac:dyDescent="0.2">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row>
    <row r="93" spans="1:47" x14ac:dyDescent="0.2">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row>
    <row r="94" spans="1:47" x14ac:dyDescent="0.2">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row>
    <row r="95" spans="1:47" x14ac:dyDescent="0.2">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row>
    <row r="96" spans="1:47" x14ac:dyDescent="0.2">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row>
    <row r="97" spans="1:47" x14ac:dyDescent="0.2">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row>
    <row r="98" spans="1:47" x14ac:dyDescent="0.2">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row>
    <row r="99" spans="1:47" x14ac:dyDescent="0.2">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row>
    <row r="100" spans="1:47" x14ac:dyDescent="0.2">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row>
    <row r="101" spans="1:47" x14ac:dyDescent="0.2">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row>
    <row r="102" spans="1:47" x14ac:dyDescent="0.2">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row>
    <row r="103" spans="1:47" x14ac:dyDescent="0.2">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row>
    <row r="104" spans="1:47" x14ac:dyDescent="0.2">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row>
    <row r="105" spans="1:47" x14ac:dyDescent="0.2">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row>
    <row r="106" spans="1:47" x14ac:dyDescent="0.2">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row>
    <row r="107" spans="1:47" x14ac:dyDescent="0.2">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row>
    <row r="108" spans="1:47" x14ac:dyDescent="0.2">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row>
    <row r="109" spans="1:47" x14ac:dyDescent="0.2">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row>
    <row r="110" spans="1:47" x14ac:dyDescent="0.2">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row>
    <row r="111" spans="1:47" x14ac:dyDescent="0.2">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row>
    <row r="112" spans="1:47" x14ac:dyDescent="0.2">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row>
    <row r="113" spans="1:47" x14ac:dyDescent="0.2">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row>
    <row r="114" spans="1:47" x14ac:dyDescent="0.2">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row>
    <row r="115" spans="1:47" x14ac:dyDescent="0.2">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row>
    <row r="116" spans="1:47" x14ac:dyDescent="0.2">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row>
    <row r="117" spans="1:47" x14ac:dyDescent="0.2">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row>
    <row r="118" spans="1:47" x14ac:dyDescent="0.2">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row>
    <row r="119" spans="1:47" x14ac:dyDescent="0.2">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row>
    <row r="120" spans="1:47" x14ac:dyDescent="0.2">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row>
    <row r="121" spans="1:47" x14ac:dyDescent="0.2">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row>
    <row r="122" spans="1:47" x14ac:dyDescent="0.2">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row>
    <row r="123" spans="1:47" x14ac:dyDescent="0.2">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row>
    <row r="124" spans="1:47" x14ac:dyDescent="0.2">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row>
  </sheetData>
  <mergeCells count="1">
    <mergeCell ref="W1:X1"/>
  </mergeCells>
  <phoneticPr fontId="3"/>
  <hyperlinks>
    <hyperlink ref="W1:X1" location="入力の説明!A1" display="入力の説明シートへ" xr:uid="{00000000-0004-0000-0200-000000000000}"/>
  </hyperlinks>
  <pageMargins left="0.78740157480314965" right="0.78740157480314965" top="0.78740157480314965" bottom="0.78740157480314965" header="0.51181102362204722" footer="0.51181102362204722"/>
  <pageSetup paperSize="9" orientation="landscape" r:id="rId1"/>
  <headerFooter alignWithMargins="0">
    <oddFooter>&amp;R&amp;F  &amp;A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pageSetUpPr fitToPage="1"/>
  </sheetPr>
  <dimension ref="A1:AJ237"/>
  <sheetViews>
    <sheetView zoomScaleNormal="100" workbookViewId="0">
      <pane xSplit="4" ySplit="7" topLeftCell="E8" activePane="bottomRight" state="frozen"/>
      <selection pane="topRight"/>
      <selection pane="bottomLeft"/>
      <selection pane="bottomRight"/>
    </sheetView>
  </sheetViews>
  <sheetFormatPr defaultColWidth="9" defaultRowHeight="13.2" x14ac:dyDescent="0.2"/>
  <cols>
    <col min="1" max="1" width="2.33203125" style="4" customWidth="1"/>
    <col min="2" max="2" width="3.6640625" style="4" customWidth="1"/>
    <col min="3" max="3" width="38.109375" style="4" customWidth="1"/>
    <col min="4" max="4" width="0.88671875" style="4" customWidth="1"/>
    <col min="5" max="5" width="19.44140625" style="4" customWidth="1"/>
    <col min="6" max="21" width="14.109375" style="4" customWidth="1"/>
    <col min="22" max="22" width="15.88671875" style="4" customWidth="1"/>
    <col min="23" max="23" width="20.109375" style="4" customWidth="1"/>
    <col min="24" max="24" width="13.6640625" style="4" customWidth="1"/>
    <col min="25" max="27" width="11" style="4" customWidth="1"/>
    <col min="28" max="32" width="9" style="4"/>
    <col min="33" max="36" width="9" style="163"/>
    <col min="37" max="16384" width="9" style="4"/>
  </cols>
  <sheetData>
    <row r="1" spans="1:32" ht="27.75" customHeight="1" thickTop="1" thickBot="1" x14ac:dyDescent="0.25">
      <c r="A1" s="163"/>
      <c r="B1" s="163"/>
      <c r="C1" s="163"/>
      <c r="D1" s="163"/>
      <c r="E1" s="745" t="s">
        <v>515</v>
      </c>
      <c r="F1" s="746"/>
      <c r="G1" s="746"/>
      <c r="H1" s="746"/>
      <c r="I1" s="746"/>
      <c r="J1" s="747"/>
      <c r="K1" s="163"/>
      <c r="L1" s="163"/>
      <c r="M1" s="163"/>
      <c r="N1" s="163"/>
      <c r="O1" s="163"/>
      <c r="P1" s="163"/>
      <c r="Q1" s="163"/>
      <c r="R1" s="163"/>
      <c r="S1" s="745" t="s">
        <v>516</v>
      </c>
      <c r="T1" s="746"/>
      <c r="U1" s="746"/>
      <c r="V1" s="746"/>
      <c r="W1" s="746"/>
      <c r="X1" s="747"/>
      <c r="Y1" s="163"/>
      <c r="Z1" s="163"/>
      <c r="AA1" s="163"/>
      <c r="AB1" s="163"/>
      <c r="AC1" s="163"/>
      <c r="AD1" s="163"/>
      <c r="AE1" s="163"/>
      <c r="AF1" s="163"/>
    </row>
    <row r="2" spans="1:32" ht="14.25" customHeight="1" thickTop="1" thickBot="1" x14ac:dyDescent="0.25">
      <c r="A2" s="163"/>
      <c r="B2" s="163"/>
      <c r="C2" s="163"/>
      <c r="D2" s="163"/>
      <c r="E2" s="164"/>
      <c r="F2" s="164"/>
      <c r="G2" s="164"/>
      <c r="H2" s="164"/>
      <c r="I2" s="164"/>
      <c r="J2" s="164"/>
      <c r="K2" s="163"/>
      <c r="L2" s="163"/>
      <c r="M2" s="163"/>
      <c r="N2" s="163"/>
      <c r="O2" s="163"/>
      <c r="P2" s="163"/>
      <c r="Q2" s="163"/>
      <c r="R2" s="163"/>
      <c r="S2" s="164"/>
      <c r="T2" s="164"/>
      <c r="U2" s="164"/>
      <c r="V2" s="164"/>
      <c r="W2" s="164"/>
      <c r="X2" s="164"/>
      <c r="Y2" s="163"/>
      <c r="Z2" s="163"/>
      <c r="AA2" s="163"/>
      <c r="AB2" s="163"/>
      <c r="AC2" s="163"/>
      <c r="AD2" s="163"/>
      <c r="AE2" s="163"/>
      <c r="AF2" s="163"/>
    </row>
    <row r="3" spans="1:32" ht="27.75" customHeight="1" thickTop="1" thickBot="1" x14ac:dyDescent="0.25">
      <c r="A3" s="163"/>
      <c r="B3" s="163"/>
      <c r="C3" s="163"/>
      <c r="D3" s="163"/>
      <c r="E3" s="160" t="s">
        <v>425</v>
      </c>
      <c r="F3" s="163"/>
      <c r="G3" s="163"/>
      <c r="H3" s="163"/>
      <c r="I3" s="163"/>
      <c r="J3" s="163"/>
      <c r="K3" s="163"/>
      <c r="L3" s="163"/>
      <c r="M3" s="163"/>
      <c r="N3" s="163"/>
      <c r="O3" s="163"/>
      <c r="P3" s="163"/>
      <c r="Q3" s="163"/>
      <c r="R3" s="163"/>
      <c r="S3" s="163"/>
      <c r="T3" s="163"/>
      <c r="U3" s="163"/>
      <c r="V3" s="163"/>
      <c r="W3" s="160" t="s">
        <v>425</v>
      </c>
      <c r="X3" s="163"/>
      <c r="Y3" s="714" t="s">
        <v>158</v>
      </c>
      <c r="Z3" s="715"/>
      <c r="AA3" s="716"/>
      <c r="AB3" s="163"/>
      <c r="AC3" s="163"/>
      <c r="AD3" s="163"/>
      <c r="AE3" s="163"/>
      <c r="AF3" s="163"/>
    </row>
    <row r="4" spans="1:32" ht="27.75" customHeight="1" thickTop="1" thickBot="1" x14ac:dyDescent="0.25">
      <c r="A4" s="163"/>
      <c r="B4" s="154" t="s">
        <v>96</v>
      </c>
      <c r="C4" s="114"/>
      <c r="D4" s="114"/>
      <c r="E4" s="114"/>
      <c r="F4" s="114"/>
      <c r="G4" s="114"/>
      <c r="H4" s="114"/>
      <c r="I4" s="114"/>
      <c r="J4" s="114"/>
      <c r="K4" s="114"/>
      <c r="L4" s="114"/>
      <c r="M4" s="114"/>
      <c r="N4" s="114"/>
      <c r="O4" s="114"/>
      <c r="P4" s="114"/>
      <c r="Q4" s="114"/>
      <c r="R4" s="114"/>
      <c r="S4" s="114"/>
      <c r="T4" s="114"/>
      <c r="U4" s="114"/>
      <c r="V4" s="114"/>
      <c r="W4" s="114"/>
      <c r="X4" s="166" t="s">
        <v>517</v>
      </c>
      <c r="Y4" s="714" t="s">
        <v>154</v>
      </c>
      <c r="Z4" s="715"/>
      <c r="AA4" s="716"/>
      <c r="AB4" s="163"/>
      <c r="AC4" s="163"/>
      <c r="AD4" s="163"/>
      <c r="AE4" s="163"/>
      <c r="AF4" s="163"/>
    </row>
    <row r="5" spans="1:32" ht="38.25" customHeight="1" thickTop="1" x14ac:dyDescent="0.2">
      <c r="A5" s="163"/>
      <c r="B5" s="739" t="s">
        <v>42</v>
      </c>
      <c r="C5" s="740"/>
      <c r="D5" s="9"/>
      <c r="E5" s="423" t="s">
        <v>156</v>
      </c>
      <c r="F5" s="424" t="s">
        <v>496</v>
      </c>
      <c r="G5" s="425" t="s">
        <v>497</v>
      </c>
      <c r="H5" s="425" t="s">
        <v>498</v>
      </c>
      <c r="I5" s="425" t="s">
        <v>499</v>
      </c>
      <c r="J5" s="425" t="s">
        <v>500</v>
      </c>
      <c r="K5" s="425" t="s">
        <v>501</v>
      </c>
      <c r="L5" s="425" t="s">
        <v>502</v>
      </c>
      <c r="M5" s="425" t="s">
        <v>503</v>
      </c>
      <c r="N5" s="525" t="s">
        <v>504</v>
      </c>
      <c r="O5" s="526" t="s">
        <v>505</v>
      </c>
      <c r="P5" s="526" t="s">
        <v>506</v>
      </c>
      <c r="Q5" s="526" t="s">
        <v>507</v>
      </c>
      <c r="R5" s="526" t="s">
        <v>508</v>
      </c>
      <c r="S5" s="526" t="s">
        <v>509</v>
      </c>
      <c r="T5" s="526" t="s">
        <v>510</v>
      </c>
      <c r="U5" s="526" t="s">
        <v>511</v>
      </c>
      <c r="V5" s="426" t="s">
        <v>99</v>
      </c>
      <c r="W5" s="427" t="s">
        <v>157</v>
      </c>
      <c r="X5" s="428" t="s">
        <v>100</v>
      </c>
      <c r="Y5" s="163"/>
      <c r="Z5" s="163"/>
      <c r="AA5" s="163"/>
      <c r="AB5" s="163"/>
      <c r="AC5" s="163"/>
      <c r="AD5" s="163"/>
      <c r="AE5" s="163"/>
      <c r="AF5" s="163"/>
    </row>
    <row r="6" spans="1:32" ht="18.75" customHeight="1" x14ac:dyDescent="0.2">
      <c r="A6" s="163"/>
      <c r="B6" s="741"/>
      <c r="C6" s="742"/>
      <c r="D6" s="182"/>
      <c r="E6" s="420"/>
      <c r="F6" s="104"/>
      <c r="G6" s="105" t="s">
        <v>512</v>
      </c>
      <c r="H6" s="105" t="s">
        <v>512</v>
      </c>
      <c r="I6" s="105" t="s">
        <v>512</v>
      </c>
      <c r="J6" s="105" t="s">
        <v>512</v>
      </c>
      <c r="K6" s="105" t="s">
        <v>512</v>
      </c>
      <c r="L6" s="105" t="s">
        <v>512</v>
      </c>
      <c r="M6" s="105" t="s">
        <v>512</v>
      </c>
      <c r="N6" s="527"/>
      <c r="O6" s="528" t="s">
        <v>512</v>
      </c>
      <c r="P6" s="528" t="s">
        <v>512</v>
      </c>
      <c r="Q6" s="528" t="s">
        <v>512</v>
      </c>
      <c r="R6" s="528" t="s">
        <v>512</v>
      </c>
      <c r="S6" s="528" t="s">
        <v>512</v>
      </c>
      <c r="T6" s="528" t="s">
        <v>512</v>
      </c>
      <c r="U6" s="528" t="s">
        <v>512</v>
      </c>
      <c r="V6" s="421"/>
      <c r="W6" s="422"/>
      <c r="X6" s="161"/>
      <c r="Y6" s="163"/>
      <c r="Z6" s="163"/>
      <c r="AA6" s="163"/>
      <c r="AB6" s="163"/>
      <c r="AC6" s="163"/>
      <c r="AD6" s="163"/>
      <c r="AE6" s="163"/>
      <c r="AF6" s="163"/>
    </row>
    <row r="7" spans="1:32" ht="24" customHeight="1" x14ac:dyDescent="0.2">
      <c r="A7" s="163"/>
      <c r="B7" s="743"/>
      <c r="C7" s="744"/>
      <c r="D7" s="10"/>
      <c r="E7" s="103" t="s">
        <v>33</v>
      </c>
      <c r="F7" s="104" t="s">
        <v>34</v>
      </c>
      <c r="G7" s="105" t="s">
        <v>35</v>
      </c>
      <c r="H7" s="105" t="s">
        <v>406</v>
      </c>
      <c r="I7" s="105" t="s">
        <v>407</v>
      </c>
      <c r="J7" s="105" t="s">
        <v>408</v>
      </c>
      <c r="K7" s="105" t="s">
        <v>409</v>
      </c>
      <c r="L7" s="105" t="s">
        <v>410</v>
      </c>
      <c r="M7" s="105" t="s">
        <v>411</v>
      </c>
      <c r="N7" s="528" t="s">
        <v>412</v>
      </c>
      <c r="O7" s="528" t="s">
        <v>413</v>
      </c>
      <c r="P7" s="528" t="s">
        <v>414</v>
      </c>
      <c r="Q7" s="528" t="s">
        <v>415</v>
      </c>
      <c r="R7" s="528" t="s">
        <v>416</v>
      </c>
      <c r="S7" s="528" t="s">
        <v>417</v>
      </c>
      <c r="T7" s="528" t="s">
        <v>418</v>
      </c>
      <c r="U7" s="528" t="s">
        <v>419</v>
      </c>
      <c r="V7" s="162" t="s">
        <v>420</v>
      </c>
      <c r="W7" s="103" t="s">
        <v>421</v>
      </c>
      <c r="X7" s="161" t="s">
        <v>422</v>
      </c>
      <c r="Y7" s="163"/>
      <c r="Z7" s="163"/>
      <c r="AA7" s="163"/>
      <c r="AB7" s="163"/>
      <c r="AC7" s="163"/>
      <c r="AD7" s="163"/>
      <c r="AE7" s="163"/>
      <c r="AF7" s="163"/>
    </row>
    <row r="8" spans="1:32" ht="16.5" customHeight="1" x14ac:dyDescent="0.2">
      <c r="A8" s="163"/>
      <c r="B8" s="535" t="s">
        <v>203</v>
      </c>
      <c r="C8" s="391" t="s">
        <v>310</v>
      </c>
      <c r="D8" s="12"/>
      <c r="E8" s="407"/>
      <c r="F8" s="106">
        <v>0.29370043151397079</v>
      </c>
      <c r="G8" s="107">
        <v>8.93754745283085E-4</v>
      </c>
      <c r="H8" s="107">
        <v>3.55599800594519E-2</v>
      </c>
      <c r="I8" s="107">
        <v>1.5003222489470332E-3</v>
      </c>
      <c r="J8" s="107">
        <v>2.0269650014056555E-3</v>
      </c>
      <c r="K8" s="107">
        <v>1.2925019586743615E-4</v>
      </c>
      <c r="L8" s="107">
        <v>3.0824020200642204E-3</v>
      </c>
      <c r="M8" s="107">
        <v>2.1779136117827731E-2</v>
      </c>
      <c r="N8" s="529">
        <f>IF(F8&lt;0,0,ROUND(E8*F8,1))</f>
        <v>0</v>
      </c>
      <c r="O8" s="529">
        <f t="shared" ref="O8:O41" si="0">IF(G8&lt;0,0,ROUND(E8*G8,1))</f>
        <v>0</v>
      </c>
      <c r="P8" s="529">
        <f>IF(H8&lt;0,0,ROUND(E8*H8,1))</f>
        <v>0</v>
      </c>
      <c r="Q8" s="529">
        <f>IF(I8&lt;0,0,ROUND(E8*I8,1))</f>
        <v>0</v>
      </c>
      <c r="R8" s="529">
        <f>IF(J8&lt;0,0,ROUND(E8*J8,1))</f>
        <v>0</v>
      </c>
      <c r="S8" s="529">
        <f>IF(K8&lt;0,0,ROUND(E8*K8,1))</f>
        <v>0</v>
      </c>
      <c r="T8" s="529">
        <f>IF(L8&lt;0,0,ROUND(E8*L8,1))</f>
        <v>0</v>
      </c>
      <c r="U8" s="529">
        <f>IF(M8&lt;0,0,ROUND(E8*M8,1))</f>
        <v>0</v>
      </c>
      <c r="V8" s="411">
        <f>E8-N8-O8-P8-Q8-R8-S8-T8-U8</f>
        <v>0</v>
      </c>
      <c r="W8" s="408"/>
      <c r="X8" s="412">
        <f t="shared" ref="X8:X39" si="1">V8+W8</f>
        <v>0</v>
      </c>
      <c r="Y8" s="163"/>
      <c r="Z8" s="163"/>
      <c r="AA8" s="163"/>
      <c r="AB8" s="163"/>
      <c r="AC8" s="163"/>
      <c r="AD8" s="163"/>
      <c r="AE8" s="163"/>
      <c r="AF8" s="163"/>
    </row>
    <row r="9" spans="1:32" ht="16.5" customHeight="1" x14ac:dyDescent="0.2">
      <c r="A9" s="163"/>
      <c r="B9" s="535" t="s">
        <v>204</v>
      </c>
      <c r="C9" s="391" t="s">
        <v>311</v>
      </c>
      <c r="D9" s="12"/>
      <c r="E9" s="408"/>
      <c r="F9" s="106">
        <v>6.1209229986989487E-2</v>
      </c>
      <c r="G9" s="107">
        <v>8.2009166695209065E-6</v>
      </c>
      <c r="H9" s="107">
        <v>1.9643366254385682E-2</v>
      </c>
      <c r="I9" s="107">
        <v>0</v>
      </c>
      <c r="J9" s="107">
        <v>2.4506268635980123E-4</v>
      </c>
      <c r="K9" s="107">
        <v>0</v>
      </c>
      <c r="L9" s="107">
        <v>1.0919279342035632E-3</v>
      </c>
      <c r="M9" s="107">
        <v>1.0757673042959778E-3</v>
      </c>
      <c r="N9" s="529">
        <f t="shared" ref="N9:N37" si="2">IF(F9&lt;0,0,ROUND(E9*F9,1))</f>
        <v>0</v>
      </c>
      <c r="O9" s="529">
        <f t="shared" si="0"/>
        <v>0</v>
      </c>
      <c r="P9" s="530">
        <f t="shared" ref="P9:P72" si="3">IF(H9&lt;0,0,ROUND(E9*H9,1))</f>
        <v>0</v>
      </c>
      <c r="Q9" s="530">
        <f t="shared" ref="Q9:Q72" si="4">IF(I9&lt;0,0,ROUND(E9*I9,1))</f>
        <v>0</v>
      </c>
      <c r="R9" s="530">
        <f t="shared" ref="R9:R72" si="5">IF(J9&lt;0,0,ROUND(E9*J9,1))</f>
        <v>0</v>
      </c>
      <c r="S9" s="530">
        <f t="shared" ref="S9:S72" si="6">IF(K9&lt;0,0,ROUND(E9*K9,1))</f>
        <v>0</v>
      </c>
      <c r="T9" s="530">
        <f t="shared" ref="T9:T72" si="7">IF(L9&lt;0,0,ROUND(E9*L9,1))</f>
        <v>0</v>
      </c>
      <c r="U9" s="530">
        <f t="shared" ref="U9:U72" si="8">IF(M9&lt;0,0,ROUND(E9*M9,1))</f>
        <v>0</v>
      </c>
      <c r="V9" s="411">
        <f t="shared" ref="V9:V72" si="9">E9-N9-O9-P9-Q9-R9-S9-T9-U9</f>
        <v>0</v>
      </c>
      <c r="W9" s="408"/>
      <c r="X9" s="412">
        <f t="shared" si="1"/>
        <v>0</v>
      </c>
      <c r="Y9" s="163"/>
      <c r="Z9" s="163"/>
      <c r="AA9" s="163"/>
      <c r="AB9" s="163"/>
      <c r="AC9" s="163"/>
      <c r="AD9" s="163"/>
      <c r="AE9" s="163"/>
      <c r="AF9" s="163"/>
    </row>
    <row r="10" spans="1:32" ht="16.5" customHeight="1" x14ac:dyDescent="0.2">
      <c r="A10" s="163"/>
      <c r="B10" s="535" t="s">
        <v>205</v>
      </c>
      <c r="C10" s="391" t="s">
        <v>312</v>
      </c>
      <c r="D10" s="12"/>
      <c r="E10" s="408"/>
      <c r="F10" s="106">
        <v>0</v>
      </c>
      <c r="G10" s="107">
        <v>0</v>
      </c>
      <c r="H10" s="107">
        <v>0</v>
      </c>
      <c r="I10" s="107">
        <v>0</v>
      </c>
      <c r="J10" s="107">
        <v>0</v>
      </c>
      <c r="K10" s="107">
        <v>0</v>
      </c>
      <c r="L10" s="107">
        <v>0</v>
      </c>
      <c r="M10" s="107">
        <v>0</v>
      </c>
      <c r="N10" s="529">
        <f t="shared" si="2"/>
        <v>0</v>
      </c>
      <c r="O10" s="529">
        <f t="shared" si="0"/>
        <v>0</v>
      </c>
      <c r="P10" s="530">
        <f t="shared" si="3"/>
        <v>0</v>
      </c>
      <c r="Q10" s="530">
        <f t="shared" si="4"/>
        <v>0</v>
      </c>
      <c r="R10" s="530">
        <f t="shared" si="5"/>
        <v>0</v>
      </c>
      <c r="S10" s="530">
        <f t="shared" si="6"/>
        <v>0</v>
      </c>
      <c r="T10" s="530">
        <f t="shared" si="7"/>
        <v>0</v>
      </c>
      <c r="U10" s="530">
        <f t="shared" si="8"/>
        <v>0</v>
      </c>
      <c r="V10" s="411">
        <f t="shared" si="9"/>
        <v>0</v>
      </c>
      <c r="W10" s="408"/>
      <c r="X10" s="412">
        <f t="shared" si="1"/>
        <v>0</v>
      </c>
      <c r="Y10" s="163"/>
      <c r="Z10" s="163"/>
      <c r="AA10" s="163"/>
      <c r="AB10" s="163"/>
      <c r="AC10" s="163"/>
      <c r="AD10" s="163"/>
      <c r="AE10" s="163"/>
      <c r="AF10" s="163"/>
    </row>
    <row r="11" spans="1:32" ht="16.5" customHeight="1" x14ac:dyDescent="0.2">
      <c r="A11" s="163"/>
      <c r="B11" s="535" t="s">
        <v>206</v>
      </c>
      <c r="C11" s="391" t="s">
        <v>313</v>
      </c>
      <c r="D11" s="12"/>
      <c r="E11" s="408"/>
      <c r="F11" s="106">
        <v>0.2414317513362782</v>
      </c>
      <c r="G11" s="107">
        <v>2.7834735894747586E-5</v>
      </c>
      <c r="H11" s="107">
        <v>2.4053429197288392E-2</v>
      </c>
      <c r="I11" s="107">
        <v>1.7898578657167992E-3</v>
      </c>
      <c r="J11" s="107">
        <v>6.0899028230326537E-3</v>
      </c>
      <c r="K11" s="107">
        <v>3.3739073811815252E-5</v>
      </c>
      <c r="L11" s="107">
        <v>1.1901458287117831E-3</v>
      </c>
      <c r="M11" s="107">
        <v>6.784927743556048E-3</v>
      </c>
      <c r="N11" s="529">
        <f t="shared" si="2"/>
        <v>0</v>
      </c>
      <c r="O11" s="529">
        <f t="shared" si="0"/>
        <v>0</v>
      </c>
      <c r="P11" s="530">
        <f t="shared" si="3"/>
        <v>0</v>
      </c>
      <c r="Q11" s="530">
        <f t="shared" si="4"/>
        <v>0</v>
      </c>
      <c r="R11" s="530">
        <f t="shared" si="5"/>
        <v>0</v>
      </c>
      <c r="S11" s="530">
        <f t="shared" si="6"/>
        <v>0</v>
      </c>
      <c r="T11" s="530">
        <f t="shared" si="7"/>
        <v>0</v>
      </c>
      <c r="U11" s="530">
        <f t="shared" si="8"/>
        <v>0</v>
      </c>
      <c r="V11" s="411">
        <f t="shared" si="9"/>
        <v>0</v>
      </c>
      <c r="W11" s="408"/>
      <c r="X11" s="412">
        <f t="shared" si="1"/>
        <v>0</v>
      </c>
      <c r="Y11" s="163"/>
      <c r="Z11" s="163"/>
      <c r="AA11" s="163"/>
      <c r="AB11" s="163"/>
      <c r="AC11" s="163"/>
      <c r="AD11" s="163"/>
      <c r="AE11" s="163"/>
      <c r="AF11" s="163"/>
    </row>
    <row r="12" spans="1:32" ht="16.5" customHeight="1" x14ac:dyDescent="0.2">
      <c r="A12" s="163"/>
      <c r="B12" s="535" t="s">
        <v>207</v>
      </c>
      <c r="C12" s="391" t="s">
        <v>314</v>
      </c>
      <c r="D12" s="12"/>
      <c r="E12" s="408"/>
      <c r="F12" s="106">
        <v>0.29613490948112331</v>
      </c>
      <c r="G12" s="107">
        <v>8.9923667652401348E-6</v>
      </c>
      <c r="H12" s="107">
        <v>2.6903020321892474E-2</v>
      </c>
      <c r="I12" s="107">
        <v>0</v>
      </c>
      <c r="J12" s="107">
        <v>5.750832650341667E-4</v>
      </c>
      <c r="K12" s="107">
        <v>3.4856126413835572E-4</v>
      </c>
      <c r="L12" s="107">
        <v>3.3044806822551485E-3</v>
      </c>
      <c r="M12" s="107">
        <v>1.1727330885696741E-2</v>
      </c>
      <c r="N12" s="529">
        <f t="shared" si="2"/>
        <v>0</v>
      </c>
      <c r="O12" s="529">
        <f t="shared" si="0"/>
        <v>0</v>
      </c>
      <c r="P12" s="530">
        <f t="shared" si="3"/>
        <v>0</v>
      </c>
      <c r="Q12" s="530">
        <f t="shared" si="4"/>
        <v>0</v>
      </c>
      <c r="R12" s="530">
        <f t="shared" si="5"/>
        <v>0</v>
      </c>
      <c r="S12" s="530">
        <f t="shared" si="6"/>
        <v>0</v>
      </c>
      <c r="T12" s="530">
        <f t="shared" si="7"/>
        <v>0</v>
      </c>
      <c r="U12" s="530">
        <f t="shared" si="8"/>
        <v>0</v>
      </c>
      <c r="V12" s="411">
        <f t="shared" si="9"/>
        <v>0</v>
      </c>
      <c r="W12" s="408"/>
      <c r="X12" s="412">
        <f t="shared" si="1"/>
        <v>0</v>
      </c>
      <c r="Y12" s="163"/>
      <c r="Z12" s="163"/>
      <c r="AA12" s="163"/>
      <c r="AB12" s="163"/>
      <c r="AC12" s="163"/>
      <c r="AD12" s="163"/>
      <c r="AE12" s="163"/>
      <c r="AF12" s="163"/>
    </row>
    <row r="13" spans="1:32" ht="16.5" customHeight="1" x14ac:dyDescent="0.2">
      <c r="A13" s="163"/>
      <c r="B13" s="536" t="s">
        <v>208</v>
      </c>
      <c r="C13" s="538" t="s">
        <v>315</v>
      </c>
      <c r="D13" s="13"/>
      <c r="E13" s="409"/>
      <c r="F13" s="108">
        <v>1.0606318272739479E-2</v>
      </c>
      <c r="G13" s="109">
        <v>1.315697323258742E-5</v>
      </c>
      <c r="H13" s="109">
        <v>1.6114677159339199E-2</v>
      </c>
      <c r="I13" s="109">
        <v>5.4889911682387072E-3</v>
      </c>
      <c r="J13" s="109">
        <v>9.7359967514534171E-3</v>
      </c>
      <c r="K13" s="109">
        <v>0</v>
      </c>
      <c r="L13" s="109">
        <v>1.5014476347970725E-3</v>
      </c>
      <c r="M13" s="109">
        <v>2.8566485658858318E-2</v>
      </c>
      <c r="N13" s="531">
        <f t="shared" si="2"/>
        <v>0</v>
      </c>
      <c r="O13" s="531">
        <f t="shared" si="0"/>
        <v>0</v>
      </c>
      <c r="P13" s="532">
        <f t="shared" si="3"/>
        <v>0</v>
      </c>
      <c r="Q13" s="532">
        <f t="shared" si="4"/>
        <v>0</v>
      </c>
      <c r="R13" s="532">
        <f t="shared" si="5"/>
        <v>0</v>
      </c>
      <c r="S13" s="532">
        <f t="shared" si="6"/>
        <v>0</v>
      </c>
      <c r="T13" s="532">
        <f t="shared" si="7"/>
        <v>0</v>
      </c>
      <c r="U13" s="532">
        <f t="shared" si="8"/>
        <v>0</v>
      </c>
      <c r="V13" s="413">
        <f t="shared" si="9"/>
        <v>0</v>
      </c>
      <c r="W13" s="409"/>
      <c r="X13" s="414">
        <f t="shared" si="1"/>
        <v>0</v>
      </c>
      <c r="Y13" s="163"/>
      <c r="Z13" s="163"/>
      <c r="AA13" s="163"/>
      <c r="AB13" s="163"/>
      <c r="AC13" s="163"/>
      <c r="AD13" s="163"/>
      <c r="AE13" s="163"/>
      <c r="AF13" s="163"/>
    </row>
    <row r="14" spans="1:32" ht="16.5" customHeight="1" x14ac:dyDescent="0.2">
      <c r="A14" s="163"/>
      <c r="B14" s="535" t="s">
        <v>209</v>
      </c>
      <c r="C14" s="391" t="s">
        <v>527</v>
      </c>
      <c r="D14" s="12"/>
      <c r="E14" s="408"/>
      <c r="F14" s="106">
        <v>2.0165343359356346E-2</v>
      </c>
      <c r="G14" s="107">
        <v>5.2394199883872559E-4</v>
      </c>
      <c r="H14" s="107">
        <v>5.989695993547358E-2</v>
      </c>
      <c r="I14" s="107">
        <v>7.1955445938597686E-3</v>
      </c>
      <c r="J14" s="107">
        <v>2.5167369584943537E-2</v>
      </c>
      <c r="K14" s="107">
        <v>0</v>
      </c>
      <c r="L14" s="107">
        <v>4.3982082077357407E-3</v>
      </c>
      <c r="M14" s="107">
        <v>2.5364546051457472E-2</v>
      </c>
      <c r="N14" s="529">
        <f t="shared" si="2"/>
        <v>0</v>
      </c>
      <c r="O14" s="529">
        <f t="shared" si="0"/>
        <v>0</v>
      </c>
      <c r="P14" s="530">
        <f t="shared" si="3"/>
        <v>0</v>
      </c>
      <c r="Q14" s="530">
        <f t="shared" si="4"/>
        <v>0</v>
      </c>
      <c r="R14" s="530">
        <f t="shared" si="5"/>
        <v>0</v>
      </c>
      <c r="S14" s="530">
        <f t="shared" si="6"/>
        <v>0</v>
      </c>
      <c r="T14" s="530">
        <f t="shared" si="7"/>
        <v>0</v>
      </c>
      <c r="U14" s="530">
        <f t="shared" si="8"/>
        <v>0</v>
      </c>
      <c r="V14" s="411">
        <f t="shared" si="9"/>
        <v>0</v>
      </c>
      <c r="W14" s="408"/>
      <c r="X14" s="412">
        <f t="shared" si="1"/>
        <v>0</v>
      </c>
      <c r="Y14" s="163"/>
      <c r="Z14" s="163"/>
      <c r="AA14" s="163"/>
      <c r="AB14" s="163"/>
      <c r="AC14" s="163"/>
      <c r="AD14" s="163"/>
      <c r="AE14" s="163"/>
      <c r="AF14" s="163"/>
    </row>
    <row r="15" spans="1:32" ht="16.5" customHeight="1" x14ac:dyDescent="0.2">
      <c r="A15" s="163"/>
      <c r="B15" s="535" t="s">
        <v>210</v>
      </c>
      <c r="C15" s="391" t="s">
        <v>316</v>
      </c>
      <c r="D15" s="12"/>
      <c r="E15" s="408"/>
      <c r="F15" s="106">
        <v>0.33024553726002709</v>
      </c>
      <c r="G15" s="107">
        <v>2.5414925947494225E-4</v>
      </c>
      <c r="H15" s="107">
        <v>2.3687729736588076E-2</v>
      </c>
      <c r="I15" s="107">
        <v>1.9194580528701476E-4</v>
      </c>
      <c r="J15" s="107">
        <v>2.6675354576884987E-4</v>
      </c>
      <c r="K15" s="107">
        <v>3.3964647579600575E-5</v>
      </c>
      <c r="L15" s="107">
        <v>1.5457353871379579E-3</v>
      </c>
      <c r="M15" s="107">
        <v>5.9752682709865784E-3</v>
      </c>
      <c r="N15" s="529">
        <f t="shared" si="2"/>
        <v>0</v>
      </c>
      <c r="O15" s="529">
        <f t="shared" si="0"/>
        <v>0</v>
      </c>
      <c r="P15" s="530">
        <f t="shared" si="3"/>
        <v>0</v>
      </c>
      <c r="Q15" s="530">
        <f t="shared" si="4"/>
        <v>0</v>
      </c>
      <c r="R15" s="530">
        <f t="shared" si="5"/>
        <v>0</v>
      </c>
      <c r="S15" s="530">
        <f t="shared" si="6"/>
        <v>0</v>
      </c>
      <c r="T15" s="530">
        <f t="shared" si="7"/>
        <v>0</v>
      </c>
      <c r="U15" s="530">
        <f t="shared" si="8"/>
        <v>0</v>
      </c>
      <c r="V15" s="411">
        <f t="shared" si="9"/>
        <v>0</v>
      </c>
      <c r="W15" s="408"/>
      <c r="X15" s="412">
        <f t="shared" si="1"/>
        <v>0</v>
      </c>
      <c r="Y15" s="163"/>
      <c r="Z15" s="163"/>
      <c r="AA15" s="163"/>
      <c r="AB15" s="163"/>
      <c r="AC15" s="163"/>
      <c r="AD15" s="163"/>
      <c r="AE15" s="163"/>
      <c r="AF15" s="163"/>
    </row>
    <row r="16" spans="1:32" ht="16.5" customHeight="1" x14ac:dyDescent="0.2">
      <c r="A16" s="163"/>
      <c r="B16" s="535" t="s">
        <v>211</v>
      </c>
      <c r="C16" s="391" t="s">
        <v>317</v>
      </c>
      <c r="D16" s="12"/>
      <c r="E16" s="408"/>
      <c r="F16" s="106">
        <v>0.325238012879839</v>
      </c>
      <c r="G16" s="107">
        <v>4.6190082260021684E-4</v>
      </c>
      <c r="H16" s="107">
        <v>3.6531443340347677E-2</v>
      </c>
      <c r="I16" s="107">
        <v>1.3534537530111618E-4</v>
      </c>
      <c r="J16" s="107">
        <v>2.3556445818537374E-4</v>
      </c>
      <c r="K16" s="107">
        <v>1.6471651246323523E-5</v>
      </c>
      <c r="L16" s="107">
        <v>2.3887863379758582E-3</v>
      </c>
      <c r="M16" s="107">
        <v>4.5553046109410864E-3</v>
      </c>
      <c r="N16" s="529">
        <f t="shared" si="2"/>
        <v>0</v>
      </c>
      <c r="O16" s="529">
        <f t="shared" si="0"/>
        <v>0</v>
      </c>
      <c r="P16" s="530">
        <f t="shared" si="3"/>
        <v>0</v>
      </c>
      <c r="Q16" s="530">
        <f t="shared" si="4"/>
        <v>0</v>
      </c>
      <c r="R16" s="530">
        <f t="shared" si="5"/>
        <v>0</v>
      </c>
      <c r="S16" s="530">
        <f t="shared" si="6"/>
        <v>0</v>
      </c>
      <c r="T16" s="530">
        <f t="shared" si="7"/>
        <v>0</v>
      </c>
      <c r="U16" s="530">
        <f t="shared" si="8"/>
        <v>0</v>
      </c>
      <c r="V16" s="411">
        <f t="shared" si="9"/>
        <v>0</v>
      </c>
      <c r="W16" s="408"/>
      <c r="X16" s="412">
        <f t="shared" si="1"/>
        <v>0</v>
      </c>
      <c r="Y16" s="163"/>
      <c r="Z16" s="163"/>
      <c r="AA16" s="163"/>
      <c r="AB16" s="163"/>
      <c r="AC16" s="163"/>
      <c r="AD16" s="163"/>
      <c r="AE16" s="163"/>
      <c r="AF16" s="163"/>
    </row>
    <row r="17" spans="1:32" ht="16.5" customHeight="1" x14ac:dyDescent="0.2">
      <c r="A17" s="163"/>
      <c r="B17" s="537" t="s">
        <v>212</v>
      </c>
      <c r="C17" s="539" t="s">
        <v>318</v>
      </c>
      <c r="D17" s="14"/>
      <c r="E17" s="410"/>
      <c r="F17" s="110">
        <v>0.28295379411945476</v>
      </c>
      <c r="G17" s="111">
        <v>1.9034386681144225E-4</v>
      </c>
      <c r="H17" s="111">
        <v>6.8519322137438707E-2</v>
      </c>
      <c r="I17" s="111">
        <v>4.4322928986092981E-3</v>
      </c>
      <c r="J17" s="111">
        <v>3.4470492044483101E-3</v>
      </c>
      <c r="K17" s="111">
        <v>0</v>
      </c>
      <c r="L17" s="111">
        <v>4.0679948521482592E-3</v>
      </c>
      <c r="M17" s="111">
        <v>1.2131720935776639E-2</v>
      </c>
      <c r="N17" s="533">
        <f t="shared" si="2"/>
        <v>0</v>
      </c>
      <c r="O17" s="533">
        <f t="shared" si="0"/>
        <v>0</v>
      </c>
      <c r="P17" s="534">
        <f t="shared" si="3"/>
        <v>0</v>
      </c>
      <c r="Q17" s="534">
        <f t="shared" si="4"/>
        <v>0</v>
      </c>
      <c r="R17" s="534">
        <f t="shared" si="5"/>
        <v>0</v>
      </c>
      <c r="S17" s="534">
        <f t="shared" si="6"/>
        <v>0</v>
      </c>
      <c r="T17" s="534">
        <f t="shared" si="7"/>
        <v>0</v>
      </c>
      <c r="U17" s="534">
        <f t="shared" si="8"/>
        <v>0</v>
      </c>
      <c r="V17" s="415">
        <f t="shared" si="9"/>
        <v>0</v>
      </c>
      <c r="W17" s="410"/>
      <c r="X17" s="416">
        <f t="shared" si="1"/>
        <v>0</v>
      </c>
      <c r="Y17" s="163"/>
      <c r="Z17" s="163"/>
      <c r="AA17" s="163"/>
      <c r="AB17" s="163"/>
      <c r="AC17" s="163"/>
      <c r="AD17" s="163"/>
      <c r="AE17" s="163"/>
      <c r="AF17" s="163"/>
    </row>
    <row r="18" spans="1:32" ht="16.5" customHeight="1" x14ac:dyDescent="0.2">
      <c r="A18" s="163"/>
      <c r="B18" s="535" t="s">
        <v>213</v>
      </c>
      <c r="C18" s="391" t="s">
        <v>319</v>
      </c>
      <c r="D18" s="12"/>
      <c r="E18" s="408"/>
      <c r="F18" s="106">
        <v>0.18205095044727282</v>
      </c>
      <c r="G18" s="107">
        <v>2.8685892110925476E-4</v>
      </c>
      <c r="H18" s="107">
        <v>9.6384597492709598E-3</v>
      </c>
      <c r="I18" s="107">
        <v>1.2669602348992085E-4</v>
      </c>
      <c r="J18" s="107">
        <v>1.4151706774723235E-4</v>
      </c>
      <c r="K18" s="107">
        <v>1.5538191560084634E-5</v>
      </c>
      <c r="L18" s="107">
        <v>8.0583451921608154E-4</v>
      </c>
      <c r="M18" s="107">
        <v>3.142061382550037E-3</v>
      </c>
      <c r="N18" s="529">
        <f t="shared" si="2"/>
        <v>0</v>
      </c>
      <c r="O18" s="529">
        <f t="shared" si="0"/>
        <v>0</v>
      </c>
      <c r="P18" s="530">
        <f t="shared" si="3"/>
        <v>0</v>
      </c>
      <c r="Q18" s="530">
        <f t="shared" si="4"/>
        <v>0</v>
      </c>
      <c r="R18" s="530">
        <f t="shared" si="5"/>
        <v>0</v>
      </c>
      <c r="S18" s="530">
        <f t="shared" si="6"/>
        <v>0</v>
      </c>
      <c r="T18" s="530">
        <f t="shared" si="7"/>
        <v>0</v>
      </c>
      <c r="U18" s="530">
        <f t="shared" si="8"/>
        <v>0</v>
      </c>
      <c r="V18" s="411">
        <f t="shared" si="9"/>
        <v>0</v>
      </c>
      <c r="W18" s="408"/>
      <c r="X18" s="412">
        <f t="shared" si="1"/>
        <v>0</v>
      </c>
      <c r="Y18" s="163"/>
      <c r="Z18" s="163"/>
      <c r="AA18" s="163"/>
      <c r="AB18" s="163"/>
      <c r="AC18" s="163"/>
      <c r="AD18" s="163"/>
      <c r="AE18" s="163"/>
      <c r="AF18" s="163"/>
    </row>
    <row r="19" spans="1:32" ht="16.5" customHeight="1" x14ac:dyDescent="0.2">
      <c r="A19" s="163"/>
      <c r="B19" s="535" t="s">
        <v>214</v>
      </c>
      <c r="C19" s="391" t="s">
        <v>320</v>
      </c>
      <c r="D19" s="12"/>
      <c r="E19" s="408"/>
      <c r="F19" s="106">
        <v>0.1910474707088515</v>
      </c>
      <c r="G19" s="107">
        <v>1.7282035758597135E-4</v>
      </c>
      <c r="H19" s="107">
        <v>1.2029492500520364E-2</v>
      </c>
      <c r="I19" s="107">
        <v>2.7173012199052098E-6</v>
      </c>
      <c r="J19" s="107">
        <v>2.048845119808528E-4</v>
      </c>
      <c r="K19" s="107">
        <v>8.1519036597156298E-6</v>
      </c>
      <c r="L19" s="107">
        <v>7.5269243791374304E-4</v>
      </c>
      <c r="M19" s="107">
        <v>8.5051528183033055E-3</v>
      </c>
      <c r="N19" s="529">
        <f t="shared" si="2"/>
        <v>0</v>
      </c>
      <c r="O19" s="529">
        <f t="shared" si="0"/>
        <v>0</v>
      </c>
      <c r="P19" s="530">
        <f t="shared" si="3"/>
        <v>0</v>
      </c>
      <c r="Q19" s="530">
        <f t="shared" si="4"/>
        <v>0</v>
      </c>
      <c r="R19" s="530">
        <f t="shared" si="5"/>
        <v>0</v>
      </c>
      <c r="S19" s="530">
        <f>IF(K19&lt;0,0,ROUND(E19*K19,1))</f>
        <v>0</v>
      </c>
      <c r="T19" s="530">
        <f t="shared" si="7"/>
        <v>0</v>
      </c>
      <c r="U19" s="530">
        <f t="shared" si="8"/>
        <v>0</v>
      </c>
      <c r="V19" s="411">
        <f t="shared" si="9"/>
        <v>0</v>
      </c>
      <c r="W19" s="408"/>
      <c r="X19" s="412">
        <f t="shared" si="1"/>
        <v>0</v>
      </c>
      <c r="Y19" s="163"/>
      <c r="Z19" s="163"/>
      <c r="AA19" s="163"/>
      <c r="AB19" s="163"/>
      <c r="AC19" s="163"/>
      <c r="AD19" s="163"/>
      <c r="AE19" s="163"/>
      <c r="AF19" s="163"/>
    </row>
    <row r="20" spans="1:32" ht="16.5" customHeight="1" x14ac:dyDescent="0.2">
      <c r="A20" s="163"/>
      <c r="B20" s="535" t="s">
        <v>215</v>
      </c>
      <c r="C20" s="391" t="s">
        <v>321</v>
      </c>
      <c r="D20" s="12"/>
      <c r="E20" s="408"/>
      <c r="F20" s="106">
        <v>0.4693834722145111</v>
      </c>
      <c r="G20" s="107">
        <v>1.9928230487125503E-5</v>
      </c>
      <c r="H20" s="107">
        <v>2.692968213160226E-2</v>
      </c>
      <c r="I20" s="107">
        <v>1.3154272305082018E-4</v>
      </c>
      <c r="J20" s="107">
        <v>3.5993828645264949E-4</v>
      </c>
      <c r="K20" s="107">
        <v>6.4213187125182174E-5</v>
      </c>
      <c r="L20" s="107">
        <v>1.6384613864291375E-3</v>
      </c>
      <c r="M20" s="107">
        <v>4.2156818444061168E-3</v>
      </c>
      <c r="N20" s="529">
        <f t="shared" si="2"/>
        <v>0</v>
      </c>
      <c r="O20" s="529">
        <f t="shared" si="0"/>
        <v>0</v>
      </c>
      <c r="P20" s="530">
        <f t="shared" si="3"/>
        <v>0</v>
      </c>
      <c r="Q20" s="530">
        <f t="shared" si="4"/>
        <v>0</v>
      </c>
      <c r="R20" s="530">
        <f t="shared" si="5"/>
        <v>0</v>
      </c>
      <c r="S20" s="530">
        <f t="shared" si="6"/>
        <v>0</v>
      </c>
      <c r="T20" s="530">
        <f t="shared" si="7"/>
        <v>0</v>
      </c>
      <c r="U20" s="530">
        <f t="shared" si="8"/>
        <v>0</v>
      </c>
      <c r="V20" s="411">
        <f t="shared" si="9"/>
        <v>0</v>
      </c>
      <c r="W20" s="408"/>
      <c r="X20" s="412">
        <f t="shared" si="1"/>
        <v>0</v>
      </c>
      <c r="Y20" s="163"/>
      <c r="Z20" s="163"/>
      <c r="AA20" s="163"/>
      <c r="AB20" s="163"/>
      <c r="AC20" s="163"/>
      <c r="AD20" s="163"/>
      <c r="AE20" s="163"/>
      <c r="AF20" s="163"/>
    </row>
    <row r="21" spans="1:32" ht="16.5" customHeight="1" x14ac:dyDescent="0.2">
      <c r="A21" s="163"/>
      <c r="B21" s="535" t="s">
        <v>216</v>
      </c>
      <c r="C21" s="391" t="s">
        <v>322</v>
      </c>
      <c r="D21" s="12"/>
      <c r="E21" s="408"/>
      <c r="F21" s="106">
        <v>0.14443878846590677</v>
      </c>
      <c r="G21" s="107">
        <v>6.9531734307028183E-5</v>
      </c>
      <c r="H21" s="107">
        <v>5.9277212923788285E-2</v>
      </c>
      <c r="I21" s="107">
        <v>1.1336491546139122E-3</v>
      </c>
      <c r="J21" s="107">
        <v>1.5531886055340214E-3</v>
      </c>
      <c r="K21" s="107">
        <v>6.5773262182323951E-6</v>
      </c>
      <c r="L21" s="107">
        <v>3.1911777383816817E-3</v>
      </c>
      <c r="M21" s="107">
        <v>5.7121729160270413E-3</v>
      </c>
      <c r="N21" s="529">
        <f t="shared" si="2"/>
        <v>0</v>
      </c>
      <c r="O21" s="529">
        <f t="shared" si="0"/>
        <v>0</v>
      </c>
      <c r="P21" s="530">
        <f t="shared" si="3"/>
        <v>0</v>
      </c>
      <c r="Q21" s="530">
        <f t="shared" si="4"/>
        <v>0</v>
      </c>
      <c r="R21" s="530">
        <f t="shared" si="5"/>
        <v>0</v>
      </c>
      <c r="S21" s="530">
        <f t="shared" si="6"/>
        <v>0</v>
      </c>
      <c r="T21" s="530">
        <f t="shared" si="7"/>
        <v>0</v>
      </c>
      <c r="U21" s="530">
        <f t="shared" si="8"/>
        <v>0</v>
      </c>
      <c r="V21" s="411">
        <f t="shared" si="9"/>
        <v>0</v>
      </c>
      <c r="W21" s="408"/>
      <c r="X21" s="412">
        <f t="shared" si="1"/>
        <v>0</v>
      </c>
      <c r="Y21" s="163"/>
      <c r="Z21" s="163"/>
      <c r="AA21" s="163"/>
      <c r="AB21" s="163"/>
      <c r="AC21" s="163"/>
      <c r="AD21" s="163"/>
      <c r="AE21" s="163"/>
      <c r="AF21" s="163"/>
    </row>
    <row r="22" spans="1:32" ht="16.5" customHeight="1" x14ac:dyDescent="0.2">
      <c r="A22" s="163"/>
      <c r="B22" s="535" t="s">
        <v>217</v>
      </c>
      <c r="C22" s="391" t="s">
        <v>323</v>
      </c>
      <c r="D22" s="12"/>
      <c r="E22" s="408"/>
      <c r="F22" s="106">
        <v>0.4151449725936297</v>
      </c>
      <c r="G22" s="107">
        <v>1.2003447444155256E-4</v>
      </c>
      <c r="H22" s="107">
        <v>2.4023785292781649E-2</v>
      </c>
      <c r="I22" s="107">
        <v>1.4908597013190957E-4</v>
      </c>
      <c r="J22" s="107">
        <v>4.335203814258699E-4</v>
      </c>
      <c r="K22" s="107">
        <v>3.4681630514069594E-5</v>
      </c>
      <c r="L22" s="107">
        <v>1.4356843800467122E-3</v>
      </c>
      <c r="M22" s="107">
        <v>2.9317238054036234E-3</v>
      </c>
      <c r="N22" s="529">
        <f t="shared" si="2"/>
        <v>0</v>
      </c>
      <c r="O22" s="529">
        <f t="shared" si="0"/>
        <v>0</v>
      </c>
      <c r="P22" s="530">
        <f t="shared" si="3"/>
        <v>0</v>
      </c>
      <c r="Q22" s="530">
        <f t="shared" si="4"/>
        <v>0</v>
      </c>
      <c r="R22" s="530">
        <f t="shared" si="5"/>
        <v>0</v>
      </c>
      <c r="S22" s="530">
        <f t="shared" si="6"/>
        <v>0</v>
      </c>
      <c r="T22" s="530">
        <f t="shared" si="7"/>
        <v>0</v>
      </c>
      <c r="U22" s="530">
        <f t="shared" si="8"/>
        <v>0</v>
      </c>
      <c r="V22" s="411">
        <f t="shared" si="9"/>
        <v>0</v>
      </c>
      <c r="W22" s="408"/>
      <c r="X22" s="412">
        <f t="shared" si="1"/>
        <v>0</v>
      </c>
      <c r="Y22" s="163"/>
      <c r="Z22" s="163"/>
      <c r="AA22" s="163"/>
      <c r="AB22" s="163"/>
      <c r="AC22" s="163"/>
      <c r="AD22" s="163"/>
      <c r="AE22" s="163"/>
      <c r="AF22" s="163"/>
    </row>
    <row r="23" spans="1:32" ht="16.5" customHeight="1" x14ac:dyDescent="0.2">
      <c r="A23" s="163"/>
      <c r="B23" s="536" t="s">
        <v>218</v>
      </c>
      <c r="C23" s="538" t="s">
        <v>324</v>
      </c>
      <c r="D23" s="13"/>
      <c r="E23" s="409"/>
      <c r="F23" s="108">
        <v>0.18517798145772438</v>
      </c>
      <c r="G23" s="109">
        <v>2.1883550629711425E-3</v>
      </c>
      <c r="H23" s="109">
        <v>5.5858944070101522E-2</v>
      </c>
      <c r="I23" s="109">
        <v>8.8514728208975344E-4</v>
      </c>
      <c r="J23" s="109">
        <v>3.2139849348467421E-3</v>
      </c>
      <c r="K23" s="109">
        <v>0</v>
      </c>
      <c r="L23" s="109">
        <v>4.8136680289436922E-3</v>
      </c>
      <c r="M23" s="109">
        <v>1.4416758360675144E-2</v>
      </c>
      <c r="N23" s="531">
        <f t="shared" si="2"/>
        <v>0</v>
      </c>
      <c r="O23" s="531">
        <f t="shared" si="0"/>
        <v>0</v>
      </c>
      <c r="P23" s="532">
        <f t="shared" si="3"/>
        <v>0</v>
      </c>
      <c r="Q23" s="532">
        <f t="shared" si="4"/>
        <v>0</v>
      </c>
      <c r="R23" s="532">
        <f t="shared" si="5"/>
        <v>0</v>
      </c>
      <c r="S23" s="532">
        <f t="shared" si="6"/>
        <v>0</v>
      </c>
      <c r="T23" s="532">
        <f t="shared" si="7"/>
        <v>0</v>
      </c>
      <c r="U23" s="532">
        <f t="shared" si="8"/>
        <v>0</v>
      </c>
      <c r="V23" s="413">
        <f t="shared" si="9"/>
        <v>0</v>
      </c>
      <c r="W23" s="409"/>
      <c r="X23" s="414">
        <f t="shared" si="1"/>
        <v>0</v>
      </c>
      <c r="Y23" s="163"/>
      <c r="Z23" s="163"/>
      <c r="AA23" s="163"/>
      <c r="AB23" s="163"/>
      <c r="AC23" s="163"/>
      <c r="AD23" s="163"/>
      <c r="AE23" s="163"/>
      <c r="AF23" s="163"/>
    </row>
    <row r="24" spans="1:32" ht="16.5" customHeight="1" x14ac:dyDescent="0.2">
      <c r="A24" s="163"/>
      <c r="B24" s="535" t="s">
        <v>219</v>
      </c>
      <c r="C24" s="391" t="s">
        <v>325</v>
      </c>
      <c r="D24" s="12"/>
      <c r="E24" s="408"/>
      <c r="F24" s="106">
        <v>0.18055097858811514</v>
      </c>
      <c r="G24" s="107">
        <v>6.5155319541463491E-4</v>
      </c>
      <c r="H24" s="107">
        <v>6.4019262829385609E-2</v>
      </c>
      <c r="I24" s="107">
        <v>1.9643694726719208E-3</v>
      </c>
      <c r="J24" s="107">
        <v>2.1205202993102214E-3</v>
      </c>
      <c r="K24" s="107">
        <v>0</v>
      </c>
      <c r="L24" s="107">
        <v>3.9798644698015593E-3</v>
      </c>
      <c r="M24" s="107">
        <v>1.4927662336916017E-2</v>
      </c>
      <c r="N24" s="529">
        <f t="shared" si="2"/>
        <v>0</v>
      </c>
      <c r="O24" s="529">
        <f t="shared" si="0"/>
        <v>0</v>
      </c>
      <c r="P24" s="530">
        <f t="shared" si="3"/>
        <v>0</v>
      </c>
      <c r="Q24" s="530">
        <f t="shared" si="4"/>
        <v>0</v>
      </c>
      <c r="R24" s="530">
        <f t="shared" si="5"/>
        <v>0</v>
      </c>
      <c r="S24" s="530">
        <f t="shared" si="6"/>
        <v>0</v>
      </c>
      <c r="T24" s="530">
        <f t="shared" si="7"/>
        <v>0</v>
      </c>
      <c r="U24" s="530">
        <f t="shared" si="8"/>
        <v>0</v>
      </c>
      <c r="V24" s="411">
        <f t="shared" si="9"/>
        <v>0</v>
      </c>
      <c r="W24" s="408"/>
      <c r="X24" s="412">
        <f t="shared" si="1"/>
        <v>0</v>
      </c>
      <c r="Y24" s="163"/>
      <c r="Z24" s="163"/>
      <c r="AA24" s="163"/>
      <c r="AB24" s="163"/>
      <c r="AC24" s="163"/>
      <c r="AD24" s="163"/>
      <c r="AE24" s="163"/>
      <c r="AF24" s="163"/>
    </row>
    <row r="25" spans="1:32" ht="16.5" customHeight="1" x14ac:dyDescent="0.2">
      <c r="A25" s="163"/>
      <c r="B25" s="535" t="s">
        <v>220</v>
      </c>
      <c r="C25" s="391" t="s">
        <v>326</v>
      </c>
      <c r="D25" s="12"/>
      <c r="E25" s="408"/>
      <c r="F25" s="106">
        <v>5.7291039147747663E-2</v>
      </c>
      <c r="G25" s="107">
        <v>5.8955514098514451E-5</v>
      </c>
      <c r="H25" s="107">
        <v>3.4015402181654157E-2</v>
      </c>
      <c r="I25" s="107">
        <v>0</v>
      </c>
      <c r="J25" s="107">
        <v>0</v>
      </c>
      <c r="K25" s="107">
        <v>0</v>
      </c>
      <c r="L25" s="107">
        <v>1.7639489818275524E-3</v>
      </c>
      <c r="M25" s="107">
        <v>1.2321059295526626E-2</v>
      </c>
      <c r="N25" s="529">
        <f t="shared" si="2"/>
        <v>0</v>
      </c>
      <c r="O25" s="529">
        <f t="shared" si="0"/>
        <v>0</v>
      </c>
      <c r="P25" s="530">
        <f t="shared" si="3"/>
        <v>0</v>
      </c>
      <c r="Q25" s="530">
        <f t="shared" si="4"/>
        <v>0</v>
      </c>
      <c r="R25" s="530">
        <f t="shared" si="5"/>
        <v>0</v>
      </c>
      <c r="S25" s="530">
        <f t="shared" si="6"/>
        <v>0</v>
      </c>
      <c r="T25" s="530">
        <f t="shared" si="7"/>
        <v>0</v>
      </c>
      <c r="U25" s="530">
        <f t="shared" si="8"/>
        <v>0</v>
      </c>
      <c r="V25" s="411">
        <f t="shared" si="9"/>
        <v>0</v>
      </c>
      <c r="W25" s="408"/>
      <c r="X25" s="412">
        <f t="shared" si="1"/>
        <v>0</v>
      </c>
      <c r="Y25" s="163"/>
      <c r="Z25" s="163"/>
      <c r="AA25" s="163"/>
      <c r="AB25" s="163"/>
      <c r="AC25" s="163"/>
      <c r="AD25" s="163"/>
      <c r="AE25" s="163"/>
      <c r="AF25" s="163"/>
    </row>
    <row r="26" spans="1:32" ht="16.5" customHeight="1" x14ac:dyDescent="0.2">
      <c r="A26" s="163"/>
      <c r="B26" s="535" t="s">
        <v>221</v>
      </c>
      <c r="C26" s="391" t="s">
        <v>327</v>
      </c>
      <c r="D26" s="12"/>
      <c r="E26" s="408"/>
      <c r="F26" s="106">
        <v>0.21440452245657612</v>
      </c>
      <c r="G26" s="107">
        <v>3.5904143264859002E-4</v>
      </c>
      <c r="H26" s="107">
        <v>2.1487530637591637E-2</v>
      </c>
      <c r="I26" s="107">
        <v>1.443493106770862E-3</v>
      </c>
      <c r="J26" s="107">
        <v>1.6453623204334876E-2</v>
      </c>
      <c r="K26" s="107">
        <v>0</v>
      </c>
      <c r="L26" s="107">
        <v>1.5863769422126478E-3</v>
      </c>
      <c r="M26" s="107">
        <v>5.5230097930382598E-3</v>
      </c>
      <c r="N26" s="529">
        <f t="shared" si="2"/>
        <v>0</v>
      </c>
      <c r="O26" s="529">
        <f t="shared" si="0"/>
        <v>0</v>
      </c>
      <c r="P26" s="530">
        <f t="shared" si="3"/>
        <v>0</v>
      </c>
      <c r="Q26" s="530">
        <f t="shared" si="4"/>
        <v>0</v>
      </c>
      <c r="R26" s="530">
        <f t="shared" si="5"/>
        <v>0</v>
      </c>
      <c r="S26" s="530">
        <f t="shared" si="6"/>
        <v>0</v>
      </c>
      <c r="T26" s="530">
        <f t="shared" si="7"/>
        <v>0</v>
      </c>
      <c r="U26" s="530">
        <f t="shared" si="8"/>
        <v>0</v>
      </c>
      <c r="V26" s="411">
        <f t="shared" si="9"/>
        <v>0</v>
      </c>
      <c r="W26" s="408"/>
      <c r="X26" s="412">
        <f t="shared" si="1"/>
        <v>0</v>
      </c>
      <c r="Y26" s="163"/>
      <c r="Z26" s="163"/>
      <c r="AA26" s="163"/>
      <c r="AB26" s="163"/>
      <c r="AC26" s="163"/>
      <c r="AD26" s="163"/>
      <c r="AE26" s="163"/>
      <c r="AF26" s="163"/>
    </row>
    <row r="27" spans="1:32" ht="16.5" customHeight="1" x14ac:dyDescent="0.2">
      <c r="A27" s="163"/>
      <c r="B27" s="537" t="s">
        <v>222</v>
      </c>
      <c r="C27" s="539" t="s">
        <v>328</v>
      </c>
      <c r="D27" s="14"/>
      <c r="E27" s="410"/>
      <c r="F27" s="110">
        <v>0.13083821315240282</v>
      </c>
      <c r="G27" s="111">
        <v>7.2750597966437646E-4</v>
      </c>
      <c r="H27" s="111">
        <v>3.0872101887763369E-2</v>
      </c>
      <c r="I27" s="111">
        <v>4.1527101458942815E-3</v>
      </c>
      <c r="J27" s="111">
        <v>1.5616215134506713E-3</v>
      </c>
      <c r="K27" s="111">
        <v>8.6359694679766335E-6</v>
      </c>
      <c r="L27" s="111">
        <v>2.7176502539570609E-3</v>
      </c>
      <c r="M27" s="111">
        <v>7.2166925547222675E-3</v>
      </c>
      <c r="N27" s="533">
        <f t="shared" si="2"/>
        <v>0</v>
      </c>
      <c r="O27" s="533">
        <f t="shared" si="0"/>
        <v>0</v>
      </c>
      <c r="P27" s="534">
        <f t="shared" si="3"/>
        <v>0</v>
      </c>
      <c r="Q27" s="534">
        <f t="shared" si="4"/>
        <v>0</v>
      </c>
      <c r="R27" s="534">
        <f t="shared" si="5"/>
        <v>0</v>
      </c>
      <c r="S27" s="534">
        <f t="shared" si="6"/>
        <v>0</v>
      </c>
      <c r="T27" s="534">
        <f t="shared" si="7"/>
        <v>0</v>
      </c>
      <c r="U27" s="534">
        <f t="shared" si="8"/>
        <v>0</v>
      </c>
      <c r="V27" s="415">
        <f t="shared" si="9"/>
        <v>0</v>
      </c>
      <c r="W27" s="410"/>
      <c r="X27" s="416">
        <f t="shared" si="1"/>
        <v>0</v>
      </c>
      <c r="Y27" s="163"/>
      <c r="Z27" s="163"/>
      <c r="AA27" s="163"/>
      <c r="AB27" s="163"/>
      <c r="AC27" s="163"/>
      <c r="AD27" s="163"/>
      <c r="AE27" s="163"/>
      <c r="AF27" s="163"/>
    </row>
    <row r="28" spans="1:32" ht="16.5" customHeight="1" x14ac:dyDescent="0.2">
      <c r="A28" s="163"/>
      <c r="B28" s="535" t="s">
        <v>223</v>
      </c>
      <c r="C28" s="391" t="s">
        <v>528</v>
      </c>
      <c r="D28" s="12"/>
      <c r="E28" s="408"/>
      <c r="F28" s="106">
        <v>2.3526277267744009E-2</v>
      </c>
      <c r="G28" s="107">
        <v>3.5021875372661569E-4</v>
      </c>
      <c r="H28" s="107">
        <v>3.5998941364071016E-2</v>
      </c>
      <c r="I28" s="107">
        <v>5.3512538939670612E-3</v>
      </c>
      <c r="J28" s="107">
        <v>4.6858382618864908E-4</v>
      </c>
      <c r="K28" s="107">
        <v>0</v>
      </c>
      <c r="L28" s="107">
        <v>2.7911104727376865E-3</v>
      </c>
      <c r="M28" s="107">
        <v>6.0734138304489047E-3</v>
      </c>
      <c r="N28" s="529">
        <f t="shared" si="2"/>
        <v>0</v>
      </c>
      <c r="O28" s="529">
        <f t="shared" si="0"/>
        <v>0</v>
      </c>
      <c r="P28" s="530">
        <f t="shared" si="3"/>
        <v>0</v>
      </c>
      <c r="Q28" s="530">
        <f t="shared" si="4"/>
        <v>0</v>
      </c>
      <c r="R28" s="530">
        <f t="shared" si="5"/>
        <v>0</v>
      </c>
      <c r="S28" s="530">
        <f t="shared" si="6"/>
        <v>0</v>
      </c>
      <c r="T28" s="530">
        <f t="shared" si="7"/>
        <v>0</v>
      </c>
      <c r="U28" s="530">
        <f t="shared" si="8"/>
        <v>0</v>
      </c>
      <c r="V28" s="411">
        <f t="shared" si="9"/>
        <v>0</v>
      </c>
      <c r="W28" s="408"/>
      <c r="X28" s="414">
        <f t="shared" si="1"/>
        <v>0</v>
      </c>
      <c r="Y28" s="163"/>
      <c r="Z28" s="163"/>
      <c r="AA28" s="163"/>
      <c r="AB28" s="163"/>
      <c r="AC28" s="163"/>
      <c r="AD28" s="163"/>
      <c r="AE28" s="163"/>
      <c r="AF28" s="163"/>
    </row>
    <row r="29" spans="1:32" ht="16.5" customHeight="1" x14ac:dyDescent="0.2">
      <c r="A29" s="163"/>
      <c r="B29" s="535" t="s">
        <v>224</v>
      </c>
      <c r="C29" s="391" t="s">
        <v>529</v>
      </c>
      <c r="D29" s="12"/>
      <c r="E29" s="408"/>
      <c r="F29" s="106">
        <v>8.887663418397701E-2</v>
      </c>
      <c r="G29" s="107">
        <v>3.8263022304562213E-4</v>
      </c>
      <c r="H29" s="107">
        <v>2.4031576259375326E-2</v>
      </c>
      <c r="I29" s="107">
        <v>3.5443713431765229E-3</v>
      </c>
      <c r="J29" s="107">
        <v>4.044325149570536E-4</v>
      </c>
      <c r="K29" s="107">
        <v>1.2808846497965983E-5</v>
      </c>
      <c r="L29" s="107">
        <v>2.0319736061454119E-3</v>
      </c>
      <c r="M29" s="107">
        <v>4.6825872452776916E-3</v>
      </c>
      <c r="N29" s="529">
        <f t="shared" si="2"/>
        <v>0</v>
      </c>
      <c r="O29" s="529">
        <f t="shared" si="0"/>
        <v>0</v>
      </c>
      <c r="P29" s="530">
        <f t="shared" si="3"/>
        <v>0</v>
      </c>
      <c r="Q29" s="530">
        <f t="shared" si="4"/>
        <v>0</v>
      </c>
      <c r="R29" s="530">
        <f t="shared" si="5"/>
        <v>0</v>
      </c>
      <c r="S29" s="530">
        <f t="shared" si="6"/>
        <v>0</v>
      </c>
      <c r="T29" s="530">
        <f t="shared" si="7"/>
        <v>0</v>
      </c>
      <c r="U29" s="530">
        <f t="shared" si="8"/>
        <v>0</v>
      </c>
      <c r="V29" s="411">
        <f t="shared" si="9"/>
        <v>0</v>
      </c>
      <c r="W29" s="408"/>
      <c r="X29" s="412">
        <f t="shared" si="1"/>
        <v>0</v>
      </c>
      <c r="Y29" s="163"/>
      <c r="Z29" s="163"/>
      <c r="AA29" s="163"/>
      <c r="AB29" s="163"/>
      <c r="AC29" s="163"/>
      <c r="AD29" s="163"/>
      <c r="AE29" s="163"/>
      <c r="AF29" s="163"/>
    </row>
    <row r="30" spans="1:32" ht="16.5" customHeight="1" x14ac:dyDescent="0.2">
      <c r="A30" s="163"/>
      <c r="B30" s="535" t="s">
        <v>225</v>
      </c>
      <c r="C30" s="391" t="s">
        <v>547</v>
      </c>
      <c r="D30" s="12"/>
      <c r="E30" s="408"/>
      <c r="F30" s="106">
        <v>0.15962702042842192</v>
      </c>
      <c r="G30" s="107">
        <v>1.4251008974012396E-4</v>
      </c>
      <c r="H30" s="107">
        <v>2.5975491872415071E-2</v>
      </c>
      <c r="I30" s="107">
        <v>1.4534482931904144E-4</v>
      </c>
      <c r="J30" s="107">
        <v>4.4221937431112608E-4</v>
      </c>
      <c r="K30" s="107">
        <v>4.1232575693345091E-6</v>
      </c>
      <c r="L30" s="107">
        <v>1.4135042354874864E-3</v>
      </c>
      <c r="M30" s="107">
        <v>9.0361189631965756E-3</v>
      </c>
      <c r="N30" s="529">
        <f t="shared" si="2"/>
        <v>0</v>
      </c>
      <c r="O30" s="529">
        <f t="shared" si="0"/>
        <v>0</v>
      </c>
      <c r="P30" s="530">
        <f t="shared" si="3"/>
        <v>0</v>
      </c>
      <c r="Q30" s="530">
        <f t="shared" si="4"/>
        <v>0</v>
      </c>
      <c r="R30" s="530">
        <f t="shared" si="5"/>
        <v>0</v>
      </c>
      <c r="S30" s="530">
        <f t="shared" si="6"/>
        <v>0</v>
      </c>
      <c r="T30" s="530">
        <f t="shared" si="7"/>
        <v>0</v>
      </c>
      <c r="U30" s="530">
        <f t="shared" si="8"/>
        <v>0</v>
      </c>
      <c r="V30" s="411">
        <f t="shared" si="9"/>
        <v>0</v>
      </c>
      <c r="W30" s="408"/>
      <c r="X30" s="412">
        <f t="shared" si="1"/>
        <v>0</v>
      </c>
      <c r="Y30" s="163"/>
      <c r="Z30" s="163"/>
      <c r="AA30" s="163"/>
      <c r="AB30" s="163"/>
      <c r="AC30" s="163"/>
      <c r="AD30" s="163"/>
      <c r="AE30" s="163"/>
      <c r="AF30" s="163"/>
    </row>
    <row r="31" spans="1:32" ht="16.5" customHeight="1" x14ac:dyDescent="0.2">
      <c r="A31" s="163"/>
      <c r="B31" s="535" t="s">
        <v>227</v>
      </c>
      <c r="C31" s="391" t="s">
        <v>329</v>
      </c>
      <c r="D31" s="12"/>
      <c r="E31" s="408"/>
      <c r="F31" s="106">
        <v>0.2021478409803576</v>
      </c>
      <c r="G31" s="107">
        <v>4.1452506064962996E-4</v>
      </c>
      <c r="H31" s="107">
        <v>2.3021053515791156E-2</v>
      </c>
      <c r="I31" s="107">
        <v>1.091652562756333E-4</v>
      </c>
      <c r="J31" s="107">
        <v>2.8403937545356882E-4</v>
      </c>
      <c r="K31" s="107">
        <v>2.650490480544992E-5</v>
      </c>
      <c r="L31" s="107">
        <v>1.6290904786576098E-3</v>
      </c>
      <c r="M31" s="107">
        <v>2.4171308131809648E-3</v>
      </c>
      <c r="N31" s="529">
        <f t="shared" si="2"/>
        <v>0</v>
      </c>
      <c r="O31" s="529">
        <f t="shared" si="0"/>
        <v>0</v>
      </c>
      <c r="P31" s="530">
        <f t="shared" si="3"/>
        <v>0</v>
      </c>
      <c r="Q31" s="530">
        <f t="shared" si="4"/>
        <v>0</v>
      </c>
      <c r="R31" s="530">
        <f t="shared" si="5"/>
        <v>0</v>
      </c>
      <c r="S31" s="530">
        <f t="shared" si="6"/>
        <v>0</v>
      </c>
      <c r="T31" s="530">
        <f t="shared" si="7"/>
        <v>0</v>
      </c>
      <c r="U31" s="530">
        <f t="shared" si="8"/>
        <v>0</v>
      </c>
      <c r="V31" s="411">
        <f t="shared" si="9"/>
        <v>0</v>
      </c>
      <c r="W31" s="408"/>
      <c r="X31" s="412">
        <f t="shared" si="1"/>
        <v>0</v>
      </c>
      <c r="Y31" s="163"/>
      <c r="Z31" s="163"/>
      <c r="AA31" s="163"/>
      <c r="AB31" s="163"/>
      <c r="AC31" s="163"/>
      <c r="AD31" s="163"/>
      <c r="AE31" s="163"/>
      <c r="AF31" s="163"/>
    </row>
    <row r="32" spans="1:32" ht="16.5" customHeight="1" x14ac:dyDescent="0.2">
      <c r="A32" s="163"/>
      <c r="B32" s="537" t="s">
        <v>228</v>
      </c>
      <c r="C32" s="539" t="s">
        <v>330</v>
      </c>
      <c r="D32" s="14"/>
      <c r="E32" s="410"/>
      <c r="F32" s="110">
        <v>0.35311140542439462</v>
      </c>
      <c r="G32" s="111">
        <v>2.4424976944018701E-4</v>
      </c>
      <c r="H32" s="111">
        <v>1.4753957818775499E-2</v>
      </c>
      <c r="I32" s="111">
        <v>8.857327014308773E-5</v>
      </c>
      <c r="J32" s="111">
        <v>3.0073019085744311E-4</v>
      </c>
      <c r="K32" s="111">
        <v>9.5754886641175923E-6</v>
      </c>
      <c r="L32" s="111">
        <v>9.8380665173289404E-4</v>
      </c>
      <c r="M32" s="111">
        <v>2.3634999129228998E-3</v>
      </c>
      <c r="N32" s="533">
        <f t="shared" si="2"/>
        <v>0</v>
      </c>
      <c r="O32" s="533">
        <f t="shared" si="0"/>
        <v>0</v>
      </c>
      <c r="P32" s="534">
        <f t="shared" si="3"/>
        <v>0</v>
      </c>
      <c r="Q32" s="534">
        <f t="shared" si="4"/>
        <v>0</v>
      </c>
      <c r="R32" s="534">
        <f t="shared" si="5"/>
        <v>0</v>
      </c>
      <c r="S32" s="534">
        <f t="shared" si="6"/>
        <v>0</v>
      </c>
      <c r="T32" s="534">
        <f t="shared" si="7"/>
        <v>0</v>
      </c>
      <c r="U32" s="534">
        <f t="shared" si="8"/>
        <v>0</v>
      </c>
      <c r="V32" s="415">
        <f t="shared" si="9"/>
        <v>0</v>
      </c>
      <c r="W32" s="410"/>
      <c r="X32" s="416">
        <f t="shared" si="1"/>
        <v>0</v>
      </c>
      <c r="Y32" s="163"/>
      <c r="Z32" s="163"/>
      <c r="AA32" s="163"/>
      <c r="AB32" s="163"/>
      <c r="AC32" s="163"/>
      <c r="AD32" s="163"/>
      <c r="AE32" s="163"/>
      <c r="AF32" s="163"/>
    </row>
    <row r="33" spans="1:32" ht="16.5" customHeight="1" x14ac:dyDescent="0.2">
      <c r="A33" s="163"/>
      <c r="B33" s="535" t="s">
        <v>229</v>
      </c>
      <c r="C33" s="391" t="s">
        <v>548</v>
      </c>
      <c r="D33" s="12"/>
      <c r="E33" s="408"/>
      <c r="F33" s="106">
        <v>0.18250341317981927</v>
      </c>
      <c r="G33" s="107">
        <v>5.6410507393778479E-4</v>
      </c>
      <c r="H33" s="107">
        <v>1.1863285197046771E-2</v>
      </c>
      <c r="I33" s="107">
        <v>5.6404389670428046E-3</v>
      </c>
      <c r="J33" s="107">
        <v>8.7896390237337076E-4</v>
      </c>
      <c r="K33" s="107">
        <v>3.0588616752161852E-7</v>
      </c>
      <c r="L33" s="107">
        <v>1.7222410852025527E-3</v>
      </c>
      <c r="M33" s="107">
        <v>2.5771419423975561E-3</v>
      </c>
      <c r="N33" s="529">
        <f t="shared" si="2"/>
        <v>0</v>
      </c>
      <c r="O33" s="529">
        <f t="shared" si="0"/>
        <v>0</v>
      </c>
      <c r="P33" s="530">
        <f t="shared" si="3"/>
        <v>0</v>
      </c>
      <c r="Q33" s="530">
        <f t="shared" si="4"/>
        <v>0</v>
      </c>
      <c r="R33" s="530">
        <f t="shared" si="5"/>
        <v>0</v>
      </c>
      <c r="S33" s="530">
        <f t="shared" si="6"/>
        <v>0</v>
      </c>
      <c r="T33" s="530">
        <f t="shared" si="7"/>
        <v>0</v>
      </c>
      <c r="U33" s="530">
        <f t="shared" si="8"/>
        <v>0</v>
      </c>
      <c r="V33" s="411">
        <f t="shared" si="9"/>
        <v>0</v>
      </c>
      <c r="W33" s="408"/>
      <c r="X33" s="412">
        <f t="shared" si="1"/>
        <v>0</v>
      </c>
      <c r="Y33" s="163"/>
      <c r="Z33" s="163"/>
      <c r="AA33" s="163"/>
      <c r="AB33" s="163"/>
      <c r="AC33" s="163"/>
      <c r="AD33" s="163"/>
      <c r="AE33" s="163"/>
      <c r="AF33" s="163"/>
    </row>
    <row r="34" spans="1:32" ht="16.5" customHeight="1" x14ac:dyDescent="0.2">
      <c r="A34" s="163"/>
      <c r="B34" s="535" t="s">
        <v>231</v>
      </c>
      <c r="C34" s="391" t="s">
        <v>331</v>
      </c>
      <c r="D34" s="12"/>
      <c r="E34" s="408"/>
      <c r="F34" s="106">
        <v>0.18030044961315519</v>
      </c>
      <c r="G34" s="107">
        <v>1.1626757069439708E-4</v>
      </c>
      <c r="H34" s="107">
        <v>2.4496285283412862E-2</v>
      </c>
      <c r="I34" s="107">
        <v>9.0236553477818178E-5</v>
      </c>
      <c r="J34" s="107">
        <v>3.6449883412693489E-4</v>
      </c>
      <c r="K34" s="107">
        <v>7.3636128106451483E-6</v>
      </c>
      <c r="L34" s="107">
        <v>1.3560028397708211E-3</v>
      </c>
      <c r="M34" s="107">
        <v>6.995432170112891E-3</v>
      </c>
      <c r="N34" s="529">
        <f t="shared" si="2"/>
        <v>0</v>
      </c>
      <c r="O34" s="529">
        <f t="shared" si="0"/>
        <v>0</v>
      </c>
      <c r="P34" s="530">
        <f t="shared" si="3"/>
        <v>0</v>
      </c>
      <c r="Q34" s="530">
        <f t="shared" si="4"/>
        <v>0</v>
      </c>
      <c r="R34" s="530">
        <f t="shared" si="5"/>
        <v>0</v>
      </c>
      <c r="S34" s="530">
        <f t="shared" si="6"/>
        <v>0</v>
      </c>
      <c r="T34" s="530">
        <f t="shared" si="7"/>
        <v>0</v>
      </c>
      <c r="U34" s="530">
        <f t="shared" si="8"/>
        <v>0</v>
      </c>
      <c r="V34" s="411">
        <f t="shared" si="9"/>
        <v>0</v>
      </c>
      <c r="W34" s="408"/>
      <c r="X34" s="412">
        <f t="shared" si="1"/>
        <v>0</v>
      </c>
      <c r="Y34" s="163"/>
      <c r="Z34" s="163"/>
      <c r="AA34" s="163"/>
      <c r="AB34" s="163"/>
      <c r="AC34" s="163"/>
      <c r="AD34" s="163"/>
      <c r="AE34" s="163"/>
      <c r="AF34" s="163"/>
    </row>
    <row r="35" spans="1:32" ht="16.5" customHeight="1" x14ac:dyDescent="0.2">
      <c r="A35" s="163"/>
      <c r="B35" s="535" t="s">
        <v>232</v>
      </c>
      <c r="C35" s="391" t="s">
        <v>332</v>
      </c>
      <c r="D35" s="12"/>
      <c r="E35" s="408"/>
      <c r="F35" s="106">
        <v>0.20166728466968917</v>
      </c>
      <c r="G35" s="107">
        <v>8.4344514140828874E-5</v>
      </c>
      <c r="H35" s="107">
        <v>2.2349726003705325E-2</v>
      </c>
      <c r="I35" s="107">
        <v>1.5092284338816399E-3</v>
      </c>
      <c r="J35" s="107">
        <v>3.6182899284350258E-4</v>
      </c>
      <c r="K35" s="107">
        <v>2.3777974731191116E-5</v>
      </c>
      <c r="L35" s="107">
        <v>1.506087946652992E-3</v>
      </c>
      <c r="M35" s="107">
        <v>2.3791433962171036E-3</v>
      </c>
      <c r="N35" s="529">
        <f t="shared" si="2"/>
        <v>0</v>
      </c>
      <c r="O35" s="529">
        <f t="shared" si="0"/>
        <v>0</v>
      </c>
      <c r="P35" s="530">
        <f t="shared" si="3"/>
        <v>0</v>
      </c>
      <c r="Q35" s="530">
        <f t="shared" si="4"/>
        <v>0</v>
      </c>
      <c r="R35" s="530">
        <f t="shared" si="5"/>
        <v>0</v>
      </c>
      <c r="S35" s="530">
        <f t="shared" si="6"/>
        <v>0</v>
      </c>
      <c r="T35" s="530">
        <f t="shared" si="7"/>
        <v>0</v>
      </c>
      <c r="U35" s="530">
        <f t="shared" si="8"/>
        <v>0</v>
      </c>
      <c r="V35" s="411">
        <f t="shared" si="9"/>
        <v>0</v>
      </c>
      <c r="W35" s="408"/>
      <c r="X35" s="412">
        <f t="shared" si="1"/>
        <v>0</v>
      </c>
      <c r="Y35" s="163"/>
      <c r="Z35" s="163"/>
      <c r="AA35" s="163"/>
      <c r="AB35" s="163"/>
      <c r="AC35" s="163"/>
      <c r="AD35" s="163"/>
      <c r="AE35" s="163"/>
      <c r="AF35" s="163"/>
    </row>
    <row r="36" spans="1:32" ht="16.5" customHeight="1" x14ac:dyDescent="0.2">
      <c r="A36" s="163"/>
      <c r="B36" s="535" t="s">
        <v>233</v>
      </c>
      <c r="C36" s="391" t="s">
        <v>530</v>
      </c>
      <c r="D36" s="12"/>
      <c r="E36" s="408"/>
      <c r="F36" s="106">
        <v>0.40669137768904479</v>
      </c>
      <c r="G36" s="107">
        <v>1.2517191580311083E-5</v>
      </c>
      <c r="H36" s="107">
        <v>1.6255659465630661E-2</v>
      </c>
      <c r="I36" s="107">
        <v>4.6000679057643234E-4</v>
      </c>
      <c r="J36" s="107">
        <v>3.1501598810449561E-4</v>
      </c>
      <c r="K36" s="107">
        <v>3.3900727196675852E-5</v>
      </c>
      <c r="L36" s="107">
        <v>1.0180649151986347E-3</v>
      </c>
      <c r="M36" s="107">
        <v>3.2805472933398632E-3</v>
      </c>
      <c r="N36" s="529">
        <f t="shared" si="2"/>
        <v>0</v>
      </c>
      <c r="O36" s="529">
        <f t="shared" si="0"/>
        <v>0</v>
      </c>
      <c r="P36" s="530">
        <f t="shared" si="3"/>
        <v>0</v>
      </c>
      <c r="Q36" s="530">
        <f t="shared" si="4"/>
        <v>0</v>
      </c>
      <c r="R36" s="530">
        <f t="shared" si="5"/>
        <v>0</v>
      </c>
      <c r="S36" s="530">
        <f t="shared" si="6"/>
        <v>0</v>
      </c>
      <c r="T36" s="530">
        <f t="shared" si="7"/>
        <v>0</v>
      </c>
      <c r="U36" s="530">
        <f t="shared" si="8"/>
        <v>0</v>
      </c>
      <c r="V36" s="411">
        <f t="shared" si="9"/>
        <v>0</v>
      </c>
      <c r="W36" s="408"/>
      <c r="X36" s="412">
        <f t="shared" si="1"/>
        <v>0</v>
      </c>
      <c r="Y36" s="163"/>
      <c r="Z36" s="163"/>
      <c r="AA36" s="163"/>
      <c r="AB36" s="163"/>
      <c r="AC36" s="163"/>
      <c r="AD36" s="163"/>
      <c r="AE36" s="163"/>
      <c r="AF36" s="163"/>
    </row>
    <row r="37" spans="1:32" ht="16.5" customHeight="1" x14ac:dyDescent="0.2">
      <c r="A37" s="163"/>
      <c r="B37" s="537" t="s">
        <v>234</v>
      </c>
      <c r="C37" s="539" t="s">
        <v>333</v>
      </c>
      <c r="D37" s="14"/>
      <c r="E37" s="410"/>
      <c r="F37" s="110">
        <v>0.15706231200929571</v>
      </c>
      <c r="G37" s="111">
        <v>2.4608210668012421E-4</v>
      </c>
      <c r="H37" s="111">
        <v>4.2051249179047276E-2</v>
      </c>
      <c r="I37" s="111">
        <v>2.9296264929931787E-3</v>
      </c>
      <c r="J37" s="111">
        <v>1.9333470588842432E-3</v>
      </c>
      <c r="K37" s="111">
        <v>1.1951007388438703E-5</v>
      </c>
      <c r="L37" s="111">
        <v>2.6406294052363881E-3</v>
      </c>
      <c r="M37" s="111">
        <v>1.1130733699504956E-2</v>
      </c>
      <c r="N37" s="533">
        <f t="shared" si="2"/>
        <v>0</v>
      </c>
      <c r="O37" s="533">
        <f t="shared" si="0"/>
        <v>0</v>
      </c>
      <c r="P37" s="534">
        <f t="shared" si="3"/>
        <v>0</v>
      </c>
      <c r="Q37" s="534">
        <f t="shared" si="4"/>
        <v>0</v>
      </c>
      <c r="R37" s="534">
        <f t="shared" si="5"/>
        <v>0</v>
      </c>
      <c r="S37" s="534">
        <f t="shared" si="6"/>
        <v>0</v>
      </c>
      <c r="T37" s="534">
        <f t="shared" si="7"/>
        <v>0</v>
      </c>
      <c r="U37" s="534">
        <f t="shared" si="8"/>
        <v>0</v>
      </c>
      <c r="V37" s="415">
        <f t="shared" si="9"/>
        <v>0</v>
      </c>
      <c r="W37" s="410"/>
      <c r="X37" s="416">
        <f t="shared" si="1"/>
        <v>0</v>
      </c>
      <c r="Y37" s="163"/>
      <c r="Z37" s="163"/>
      <c r="AA37" s="163"/>
      <c r="AB37" s="163"/>
      <c r="AC37" s="163"/>
      <c r="AD37" s="163"/>
      <c r="AE37" s="163"/>
      <c r="AF37" s="163"/>
    </row>
    <row r="38" spans="1:32" ht="16.5" customHeight="1" x14ac:dyDescent="0.2">
      <c r="A38" s="163"/>
      <c r="B38" s="535" t="s">
        <v>235</v>
      </c>
      <c r="C38" s="391" t="s">
        <v>334</v>
      </c>
      <c r="D38" s="12"/>
      <c r="E38" s="408"/>
      <c r="F38" s="106">
        <v>0.21622309788039112</v>
      </c>
      <c r="G38" s="107">
        <v>2.9525814898345552E-4</v>
      </c>
      <c r="H38" s="107">
        <v>4.7355240562091269E-2</v>
      </c>
      <c r="I38" s="107">
        <v>5.7367012309024173E-3</v>
      </c>
      <c r="J38" s="107">
        <v>2.4417951798335596E-3</v>
      </c>
      <c r="K38" s="107">
        <v>0</v>
      </c>
      <c r="L38" s="107">
        <v>2.4749731425677633E-3</v>
      </c>
      <c r="M38" s="107">
        <v>5.2673230759417845E-4</v>
      </c>
      <c r="N38" s="529">
        <f>IF(F38&lt;0,0,ROUND(E38*F38,1))</f>
        <v>0</v>
      </c>
      <c r="O38" s="529">
        <f t="shared" si="0"/>
        <v>0</v>
      </c>
      <c r="P38" s="530">
        <f t="shared" si="3"/>
        <v>0</v>
      </c>
      <c r="Q38" s="530">
        <f t="shared" si="4"/>
        <v>0</v>
      </c>
      <c r="R38" s="530">
        <f t="shared" si="5"/>
        <v>0</v>
      </c>
      <c r="S38" s="530">
        <f t="shared" si="6"/>
        <v>0</v>
      </c>
      <c r="T38" s="530">
        <f t="shared" si="7"/>
        <v>0</v>
      </c>
      <c r="U38" s="530">
        <f t="shared" si="8"/>
        <v>0</v>
      </c>
      <c r="V38" s="411">
        <f t="shared" si="9"/>
        <v>0</v>
      </c>
      <c r="W38" s="408"/>
      <c r="X38" s="412">
        <f t="shared" si="1"/>
        <v>0</v>
      </c>
      <c r="Y38" s="163"/>
      <c r="Z38" s="163"/>
      <c r="AA38" s="163"/>
      <c r="AB38" s="163"/>
      <c r="AC38" s="163"/>
      <c r="AD38" s="163"/>
      <c r="AE38" s="163"/>
      <c r="AF38" s="163"/>
    </row>
    <row r="39" spans="1:32" ht="16.5" customHeight="1" x14ac:dyDescent="0.2">
      <c r="A39" s="163"/>
      <c r="B39" s="535" t="s">
        <v>236</v>
      </c>
      <c r="C39" s="391" t="s">
        <v>335</v>
      </c>
      <c r="D39" s="12"/>
      <c r="E39" s="408"/>
      <c r="F39" s="106">
        <v>0.18063861392126013</v>
      </c>
      <c r="G39" s="107">
        <v>2.8587104357224457E-5</v>
      </c>
      <c r="H39" s="107">
        <v>2.3544778950215558E-2</v>
      </c>
      <c r="I39" s="107">
        <v>1.5085195068504597E-3</v>
      </c>
      <c r="J39" s="107">
        <v>1.3974696014627801E-3</v>
      </c>
      <c r="K39" s="107">
        <v>2.1990080274788045E-6</v>
      </c>
      <c r="L39" s="107">
        <v>1.3919720813940831E-3</v>
      </c>
      <c r="M39" s="107">
        <v>1.1192950859867114E-3</v>
      </c>
      <c r="N39" s="529">
        <f>IF(F39&lt;0,0,ROUND(E39*F39,1))</f>
        <v>0</v>
      </c>
      <c r="O39" s="529">
        <f t="shared" si="0"/>
        <v>0</v>
      </c>
      <c r="P39" s="530">
        <f t="shared" si="3"/>
        <v>0</v>
      </c>
      <c r="Q39" s="530">
        <f t="shared" si="4"/>
        <v>0</v>
      </c>
      <c r="R39" s="530">
        <f t="shared" si="5"/>
        <v>0</v>
      </c>
      <c r="S39" s="530">
        <f t="shared" si="6"/>
        <v>0</v>
      </c>
      <c r="T39" s="530">
        <f t="shared" si="7"/>
        <v>0</v>
      </c>
      <c r="U39" s="530">
        <f t="shared" si="8"/>
        <v>0</v>
      </c>
      <c r="V39" s="411">
        <f t="shared" si="9"/>
        <v>0</v>
      </c>
      <c r="W39" s="408"/>
      <c r="X39" s="412">
        <f t="shared" si="1"/>
        <v>0</v>
      </c>
      <c r="Y39" s="163"/>
      <c r="Z39" s="163"/>
      <c r="AA39" s="163"/>
      <c r="AB39" s="163"/>
      <c r="AC39" s="163"/>
      <c r="AD39" s="163"/>
      <c r="AE39" s="163"/>
      <c r="AF39" s="163"/>
    </row>
    <row r="40" spans="1:32" ht="16.5" customHeight="1" x14ac:dyDescent="0.2">
      <c r="A40" s="163"/>
      <c r="B40" s="535" t="s">
        <v>237</v>
      </c>
      <c r="C40" s="391" t="s">
        <v>336</v>
      </c>
      <c r="D40" s="12"/>
      <c r="E40" s="408"/>
      <c r="F40" s="106">
        <v>0.14160185122309224</v>
      </c>
      <c r="G40" s="107">
        <v>1.2257910618240954E-4</v>
      </c>
      <c r="H40" s="107">
        <v>6.7317519932163603E-2</v>
      </c>
      <c r="I40" s="107">
        <v>3.1755649695380476E-3</v>
      </c>
      <c r="J40" s="107">
        <v>2.1736897181551147E-3</v>
      </c>
      <c r="K40" s="107">
        <v>2.7858887768729443E-6</v>
      </c>
      <c r="L40" s="107">
        <v>3.8511429979297363E-3</v>
      </c>
      <c r="M40" s="107">
        <v>1.4924354413805472E-2</v>
      </c>
      <c r="N40" s="529">
        <f>IF(F40&lt;0,0,ROUND(E40*F40,1))</f>
        <v>0</v>
      </c>
      <c r="O40" s="529">
        <f t="shared" si="0"/>
        <v>0</v>
      </c>
      <c r="P40" s="530">
        <f t="shared" si="3"/>
        <v>0</v>
      </c>
      <c r="Q40" s="530">
        <f t="shared" si="4"/>
        <v>0</v>
      </c>
      <c r="R40" s="530">
        <f t="shared" si="5"/>
        <v>0</v>
      </c>
      <c r="S40" s="530">
        <f t="shared" si="6"/>
        <v>0</v>
      </c>
      <c r="T40" s="530">
        <f t="shared" si="7"/>
        <v>0</v>
      </c>
      <c r="U40" s="530">
        <f t="shared" si="8"/>
        <v>0</v>
      </c>
      <c r="V40" s="411">
        <f t="shared" si="9"/>
        <v>0</v>
      </c>
      <c r="W40" s="408"/>
      <c r="X40" s="412">
        <f t="shared" ref="X40:X71" si="10">V40+W40</f>
        <v>0</v>
      </c>
      <c r="Y40" s="163"/>
      <c r="Z40" s="163"/>
      <c r="AA40" s="163"/>
      <c r="AB40" s="163"/>
      <c r="AC40" s="163"/>
      <c r="AD40" s="163"/>
      <c r="AE40" s="163"/>
      <c r="AF40" s="163"/>
    </row>
    <row r="41" spans="1:32" ht="16.5" customHeight="1" x14ac:dyDescent="0.2">
      <c r="A41" s="163"/>
      <c r="B41" s="535" t="s">
        <v>238</v>
      </c>
      <c r="C41" s="391" t="s">
        <v>337</v>
      </c>
      <c r="D41" s="12"/>
      <c r="E41" s="408"/>
      <c r="F41" s="106">
        <v>8.1225123949472035E-3</v>
      </c>
      <c r="G41" s="107">
        <v>2.9219682098247197E-5</v>
      </c>
      <c r="H41" s="107">
        <v>8.7326305417259158E-3</v>
      </c>
      <c r="I41" s="107">
        <v>5.3336405361154569E-4</v>
      </c>
      <c r="J41" s="107">
        <v>1.4292478951692875E-3</v>
      </c>
      <c r="K41" s="107">
        <v>0</v>
      </c>
      <c r="L41" s="107">
        <v>5.3630000253050833E-4</v>
      </c>
      <c r="M41" s="107">
        <v>1.8046299355223676E-3</v>
      </c>
      <c r="N41" s="529">
        <f>IF(F41&lt;0,0,ROUND(E41*F41,1))</f>
        <v>0</v>
      </c>
      <c r="O41" s="529">
        <f t="shared" si="0"/>
        <v>0</v>
      </c>
      <c r="P41" s="530">
        <f t="shared" si="3"/>
        <v>0</v>
      </c>
      <c r="Q41" s="530">
        <f t="shared" si="4"/>
        <v>0</v>
      </c>
      <c r="R41" s="530">
        <f t="shared" si="5"/>
        <v>0</v>
      </c>
      <c r="S41" s="530">
        <f t="shared" si="6"/>
        <v>0</v>
      </c>
      <c r="T41" s="530">
        <f t="shared" si="7"/>
        <v>0</v>
      </c>
      <c r="U41" s="530">
        <f t="shared" si="8"/>
        <v>0</v>
      </c>
      <c r="V41" s="411">
        <f t="shared" si="9"/>
        <v>0</v>
      </c>
      <c r="W41" s="408"/>
      <c r="X41" s="412">
        <f t="shared" si="10"/>
        <v>0</v>
      </c>
      <c r="Y41" s="163"/>
      <c r="Z41" s="163"/>
      <c r="AA41" s="163"/>
      <c r="AB41" s="163"/>
      <c r="AC41" s="163"/>
      <c r="AD41" s="163"/>
      <c r="AE41" s="163"/>
      <c r="AF41" s="163"/>
    </row>
    <row r="42" spans="1:32" ht="16.5" customHeight="1" x14ac:dyDescent="0.2">
      <c r="A42" s="163"/>
      <c r="B42" s="537" t="s">
        <v>239</v>
      </c>
      <c r="C42" s="539" t="s">
        <v>338</v>
      </c>
      <c r="D42" s="14"/>
      <c r="E42" s="410"/>
      <c r="F42" s="110">
        <v>6.8979375632882062E-2</v>
      </c>
      <c r="G42" s="111">
        <v>1.2636646739421227E-5</v>
      </c>
      <c r="H42" s="111">
        <v>2.6567909939418474E-2</v>
      </c>
      <c r="I42" s="111">
        <v>1.67603524728678E-3</v>
      </c>
      <c r="J42" s="111">
        <v>5.1192815474485689E-3</v>
      </c>
      <c r="K42" s="111">
        <v>0</v>
      </c>
      <c r="L42" s="111">
        <v>1.547349395364446E-3</v>
      </c>
      <c r="M42" s="111">
        <v>5.5298925877029269E-3</v>
      </c>
      <c r="N42" s="533">
        <f t="shared" ref="N42:N105" si="11">IF(F42&lt;0,0,ROUND(E42*F42,1))</f>
        <v>0</v>
      </c>
      <c r="O42" s="533">
        <f t="shared" ref="O42:O105" si="12">IF(G42&lt;0,0,ROUND(E42*G42,1))</f>
        <v>0</v>
      </c>
      <c r="P42" s="534">
        <f t="shared" si="3"/>
        <v>0</v>
      </c>
      <c r="Q42" s="534">
        <f t="shared" si="4"/>
        <v>0</v>
      </c>
      <c r="R42" s="534">
        <f t="shared" si="5"/>
        <v>0</v>
      </c>
      <c r="S42" s="534">
        <f t="shared" si="6"/>
        <v>0</v>
      </c>
      <c r="T42" s="534">
        <f t="shared" si="7"/>
        <v>0</v>
      </c>
      <c r="U42" s="534">
        <f t="shared" si="8"/>
        <v>0</v>
      </c>
      <c r="V42" s="415">
        <f t="shared" si="9"/>
        <v>0</v>
      </c>
      <c r="W42" s="410"/>
      <c r="X42" s="416">
        <f t="shared" si="10"/>
        <v>0</v>
      </c>
      <c r="Y42" s="163"/>
      <c r="Z42" s="163"/>
      <c r="AA42" s="163"/>
      <c r="AB42" s="163"/>
      <c r="AC42" s="163"/>
      <c r="AD42" s="163"/>
      <c r="AE42" s="163"/>
      <c r="AF42" s="163"/>
    </row>
    <row r="43" spans="1:32" ht="16.5" customHeight="1" x14ac:dyDescent="0.2">
      <c r="A43" s="163"/>
      <c r="B43" s="535" t="s">
        <v>240</v>
      </c>
      <c r="C43" s="391" t="s">
        <v>531</v>
      </c>
      <c r="D43" s="12"/>
      <c r="E43" s="408"/>
      <c r="F43" s="106">
        <v>2.5552654743906656E-2</v>
      </c>
      <c r="G43" s="107">
        <v>5.5522845916005505E-5</v>
      </c>
      <c r="H43" s="107">
        <v>3.1114193143159875E-2</v>
      </c>
      <c r="I43" s="107">
        <v>1.8640638790342263E-3</v>
      </c>
      <c r="J43" s="107">
        <v>7.4094081148952757E-3</v>
      </c>
      <c r="K43" s="107">
        <v>0</v>
      </c>
      <c r="L43" s="107">
        <v>1.8698475088171436E-3</v>
      </c>
      <c r="M43" s="107">
        <v>6.5042700538687276E-3</v>
      </c>
      <c r="N43" s="529">
        <f t="shared" si="11"/>
        <v>0</v>
      </c>
      <c r="O43" s="529">
        <f t="shared" si="12"/>
        <v>0</v>
      </c>
      <c r="P43" s="530">
        <f t="shared" si="3"/>
        <v>0</v>
      </c>
      <c r="Q43" s="530">
        <f t="shared" si="4"/>
        <v>0</v>
      </c>
      <c r="R43" s="530">
        <f t="shared" si="5"/>
        <v>0</v>
      </c>
      <c r="S43" s="530">
        <f t="shared" si="6"/>
        <v>0</v>
      </c>
      <c r="T43" s="530">
        <f t="shared" si="7"/>
        <v>0</v>
      </c>
      <c r="U43" s="530">
        <f t="shared" si="8"/>
        <v>0</v>
      </c>
      <c r="V43" s="411">
        <f t="shared" si="9"/>
        <v>0</v>
      </c>
      <c r="W43" s="408"/>
      <c r="X43" s="412">
        <f t="shared" si="10"/>
        <v>0</v>
      </c>
      <c r="Y43" s="163"/>
      <c r="Z43" s="163"/>
      <c r="AA43" s="163"/>
      <c r="AB43" s="163"/>
      <c r="AC43" s="163"/>
      <c r="AD43" s="163"/>
      <c r="AE43" s="163"/>
      <c r="AF43" s="163"/>
    </row>
    <row r="44" spans="1:32" ht="16.5" customHeight="1" x14ac:dyDescent="0.2">
      <c r="A44" s="163"/>
      <c r="B44" s="535" t="s">
        <v>241</v>
      </c>
      <c r="C44" s="391" t="s">
        <v>339</v>
      </c>
      <c r="D44" s="12"/>
      <c r="E44" s="408"/>
      <c r="F44" s="106">
        <v>3.5268876192287836E-2</v>
      </c>
      <c r="G44" s="107">
        <v>4.4583412592733501E-5</v>
      </c>
      <c r="H44" s="107">
        <v>2.2728623739775536E-2</v>
      </c>
      <c r="I44" s="107">
        <v>1.3324071306285497E-3</v>
      </c>
      <c r="J44" s="107">
        <v>4.7632068806217559E-3</v>
      </c>
      <c r="K44" s="107">
        <v>0</v>
      </c>
      <c r="L44" s="107">
        <v>1.3277364874045489E-3</v>
      </c>
      <c r="M44" s="107">
        <v>4.7037623304981117E-3</v>
      </c>
      <c r="N44" s="529">
        <f t="shared" si="11"/>
        <v>0</v>
      </c>
      <c r="O44" s="529">
        <f t="shared" si="12"/>
        <v>0</v>
      </c>
      <c r="P44" s="530">
        <f t="shared" si="3"/>
        <v>0</v>
      </c>
      <c r="Q44" s="530">
        <f t="shared" si="4"/>
        <v>0</v>
      </c>
      <c r="R44" s="530">
        <f t="shared" si="5"/>
        <v>0</v>
      </c>
      <c r="S44" s="530">
        <f t="shared" si="6"/>
        <v>0</v>
      </c>
      <c r="T44" s="530">
        <f t="shared" si="7"/>
        <v>0</v>
      </c>
      <c r="U44" s="530">
        <f t="shared" si="8"/>
        <v>0</v>
      </c>
      <c r="V44" s="411">
        <f t="shared" si="9"/>
        <v>0</v>
      </c>
      <c r="W44" s="408"/>
      <c r="X44" s="412">
        <f t="shared" si="10"/>
        <v>0</v>
      </c>
      <c r="Y44" s="163"/>
      <c r="Z44" s="163"/>
      <c r="AA44" s="163"/>
      <c r="AB44" s="163"/>
      <c r="AC44" s="163"/>
      <c r="AD44" s="163"/>
      <c r="AE44" s="163"/>
      <c r="AF44" s="163"/>
    </row>
    <row r="45" spans="1:32" ht="16.5" customHeight="1" x14ac:dyDescent="0.2">
      <c r="A45" s="163"/>
      <c r="B45" s="535" t="s">
        <v>242</v>
      </c>
      <c r="C45" s="391" t="s">
        <v>340</v>
      </c>
      <c r="D45" s="12"/>
      <c r="E45" s="408"/>
      <c r="F45" s="106">
        <v>9.0928357947466024E-2</v>
      </c>
      <c r="G45" s="107">
        <v>8.5149569324716366E-5</v>
      </c>
      <c r="H45" s="107">
        <v>1.7865416999484782E-2</v>
      </c>
      <c r="I45" s="107">
        <v>1.2866085517254097E-4</v>
      </c>
      <c r="J45" s="107">
        <v>8.5653839193813679E-4</v>
      </c>
      <c r="K45" s="107">
        <v>3.1696963200402033E-6</v>
      </c>
      <c r="L45" s="107">
        <v>1.0091160466164355E-3</v>
      </c>
      <c r="M45" s="107">
        <v>1.1527609207564394E-2</v>
      </c>
      <c r="N45" s="529">
        <f t="shared" si="11"/>
        <v>0</v>
      </c>
      <c r="O45" s="529">
        <f t="shared" si="12"/>
        <v>0</v>
      </c>
      <c r="P45" s="530">
        <f t="shared" si="3"/>
        <v>0</v>
      </c>
      <c r="Q45" s="530">
        <f t="shared" si="4"/>
        <v>0</v>
      </c>
      <c r="R45" s="530">
        <f t="shared" si="5"/>
        <v>0</v>
      </c>
      <c r="S45" s="530">
        <f t="shared" si="6"/>
        <v>0</v>
      </c>
      <c r="T45" s="530">
        <f t="shared" si="7"/>
        <v>0</v>
      </c>
      <c r="U45" s="530">
        <f t="shared" si="8"/>
        <v>0</v>
      </c>
      <c r="V45" s="411">
        <f t="shared" si="9"/>
        <v>0</v>
      </c>
      <c r="W45" s="408"/>
      <c r="X45" s="412">
        <f t="shared" si="10"/>
        <v>0</v>
      </c>
      <c r="Y45" s="163"/>
      <c r="Z45" s="163"/>
      <c r="AA45" s="163"/>
      <c r="AB45" s="163"/>
      <c r="AC45" s="163"/>
      <c r="AD45" s="163"/>
      <c r="AE45" s="163"/>
      <c r="AF45" s="163"/>
    </row>
    <row r="46" spans="1:32" ht="16.5" customHeight="1" x14ac:dyDescent="0.2">
      <c r="A46" s="163"/>
      <c r="B46" s="535" t="s">
        <v>243</v>
      </c>
      <c r="C46" s="391" t="s">
        <v>341</v>
      </c>
      <c r="D46" s="12"/>
      <c r="E46" s="408"/>
      <c r="F46" s="106">
        <v>7.6307486766435881E-2</v>
      </c>
      <c r="G46" s="107">
        <v>3.4404535019756028E-5</v>
      </c>
      <c r="H46" s="107">
        <v>2.0935528706893001E-2</v>
      </c>
      <c r="I46" s="107">
        <v>1.2078501994060271E-4</v>
      </c>
      <c r="J46" s="107">
        <v>1.1405177188523415E-3</v>
      </c>
      <c r="K46" s="107">
        <v>5.4633810975578241E-6</v>
      </c>
      <c r="L46" s="107">
        <v>1.130772228245887E-3</v>
      </c>
      <c r="M46" s="107">
        <v>1.0892505319044475E-2</v>
      </c>
      <c r="N46" s="529">
        <f t="shared" si="11"/>
        <v>0</v>
      </c>
      <c r="O46" s="529">
        <f t="shared" si="12"/>
        <v>0</v>
      </c>
      <c r="P46" s="530">
        <f t="shared" si="3"/>
        <v>0</v>
      </c>
      <c r="Q46" s="530">
        <f t="shared" si="4"/>
        <v>0</v>
      </c>
      <c r="R46" s="530">
        <f t="shared" si="5"/>
        <v>0</v>
      </c>
      <c r="S46" s="530">
        <f t="shared" si="6"/>
        <v>0</v>
      </c>
      <c r="T46" s="530">
        <f t="shared" si="7"/>
        <v>0</v>
      </c>
      <c r="U46" s="530">
        <f t="shared" si="8"/>
        <v>0</v>
      </c>
      <c r="V46" s="411">
        <f t="shared" si="9"/>
        <v>0</v>
      </c>
      <c r="W46" s="408"/>
      <c r="X46" s="412">
        <f t="shared" si="10"/>
        <v>0</v>
      </c>
      <c r="Y46" s="163"/>
      <c r="Z46" s="163"/>
      <c r="AA46" s="163"/>
      <c r="AB46" s="163"/>
      <c r="AC46" s="163"/>
      <c r="AD46" s="163"/>
      <c r="AE46" s="163"/>
      <c r="AF46" s="163"/>
    </row>
    <row r="47" spans="1:32" ht="16.5" customHeight="1" x14ac:dyDescent="0.2">
      <c r="A47" s="163"/>
      <c r="B47" s="537" t="s">
        <v>244</v>
      </c>
      <c r="C47" s="539" t="s">
        <v>532</v>
      </c>
      <c r="D47" s="14"/>
      <c r="E47" s="410"/>
      <c r="F47" s="110">
        <v>7.3537713564170187E-2</v>
      </c>
      <c r="G47" s="111">
        <v>1.1355729833271773E-4</v>
      </c>
      <c r="H47" s="111">
        <v>5.8264686428957969E-2</v>
      </c>
      <c r="I47" s="111">
        <v>1.4671396789128736E-4</v>
      </c>
      <c r="J47" s="111">
        <v>1.8742967092434955E-4</v>
      </c>
      <c r="K47" s="111">
        <v>0</v>
      </c>
      <c r="L47" s="111">
        <v>3.0617521496001444E-3</v>
      </c>
      <c r="M47" s="111">
        <v>1.370590205897764E-3</v>
      </c>
      <c r="N47" s="533">
        <f t="shared" si="11"/>
        <v>0</v>
      </c>
      <c r="O47" s="533">
        <f t="shared" si="12"/>
        <v>0</v>
      </c>
      <c r="P47" s="534">
        <f t="shared" si="3"/>
        <v>0</v>
      </c>
      <c r="Q47" s="534">
        <f t="shared" si="4"/>
        <v>0</v>
      </c>
      <c r="R47" s="534">
        <f t="shared" si="5"/>
        <v>0</v>
      </c>
      <c r="S47" s="534">
        <f t="shared" si="6"/>
        <v>0</v>
      </c>
      <c r="T47" s="534">
        <f t="shared" si="7"/>
        <v>0</v>
      </c>
      <c r="U47" s="534">
        <f t="shared" si="8"/>
        <v>0</v>
      </c>
      <c r="V47" s="415">
        <f t="shared" si="9"/>
        <v>0</v>
      </c>
      <c r="W47" s="410"/>
      <c r="X47" s="416">
        <f t="shared" si="10"/>
        <v>0</v>
      </c>
      <c r="Y47" s="163"/>
      <c r="Z47" s="163"/>
      <c r="AA47" s="163"/>
      <c r="AB47" s="163"/>
      <c r="AC47" s="163"/>
      <c r="AD47" s="163"/>
      <c r="AE47" s="163"/>
      <c r="AF47" s="163"/>
    </row>
    <row r="48" spans="1:32" ht="16.5" customHeight="1" x14ac:dyDescent="0.2">
      <c r="A48" s="163"/>
      <c r="B48" s="535" t="s">
        <v>245</v>
      </c>
      <c r="C48" s="391" t="s">
        <v>342</v>
      </c>
      <c r="D48" s="12"/>
      <c r="E48" s="408"/>
      <c r="F48" s="106">
        <v>0.11675918629911408</v>
      </c>
      <c r="G48" s="107">
        <v>1.2803204340182181E-4</v>
      </c>
      <c r="H48" s="107">
        <v>2.7365548138486951E-2</v>
      </c>
      <c r="I48" s="107">
        <v>1.3211241421592864E-3</v>
      </c>
      <c r="J48" s="107">
        <v>4.6018671860118226E-4</v>
      </c>
      <c r="K48" s="107">
        <v>3.3309149502912988E-6</v>
      </c>
      <c r="L48" s="107">
        <v>1.6525501797132708E-3</v>
      </c>
      <c r="M48" s="107">
        <v>3.7225056391349196E-3</v>
      </c>
      <c r="N48" s="529">
        <f t="shared" si="11"/>
        <v>0</v>
      </c>
      <c r="O48" s="529">
        <f t="shared" si="12"/>
        <v>0</v>
      </c>
      <c r="P48" s="530">
        <f t="shared" si="3"/>
        <v>0</v>
      </c>
      <c r="Q48" s="530">
        <f t="shared" si="4"/>
        <v>0</v>
      </c>
      <c r="R48" s="530">
        <f t="shared" si="5"/>
        <v>0</v>
      </c>
      <c r="S48" s="530">
        <f t="shared" si="6"/>
        <v>0</v>
      </c>
      <c r="T48" s="530">
        <f t="shared" si="7"/>
        <v>0</v>
      </c>
      <c r="U48" s="530">
        <f t="shared" si="8"/>
        <v>0</v>
      </c>
      <c r="V48" s="411">
        <f t="shared" si="9"/>
        <v>0</v>
      </c>
      <c r="W48" s="408"/>
      <c r="X48" s="412">
        <f t="shared" si="10"/>
        <v>0</v>
      </c>
      <c r="Y48" s="163"/>
      <c r="Z48" s="163"/>
      <c r="AA48" s="163"/>
      <c r="AB48" s="163"/>
      <c r="AC48" s="163"/>
      <c r="AD48" s="163"/>
      <c r="AE48" s="163"/>
      <c r="AF48" s="163"/>
    </row>
    <row r="49" spans="1:32" ht="16.5" customHeight="1" x14ac:dyDescent="0.2">
      <c r="A49" s="163"/>
      <c r="B49" s="535" t="s">
        <v>246</v>
      </c>
      <c r="C49" s="391" t="s">
        <v>185</v>
      </c>
      <c r="D49" s="12"/>
      <c r="E49" s="408"/>
      <c r="F49" s="106">
        <v>0.1236190709404834</v>
      </c>
      <c r="G49" s="107">
        <v>1.870271448153357E-5</v>
      </c>
      <c r="H49" s="107">
        <v>1.2118996528326747E-2</v>
      </c>
      <c r="I49" s="107">
        <v>4.5089489951604192E-5</v>
      </c>
      <c r="J49" s="107">
        <v>3.5752630939117662E-4</v>
      </c>
      <c r="K49" s="107">
        <v>1.1018653492996523E-5</v>
      </c>
      <c r="L49" s="107">
        <v>6.6546867806386895E-4</v>
      </c>
      <c r="M49" s="107">
        <v>2.0238076856412953E-3</v>
      </c>
      <c r="N49" s="529">
        <f t="shared" si="11"/>
        <v>0</v>
      </c>
      <c r="O49" s="529">
        <f t="shared" si="12"/>
        <v>0</v>
      </c>
      <c r="P49" s="530">
        <f t="shared" si="3"/>
        <v>0</v>
      </c>
      <c r="Q49" s="530">
        <f t="shared" si="4"/>
        <v>0</v>
      </c>
      <c r="R49" s="530">
        <f t="shared" si="5"/>
        <v>0</v>
      </c>
      <c r="S49" s="530">
        <f t="shared" si="6"/>
        <v>0</v>
      </c>
      <c r="T49" s="530">
        <f t="shared" si="7"/>
        <v>0</v>
      </c>
      <c r="U49" s="530">
        <f t="shared" si="8"/>
        <v>0</v>
      </c>
      <c r="V49" s="411">
        <f t="shared" si="9"/>
        <v>0</v>
      </c>
      <c r="W49" s="408"/>
      <c r="X49" s="412">
        <f t="shared" si="10"/>
        <v>0</v>
      </c>
      <c r="Y49" s="163"/>
      <c r="Z49" s="163"/>
      <c r="AA49" s="163"/>
      <c r="AB49" s="163"/>
      <c r="AC49" s="163"/>
      <c r="AD49" s="163"/>
      <c r="AE49" s="163"/>
      <c r="AF49" s="163"/>
    </row>
    <row r="50" spans="1:32" ht="16.5" customHeight="1" x14ac:dyDescent="0.2">
      <c r="A50" s="163"/>
      <c r="B50" s="535" t="s">
        <v>247</v>
      </c>
      <c r="C50" s="391" t="s">
        <v>186</v>
      </c>
      <c r="D50" s="12"/>
      <c r="E50" s="408"/>
      <c r="F50" s="106">
        <v>0.13307505497583852</v>
      </c>
      <c r="G50" s="107">
        <v>1.6006146360202318E-5</v>
      </c>
      <c r="H50" s="107">
        <v>1.0349510028469844E-2</v>
      </c>
      <c r="I50" s="107">
        <v>5.4301654127448551E-5</v>
      </c>
      <c r="J50" s="107">
        <v>2.7953427525912068E-4</v>
      </c>
      <c r="K50" s="107">
        <v>2.2014184105722384E-6</v>
      </c>
      <c r="L50" s="107">
        <v>5.448969195001826E-4</v>
      </c>
      <c r="M50" s="107">
        <v>1.7561815370340033E-3</v>
      </c>
      <c r="N50" s="529">
        <f t="shared" si="11"/>
        <v>0</v>
      </c>
      <c r="O50" s="529">
        <f t="shared" si="12"/>
        <v>0</v>
      </c>
      <c r="P50" s="530">
        <f t="shared" si="3"/>
        <v>0</v>
      </c>
      <c r="Q50" s="530">
        <f t="shared" si="4"/>
        <v>0</v>
      </c>
      <c r="R50" s="530">
        <f t="shared" si="5"/>
        <v>0</v>
      </c>
      <c r="S50" s="530">
        <f t="shared" si="6"/>
        <v>0</v>
      </c>
      <c r="T50" s="530">
        <f t="shared" si="7"/>
        <v>0</v>
      </c>
      <c r="U50" s="530">
        <f t="shared" si="8"/>
        <v>0</v>
      </c>
      <c r="V50" s="411">
        <f t="shared" si="9"/>
        <v>0</v>
      </c>
      <c r="W50" s="408"/>
      <c r="X50" s="412">
        <f t="shared" si="10"/>
        <v>0</v>
      </c>
      <c r="Y50" s="163"/>
      <c r="Z50" s="163"/>
      <c r="AA50" s="163"/>
      <c r="AB50" s="163"/>
      <c r="AC50" s="163"/>
      <c r="AD50" s="163"/>
      <c r="AE50" s="163"/>
      <c r="AF50" s="163"/>
    </row>
    <row r="51" spans="1:32" ht="16.5" customHeight="1" x14ac:dyDescent="0.2">
      <c r="A51" s="163"/>
      <c r="B51" s="535" t="s">
        <v>248</v>
      </c>
      <c r="C51" s="391" t="s">
        <v>187</v>
      </c>
      <c r="D51" s="12"/>
      <c r="E51" s="408"/>
      <c r="F51" s="106">
        <v>0.20693389562783923</v>
      </c>
      <c r="G51" s="107">
        <v>4.5478151850955837E-6</v>
      </c>
      <c r="H51" s="107">
        <v>1.2815644326051853E-2</v>
      </c>
      <c r="I51" s="107">
        <v>4.0732605570856097E-5</v>
      </c>
      <c r="J51" s="107">
        <v>2.8631462556601763E-4</v>
      </c>
      <c r="K51" s="107">
        <v>2.0168571690423893E-5</v>
      </c>
      <c r="L51" s="107">
        <v>7.7243652263373473E-4</v>
      </c>
      <c r="M51" s="107">
        <v>1.5564403143252124E-3</v>
      </c>
      <c r="N51" s="529">
        <f t="shared" si="11"/>
        <v>0</v>
      </c>
      <c r="O51" s="529">
        <f t="shared" si="12"/>
        <v>0</v>
      </c>
      <c r="P51" s="530">
        <f t="shared" si="3"/>
        <v>0</v>
      </c>
      <c r="Q51" s="530">
        <f t="shared" si="4"/>
        <v>0</v>
      </c>
      <c r="R51" s="530">
        <f t="shared" si="5"/>
        <v>0</v>
      </c>
      <c r="S51" s="530">
        <f t="shared" si="6"/>
        <v>0</v>
      </c>
      <c r="T51" s="530">
        <f t="shared" si="7"/>
        <v>0</v>
      </c>
      <c r="U51" s="530">
        <f t="shared" si="8"/>
        <v>0</v>
      </c>
      <c r="V51" s="411">
        <f t="shared" si="9"/>
        <v>0</v>
      </c>
      <c r="W51" s="408"/>
      <c r="X51" s="412">
        <f t="shared" si="10"/>
        <v>0</v>
      </c>
      <c r="Y51" s="163"/>
      <c r="Z51" s="163"/>
      <c r="AA51" s="163"/>
      <c r="AB51" s="163"/>
      <c r="AC51" s="163"/>
      <c r="AD51" s="163"/>
      <c r="AE51" s="163"/>
      <c r="AF51" s="163"/>
    </row>
    <row r="52" spans="1:32" ht="16.5" customHeight="1" x14ac:dyDescent="0.2">
      <c r="A52" s="163"/>
      <c r="B52" s="537" t="s">
        <v>249</v>
      </c>
      <c r="C52" s="539" t="s">
        <v>343</v>
      </c>
      <c r="D52" s="14"/>
      <c r="E52" s="410"/>
      <c r="F52" s="110">
        <v>7.4706828537478578E-2</v>
      </c>
      <c r="G52" s="111">
        <v>4.5409378603305145E-6</v>
      </c>
      <c r="H52" s="111">
        <v>6.4364388466789796E-3</v>
      </c>
      <c r="I52" s="111">
        <v>3.0083713324689657E-5</v>
      </c>
      <c r="J52" s="111">
        <v>2.338582998070215E-4</v>
      </c>
      <c r="K52" s="111">
        <v>1.4689933978169215E-4</v>
      </c>
      <c r="L52" s="111">
        <v>5.9679275829393791E-4</v>
      </c>
      <c r="M52" s="111">
        <v>1.3643247801363031E-3</v>
      </c>
      <c r="N52" s="533">
        <f t="shared" si="11"/>
        <v>0</v>
      </c>
      <c r="O52" s="533">
        <f t="shared" si="12"/>
        <v>0</v>
      </c>
      <c r="P52" s="534">
        <f t="shared" si="3"/>
        <v>0</v>
      </c>
      <c r="Q52" s="534">
        <f t="shared" si="4"/>
        <v>0</v>
      </c>
      <c r="R52" s="534">
        <f t="shared" si="5"/>
        <v>0</v>
      </c>
      <c r="S52" s="534">
        <f t="shared" si="6"/>
        <v>0</v>
      </c>
      <c r="T52" s="534">
        <f t="shared" si="7"/>
        <v>0</v>
      </c>
      <c r="U52" s="534">
        <f t="shared" si="8"/>
        <v>0</v>
      </c>
      <c r="V52" s="415">
        <f t="shared" si="9"/>
        <v>0</v>
      </c>
      <c r="W52" s="410"/>
      <c r="X52" s="416">
        <f t="shared" si="10"/>
        <v>0</v>
      </c>
      <c r="Y52" s="163"/>
      <c r="Z52" s="163"/>
      <c r="AA52" s="163"/>
      <c r="AB52" s="163"/>
      <c r="AC52" s="163"/>
      <c r="AD52" s="163"/>
      <c r="AE52" s="163"/>
      <c r="AF52" s="163"/>
    </row>
    <row r="53" spans="1:32" ht="16.5" customHeight="1" x14ac:dyDescent="0.2">
      <c r="A53" s="163"/>
      <c r="B53" s="535" t="s">
        <v>250</v>
      </c>
      <c r="C53" s="391" t="s">
        <v>344</v>
      </c>
      <c r="D53" s="12"/>
      <c r="E53" s="408"/>
      <c r="F53" s="106">
        <v>6.1604796417734621E-2</v>
      </c>
      <c r="G53" s="107">
        <v>6.6640798571737209E-6</v>
      </c>
      <c r="H53" s="107">
        <v>9.7493338607271794E-3</v>
      </c>
      <c r="I53" s="107">
        <v>4.9550658292856212E-5</v>
      </c>
      <c r="J53" s="107">
        <v>3.2890458649921913E-4</v>
      </c>
      <c r="K53" s="107">
        <v>3.8479686917228904E-5</v>
      </c>
      <c r="L53" s="107">
        <v>6.8263824472435965E-4</v>
      </c>
      <c r="M53" s="107">
        <v>2.2032307889088215E-3</v>
      </c>
      <c r="N53" s="529">
        <f t="shared" si="11"/>
        <v>0</v>
      </c>
      <c r="O53" s="529">
        <f t="shared" si="12"/>
        <v>0</v>
      </c>
      <c r="P53" s="530">
        <f t="shared" si="3"/>
        <v>0</v>
      </c>
      <c r="Q53" s="530">
        <f t="shared" si="4"/>
        <v>0</v>
      </c>
      <c r="R53" s="530">
        <f t="shared" si="5"/>
        <v>0</v>
      </c>
      <c r="S53" s="530">
        <f t="shared" si="6"/>
        <v>0</v>
      </c>
      <c r="T53" s="530">
        <f t="shared" si="7"/>
        <v>0</v>
      </c>
      <c r="U53" s="530">
        <f t="shared" si="8"/>
        <v>0</v>
      </c>
      <c r="V53" s="411">
        <f t="shared" si="9"/>
        <v>0</v>
      </c>
      <c r="W53" s="408"/>
      <c r="X53" s="412">
        <f t="shared" si="10"/>
        <v>0</v>
      </c>
      <c r="Y53" s="163"/>
      <c r="Z53" s="163"/>
      <c r="AA53" s="163"/>
      <c r="AB53" s="163"/>
      <c r="AC53" s="163"/>
      <c r="AD53" s="163"/>
      <c r="AE53" s="163"/>
      <c r="AF53" s="163"/>
    </row>
    <row r="54" spans="1:32" ht="16.5" customHeight="1" x14ac:dyDescent="0.2">
      <c r="A54" s="163"/>
      <c r="B54" s="535" t="s">
        <v>251</v>
      </c>
      <c r="C54" s="391" t="s">
        <v>345</v>
      </c>
      <c r="D54" s="12"/>
      <c r="E54" s="408"/>
      <c r="F54" s="106">
        <v>9.7021192585439661E-2</v>
      </c>
      <c r="G54" s="107">
        <v>3.6734467819287518E-6</v>
      </c>
      <c r="H54" s="107">
        <v>8.3666989050868012E-3</v>
      </c>
      <c r="I54" s="107">
        <v>3.2495875378600498E-5</v>
      </c>
      <c r="J54" s="107">
        <v>2.4442549741295153E-4</v>
      </c>
      <c r="K54" s="107">
        <v>3.5792558388023734E-6</v>
      </c>
      <c r="L54" s="107">
        <v>4.1453434069919069E-4</v>
      </c>
      <c r="M54" s="107">
        <v>1.4095674638862504E-3</v>
      </c>
      <c r="N54" s="529">
        <f t="shared" si="11"/>
        <v>0</v>
      </c>
      <c r="O54" s="529">
        <f t="shared" si="12"/>
        <v>0</v>
      </c>
      <c r="P54" s="530">
        <f t="shared" si="3"/>
        <v>0</v>
      </c>
      <c r="Q54" s="530">
        <f t="shared" si="4"/>
        <v>0</v>
      </c>
      <c r="R54" s="530">
        <f t="shared" si="5"/>
        <v>0</v>
      </c>
      <c r="S54" s="530">
        <f t="shared" si="6"/>
        <v>0</v>
      </c>
      <c r="T54" s="530">
        <f t="shared" si="7"/>
        <v>0</v>
      </c>
      <c r="U54" s="530">
        <f t="shared" si="8"/>
        <v>0</v>
      </c>
      <c r="V54" s="411">
        <f t="shared" si="9"/>
        <v>0</v>
      </c>
      <c r="W54" s="408"/>
      <c r="X54" s="412">
        <f t="shared" si="10"/>
        <v>0</v>
      </c>
      <c r="Y54" s="163"/>
      <c r="Z54" s="163"/>
      <c r="AA54" s="163"/>
      <c r="AB54" s="163"/>
      <c r="AC54" s="163"/>
      <c r="AD54" s="163"/>
      <c r="AE54" s="163"/>
      <c r="AF54" s="163"/>
    </row>
    <row r="55" spans="1:32" ht="16.5" customHeight="1" x14ac:dyDescent="0.2">
      <c r="A55" s="163"/>
      <c r="B55" s="535" t="s">
        <v>252</v>
      </c>
      <c r="C55" s="391" t="s">
        <v>346</v>
      </c>
      <c r="D55" s="12"/>
      <c r="E55" s="408"/>
      <c r="F55" s="106">
        <v>0.36327767270217315</v>
      </c>
      <c r="G55" s="107">
        <v>3.0062039897931731E-5</v>
      </c>
      <c r="H55" s="107">
        <v>6.3206712700651377E-3</v>
      </c>
      <c r="I55" s="107">
        <v>3.1420776164504915E-5</v>
      </c>
      <c r="J55" s="107">
        <v>1.7884366108769555E-4</v>
      </c>
      <c r="K55" s="107">
        <v>9.6809958993339476E-6</v>
      </c>
      <c r="L55" s="107">
        <v>4.0048751457244644E-4</v>
      </c>
      <c r="M55" s="107">
        <v>1.2259197965156566E-3</v>
      </c>
      <c r="N55" s="529">
        <f t="shared" si="11"/>
        <v>0</v>
      </c>
      <c r="O55" s="529">
        <f t="shared" si="12"/>
        <v>0</v>
      </c>
      <c r="P55" s="530">
        <f t="shared" si="3"/>
        <v>0</v>
      </c>
      <c r="Q55" s="530">
        <f t="shared" si="4"/>
        <v>0</v>
      </c>
      <c r="R55" s="530">
        <f t="shared" si="5"/>
        <v>0</v>
      </c>
      <c r="S55" s="530">
        <f t="shared" si="6"/>
        <v>0</v>
      </c>
      <c r="T55" s="530">
        <f t="shared" si="7"/>
        <v>0</v>
      </c>
      <c r="U55" s="530">
        <f t="shared" si="8"/>
        <v>0</v>
      </c>
      <c r="V55" s="411">
        <f t="shared" si="9"/>
        <v>0</v>
      </c>
      <c r="W55" s="408"/>
      <c r="X55" s="412">
        <f t="shared" si="10"/>
        <v>0</v>
      </c>
      <c r="Y55" s="163"/>
      <c r="Z55" s="163"/>
      <c r="AA55" s="163"/>
      <c r="AB55" s="163"/>
      <c r="AC55" s="163"/>
      <c r="AD55" s="163"/>
      <c r="AE55" s="163"/>
      <c r="AF55" s="163"/>
    </row>
    <row r="56" spans="1:32" ht="16.5" customHeight="1" x14ac:dyDescent="0.2">
      <c r="A56" s="163"/>
      <c r="B56" s="535" t="s">
        <v>253</v>
      </c>
      <c r="C56" s="391" t="s">
        <v>347</v>
      </c>
      <c r="D56" s="12"/>
      <c r="E56" s="408"/>
      <c r="F56" s="106">
        <v>0.1259151800411632</v>
      </c>
      <c r="G56" s="107">
        <v>7.9650134130825876E-6</v>
      </c>
      <c r="H56" s="107">
        <v>1.0335666905263068E-2</v>
      </c>
      <c r="I56" s="107">
        <v>3.7701063488590914E-5</v>
      </c>
      <c r="J56" s="107">
        <v>2.3948140328668315E-4</v>
      </c>
      <c r="K56" s="107">
        <v>1.5930026826165175E-5</v>
      </c>
      <c r="L56" s="107">
        <v>5.6551595232886371E-4</v>
      </c>
      <c r="M56" s="107">
        <v>1.5937991839578259E-3</v>
      </c>
      <c r="N56" s="529">
        <f t="shared" si="11"/>
        <v>0</v>
      </c>
      <c r="O56" s="529">
        <f t="shared" si="12"/>
        <v>0</v>
      </c>
      <c r="P56" s="530">
        <f t="shared" si="3"/>
        <v>0</v>
      </c>
      <c r="Q56" s="530">
        <f t="shared" si="4"/>
        <v>0</v>
      </c>
      <c r="R56" s="530">
        <f t="shared" si="5"/>
        <v>0</v>
      </c>
      <c r="S56" s="530">
        <f t="shared" si="6"/>
        <v>0</v>
      </c>
      <c r="T56" s="530">
        <f t="shared" si="7"/>
        <v>0</v>
      </c>
      <c r="U56" s="530">
        <f t="shared" si="8"/>
        <v>0</v>
      </c>
      <c r="V56" s="411">
        <f t="shared" si="9"/>
        <v>0</v>
      </c>
      <c r="W56" s="408"/>
      <c r="X56" s="412">
        <f t="shared" si="10"/>
        <v>0</v>
      </c>
      <c r="Y56" s="163"/>
      <c r="Z56" s="163"/>
      <c r="AA56" s="163"/>
      <c r="AB56" s="163"/>
      <c r="AC56" s="163"/>
      <c r="AD56" s="163"/>
      <c r="AE56" s="163"/>
      <c r="AF56" s="163"/>
    </row>
    <row r="57" spans="1:32" ht="16.5" customHeight="1" x14ac:dyDescent="0.2">
      <c r="A57" s="163"/>
      <c r="B57" s="537" t="s">
        <v>254</v>
      </c>
      <c r="C57" s="539" t="s">
        <v>348</v>
      </c>
      <c r="D57" s="14"/>
      <c r="E57" s="410"/>
      <c r="F57" s="110">
        <v>0.22400244955500814</v>
      </c>
      <c r="G57" s="111">
        <v>1.2439146525703847E-4</v>
      </c>
      <c r="H57" s="111">
        <v>1.0661730699919943E-2</v>
      </c>
      <c r="I57" s="111">
        <v>4.4653346502526637E-5</v>
      </c>
      <c r="J57" s="111">
        <v>4.7523918777689063E-4</v>
      </c>
      <c r="K57" s="111">
        <v>1.3013260980736333E-4</v>
      </c>
      <c r="L57" s="111">
        <v>9.2602535246906427E-4</v>
      </c>
      <c r="M57" s="111">
        <v>2.1556934611553094E-3</v>
      </c>
      <c r="N57" s="533">
        <f t="shared" si="11"/>
        <v>0</v>
      </c>
      <c r="O57" s="533">
        <f t="shared" si="12"/>
        <v>0</v>
      </c>
      <c r="P57" s="534">
        <f t="shared" si="3"/>
        <v>0</v>
      </c>
      <c r="Q57" s="534">
        <f t="shared" si="4"/>
        <v>0</v>
      </c>
      <c r="R57" s="534">
        <f t="shared" si="5"/>
        <v>0</v>
      </c>
      <c r="S57" s="534">
        <f t="shared" si="6"/>
        <v>0</v>
      </c>
      <c r="T57" s="534">
        <f t="shared" si="7"/>
        <v>0</v>
      </c>
      <c r="U57" s="534">
        <f t="shared" si="8"/>
        <v>0</v>
      </c>
      <c r="V57" s="415">
        <f t="shared" si="9"/>
        <v>0</v>
      </c>
      <c r="W57" s="410"/>
      <c r="X57" s="416">
        <f t="shared" si="10"/>
        <v>0</v>
      </c>
      <c r="Y57" s="163"/>
      <c r="Z57" s="163"/>
      <c r="AA57" s="163"/>
      <c r="AB57" s="163"/>
      <c r="AC57" s="163"/>
      <c r="AD57" s="163"/>
      <c r="AE57" s="163"/>
      <c r="AF57" s="163"/>
    </row>
    <row r="58" spans="1:32" ht="16.5" customHeight="1" x14ac:dyDescent="0.2">
      <c r="A58" s="163"/>
      <c r="B58" s="535" t="s">
        <v>255</v>
      </c>
      <c r="C58" s="391" t="s">
        <v>533</v>
      </c>
      <c r="D58" s="12"/>
      <c r="E58" s="408"/>
      <c r="F58" s="106">
        <v>0.20623185737590566</v>
      </c>
      <c r="G58" s="107">
        <v>1.9602359455816227E-5</v>
      </c>
      <c r="H58" s="107">
        <v>7.5669562581145138E-3</v>
      </c>
      <c r="I58" s="107">
        <v>3.6197538767842466E-5</v>
      </c>
      <c r="J58" s="107">
        <v>2.8467972027878565E-4</v>
      </c>
      <c r="K58" s="107">
        <v>1.325386804114847E-5</v>
      </c>
      <c r="L58" s="107">
        <v>4.5085426748377319E-4</v>
      </c>
      <c r="M58" s="107">
        <v>1.4535817798741906E-3</v>
      </c>
      <c r="N58" s="529">
        <f t="shared" si="11"/>
        <v>0</v>
      </c>
      <c r="O58" s="529">
        <f t="shared" si="12"/>
        <v>0</v>
      </c>
      <c r="P58" s="530">
        <f t="shared" si="3"/>
        <v>0</v>
      </c>
      <c r="Q58" s="530">
        <f t="shared" si="4"/>
        <v>0</v>
      </c>
      <c r="R58" s="530">
        <f t="shared" si="5"/>
        <v>0</v>
      </c>
      <c r="S58" s="530">
        <f t="shared" si="6"/>
        <v>0</v>
      </c>
      <c r="T58" s="530">
        <f t="shared" si="7"/>
        <v>0</v>
      </c>
      <c r="U58" s="530">
        <f t="shared" si="8"/>
        <v>0</v>
      </c>
      <c r="V58" s="411">
        <f t="shared" si="9"/>
        <v>0</v>
      </c>
      <c r="W58" s="408"/>
      <c r="X58" s="412">
        <f t="shared" si="10"/>
        <v>0</v>
      </c>
      <c r="Y58" s="163"/>
      <c r="Z58" s="163"/>
      <c r="AA58" s="163"/>
      <c r="AB58" s="163"/>
      <c r="AC58" s="163"/>
      <c r="AD58" s="163"/>
      <c r="AE58" s="163"/>
      <c r="AF58" s="163"/>
    </row>
    <row r="59" spans="1:32" ht="16.5" customHeight="1" x14ac:dyDescent="0.2">
      <c r="A59" s="163"/>
      <c r="B59" s="535" t="s">
        <v>256</v>
      </c>
      <c r="C59" s="391" t="s">
        <v>349</v>
      </c>
      <c r="D59" s="12"/>
      <c r="E59" s="408"/>
      <c r="F59" s="106">
        <v>0.17396602756126117</v>
      </c>
      <c r="G59" s="107">
        <v>9.5232345666205524E-6</v>
      </c>
      <c r="H59" s="107">
        <v>5.2527440945317073E-3</v>
      </c>
      <c r="I59" s="107">
        <v>3.0440339061162125E-5</v>
      </c>
      <c r="J59" s="107">
        <v>2.7039183858797638E-4</v>
      </c>
      <c r="K59" s="107">
        <v>2.0406931214186898E-5</v>
      </c>
      <c r="L59" s="107">
        <v>3.6018233593039875E-4</v>
      </c>
      <c r="M59" s="107">
        <v>1.1370061841504467E-3</v>
      </c>
      <c r="N59" s="529">
        <f t="shared" si="11"/>
        <v>0</v>
      </c>
      <c r="O59" s="529">
        <f t="shared" si="12"/>
        <v>0</v>
      </c>
      <c r="P59" s="530">
        <f t="shared" si="3"/>
        <v>0</v>
      </c>
      <c r="Q59" s="530">
        <f t="shared" si="4"/>
        <v>0</v>
      </c>
      <c r="R59" s="530">
        <f t="shared" si="5"/>
        <v>0</v>
      </c>
      <c r="S59" s="530">
        <f t="shared" si="6"/>
        <v>0</v>
      </c>
      <c r="T59" s="530">
        <f t="shared" si="7"/>
        <v>0</v>
      </c>
      <c r="U59" s="530">
        <f t="shared" si="8"/>
        <v>0</v>
      </c>
      <c r="V59" s="411">
        <f t="shared" si="9"/>
        <v>0</v>
      </c>
      <c r="W59" s="408"/>
      <c r="X59" s="412">
        <f t="shared" si="10"/>
        <v>0</v>
      </c>
      <c r="Y59" s="163"/>
      <c r="Z59" s="163"/>
      <c r="AA59" s="163"/>
      <c r="AB59" s="163"/>
      <c r="AC59" s="163"/>
      <c r="AD59" s="163"/>
      <c r="AE59" s="163"/>
      <c r="AF59" s="163"/>
    </row>
    <row r="60" spans="1:32" ht="16.5" customHeight="1" x14ac:dyDescent="0.2">
      <c r="A60" s="163"/>
      <c r="B60" s="535" t="s">
        <v>257</v>
      </c>
      <c r="C60" s="391" t="s">
        <v>350</v>
      </c>
      <c r="D60" s="12"/>
      <c r="E60" s="408"/>
      <c r="F60" s="106">
        <v>0.1830369440274642</v>
      </c>
      <c r="G60" s="107">
        <v>1.3022772097469548E-5</v>
      </c>
      <c r="H60" s="107">
        <v>1.636977713712974E-2</v>
      </c>
      <c r="I60" s="107">
        <v>6.3516536097267496E-4</v>
      </c>
      <c r="J60" s="107">
        <v>1.7419483786470693E-3</v>
      </c>
      <c r="K60" s="107">
        <v>0</v>
      </c>
      <c r="L60" s="107">
        <v>9.3540130206355493E-4</v>
      </c>
      <c r="M60" s="107">
        <v>1.5813511461794467E-3</v>
      </c>
      <c r="N60" s="529">
        <f t="shared" si="11"/>
        <v>0</v>
      </c>
      <c r="O60" s="529">
        <f t="shared" si="12"/>
        <v>0</v>
      </c>
      <c r="P60" s="530">
        <f t="shared" si="3"/>
        <v>0</v>
      </c>
      <c r="Q60" s="530">
        <f t="shared" si="4"/>
        <v>0</v>
      </c>
      <c r="R60" s="530">
        <f t="shared" si="5"/>
        <v>0</v>
      </c>
      <c r="S60" s="530">
        <f t="shared" si="6"/>
        <v>0</v>
      </c>
      <c r="T60" s="530">
        <f t="shared" si="7"/>
        <v>0</v>
      </c>
      <c r="U60" s="530">
        <f t="shared" si="8"/>
        <v>0</v>
      </c>
      <c r="V60" s="411">
        <f t="shared" si="9"/>
        <v>0</v>
      </c>
      <c r="W60" s="408"/>
      <c r="X60" s="412">
        <f t="shared" si="10"/>
        <v>0</v>
      </c>
      <c r="Y60" s="163"/>
      <c r="Z60" s="163"/>
      <c r="AA60" s="163"/>
      <c r="AB60" s="163"/>
      <c r="AC60" s="163"/>
      <c r="AD60" s="163"/>
      <c r="AE60" s="163"/>
      <c r="AF60" s="163"/>
    </row>
    <row r="61" spans="1:32" ht="16.5" customHeight="1" x14ac:dyDescent="0.2">
      <c r="A61" s="163"/>
      <c r="B61" s="535" t="s">
        <v>258</v>
      </c>
      <c r="C61" s="391" t="s">
        <v>351</v>
      </c>
      <c r="D61" s="12"/>
      <c r="E61" s="408"/>
      <c r="F61" s="106">
        <v>0.11772082419841207</v>
      </c>
      <c r="G61" s="107">
        <v>4.2775971431054368E-6</v>
      </c>
      <c r="H61" s="107">
        <v>1.3169595920162928E-2</v>
      </c>
      <c r="I61" s="107">
        <v>4.9777722544242734E-4</v>
      </c>
      <c r="J61" s="107">
        <v>1.3902190715092669E-3</v>
      </c>
      <c r="K61" s="107">
        <v>0</v>
      </c>
      <c r="L61" s="107">
        <v>7.4970518350216337E-4</v>
      </c>
      <c r="M61" s="107">
        <v>1.6272880079140049E-3</v>
      </c>
      <c r="N61" s="529">
        <f t="shared" si="11"/>
        <v>0</v>
      </c>
      <c r="O61" s="529">
        <f t="shared" si="12"/>
        <v>0</v>
      </c>
      <c r="P61" s="530">
        <f t="shared" si="3"/>
        <v>0</v>
      </c>
      <c r="Q61" s="530">
        <f t="shared" si="4"/>
        <v>0</v>
      </c>
      <c r="R61" s="530">
        <f t="shared" si="5"/>
        <v>0</v>
      </c>
      <c r="S61" s="530">
        <f t="shared" si="6"/>
        <v>0</v>
      </c>
      <c r="T61" s="530">
        <f t="shared" si="7"/>
        <v>0</v>
      </c>
      <c r="U61" s="530">
        <f t="shared" si="8"/>
        <v>0</v>
      </c>
      <c r="V61" s="411">
        <f t="shared" si="9"/>
        <v>0</v>
      </c>
      <c r="W61" s="408"/>
      <c r="X61" s="412">
        <f t="shared" si="10"/>
        <v>0</v>
      </c>
      <c r="Y61" s="163"/>
      <c r="Z61" s="163"/>
      <c r="AA61" s="163"/>
      <c r="AB61" s="163"/>
      <c r="AC61" s="163"/>
      <c r="AD61" s="163"/>
      <c r="AE61" s="163"/>
      <c r="AF61" s="163"/>
    </row>
    <row r="62" spans="1:32" ht="16.5" customHeight="1" x14ac:dyDescent="0.2">
      <c r="A62" s="163"/>
      <c r="B62" s="537" t="s">
        <v>259</v>
      </c>
      <c r="C62" s="539" t="s">
        <v>352</v>
      </c>
      <c r="D62" s="14"/>
      <c r="E62" s="410"/>
      <c r="F62" s="110">
        <v>2.4598962631920556E-2</v>
      </c>
      <c r="G62" s="111">
        <v>1.0832339465852887E-4</v>
      </c>
      <c r="H62" s="111">
        <v>1.2622103623467719E-2</v>
      </c>
      <c r="I62" s="111">
        <v>6.2706362287693771E-4</v>
      </c>
      <c r="J62" s="111">
        <v>2.5970724508924581E-3</v>
      </c>
      <c r="K62" s="111">
        <v>2.8415325460629284E-5</v>
      </c>
      <c r="L62" s="111">
        <v>1.0166505780271192E-3</v>
      </c>
      <c r="M62" s="111">
        <v>2.2815339074299334E-3</v>
      </c>
      <c r="N62" s="533">
        <f t="shared" si="11"/>
        <v>0</v>
      </c>
      <c r="O62" s="533">
        <f t="shared" si="12"/>
        <v>0</v>
      </c>
      <c r="P62" s="534">
        <f t="shared" si="3"/>
        <v>0</v>
      </c>
      <c r="Q62" s="534">
        <f t="shared" si="4"/>
        <v>0</v>
      </c>
      <c r="R62" s="534">
        <f t="shared" si="5"/>
        <v>0</v>
      </c>
      <c r="S62" s="534">
        <f t="shared" si="6"/>
        <v>0</v>
      </c>
      <c r="T62" s="534">
        <f t="shared" si="7"/>
        <v>0</v>
      </c>
      <c r="U62" s="534">
        <f t="shared" si="8"/>
        <v>0</v>
      </c>
      <c r="V62" s="415">
        <f t="shared" si="9"/>
        <v>0</v>
      </c>
      <c r="W62" s="410"/>
      <c r="X62" s="416">
        <f t="shared" si="10"/>
        <v>0</v>
      </c>
      <c r="Y62" s="163"/>
      <c r="Z62" s="163"/>
      <c r="AA62" s="163"/>
      <c r="AB62" s="163"/>
      <c r="AC62" s="163"/>
      <c r="AD62" s="163"/>
      <c r="AE62" s="163"/>
      <c r="AF62" s="163"/>
    </row>
    <row r="63" spans="1:32" ht="16.5" customHeight="1" x14ac:dyDescent="0.2">
      <c r="A63" s="163"/>
      <c r="B63" s="535" t="s">
        <v>260</v>
      </c>
      <c r="C63" s="391" t="s">
        <v>353</v>
      </c>
      <c r="D63" s="12"/>
      <c r="E63" s="408"/>
      <c r="F63" s="106">
        <v>6.1010106339847547E-2</v>
      </c>
      <c r="G63" s="107">
        <v>9.3113807186911612E-6</v>
      </c>
      <c r="H63" s="107">
        <v>3.4929316920990221E-3</v>
      </c>
      <c r="I63" s="107">
        <v>2.4830348583176431E-5</v>
      </c>
      <c r="J63" s="107">
        <v>8.0310658698711266E-5</v>
      </c>
      <c r="K63" s="107">
        <v>0</v>
      </c>
      <c r="L63" s="107">
        <v>1.8351179499753831E-4</v>
      </c>
      <c r="M63" s="107">
        <v>5.493714624027785E-4</v>
      </c>
      <c r="N63" s="529">
        <f t="shared" si="11"/>
        <v>0</v>
      </c>
      <c r="O63" s="529">
        <f t="shared" si="12"/>
        <v>0</v>
      </c>
      <c r="P63" s="530">
        <f t="shared" si="3"/>
        <v>0</v>
      </c>
      <c r="Q63" s="530">
        <f t="shared" si="4"/>
        <v>0</v>
      </c>
      <c r="R63" s="530">
        <f t="shared" si="5"/>
        <v>0</v>
      </c>
      <c r="S63" s="530">
        <f t="shared" si="6"/>
        <v>0</v>
      </c>
      <c r="T63" s="530">
        <f t="shared" si="7"/>
        <v>0</v>
      </c>
      <c r="U63" s="530">
        <f t="shared" si="8"/>
        <v>0</v>
      </c>
      <c r="V63" s="411">
        <f t="shared" si="9"/>
        <v>0</v>
      </c>
      <c r="W63" s="408"/>
      <c r="X63" s="412">
        <f t="shared" si="10"/>
        <v>0</v>
      </c>
      <c r="Y63" s="163"/>
      <c r="Z63" s="163"/>
      <c r="AA63" s="163"/>
      <c r="AB63" s="163"/>
      <c r="AC63" s="163"/>
      <c r="AD63" s="163"/>
      <c r="AE63" s="163"/>
      <c r="AF63" s="163"/>
    </row>
    <row r="64" spans="1:32" ht="16.5" customHeight="1" x14ac:dyDescent="0.2">
      <c r="A64" s="163"/>
      <c r="B64" s="535" t="s">
        <v>261</v>
      </c>
      <c r="C64" s="391" t="s">
        <v>354</v>
      </c>
      <c r="D64" s="12"/>
      <c r="E64" s="408"/>
      <c r="F64" s="106">
        <v>0.10402661646115294</v>
      </c>
      <c r="G64" s="107">
        <v>3.4623762001977681E-5</v>
      </c>
      <c r="H64" s="107">
        <v>9.5666407359042381E-3</v>
      </c>
      <c r="I64" s="107">
        <v>3.5576709580013768E-4</v>
      </c>
      <c r="J64" s="107">
        <v>2.248956284165156E-4</v>
      </c>
      <c r="K64" s="107">
        <v>2.239426808384795E-5</v>
      </c>
      <c r="L64" s="107">
        <v>6.5785147803757598E-4</v>
      </c>
      <c r="M64" s="107">
        <v>1.4433979315319871E-3</v>
      </c>
      <c r="N64" s="529">
        <f t="shared" si="11"/>
        <v>0</v>
      </c>
      <c r="O64" s="529">
        <f t="shared" si="12"/>
        <v>0</v>
      </c>
      <c r="P64" s="530">
        <f t="shared" si="3"/>
        <v>0</v>
      </c>
      <c r="Q64" s="530">
        <f t="shared" si="4"/>
        <v>0</v>
      </c>
      <c r="R64" s="530">
        <f t="shared" si="5"/>
        <v>0</v>
      </c>
      <c r="S64" s="530">
        <f t="shared" si="6"/>
        <v>0</v>
      </c>
      <c r="T64" s="530">
        <f t="shared" si="7"/>
        <v>0</v>
      </c>
      <c r="U64" s="530">
        <f t="shared" si="8"/>
        <v>0</v>
      </c>
      <c r="V64" s="411">
        <f t="shared" si="9"/>
        <v>0</v>
      </c>
      <c r="W64" s="408"/>
      <c r="X64" s="412">
        <f t="shared" si="10"/>
        <v>0</v>
      </c>
      <c r="Y64" s="163"/>
      <c r="Z64" s="163"/>
      <c r="AA64" s="163"/>
      <c r="AB64" s="163"/>
      <c r="AC64" s="163"/>
      <c r="AD64" s="163"/>
      <c r="AE64" s="163"/>
      <c r="AF64" s="163"/>
    </row>
    <row r="65" spans="1:32" ht="16.5" customHeight="1" x14ac:dyDescent="0.2">
      <c r="A65" s="163"/>
      <c r="B65" s="535" t="s">
        <v>262</v>
      </c>
      <c r="C65" s="391" t="s">
        <v>78</v>
      </c>
      <c r="D65" s="12"/>
      <c r="E65" s="408"/>
      <c r="F65" s="106">
        <v>0.4345605773704036</v>
      </c>
      <c r="G65" s="107">
        <v>7.7698702519188371E-5</v>
      </c>
      <c r="H65" s="107">
        <v>5.1208793431532562E-2</v>
      </c>
      <c r="I65" s="107">
        <v>3.1993583390254037E-4</v>
      </c>
      <c r="J65" s="107">
        <v>6.0457175664805273E-4</v>
      </c>
      <c r="K65" s="107">
        <v>7.4781354489681927E-5</v>
      </c>
      <c r="L65" s="107">
        <v>2.8511242292366505E-3</v>
      </c>
      <c r="M65" s="107">
        <v>3.1781589433443232E-3</v>
      </c>
      <c r="N65" s="529">
        <f t="shared" si="11"/>
        <v>0</v>
      </c>
      <c r="O65" s="529">
        <f t="shared" si="12"/>
        <v>0</v>
      </c>
      <c r="P65" s="530">
        <f t="shared" si="3"/>
        <v>0</v>
      </c>
      <c r="Q65" s="530">
        <f t="shared" si="4"/>
        <v>0</v>
      </c>
      <c r="R65" s="530">
        <f t="shared" si="5"/>
        <v>0</v>
      </c>
      <c r="S65" s="530">
        <f t="shared" si="6"/>
        <v>0</v>
      </c>
      <c r="T65" s="530">
        <f t="shared" si="7"/>
        <v>0</v>
      </c>
      <c r="U65" s="530">
        <f t="shared" si="8"/>
        <v>0</v>
      </c>
      <c r="V65" s="411">
        <f t="shared" si="9"/>
        <v>0</v>
      </c>
      <c r="W65" s="408"/>
      <c r="X65" s="412">
        <f t="shared" si="10"/>
        <v>0</v>
      </c>
      <c r="Y65" s="163"/>
      <c r="Z65" s="163"/>
      <c r="AA65" s="163"/>
      <c r="AB65" s="163"/>
      <c r="AC65" s="163"/>
      <c r="AD65" s="163"/>
      <c r="AE65" s="163"/>
      <c r="AF65" s="163"/>
    </row>
    <row r="66" spans="1:32" ht="16.5" customHeight="1" x14ac:dyDescent="0.2">
      <c r="A66" s="163"/>
      <c r="B66" s="535" t="s">
        <v>263</v>
      </c>
      <c r="C66" s="391" t="s">
        <v>355</v>
      </c>
      <c r="D66" s="12"/>
      <c r="E66" s="408"/>
      <c r="F66" s="106">
        <v>0</v>
      </c>
      <c r="G66" s="107">
        <v>0</v>
      </c>
      <c r="H66" s="107">
        <v>0</v>
      </c>
      <c r="I66" s="107">
        <v>0</v>
      </c>
      <c r="J66" s="107">
        <v>0</v>
      </c>
      <c r="K66" s="107">
        <v>0</v>
      </c>
      <c r="L66" s="107">
        <v>0</v>
      </c>
      <c r="M66" s="107">
        <v>0</v>
      </c>
      <c r="N66" s="529">
        <f t="shared" si="11"/>
        <v>0</v>
      </c>
      <c r="O66" s="529">
        <f t="shared" si="12"/>
        <v>0</v>
      </c>
      <c r="P66" s="530">
        <f t="shared" si="3"/>
        <v>0</v>
      </c>
      <c r="Q66" s="530">
        <f t="shared" si="4"/>
        <v>0</v>
      </c>
      <c r="R66" s="530">
        <f t="shared" si="5"/>
        <v>0</v>
      </c>
      <c r="S66" s="530">
        <f t="shared" si="6"/>
        <v>0</v>
      </c>
      <c r="T66" s="530">
        <f t="shared" si="7"/>
        <v>0</v>
      </c>
      <c r="U66" s="530">
        <f t="shared" si="8"/>
        <v>0</v>
      </c>
      <c r="V66" s="411">
        <f t="shared" si="9"/>
        <v>0</v>
      </c>
      <c r="W66" s="408"/>
      <c r="X66" s="412">
        <f t="shared" si="10"/>
        <v>0</v>
      </c>
      <c r="Y66" s="163"/>
      <c r="Z66" s="163"/>
      <c r="AA66" s="163"/>
      <c r="AB66" s="163"/>
      <c r="AC66" s="163"/>
      <c r="AD66" s="163"/>
      <c r="AE66" s="163"/>
      <c r="AF66" s="163"/>
    </row>
    <row r="67" spans="1:32" ht="16.5" customHeight="1" x14ac:dyDescent="0.2">
      <c r="A67" s="163"/>
      <c r="B67" s="537" t="s">
        <v>264</v>
      </c>
      <c r="C67" s="539" t="s">
        <v>356</v>
      </c>
      <c r="D67" s="14"/>
      <c r="E67" s="410"/>
      <c r="F67" s="110">
        <v>0</v>
      </c>
      <c r="G67" s="111">
        <v>0</v>
      </c>
      <c r="H67" s="111">
        <v>0</v>
      </c>
      <c r="I67" s="111">
        <v>0</v>
      </c>
      <c r="J67" s="111">
        <v>0</v>
      </c>
      <c r="K67" s="111">
        <v>0</v>
      </c>
      <c r="L67" s="111">
        <v>0</v>
      </c>
      <c r="M67" s="111">
        <v>0</v>
      </c>
      <c r="N67" s="533">
        <f t="shared" si="11"/>
        <v>0</v>
      </c>
      <c r="O67" s="533">
        <f t="shared" si="12"/>
        <v>0</v>
      </c>
      <c r="P67" s="534">
        <f t="shared" si="3"/>
        <v>0</v>
      </c>
      <c r="Q67" s="534">
        <f t="shared" si="4"/>
        <v>0</v>
      </c>
      <c r="R67" s="534">
        <f t="shared" si="5"/>
        <v>0</v>
      </c>
      <c r="S67" s="534">
        <f t="shared" si="6"/>
        <v>0</v>
      </c>
      <c r="T67" s="534">
        <f t="shared" si="7"/>
        <v>0</v>
      </c>
      <c r="U67" s="534">
        <f t="shared" si="8"/>
        <v>0</v>
      </c>
      <c r="V67" s="415">
        <f t="shared" si="9"/>
        <v>0</v>
      </c>
      <c r="W67" s="410"/>
      <c r="X67" s="416">
        <f t="shared" si="10"/>
        <v>0</v>
      </c>
      <c r="Y67" s="163"/>
      <c r="Z67" s="163"/>
      <c r="AA67" s="163"/>
      <c r="AB67" s="163"/>
      <c r="AC67" s="163"/>
      <c r="AD67" s="163"/>
      <c r="AE67" s="163"/>
      <c r="AF67" s="163"/>
    </row>
    <row r="68" spans="1:32" ht="16.5" customHeight="1" x14ac:dyDescent="0.2">
      <c r="A68" s="163"/>
      <c r="B68" s="535" t="s">
        <v>265</v>
      </c>
      <c r="C68" s="391" t="s">
        <v>357</v>
      </c>
      <c r="D68" s="12"/>
      <c r="E68" s="408"/>
      <c r="F68" s="106">
        <v>0</v>
      </c>
      <c r="G68" s="107">
        <v>0</v>
      </c>
      <c r="H68" s="107">
        <v>0</v>
      </c>
      <c r="I68" s="107">
        <v>0</v>
      </c>
      <c r="J68" s="107">
        <v>0</v>
      </c>
      <c r="K68" s="107">
        <v>0</v>
      </c>
      <c r="L68" s="107">
        <v>0</v>
      </c>
      <c r="M68" s="107">
        <v>0</v>
      </c>
      <c r="N68" s="529">
        <f t="shared" si="11"/>
        <v>0</v>
      </c>
      <c r="O68" s="529">
        <f t="shared" si="12"/>
        <v>0</v>
      </c>
      <c r="P68" s="530">
        <f t="shared" si="3"/>
        <v>0</v>
      </c>
      <c r="Q68" s="530">
        <f t="shared" si="4"/>
        <v>0</v>
      </c>
      <c r="R68" s="530">
        <f t="shared" si="5"/>
        <v>0</v>
      </c>
      <c r="S68" s="530">
        <f t="shared" si="6"/>
        <v>0</v>
      </c>
      <c r="T68" s="530">
        <f t="shared" si="7"/>
        <v>0</v>
      </c>
      <c r="U68" s="530">
        <f t="shared" si="8"/>
        <v>0</v>
      </c>
      <c r="V68" s="411">
        <f t="shared" si="9"/>
        <v>0</v>
      </c>
      <c r="W68" s="408"/>
      <c r="X68" s="412">
        <f t="shared" si="10"/>
        <v>0</v>
      </c>
      <c r="Y68" s="163"/>
      <c r="Z68" s="163"/>
      <c r="AA68" s="163"/>
      <c r="AB68" s="163"/>
      <c r="AC68" s="163"/>
      <c r="AD68" s="163"/>
      <c r="AE68" s="163"/>
      <c r="AF68" s="163"/>
    </row>
    <row r="69" spans="1:32" ht="16.5" customHeight="1" x14ac:dyDescent="0.2">
      <c r="A69" s="163"/>
      <c r="B69" s="535" t="s">
        <v>266</v>
      </c>
      <c r="C69" s="391" t="s">
        <v>358</v>
      </c>
      <c r="D69" s="12"/>
      <c r="E69" s="408"/>
      <c r="F69" s="106">
        <v>0</v>
      </c>
      <c r="G69" s="107">
        <v>0</v>
      </c>
      <c r="H69" s="107">
        <v>0</v>
      </c>
      <c r="I69" s="107">
        <v>0</v>
      </c>
      <c r="J69" s="107">
        <v>0</v>
      </c>
      <c r="K69" s="107">
        <v>0</v>
      </c>
      <c r="L69" s="107">
        <v>0</v>
      </c>
      <c r="M69" s="107">
        <v>0</v>
      </c>
      <c r="N69" s="529">
        <f t="shared" si="11"/>
        <v>0</v>
      </c>
      <c r="O69" s="529">
        <f t="shared" si="12"/>
        <v>0</v>
      </c>
      <c r="P69" s="530">
        <f t="shared" si="3"/>
        <v>0</v>
      </c>
      <c r="Q69" s="530">
        <f t="shared" si="4"/>
        <v>0</v>
      </c>
      <c r="R69" s="530">
        <f t="shared" si="5"/>
        <v>0</v>
      </c>
      <c r="S69" s="530">
        <f t="shared" si="6"/>
        <v>0</v>
      </c>
      <c r="T69" s="530">
        <f t="shared" si="7"/>
        <v>0</v>
      </c>
      <c r="U69" s="530">
        <f t="shared" si="8"/>
        <v>0</v>
      </c>
      <c r="V69" s="411">
        <f t="shared" si="9"/>
        <v>0</v>
      </c>
      <c r="W69" s="408"/>
      <c r="X69" s="412">
        <f t="shared" si="10"/>
        <v>0</v>
      </c>
      <c r="Y69" s="163"/>
      <c r="Z69" s="163"/>
      <c r="AA69" s="163"/>
      <c r="AB69" s="163"/>
      <c r="AC69" s="163"/>
      <c r="AD69" s="163"/>
      <c r="AE69" s="163"/>
      <c r="AF69" s="163"/>
    </row>
    <row r="70" spans="1:32" ht="16.5" customHeight="1" x14ac:dyDescent="0.2">
      <c r="A70" s="163"/>
      <c r="B70" s="535" t="s">
        <v>267</v>
      </c>
      <c r="C70" s="391" t="s">
        <v>359</v>
      </c>
      <c r="D70" s="12"/>
      <c r="E70" s="408"/>
      <c r="F70" s="106">
        <v>0</v>
      </c>
      <c r="G70" s="107">
        <v>0</v>
      </c>
      <c r="H70" s="107">
        <v>0</v>
      </c>
      <c r="I70" s="107">
        <v>0</v>
      </c>
      <c r="J70" s="107">
        <v>0</v>
      </c>
      <c r="K70" s="107">
        <v>0</v>
      </c>
      <c r="L70" s="107">
        <v>0</v>
      </c>
      <c r="M70" s="107">
        <v>0</v>
      </c>
      <c r="N70" s="529">
        <f t="shared" si="11"/>
        <v>0</v>
      </c>
      <c r="O70" s="529">
        <f t="shared" si="12"/>
        <v>0</v>
      </c>
      <c r="P70" s="530">
        <f t="shared" si="3"/>
        <v>0</v>
      </c>
      <c r="Q70" s="530">
        <f t="shared" si="4"/>
        <v>0</v>
      </c>
      <c r="R70" s="530">
        <f t="shared" si="5"/>
        <v>0</v>
      </c>
      <c r="S70" s="530">
        <f t="shared" si="6"/>
        <v>0</v>
      </c>
      <c r="T70" s="530">
        <f t="shared" si="7"/>
        <v>0</v>
      </c>
      <c r="U70" s="530">
        <f t="shared" si="8"/>
        <v>0</v>
      </c>
      <c r="V70" s="411">
        <f t="shared" si="9"/>
        <v>0</v>
      </c>
      <c r="W70" s="408"/>
      <c r="X70" s="412">
        <f t="shared" si="10"/>
        <v>0</v>
      </c>
      <c r="Y70" s="163"/>
      <c r="Z70" s="163"/>
      <c r="AA70" s="163"/>
      <c r="AB70" s="163"/>
      <c r="AC70" s="163"/>
      <c r="AD70" s="163"/>
      <c r="AE70" s="163"/>
      <c r="AF70" s="163"/>
    </row>
    <row r="71" spans="1:32" ht="16.5" customHeight="1" x14ac:dyDescent="0.2">
      <c r="A71" s="163"/>
      <c r="B71" s="535" t="s">
        <v>268</v>
      </c>
      <c r="C71" s="391" t="s">
        <v>549</v>
      </c>
      <c r="D71" s="12"/>
      <c r="E71" s="408"/>
      <c r="F71" s="106">
        <v>0</v>
      </c>
      <c r="G71" s="107">
        <v>0</v>
      </c>
      <c r="H71" s="107">
        <v>0</v>
      </c>
      <c r="I71" s="107">
        <v>0</v>
      </c>
      <c r="J71" s="107">
        <v>0</v>
      </c>
      <c r="K71" s="107">
        <v>0</v>
      </c>
      <c r="L71" s="107">
        <v>0</v>
      </c>
      <c r="M71" s="107">
        <v>0</v>
      </c>
      <c r="N71" s="529">
        <f t="shared" si="11"/>
        <v>0</v>
      </c>
      <c r="O71" s="529">
        <f t="shared" si="12"/>
        <v>0</v>
      </c>
      <c r="P71" s="530">
        <f t="shared" si="3"/>
        <v>0</v>
      </c>
      <c r="Q71" s="530">
        <f t="shared" si="4"/>
        <v>0</v>
      </c>
      <c r="R71" s="530">
        <f t="shared" si="5"/>
        <v>0</v>
      </c>
      <c r="S71" s="530">
        <f t="shared" si="6"/>
        <v>0</v>
      </c>
      <c r="T71" s="530">
        <f t="shared" si="7"/>
        <v>0</v>
      </c>
      <c r="U71" s="530">
        <f t="shared" si="8"/>
        <v>0</v>
      </c>
      <c r="V71" s="411">
        <f t="shared" si="9"/>
        <v>0</v>
      </c>
      <c r="W71" s="408"/>
      <c r="X71" s="412">
        <f t="shared" si="10"/>
        <v>0</v>
      </c>
      <c r="Y71" s="163"/>
      <c r="Z71" s="163"/>
      <c r="AA71" s="163"/>
      <c r="AB71" s="163"/>
      <c r="AC71" s="163"/>
      <c r="AD71" s="163"/>
      <c r="AE71" s="163"/>
      <c r="AF71" s="163"/>
    </row>
    <row r="72" spans="1:32" ht="16.5" customHeight="1" x14ac:dyDescent="0.2">
      <c r="A72" s="163"/>
      <c r="B72" s="537" t="s">
        <v>269</v>
      </c>
      <c r="C72" s="539" t="s">
        <v>360</v>
      </c>
      <c r="D72" s="14"/>
      <c r="E72" s="410"/>
      <c r="F72" s="110">
        <v>0</v>
      </c>
      <c r="G72" s="111">
        <v>0</v>
      </c>
      <c r="H72" s="111">
        <v>0</v>
      </c>
      <c r="I72" s="111">
        <v>0</v>
      </c>
      <c r="J72" s="111">
        <v>0</v>
      </c>
      <c r="K72" s="111">
        <v>0</v>
      </c>
      <c r="L72" s="111">
        <v>0</v>
      </c>
      <c r="M72" s="111">
        <v>0</v>
      </c>
      <c r="N72" s="533">
        <f t="shared" si="11"/>
        <v>0</v>
      </c>
      <c r="O72" s="533">
        <f t="shared" si="12"/>
        <v>0</v>
      </c>
      <c r="P72" s="534">
        <f t="shared" si="3"/>
        <v>0</v>
      </c>
      <c r="Q72" s="534">
        <f t="shared" si="4"/>
        <v>0</v>
      </c>
      <c r="R72" s="534">
        <f t="shared" si="5"/>
        <v>0</v>
      </c>
      <c r="S72" s="534">
        <f t="shared" si="6"/>
        <v>0</v>
      </c>
      <c r="T72" s="534">
        <f t="shared" si="7"/>
        <v>0</v>
      </c>
      <c r="U72" s="534">
        <f t="shared" si="8"/>
        <v>0</v>
      </c>
      <c r="V72" s="415">
        <f t="shared" si="9"/>
        <v>0</v>
      </c>
      <c r="W72" s="410"/>
      <c r="X72" s="416">
        <f t="shared" ref="X72:X103" si="13">V72+W72</f>
        <v>0</v>
      </c>
      <c r="Y72" s="163"/>
      <c r="Z72" s="163"/>
      <c r="AA72" s="163"/>
      <c r="AB72" s="163"/>
      <c r="AC72" s="163"/>
      <c r="AD72" s="163"/>
      <c r="AE72" s="163"/>
      <c r="AF72" s="163"/>
    </row>
    <row r="73" spans="1:32" ht="16.5" customHeight="1" x14ac:dyDescent="0.2">
      <c r="A73" s="163"/>
      <c r="B73" s="535" t="s">
        <v>270</v>
      </c>
      <c r="C73" s="391" t="s">
        <v>188</v>
      </c>
      <c r="D73" s="12"/>
      <c r="E73" s="408"/>
      <c r="F73" s="106">
        <v>0</v>
      </c>
      <c r="G73" s="107">
        <v>0</v>
      </c>
      <c r="H73" s="107">
        <v>0</v>
      </c>
      <c r="I73" s="107">
        <v>0</v>
      </c>
      <c r="J73" s="107">
        <v>0</v>
      </c>
      <c r="K73" s="107">
        <v>0</v>
      </c>
      <c r="L73" s="107">
        <v>0</v>
      </c>
      <c r="M73" s="107">
        <v>0</v>
      </c>
      <c r="N73" s="529">
        <f t="shared" si="11"/>
        <v>0</v>
      </c>
      <c r="O73" s="529">
        <f t="shared" si="12"/>
        <v>0</v>
      </c>
      <c r="P73" s="530">
        <f t="shared" ref="P73:P111" si="14">IF(H73&lt;0,0,ROUND(E73*H73,1))</f>
        <v>0</v>
      </c>
      <c r="Q73" s="530">
        <f t="shared" ref="Q73:Q111" si="15">IF(I73&lt;0,0,ROUND(E73*I73,1))</f>
        <v>0</v>
      </c>
      <c r="R73" s="530">
        <f t="shared" ref="R73:R111" si="16">IF(J73&lt;0,0,ROUND(E73*J73,1))</f>
        <v>0</v>
      </c>
      <c r="S73" s="530">
        <f t="shared" ref="S73:S111" si="17">IF(K73&lt;0,0,ROUND(E73*K73,1))</f>
        <v>0</v>
      </c>
      <c r="T73" s="530">
        <f t="shared" ref="T73:T111" si="18">IF(L73&lt;0,0,ROUND(E73*L73,1))</f>
        <v>0</v>
      </c>
      <c r="U73" s="530">
        <f t="shared" ref="U73:U111" si="19">IF(M73&lt;0,0,ROUND(E73*M73,1))</f>
        <v>0</v>
      </c>
      <c r="V73" s="411">
        <f t="shared" ref="V73:V111" si="20">E73-N73-O73-P73-Q73-R73-S73-T73-U73</f>
        <v>0</v>
      </c>
      <c r="W73" s="408"/>
      <c r="X73" s="412">
        <f t="shared" si="13"/>
        <v>0</v>
      </c>
      <c r="Y73" s="163"/>
      <c r="Z73" s="163"/>
      <c r="AA73" s="163"/>
      <c r="AB73" s="163"/>
      <c r="AC73" s="163"/>
      <c r="AD73" s="163"/>
      <c r="AE73" s="163"/>
      <c r="AF73" s="163"/>
    </row>
    <row r="74" spans="1:32" ht="16.5" customHeight="1" x14ac:dyDescent="0.2">
      <c r="A74" s="163"/>
      <c r="B74" s="535" t="s">
        <v>271</v>
      </c>
      <c r="C74" s="391" t="s">
        <v>189</v>
      </c>
      <c r="D74" s="12"/>
      <c r="E74" s="408"/>
      <c r="F74" s="106">
        <v>0</v>
      </c>
      <c r="G74" s="107">
        <v>0</v>
      </c>
      <c r="H74" s="107">
        <v>0</v>
      </c>
      <c r="I74" s="107">
        <v>0</v>
      </c>
      <c r="J74" s="107">
        <v>0</v>
      </c>
      <c r="K74" s="107">
        <v>0</v>
      </c>
      <c r="L74" s="107">
        <v>0</v>
      </c>
      <c r="M74" s="107">
        <v>0</v>
      </c>
      <c r="N74" s="529">
        <f t="shared" si="11"/>
        <v>0</v>
      </c>
      <c r="O74" s="529">
        <f t="shared" si="12"/>
        <v>0</v>
      </c>
      <c r="P74" s="530">
        <f t="shared" si="14"/>
        <v>0</v>
      </c>
      <c r="Q74" s="530">
        <f t="shared" si="15"/>
        <v>0</v>
      </c>
      <c r="R74" s="530">
        <f t="shared" si="16"/>
        <v>0</v>
      </c>
      <c r="S74" s="530">
        <f t="shared" si="17"/>
        <v>0</v>
      </c>
      <c r="T74" s="530">
        <f t="shared" si="18"/>
        <v>0</v>
      </c>
      <c r="U74" s="530">
        <f t="shared" si="19"/>
        <v>0</v>
      </c>
      <c r="V74" s="411">
        <f t="shared" si="20"/>
        <v>0</v>
      </c>
      <c r="W74" s="408"/>
      <c r="X74" s="412">
        <f t="shared" si="13"/>
        <v>0</v>
      </c>
      <c r="Y74" s="163"/>
      <c r="Z74" s="163"/>
      <c r="AA74" s="163"/>
      <c r="AB74" s="163"/>
      <c r="AC74" s="163"/>
      <c r="AD74" s="163"/>
      <c r="AE74" s="163"/>
      <c r="AF74" s="163"/>
    </row>
    <row r="75" spans="1:32" ht="16.5" customHeight="1" x14ac:dyDescent="0.2">
      <c r="A75" s="163"/>
      <c r="B75" s="535" t="s">
        <v>272</v>
      </c>
      <c r="C75" s="391" t="s">
        <v>190</v>
      </c>
      <c r="D75" s="12"/>
      <c r="E75" s="408"/>
      <c r="F75" s="106">
        <v>0</v>
      </c>
      <c r="G75" s="107">
        <v>0</v>
      </c>
      <c r="H75" s="107">
        <v>0</v>
      </c>
      <c r="I75" s="107">
        <v>0</v>
      </c>
      <c r="J75" s="107">
        <v>0</v>
      </c>
      <c r="K75" s="107">
        <v>0</v>
      </c>
      <c r="L75" s="107">
        <v>0</v>
      </c>
      <c r="M75" s="107">
        <v>0</v>
      </c>
      <c r="N75" s="529">
        <f t="shared" si="11"/>
        <v>0</v>
      </c>
      <c r="O75" s="529">
        <f t="shared" si="12"/>
        <v>0</v>
      </c>
      <c r="P75" s="530">
        <f t="shared" si="14"/>
        <v>0</v>
      </c>
      <c r="Q75" s="530">
        <f t="shared" si="15"/>
        <v>0</v>
      </c>
      <c r="R75" s="530">
        <f t="shared" si="16"/>
        <v>0</v>
      </c>
      <c r="S75" s="530">
        <f t="shared" si="17"/>
        <v>0</v>
      </c>
      <c r="T75" s="530">
        <f t="shared" si="18"/>
        <v>0</v>
      </c>
      <c r="U75" s="530">
        <f t="shared" si="19"/>
        <v>0</v>
      </c>
      <c r="V75" s="689">
        <f>E75-N75-O75-P75-Q75-R75-S75-T75-U75+N112</f>
        <v>0</v>
      </c>
      <c r="W75" s="408"/>
      <c r="X75" s="412">
        <f t="shared" si="13"/>
        <v>0</v>
      </c>
      <c r="Y75" s="163"/>
      <c r="Z75" s="163"/>
      <c r="AA75" s="163"/>
      <c r="AB75" s="163"/>
      <c r="AC75" s="163"/>
      <c r="AD75" s="163"/>
      <c r="AE75" s="163"/>
      <c r="AF75" s="163"/>
    </row>
    <row r="76" spans="1:32" ht="16.5" customHeight="1" x14ac:dyDescent="0.2">
      <c r="A76" s="163"/>
      <c r="B76" s="535" t="s">
        <v>273</v>
      </c>
      <c r="C76" s="391" t="s">
        <v>191</v>
      </c>
      <c r="D76" s="12"/>
      <c r="E76" s="408"/>
      <c r="F76" s="106">
        <v>0</v>
      </c>
      <c r="G76" s="107">
        <v>0</v>
      </c>
      <c r="H76" s="107">
        <v>0</v>
      </c>
      <c r="I76" s="107">
        <v>0</v>
      </c>
      <c r="J76" s="107">
        <v>0</v>
      </c>
      <c r="K76" s="107">
        <v>0</v>
      </c>
      <c r="L76" s="107">
        <v>0</v>
      </c>
      <c r="M76" s="107">
        <v>0</v>
      </c>
      <c r="N76" s="529">
        <f t="shared" si="11"/>
        <v>0</v>
      </c>
      <c r="O76" s="529">
        <f t="shared" si="12"/>
        <v>0</v>
      </c>
      <c r="P76" s="530">
        <f t="shared" si="14"/>
        <v>0</v>
      </c>
      <c r="Q76" s="530">
        <f t="shared" si="15"/>
        <v>0</v>
      </c>
      <c r="R76" s="530">
        <f t="shared" si="16"/>
        <v>0</v>
      </c>
      <c r="S76" s="530">
        <f t="shared" si="17"/>
        <v>0</v>
      </c>
      <c r="T76" s="530">
        <f t="shared" si="18"/>
        <v>0</v>
      </c>
      <c r="U76" s="530">
        <f t="shared" si="19"/>
        <v>0</v>
      </c>
      <c r="V76" s="411">
        <f t="shared" si="20"/>
        <v>0</v>
      </c>
      <c r="W76" s="408"/>
      <c r="X76" s="412">
        <f t="shared" si="13"/>
        <v>0</v>
      </c>
      <c r="Y76" s="163"/>
      <c r="Z76" s="163"/>
      <c r="AA76" s="163"/>
      <c r="AB76" s="163"/>
      <c r="AC76" s="163"/>
      <c r="AD76" s="163"/>
      <c r="AE76" s="163"/>
      <c r="AF76" s="163"/>
    </row>
    <row r="77" spans="1:32" ht="16.5" customHeight="1" x14ac:dyDescent="0.2">
      <c r="A77" s="163"/>
      <c r="B77" s="537" t="s">
        <v>274</v>
      </c>
      <c r="C77" s="539" t="s">
        <v>361</v>
      </c>
      <c r="D77" s="14"/>
      <c r="E77" s="410"/>
      <c r="F77" s="110">
        <v>0</v>
      </c>
      <c r="G77" s="111">
        <v>0</v>
      </c>
      <c r="H77" s="111">
        <v>0</v>
      </c>
      <c r="I77" s="111">
        <v>0</v>
      </c>
      <c r="J77" s="111">
        <v>0</v>
      </c>
      <c r="K77" s="111">
        <v>0</v>
      </c>
      <c r="L77" s="111">
        <v>0</v>
      </c>
      <c r="M77" s="111">
        <v>0</v>
      </c>
      <c r="N77" s="533">
        <f t="shared" si="11"/>
        <v>0</v>
      </c>
      <c r="O77" s="533">
        <f t="shared" si="12"/>
        <v>0</v>
      </c>
      <c r="P77" s="534">
        <f t="shared" si="14"/>
        <v>0</v>
      </c>
      <c r="Q77" s="534">
        <f t="shared" si="15"/>
        <v>0</v>
      </c>
      <c r="R77" s="534">
        <f t="shared" si="16"/>
        <v>0</v>
      </c>
      <c r="S77" s="534">
        <f t="shared" si="17"/>
        <v>0</v>
      </c>
      <c r="T77" s="534">
        <f t="shared" si="18"/>
        <v>0</v>
      </c>
      <c r="U77" s="534">
        <f t="shared" si="19"/>
        <v>0</v>
      </c>
      <c r="V77" s="415">
        <f>E77-N77-O77-P77-Q77-R77-S77-T77-U77</f>
        <v>0</v>
      </c>
      <c r="W77" s="410"/>
      <c r="X77" s="412">
        <f t="shared" si="13"/>
        <v>0</v>
      </c>
      <c r="Y77" s="163"/>
      <c r="Z77" s="163"/>
      <c r="AA77" s="163"/>
      <c r="AB77" s="163"/>
      <c r="AC77" s="163"/>
      <c r="AD77" s="163"/>
      <c r="AE77" s="163"/>
      <c r="AF77" s="163"/>
    </row>
    <row r="78" spans="1:32" ht="16.5" customHeight="1" x14ac:dyDescent="0.2">
      <c r="A78" s="163"/>
      <c r="B78" s="535" t="s">
        <v>275</v>
      </c>
      <c r="C78" s="391" t="s">
        <v>362</v>
      </c>
      <c r="D78" s="12"/>
      <c r="E78" s="408"/>
      <c r="F78" s="106">
        <v>0</v>
      </c>
      <c r="G78" s="107">
        <v>0</v>
      </c>
      <c r="H78" s="107">
        <v>0</v>
      </c>
      <c r="I78" s="107">
        <v>0</v>
      </c>
      <c r="J78" s="107">
        <v>0</v>
      </c>
      <c r="K78" s="107">
        <v>0</v>
      </c>
      <c r="L78" s="107">
        <v>0</v>
      </c>
      <c r="M78" s="107">
        <v>0</v>
      </c>
      <c r="N78" s="529">
        <f t="shared" si="11"/>
        <v>0</v>
      </c>
      <c r="O78" s="529">
        <f>IF(G78&lt;0,0,ROUND(E78*G78,1))</f>
        <v>0</v>
      </c>
      <c r="P78" s="530">
        <f>IF(H78&lt;0,0,ROUND(E78*H78,1))</f>
        <v>0</v>
      </c>
      <c r="Q78" s="530">
        <f>IF(I78&lt;0,0,ROUND(E78*I78,1))</f>
        <v>0</v>
      </c>
      <c r="R78" s="530">
        <f>IF(J78&lt;0,0,ROUND(E78*J78,1))</f>
        <v>0</v>
      </c>
      <c r="S78" s="530">
        <f>IF(K78&lt;0,0,ROUND(E78*K78,1))</f>
        <v>0</v>
      </c>
      <c r="T78" s="530">
        <f t="shared" si="18"/>
        <v>0</v>
      </c>
      <c r="U78" s="530">
        <f t="shared" si="19"/>
        <v>0</v>
      </c>
      <c r="V78" s="411">
        <f>E78-N78-O78-P78-Q78-R78-S78-T78-U78</f>
        <v>0</v>
      </c>
      <c r="W78" s="408"/>
      <c r="X78" s="414">
        <f t="shared" si="13"/>
        <v>0</v>
      </c>
      <c r="Y78" s="163"/>
      <c r="Z78" s="163"/>
      <c r="AA78" s="163"/>
      <c r="AB78" s="163"/>
      <c r="AC78" s="163"/>
      <c r="AD78" s="163"/>
      <c r="AE78" s="163"/>
      <c r="AF78" s="163"/>
    </row>
    <row r="79" spans="1:32" ht="16.5" customHeight="1" x14ac:dyDescent="0.2">
      <c r="A79" s="163"/>
      <c r="B79" s="535" t="s">
        <v>276</v>
      </c>
      <c r="C79" s="391" t="s">
        <v>363</v>
      </c>
      <c r="D79" s="12"/>
      <c r="E79" s="408"/>
      <c r="F79" s="106">
        <v>0</v>
      </c>
      <c r="G79" s="107">
        <v>0</v>
      </c>
      <c r="H79" s="107">
        <v>0</v>
      </c>
      <c r="I79" s="107">
        <v>0</v>
      </c>
      <c r="J79" s="107">
        <v>0</v>
      </c>
      <c r="K79" s="107">
        <v>0</v>
      </c>
      <c r="L79" s="107">
        <v>0</v>
      </c>
      <c r="M79" s="107">
        <v>0</v>
      </c>
      <c r="N79" s="529">
        <f t="shared" si="11"/>
        <v>0</v>
      </c>
      <c r="O79" s="529">
        <f t="shared" si="12"/>
        <v>0</v>
      </c>
      <c r="P79" s="530">
        <f t="shared" si="14"/>
        <v>0</v>
      </c>
      <c r="Q79" s="530">
        <f t="shared" si="15"/>
        <v>0</v>
      </c>
      <c r="R79" s="530">
        <f t="shared" si="16"/>
        <v>0</v>
      </c>
      <c r="S79" s="530">
        <f t="shared" si="17"/>
        <v>0</v>
      </c>
      <c r="T79" s="530">
        <f>IF(L79&lt;0,0,ROUND(E79*L79,1))</f>
        <v>0</v>
      </c>
      <c r="U79" s="530">
        <f>IF(M79&lt;0,0,ROUND(E79*M79,1))</f>
        <v>0</v>
      </c>
      <c r="V79" s="411">
        <f t="shared" si="20"/>
        <v>0</v>
      </c>
      <c r="W79" s="408"/>
      <c r="X79" s="412">
        <f t="shared" si="13"/>
        <v>0</v>
      </c>
      <c r="Y79" s="163"/>
      <c r="Z79" s="163"/>
      <c r="AA79" s="163"/>
      <c r="AB79" s="163"/>
      <c r="AC79" s="163"/>
      <c r="AD79" s="163"/>
      <c r="AE79" s="163"/>
      <c r="AF79" s="163"/>
    </row>
    <row r="80" spans="1:32" ht="16.5" customHeight="1" x14ac:dyDescent="0.2">
      <c r="A80" s="163"/>
      <c r="B80" s="535" t="s">
        <v>277</v>
      </c>
      <c r="C80" s="391" t="s">
        <v>364</v>
      </c>
      <c r="D80" s="12"/>
      <c r="E80" s="408"/>
      <c r="F80" s="106">
        <v>0</v>
      </c>
      <c r="G80" s="107">
        <v>0</v>
      </c>
      <c r="H80" s="107">
        <v>0</v>
      </c>
      <c r="I80" s="107">
        <v>0</v>
      </c>
      <c r="J80" s="107">
        <v>0</v>
      </c>
      <c r="K80" s="107">
        <v>0</v>
      </c>
      <c r="L80" s="107">
        <v>0</v>
      </c>
      <c r="M80" s="107">
        <v>0</v>
      </c>
      <c r="N80" s="529">
        <f t="shared" si="11"/>
        <v>0</v>
      </c>
      <c r="O80" s="529">
        <f t="shared" si="12"/>
        <v>0</v>
      </c>
      <c r="P80" s="530">
        <f t="shared" si="14"/>
        <v>0</v>
      </c>
      <c r="Q80" s="530">
        <f t="shared" si="15"/>
        <v>0</v>
      </c>
      <c r="R80" s="530">
        <f t="shared" si="16"/>
        <v>0</v>
      </c>
      <c r="S80" s="530">
        <f t="shared" si="17"/>
        <v>0</v>
      </c>
      <c r="T80" s="530">
        <f t="shared" si="18"/>
        <v>0</v>
      </c>
      <c r="U80" s="530">
        <f t="shared" si="19"/>
        <v>0</v>
      </c>
      <c r="V80" s="689">
        <f>E80-N80-O80-P80-Q80-R80-S80-T80-U80+O112</f>
        <v>0</v>
      </c>
      <c r="W80" s="408"/>
      <c r="X80" s="412">
        <f t="shared" si="13"/>
        <v>0</v>
      </c>
      <c r="Y80" s="163"/>
      <c r="Z80" s="163"/>
      <c r="AA80" s="163"/>
      <c r="AB80" s="163"/>
      <c r="AC80" s="163"/>
      <c r="AD80" s="163"/>
      <c r="AE80" s="163"/>
      <c r="AF80" s="163"/>
    </row>
    <row r="81" spans="1:32" ht="16.5" customHeight="1" x14ac:dyDescent="0.2">
      <c r="A81" s="163"/>
      <c r="B81" s="535" t="s">
        <v>278</v>
      </c>
      <c r="C81" s="391" t="s">
        <v>365</v>
      </c>
      <c r="D81" s="12"/>
      <c r="E81" s="408"/>
      <c r="F81" s="106">
        <v>0</v>
      </c>
      <c r="G81" s="107">
        <v>0</v>
      </c>
      <c r="H81" s="107">
        <v>0</v>
      </c>
      <c r="I81" s="107">
        <v>0</v>
      </c>
      <c r="J81" s="107">
        <v>0</v>
      </c>
      <c r="K81" s="107">
        <v>0</v>
      </c>
      <c r="L81" s="107">
        <v>0</v>
      </c>
      <c r="M81" s="107">
        <v>0</v>
      </c>
      <c r="N81" s="529">
        <f t="shared" si="11"/>
        <v>0</v>
      </c>
      <c r="O81" s="529">
        <f t="shared" si="12"/>
        <v>0</v>
      </c>
      <c r="P81" s="530">
        <f t="shared" si="14"/>
        <v>0</v>
      </c>
      <c r="Q81" s="530">
        <f t="shared" si="15"/>
        <v>0</v>
      </c>
      <c r="R81" s="530">
        <f t="shared" si="16"/>
        <v>0</v>
      </c>
      <c r="S81" s="530">
        <f t="shared" si="17"/>
        <v>0</v>
      </c>
      <c r="T81" s="530">
        <f t="shared" si="18"/>
        <v>0</v>
      </c>
      <c r="U81" s="530">
        <f t="shared" si="19"/>
        <v>0</v>
      </c>
      <c r="V81" s="689">
        <f>E81-N81-O81-P81-Q81-R81-S81-T81-U81+P112</f>
        <v>0</v>
      </c>
      <c r="W81" s="408"/>
      <c r="X81" s="412">
        <f t="shared" si="13"/>
        <v>0</v>
      </c>
      <c r="Y81" s="163"/>
      <c r="Z81" s="163"/>
      <c r="AA81" s="163"/>
      <c r="AB81" s="163"/>
      <c r="AC81" s="163"/>
      <c r="AD81" s="163"/>
      <c r="AE81" s="163"/>
      <c r="AF81" s="163"/>
    </row>
    <row r="82" spans="1:32" ht="16.5" customHeight="1" x14ac:dyDescent="0.2">
      <c r="A82" s="163"/>
      <c r="B82" s="537" t="s">
        <v>279</v>
      </c>
      <c r="C82" s="539" t="s">
        <v>366</v>
      </c>
      <c r="D82" s="14"/>
      <c r="E82" s="410"/>
      <c r="F82" s="110">
        <v>0</v>
      </c>
      <c r="G82" s="111">
        <v>0</v>
      </c>
      <c r="H82" s="111">
        <v>0</v>
      </c>
      <c r="I82" s="111">
        <v>0</v>
      </c>
      <c r="J82" s="111">
        <v>0</v>
      </c>
      <c r="K82" s="111">
        <v>0</v>
      </c>
      <c r="L82" s="111">
        <v>0</v>
      </c>
      <c r="M82" s="111">
        <v>0</v>
      </c>
      <c r="N82" s="533">
        <f t="shared" si="11"/>
        <v>0</v>
      </c>
      <c r="O82" s="533">
        <f t="shared" si="12"/>
        <v>0</v>
      </c>
      <c r="P82" s="534">
        <f t="shared" si="14"/>
        <v>0</v>
      </c>
      <c r="Q82" s="534">
        <f t="shared" si="15"/>
        <v>0</v>
      </c>
      <c r="R82" s="534">
        <f t="shared" si="16"/>
        <v>0</v>
      </c>
      <c r="S82" s="534">
        <f t="shared" si="17"/>
        <v>0</v>
      </c>
      <c r="T82" s="534">
        <f t="shared" si="18"/>
        <v>0</v>
      </c>
      <c r="U82" s="534">
        <f t="shared" si="19"/>
        <v>0</v>
      </c>
      <c r="V82" s="415">
        <f>E82-N82-O82-P82-Q82-R82-S82-T82-U82</f>
        <v>0</v>
      </c>
      <c r="W82" s="410"/>
      <c r="X82" s="412">
        <f t="shared" si="13"/>
        <v>0</v>
      </c>
      <c r="Y82" s="163"/>
      <c r="Z82" s="163"/>
      <c r="AA82" s="163"/>
      <c r="AB82" s="163"/>
      <c r="AC82" s="163"/>
      <c r="AD82" s="163"/>
      <c r="AE82" s="163"/>
      <c r="AF82" s="163"/>
    </row>
    <row r="83" spans="1:32" ht="16.5" customHeight="1" x14ac:dyDescent="0.2">
      <c r="A83" s="163"/>
      <c r="B83" s="535" t="s">
        <v>280</v>
      </c>
      <c r="C83" s="391" t="s">
        <v>367</v>
      </c>
      <c r="D83" s="12"/>
      <c r="E83" s="408"/>
      <c r="F83" s="106">
        <v>0</v>
      </c>
      <c r="G83" s="107">
        <v>0</v>
      </c>
      <c r="H83" s="107">
        <v>0</v>
      </c>
      <c r="I83" s="107">
        <v>0</v>
      </c>
      <c r="J83" s="107">
        <v>0</v>
      </c>
      <c r="K83" s="107">
        <v>0</v>
      </c>
      <c r="L83" s="107">
        <v>0</v>
      </c>
      <c r="M83" s="107">
        <v>0</v>
      </c>
      <c r="N83" s="529">
        <f t="shared" si="11"/>
        <v>0</v>
      </c>
      <c r="O83" s="529">
        <f t="shared" si="12"/>
        <v>0</v>
      </c>
      <c r="P83" s="530">
        <f t="shared" si="14"/>
        <v>0</v>
      </c>
      <c r="Q83" s="530">
        <f t="shared" si="15"/>
        <v>0</v>
      </c>
      <c r="R83" s="530">
        <f t="shared" si="16"/>
        <v>0</v>
      </c>
      <c r="S83" s="530">
        <f t="shared" si="17"/>
        <v>0</v>
      </c>
      <c r="T83" s="530">
        <f t="shared" si="18"/>
        <v>0</v>
      </c>
      <c r="U83" s="530">
        <f t="shared" si="19"/>
        <v>0</v>
      </c>
      <c r="V83" s="689">
        <f>E83-N83-O83-P83-Q83-R83-S83-T83-U83+Q112+R112</f>
        <v>0</v>
      </c>
      <c r="W83" s="408"/>
      <c r="X83" s="414">
        <f t="shared" si="13"/>
        <v>0</v>
      </c>
      <c r="Y83" s="163"/>
      <c r="Z83" s="163"/>
      <c r="AA83" s="163"/>
      <c r="AB83" s="163"/>
      <c r="AC83" s="163"/>
      <c r="AD83" s="163"/>
      <c r="AE83" s="163"/>
      <c r="AF83" s="163"/>
    </row>
    <row r="84" spans="1:32" ht="16.5" customHeight="1" x14ac:dyDescent="0.2">
      <c r="A84" s="163"/>
      <c r="B84" s="535" t="s">
        <v>281</v>
      </c>
      <c r="C84" s="391" t="s">
        <v>368</v>
      </c>
      <c r="D84" s="12"/>
      <c r="E84" s="408"/>
      <c r="F84" s="106">
        <v>0</v>
      </c>
      <c r="G84" s="107">
        <v>0</v>
      </c>
      <c r="H84" s="107">
        <v>0</v>
      </c>
      <c r="I84" s="107">
        <v>0</v>
      </c>
      <c r="J84" s="107">
        <v>0</v>
      </c>
      <c r="K84" s="107">
        <v>0</v>
      </c>
      <c r="L84" s="107">
        <v>0</v>
      </c>
      <c r="M84" s="107">
        <v>0</v>
      </c>
      <c r="N84" s="529">
        <f t="shared" si="11"/>
        <v>0</v>
      </c>
      <c r="O84" s="529">
        <f t="shared" si="12"/>
        <v>0</v>
      </c>
      <c r="P84" s="530">
        <f t="shared" si="14"/>
        <v>0</v>
      </c>
      <c r="Q84" s="530">
        <f t="shared" si="15"/>
        <v>0</v>
      </c>
      <c r="R84" s="530">
        <f t="shared" si="16"/>
        <v>0</v>
      </c>
      <c r="S84" s="530">
        <f t="shared" si="17"/>
        <v>0</v>
      </c>
      <c r="T84" s="530">
        <f t="shared" si="18"/>
        <v>0</v>
      </c>
      <c r="U84" s="530">
        <f t="shared" si="19"/>
        <v>0</v>
      </c>
      <c r="V84" s="689">
        <f>E84-N84-O84-P84-Q84-R84-S84-T84-U84+S112</f>
        <v>0</v>
      </c>
      <c r="W84" s="408"/>
      <c r="X84" s="412">
        <f t="shared" si="13"/>
        <v>0</v>
      </c>
      <c r="Y84" s="163"/>
      <c r="Z84" s="163"/>
      <c r="AA84" s="163"/>
      <c r="AB84" s="163"/>
      <c r="AC84" s="163"/>
      <c r="AD84" s="163"/>
      <c r="AE84" s="163"/>
      <c r="AF84" s="163"/>
    </row>
    <row r="85" spans="1:32" ht="16.5" customHeight="1" x14ac:dyDescent="0.2">
      <c r="A85" s="163"/>
      <c r="B85" s="535" t="s">
        <v>282</v>
      </c>
      <c r="C85" s="391" t="s">
        <v>369</v>
      </c>
      <c r="D85" s="12"/>
      <c r="E85" s="408"/>
      <c r="F85" s="106">
        <v>0</v>
      </c>
      <c r="G85" s="107">
        <v>0</v>
      </c>
      <c r="H85" s="107">
        <v>0</v>
      </c>
      <c r="I85" s="107">
        <v>0</v>
      </c>
      <c r="J85" s="107">
        <v>0</v>
      </c>
      <c r="K85" s="107">
        <v>0</v>
      </c>
      <c r="L85" s="107">
        <v>0</v>
      </c>
      <c r="M85" s="107">
        <v>0</v>
      </c>
      <c r="N85" s="529">
        <f t="shared" si="11"/>
        <v>0</v>
      </c>
      <c r="O85" s="529">
        <f t="shared" si="12"/>
        <v>0</v>
      </c>
      <c r="P85" s="530">
        <f t="shared" si="14"/>
        <v>0</v>
      </c>
      <c r="Q85" s="530">
        <f t="shared" si="15"/>
        <v>0</v>
      </c>
      <c r="R85" s="530">
        <f t="shared" si="16"/>
        <v>0</v>
      </c>
      <c r="S85" s="530">
        <f t="shared" si="17"/>
        <v>0</v>
      </c>
      <c r="T85" s="530">
        <f t="shared" si="18"/>
        <v>0</v>
      </c>
      <c r="U85" s="530">
        <f t="shared" si="19"/>
        <v>0</v>
      </c>
      <c r="V85" s="689">
        <f>E85-N85-O85-P85-Q85-R85-S85-T85-U85+T112</f>
        <v>0</v>
      </c>
      <c r="W85" s="408"/>
      <c r="X85" s="412">
        <f t="shared" si="13"/>
        <v>0</v>
      </c>
      <c r="Y85" s="163"/>
      <c r="Z85" s="163"/>
      <c r="AA85" s="163"/>
      <c r="AB85" s="163"/>
      <c r="AC85" s="163"/>
      <c r="AD85" s="163"/>
      <c r="AE85" s="163"/>
      <c r="AF85" s="163"/>
    </row>
    <row r="86" spans="1:32" ht="16.5" customHeight="1" x14ac:dyDescent="0.2">
      <c r="A86" s="163"/>
      <c r="B86" s="535" t="s">
        <v>283</v>
      </c>
      <c r="C86" s="391" t="s">
        <v>370</v>
      </c>
      <c r="D86" s="12"/>
      <c r="E86" s="408"/>
      <c r="F86" s="106">
        <v>0</v>
      </c>
      <c r="G86" s="107">
        <v>0</v>
      </c>
      <c r="H86" s="107">
        <v>0</v>
      </c>
      <c r="I86" s="107">
        <v>0</v>
      </c>
      <c r="J86" s="107">
        <v>0</v>
      </c>
      <c r="K86" s="107">
        <v>0</v>
      </c>
      <c r="L86" s="107">
        <v>0</v>
      </c>
      <c r="M86" s="107">
        <v>0</v>
      </c>
      <c r="N86" s="529">
        <f t="shared" si="11"/>
        <v>0</v>
      </c>
      <c r="O86" s="529">
        <f t="shared" si="12"/>
        <v>0</v>
      </c>
      <c r="P86" s="530">
        <f t="shared" si="14"/>
        <v>0</v>
      </c>
      <c r="Q86" s="530">
        <f t="shared" si="15"/>
        <v>0</v>
      </c>
      <c r="R86" s="530">
        <f t="shared" si="16"/>
        <v>0</v>
      </c>
      <c r="S86" s="530">
        <f t="shared" si="17"/>
        <v>0</v>
      </c>
      <c r="T86" s="530">
        <f t="shared" si="18"/>
        <v>0</v>
      </c>
      <c r="U86" s="530">
        <f t="shared" si="19"/>
        <v>0</v>
      </c>
      <c r="V86" s="689">
        <f>E86-N86-O86-P86-Q86-R86-S86-T86-U86+U112</f>
        <v>0</v>
      </c>
      <c r="W86" s="408"/>
      <c r="X86" s="412">
        <f t="shared" si="13"/>
        <v>0</v>
      </c>
      <c r="Y86" s="163"/>
      <c r="Z86" s="163"/>
      <c r="AA86" s="163"/>
      <c r="AB86" s="163"/>
      <c r="AC86" s="163"/>
      <c r="AD86" s="163"/>
      <c r="AE86" s="163"/>
      <c r="AF86" s="163"/>
    </row>
    <row r="87" spans="1:32" ht="16.5" customHeight="1" x14ac:dyDescent="0.2">
      <c r="A87" s="163"/>
      <c r="B87" s="537" t="s">
        <v>284</v>
      </c>
      <c r="C87" s="539" t="s">
        <v>371</v>
      </c>
      <c r="D87" s="14"/>
      <c r="E87" s="410"/>
      <c r="F87" s="110">
        <v>0</v>
      </c>
      <c r="G87" s="111">
        <v>0</v>
      </c>
      <c r="H87" s="111">
        <v>0</v>
      </c>
      <c r="I87" s="111">
        <v>0</v>
      </c>
      <c r="J87" s="111">
        <v>0</v>
      </c>
      <c r="K87" s="111">
        <v>0</v>
      </c>
      <c r="L87" s="111">
        <v>0</v>
      </c>
      <c r="M87" s="111">
        <v>0</v>
      </c>
      <c r="N87" s="533">
        <f t="shared" si="11"/>
        <v>0</v>
      </c>
      <c r="O87" s="533">
        <f t="shared" si="12"/>
        <v>0</v>
      </c>
      <c r="P87" s="534">
        <f t="shared" si="14"/>
        <v>0</v>
      </c>
      <c r="Q87" s="534">
        <f t="shared" si="15"/>
        <v>0</v>
      </c>
      <c r="R87" s="534">
        <f t="shared" si="16"/>
        <v>0</v>
      </c>
      <c r="S87" s="534">
        <f t="shared" si="17"/>
        <v>0</v>
      </c>
      <c r="T87" s="534">
        <f t="shared" si="18"/>
        <v>0</v>
      </c>
      <c r="U87" s="534">
        <f t="shared" si="19"/>
        <v>0</v>
      </c>
      <c r="V87" s="415">
        <f>E87-N87-O87-P87-Q87-R87-S87-T87-U87</f>
        <v>0</v>
      </c>
      <c r="W87" s="410"/>
      <c r="X87" s="416">
        <f t="shared" si="13"/>
        <v>0</v>
      </c>
      <c r="Y87" s="163"/>
      <c r="Z87" s="163"/>
      <c r="AA87" s="163"/>
      <c r="AB87" s="163"/>
      <c r="AC87" s="163"/>
      <c r="AD87" s="163"/>
      <c r="AE87" s="163"/>
      <c r="AF87" s="163"/>
    </row>
    <row r="88" spans="1:32" ht="16.5" customHeight="1" x14ac:dyDescent="0.2">
      <c r="A88" s="163"/>
      <c r="B88" s="535" t="s">
        <v>285</v>
      </c>
      <c r="C88" s="391" t="s">
        <v>372</v>
      </c>
      <c r="D88" s="12"/>
      <c r="E88" s="408"/>
      <c r="F88" s="106">
        <v>0</v>
      </c>
      <c r="G88" s="107">
        <v>0</v>
      </c>
      <c r="H88" s="107">
        <v>0</v>
      </c>
      <c r="I88" s="107">
        <v>0</v>
      </c>
      <c r="J88" s="107">
        <v>0</v>
      </c>
      <c r="K88" s="107">
        <v>0</v>
      </c>
      <c r="L88" s="107">
        <v>0</v>
      </c>
      <c r="M88" s="107">
        <v>0</v>
      </c>
      <c r="N88" s="529">
        <f t="shared" si="11"/>
        <v>0</v>
      </c>
      <c r="O88" s="529">
        <f t="shared" si="12"/>
        <v>0</v>
      </c>
      <c r="P88" s="530">
        <f t="shared" si="14"/>
        <v>0</v>
      </c>
      <c r="Q88" s="530">
        <f t="shared" si="15"/>
        <v>0</v>
      </c>
      <c r="R88" s="530">
        <f t="shared" si="16"/>
        <v>0</v>
      </c>
      <c r="S88" s="530">
        <f t="shared" si="17"/>
        <v>0</v>
      </c>
      <c r="T88" s="530">
        <f t="shared" si="18"/>
        <v>0</v>
      </c>
      <c r="U88" s="530">
        <f t="shared" si="19"/>
        <v>0</v>
      </c>
      <c r="V88" s="411">
        <f>E88-N88-O88-P88-Q88-R88-S88-T88-U88</f>
        <v>0</v>
      </c>
      <c r="W88" s="408"/>
      <c r="X88" s="412">
        <f t="shared" si="13"/>
        <v>0</v>
      </c>
      <c r="Y88" s="163"/>
      <c r="Z88" s="163"/>
      <c r="AA88" s="163"/>
      <c r="AB88" s="163"/>
      <c r="AC88" s="163"/>
      <c r="AD88" s="163"/>
      <c r="AE88" s="163"/>
      <c r="AF88" s="163"/>
    </row>
    <row r="89" spans="1:32" ht="16.5" customHeight="1" x14ac:dyDescent="0.2">
      <c r="A89" s="163"/>
      <c r="B89" s="535" t="s">
        <v>286</v>
      </c>
      <c r="C89" s="391" t="s">
        <v>373</v>
      </c>
      <c r="D89" s="12"/>
      <c r="E89" s="408"/>
      <c r="F89" s="106">
        <v>0</v>
      </c>
      <c r="G89" s="107">
        <v>0</v>
      </c>
      <c r="H89" s="107">
        <v>0</v>
      </c>
      <c r="I89" s="107">
        <v>0</v>
      </c>
      <c r="J89" s="107">
        <v>0</v>
      </c>
      <c r="K89" s="107">
        <v>0</v>
      </c>
      <c r="L89" s="107">
        <v>0</v>
      </c>
      <c r="M89" s="107">
        <v>0</v>
      </c>
      <c r="N89" s="529">
        <f t="shared" si="11"/>
        <v>0</v>
      </c>
      <c r="O89" s="529">
        <f t="shared" si="12"/>
        <v>0</v>
      </c>
      <c r="P89" s="530">
        <f t="shared" si="14"/>
        <v>0</v>
      </c>
      <c r="Q89" s="530">
        <f t="shared" si="15"/>
        <v>0</v>
      </c>
      <c r="R89" s="530">
        <f t="shared" si="16"/>
        <v>0</v>
      </c>
      <c r="S89" s="530">
        <f t="shared" si="17"/>
        <v>0</v>
      </c>
      <c r="T89" s="530">
        <f t="shared" si="18"/>
        <v>0</v>
      </c>
      <c r="U89" s="530">
        <f t="shared" si="19"/>
        <v>0</v>
      </c>
      <c r="V89" s="411">
        <f>E89-N89-O89-P89-Q89-R89-S89-T89-U89</f>
        <v>0</v>
      </c>
      <c r="W89" s="408"/>
      <c r="X89" s="412">
        <f t="shared" si="13"/>
        <v>0</v>
      </c>
      <c r="Y89" s="163"/>
      <c r="Z89" s="163"/>
      <c r="AA89" s="163"/>
      <c r="AB89" s="163"/>
      <c r="AC89" s="163"/>
      <c r="AD89" s="163"/>
      <c r="AE89" s="163"/>
      <c r="AF89" s="163"/>
    </row>
    <row r="90" spans="1:32" ht="16.5" customHeight="1" x14ac:dyDescent="0.2">
      <c r="A90" s="163"/>
      <c r="B90" s="535" t="s">
        <v>287</v>
      </c>
      <c r="C90" s="391" t="s">
        <v>374</v>
      </c>
      <c r="D90" s="12"/>
      <c r="E90" s="408"/>
      <c r="F90" s="106">
        <v>0</v>
      </c>
      <c r="G90" s="107">
        <v>0</v>
      </c>
      <c r="H90" s="107">
        <v>0</v>
      </c>
      <c r="I90" s="107">
        <v>0</v>
      </c>
      <c r="J90" s="107">
        <v>0</v>
      </c>
      <c r="K90" s="107">
        <v>0</v>
      </c>
      <c r="L90" s="107">
        <v>0</v>
      </c>
      <c r="M90" s="107">
        <v>0</v>
      </c>
      <c r="N90" s="529">
        <f t="shared" si="11"/>
        <v>0</v>
      </c>
      <c r="O90" s="529">
        <f t="shared" si="12"/>
        <v>0</v>
      </c>
      <c r="P90" s="530">
        <f t="shared" si="14"/>
        <v>0</v>
      </c>
      <c r="Q90" s="530">
        <f t="shared" si="15"/>
        <v>0</v>
      </c>
      <c r="R90" s="530">
        <f t="shared" si="16"/>
        <v>0</v>
      </c>
      <c r="S90" s="530">
        <f t="shared" si="17"/>
        <v>0</v>
      </c>
      <c r="T90" s="530">
        <f t="shared" si="18"/>
        <v>0</v>
      </c>
      <c r="U90" s="530">
        <f t="shared" si="19"/>
        <v>0</v>
      </c>
      <c r="V90" s="411">
        <f t="shared" si="20"/>
        <v>0</v>
      </c>
      <c r="W90" s="408"/>
      <c r="X90" s="412">
        <f t="shared" si="13"/>
        <v>0</v>
      </c>
      <c r="Y90" s="163"/>
      <c r="Z90" s="163"/>
      <c r="AA90" s="163"/>
      <c r="AB90" s="163"/>
      <c r="AC90" s="163"/>
      <c r="AD90" s="163"/>
      <c r="AE90" s="163"/>
      <c r="AF90" s="163"/>
    </row>
    <row r="91" spans="1:32" ht="16.5" customHeight="1" x14ac:dyDescent="0.2">
      <c r="A91" s="163"/>
      <c r="B91" s="535" t="s">
        <v>288</v>
      </c>
      <c r="C91" s="391" t="s">
        <v>375</v>
      </c>
      <c r="D91" s="12"/>
      <c r="E91" s="408"/>
      <c r="F91" s="106">
        <v>3.2816120792473667E-2</v>
      </c>
      <c r="G91" s="107">
        <v>1.0968755437098601E-5</v>
      </c>
      <c r="H91" s="107">
        <v>3.0193075311222674E-3</v>
      </c>
      <c r="I91" s="107">
        <v>0</v>
      </c>
      <c r="J91" s="107">
        <v>0</v>
      </c>
      <c r="K91" s="107">
        <v>7.9428918682438146E-6</v>
      </c>
      <c r="L91" s="107">
        <v>1.7307309225605866E-4</v>
      </c>
      <c r="M91" s="107">
        <v>1.040266679442535E-3</v>
      </c>
      <c r="N91" s="529">
        <f t="shared" si="11"/>
        <v>0</v>
      </c>
      <c r="O91" s="529">
        <f t="shared" si="12"/>
        <v>0</v>
      </c>
      <c r="P91" s="530">
        <f t="shared" si="14"/>
        <v>0</v>
      </c>
      <c r="Q91" s="530">
        <f t="shared" si="15"/>
        <v>0</v>
      </c>
      <c r="R91" s="530">
        <f t="shared" si="16"/>
        <v>0</v>
      </c>
      <c r="S91" s="530">
        <f t="shared" si="17"/>
        <v>0</v>
      </c>
      <c r="T91" s="530">
        <f t="shared" si="18"/>
        <v>0</v>
      </c>
      <c r="U91" s="530">
        <f t="shared" si="19"/>
        <v>0</v>
      </c>
      <c r="V91" s="411">
        <f t="shared" si="20"/>
        <v>0</v>
      </c>
      <c r="W91" s="408"/>
      <c r="X91" s="412">
        <f t="shared" si="13"/>
        <v>0</v>
      </c>
      <c r="Y91" s="163"/>
      <c r="Z91" s="163"/>
      <c r="AA91" s="163"/>
      <c r="AB91" s="163"/>
      <c r="AC91" s="163"/>
      <c r="AD91" s="163"/>
      <c r="AE91" s="163"/>
      <c r="AF91" s="163"/>
    </row>
    <row r="92" spans="1:32" ht="16.5" customHeight="1" x14ac:dyDescent="0.2">
      <c r="A92" s="163"/>
      <c r="B92" s="537" t="s">
        <v>289</v>
      </c>
      <c r="C92" s="539" t="s">
        <v>376</v>
      </c>
      <c r="D92" s="14"/>
      <c r="E92" s="410"/>
      <c r="F92" s="110">
        <v>0</v>
      </c>
      <c r="G92" s="111">
        <v>0</v>
      </c>
      <c r="H92" s="111">
        <v>0</v>
      </c>
      <c r="I92" s="111">
        <v>0</v>
      </c>
      <c r="J92" s="111">
        <v>0</v>
      </c>
      <c r="K92" s="111">
        <v>0</v>
      </c>
      <c r="L92" s="111">
        <v>0</v>
      </c>
      <c r="M92" s="111">
        <v>0</v>
      </c>
      <c r="N92" s="533">
        <f t="shared" si="11"/>
        <v>0</v>
      </c>
      <c r="O92" s="533">
        <f t="shared" si="12"/>
        <v>0</v>
      </c>
      <c r="P92" s="534">
        <f t="shared" si="14"/>
        <v>0</v>
      </c>
      <c r="Q92" s="534">
        <f t="shared" si="15"/>
        <v>0</v>
      </c>
      <c r="R92" s="534">
        <f t="shared" si="16"/>
        <v>0</v>
      </c>
      <c r="S92" s="534">
        <f t="shared" si="17"/>
        <v>0</v>
      </c>
      <c r="T92" s="534">
        <f t="shared" si="18"/>
        <v>0</v>
      </c>
      <c r="U92" s="534">
        <f t="shared" si="19"/>
        <v>0</v>
      </c>
      <c r="V92" s="415">
        <f t="shared" si="20"/>
        <v>0</v>
      </c>
      <c r="W92" s="410"/>
      <c r="X92" s="416">
        <f t="shared" si="13"/>
        <v>0</v>
      </c>
      <c r="Y92" s="163"/>
      <c r="Z92" s="163"/>
      <c r="AA92" s="163"/>
      <c r="AB92" s="163"/>
      <c r="AC92" s="163"/>
      <c r="AD92" s="163"/>
      <c r="AE92" s="163"/>
      <c r="AF92" s="163"/>
    </row>
    <row r="93" spans="1:32" ht="16.5" customHeight="1" x14ac:dyDescent="0.2">
      <c r="A93" s="163"/>
      <c r="B93" s="535" t="s">
        <v>290</v>
      </c>
      <c r="C93" s="391" t="s">
        <v>377</v>
      </c>
      <c r="D93" s="12"/>
      <c r="E93" s="408"/>
      <c r="F93" s="106">
        <v>0.16411687575426653</v>
      </c>
      <c r="G93" s="107">
        <v>1.3975326149315233E-4</v>
      </c>
      <c r="H93" s="107">
        <v>1.8269942745224043E-2</v>
      </c>
      <c r="I93" s="107">
        <v>4.1801703114362455E-6</v>
      </c>
      <c r="J93" s="107">
        <v>4.5529963121859647E-5</v>
      </c>
      <c r="K93" s="107">
        <v>2.4516133988693655E-5</v>
      </c>
      <c r="L93" s="107">
        <v>1.1702217320501793E-3</v>
      </c>
      <c r="M93" s="107">
        <v>4.0259559202170435E-3</v>
      </c>
      <c r="N93" s="529">
        <f t="shared" si="11"/>
        <v>0</v>
      </c>
      <c r="O93" s="529">
        <f t="shared" si="12"/>
        <v>0</v>
      </c>
      <c r="P93" s="530">
        <f t="shared" si="14"/>
        <v>0</v>
      </c>
      <c r="Q93" s="530">
        <f t="shared" si="15"/>
        <v>0</v>
      </c>
      <c r="R93" s="530">
        <f t="shared" si="16"/>
        <v>0</v>
      </c>
      <c r="S93" s="530">
        <f t="shared" si="17"/>
        <v>0</v>
      </c>
      <c r="T93" s="530">
        <f t="shared" si="18"/>
        <v>0</v>
      </c>
      <c r="U93" s="530">
        <f t="shared" si="19"/>
        <v>0</v>
      </c>
      <c r="V93" s="411">
        <f t="shared" si="20"/>
        <v>0</v>
      </c>
      <c r="W93" s="408"/>
      <c r="X93" s="412">
        <f t="shared" si="13"/>
        <v>0</v>
      </c>
      <c r="Y93" s="163"/>
      <c r="Z93" s="163"/>
      <c r="AA93" s="163"/>
      <c r="AB93" s="163"/>
      <c r="AC93" s="163"/>
      <c r="AD93" s="163"/>
      <c r="AE93" s="163"/>
      <c r="AF93" s="163"/>
    </row>
    <row r="94" spans="1:32" ht="16.5" customHeight="1" x14ac:dyDescent="0.2">
      <c r="A94" s="163"/>
      <c r="B94" s="535" t="s">
        <v>291</v>
      </c>
      <c r="C94" s="391" t="s">
        <v>192</v>
      </c>
      <c r="D94" s="12"/>
      <c r="E94" s="408"/>
      <c r="F94" s="106">
        <v>0</v>
      </c>
      <c r="G94" s="107">
        <v>0</v>
      </c>
      <c r="H94" s="107">
        <v>0</v>
      </c>
      <c r="I94" s="107">
        <v>0</v>
      </c>
      <c r="J94" s="107">
        <v>0</v>
      </c>
      <c r="K94" s="107">
        <v>0</v>
      </c>
      <c r="L94" s="107">
        <v>0</v>
      </c>
      <c r="M94" s="107">
        <v>0</v>
      </c>
      <c r="N94" s="529">
        <f t="shared" si="11"/>
        <v>0</v>
      </c>
      <c r="O94" s="529">
        <f t="shared" si="12"/>
        <v>0</v>
      </c>
      <c r="P94" s="530">
        <f t="shared" si="14"/>
        <v>0</v>
      </c>
      <c r="Q94" s="530">
        <f t="shared" si="15"/>
        <v>0</v>
      </c>
      <c r="R94" s="530">
        <f t="shared" si="16"/>
        <v>0</v>
      </c>
      <c r="S94" s="530">
        <f t="shared" si="17"/>
        <v>0</v>
      </c>
      <c r="T94" s="530">
        <f t="shared" si="18"/>
        <v>0</v>
      </c>
      <c r="U94" s="530">
        <f t="shared" si="19"/>
        <v>0</v>
      </c>
      <c r="V94" s="411">
        <f t="shared" si="20"/>
        <v>0</v>
      </c>
      <c r="W94" s="408"/>
      <c r="X94" s="412">
        <f t="shared" si="13"/>
        <v>0</v>
      </c>
      <c r="Y94" s="163"/>
      <c r="Z94" s="163"/>
      <c r="AA94" s="163"/>
      <c r="AB94" s="163"/>
      <c r="AC94" s="163"/>
      <c r="AD94" s="163"/>
      <c r="AE94" s="163"/>
      <c r="AF94" s="163"/>
    </row>
    <row r="95" spans="1:32" ht="16.5" customHeight="1" x14ac:dyDescent="0.2">
      <c r="A95" s="163"/>
      <c r="B95" s="535" t="s">
        <v>292</v>
      </c>
      <c r="C95" s="391" t="s">
        <v>378</v>
      </c>
      <c r="D95" s="12"/>
      <c r="E95" s="408"/>
      <c r="F95" s="106">
        <v>0</v>
      </c>
      <c r="G95" s="107">
        <v>0</v>
      </c>
      <c r="H95" s="107">
        <v>2.6817030664458393E-5</v>
      </c>
      <c r="I95" s="107">
        <v>0</v>
      </c>
      <c r="J95" s="107">
        <v>0</v>
      </c>
      <c r="K95" s="107">
        <v>0</v>
      </c>
      <c r="L95" s="107">
        <v>0</v>
      </c>
      <c r="M95" s="107">
        <v>0</v>
      </c>
      <c r="N95" s="529">
        <f t="shared" si="11"/>
        <v>0</v>
      </c>
      <c r="O95" s="529">
        <f t="shared" si="12"/>
        <v>0</v>
      </c>
      <c r="P95" s="530">
        <f t="shared" si="14"/>
        <v>0</v>
      </c>
      <c r="Q95" s="530">
        <f t="shared" si="15"/>
        <v>0</v>
      </c>
      <c r="R95" s="530">
        <f t="shared" si="16"/>
        <v>0</v>
      </c>
      <c r="S95" s="530">
        <f t="shared" si="17"/>
        <v>0</v>
      </c>
      <c r="T95" s="530">
        <f t="shared" si="18"/>
        <v>0</v>
      </c>
      <c r="U95" s="530">
        <f t="shared" si="19"/>
        <v>0</v>
      </c>
      <c r="V95" s="411">
        <f t="shared" si="20"/>
        <v>0</v>
      </c>
      <c r="W95" s="408"/>
      <c r="X95" s="412">
        <f t="shared" si="13"/>
        <v>0</v>
      </c>
      <c r="Y95" s="163"/>
      <c r="Z95" s="163"/>
      <c r="AA95" s="163"/>
      <c r="AB95" s="163"/>
      <c r="AC95" s="163"/>
      <c r="AD95" s="163"/>
      <c r="AE95" s="163"/>
      <c r="AF95" s="163"/>
    </row>
    <row r="96" spans="1:32" ht="16.5" customHeight="1" x14ac:dyDescent="0.2">
      <c r="A96" s="163"/>
      <c r="B96" s="535" t="s">
        <v>293</v>
      </c>
      <c r="C96" s="391" t="s">
        <v>550</v>
      </c>
      <c r="D96" s="12"/>
      <c r="E96" s="408"/>
      <c r="F96" s="106">
        <v>0</v>
      </c>
      <c r="G96" s="107">
        <v>0</v>
      </c>
      <c r="H96" s="107">
        <v>0</v>
      </c>
      <c r="I96" s="107">
        <v>0</v>
      </c>
      <c r="J96" s="107">
        <v>0</v>
      </c>
      <c r="K96" s="107">
        <v>0</v>
      </c>
      <c r="L96" s="107">
        <v>0</v>
      </c>
      <c r="M96" s="107">
        <v>0</v>
      </c>
      <c r="N96" s="529">
        <f t="shared" si="11"/>
        <v>0</v>
      </c>
      <c r="O96" s="529">
        <f t="shared" si="12"/>
        <v>0</v>
      </c>
      <c r="P96" s="530">
        <f t="shared" si="14"/>
        <v>0</v>
      </c>
      <c r="Q96" s="530">
        <f t="shared" si="15"/>
        <v>0</v>
      </c>
      <c r="R96" s="530">
        <f t="shared" si="16"/>
        <v>0</v>
      </c>
      <c r="S96" s="530">
        <f t="shared" si="17"/>
        <v>0</v>
      </c>
      <c r="T96" s="530">
        <f t="shared" si="18"/>
        <v>0</v>
      </c>
      <c r="U96" s="530">
        <f t="shared" si="19"/>
        <v>0</v>
      </c>
      <c r="V96" s="411">
        <f t="shared" si="20"/>
        <v>0</v>
      </c>
      <c r="W96" s="408"/>
      <c r="X96" s="412">
        <f t="shared" si="13"/>
        <v>0</v>
      </c>
      <c r="Y96" s="163"/>
      <c r="Z96" s="163"/>
      <c r="AA96" s="163"/>
      <c r="AB96" s="163"/>
      <c r="AC96" s="163"/>
      <c r="AD96" s="163"/>
      <c r="AE96" s="163"/>
      <c r="AF96" s="163"/>
    </row>
    <row r="97" spans="1:32" ht="16.5" customHeight="1" x14ac:dyDescent="0.2">
      <c r="A97" s="163"/>
      <c r="B97" s="537" t="s">
        <v>294</v>
      </c>
      <c r="C97" s="539" t="s">
        <v>379</v>
      </c>
      <c r="D97" s="14"/>
      <c r="E97" s="410"/>
      <c r="F97" s="110">
        <v>0</v>
      </c>
      <c r="G97" s="111">
        <v>0</v>
      </c>
      <c r="H97" s="111">
        <v>0</v>
      </c>
      <c r="I97" s="111">
        <v>0</v>
      </c>
      <c r="J97" s="111">
        <v>0</v>
      </c>
      <c r="K97" s="111">
        <v>0</v>
      </c>
      <c r="L97" s="111">
        <v>0</v>
      </c>
      <c r="M97" s="111">
        <v>0</v>
      </c>
      <c r="N97" s="533">
        <f t="shared" si="11"/>
        <v>0</v>
      </c>
      <c r="O97" s="533">
        <f t="shared" si="12"/>
        <v>0</v>
      </c>
      <c r="P97" s="534">
        <f t="shared" si="14"/>
        <v>0</v>
      </c>
      <c r="Q97" s="534">
        <f t="shared" si="15"/>
        <v>0</v>
      </c>
      <c r="R97" s="534">
        <f t="shared" si="16"/>
        <v>0</v>
      </c>
      <c r="S97" s="534">
        <f t="shared" si="17"/>
        <v>0</v>
      </c>
      <c r="T97" s="534">
        <f t="shared" si="18"/>
        <v>0</v>
      </c>
      <c r="U97" s="534">
        <f t="shared" si="19"/>
        <v>0</v>
      </c>
      <c r="V97" s="415">
        <f t="shared" si="20"/>
        <v>0</v>
      </c>
      <c r="W97" s="410"/>
      <c r="X97" s="416">
        <f t="shared" si="13"/>
        <v>0</v>
      </c>
      <c r="Y97" s="116"/>
      <c r="Z97" s="163"/>
      <c r="AA97" s="163"/>
      <c r="AB97" s="163"/>
      <c r="AC97" s="163"/>
      <c r="AD97" s="163"/>
      <c r="AE97" s="163"/>
      <c r="AF97" s="163"/>
    </row>
    <row r="98" spans="1:32" ht="16.5" customHeight="1" x14ac:dyDescent="0.2">
      <c r="A98" s="163"/>
      <c r="B98" s="535" t="s">
        <v>295</v>
      </c>
      <c r="C98" s="391" t="s">
        <v>380</v>
      </c>
      <c r="D98" s="12"/>
      <c r="E98" s="408"/>
      <c r="F98" s="106">
        <v>0</v>
      </c>
      <c r="G98" s="107">
        <v>0</v>
      </c>
      <c r="H98" s="107">
        <v>0</v>
      </c>
      <c r="I98" s="107">
        <v>0</v>
      </c>
      <c r="J98" s="107">
        <v>0</v>
      </c>
      <c r="K98" s="107">
        <v>0</v>
      </c>
      <c r="L98" s="107">
        <v>0</v>
      </c>
      <c r="M98" s="107">
        <v>0</v>
      </c>
      <c r="N98" s="529">
        <f t="shared" si="11"/>
        <v>0</v>
      </c>
      <c r="O98" s="529">
        <f t="shared" si="12"/>
        <v>0</v>
      </c>
      <c r="P98" s="530">
        <f t="shared" si="14"/>
        <v>0</v>
      </c>
      <c r="Q98" s="530">
        <f t="shared" si="15"/>
        <v>0</v>
      </c>
      <c r="R98" s="530">
        <f t="shared" si="16"/>
        <v>0</v>
      </c>
      <c r="S98" s="530">
        <f t="shared" si="17"/>
        <v>0</v>
      </c>
      <c r="T98" s="530">
        <f t="shared" si="18"/>
        <v>0</v>
      </c>
      <c r="U98" s="530">
        <f t="shared" si="19"/>
        <v>0</v>
      </c>
      <c r="V98" s="411">
        <f t="shared" si="20"/>
        <v>0</v>
      </c>
      <c r="W98" s="408"/>
      <c r="X98" s="412">
        <f t="shared" si="13"/>
        <v>0</v>
      </c>
      <c r="Y98" s="165"/>
      <c r="Z98" s="163"/>
      <c r="AA98" s="163"/>
      <c r="AB98" s="163"/>
      <c r="AC98" s="163"/>
      <c r="AD98" s="163"/>
      <c r="AE98" s="163"/>
      <c r="AF98" s="163"/>
    </row>
    <row r="99" spans="1:32" ht="16.5" customHeight="1" x14ac:dyDescent="0.2">
      <c r="A99" s="163"/>
      <c r="B99" s="535" t="s">
        <v>296</v>
      </c>
      <c r="C99" s="391" t="s">
        <v>381</v>
      </c>
      <c r="D99" s="12"/>
      <c r="E99" s="408"/>
      <c r="F99" s="106">
        <v>0</v>
      </c>
      <c r="G99" s="107">
        <v>0</v>
      </c>
      <c r="H99" s="107">
        <v>0</v>
      </c>
      <c r="I99" s="107">
        <v>0</v>
      </c>
      <c r="J99" s="107">
        <v>0</v>
      </c>
      <c r="K99" s="107">
        <v>0</v>
      </c>
      <c r="L99" s="107">
        <v>0</v>
      </c>
      <c r="M99" s="107">
        <v>0</v>
      </c>
      <c r="N99" s="529">
        <f t="shared" si="11"/>
        <v>0</v>
      </c>
      <c r="O99" s="529">
        <f t="shared" si="12"/>
        <v>0</v>
      </c>
      <c r="P99" s="530">
        <f t="shared" si="14"/>
        <v>0</v>
      </c>
      <c r="Q99" s="530">
        <f t="shared" si="15"/>
        <v>0</v>
      </c>
      <c r="R99" s="530">
        <f t="shared" si="16"/>
        <v>0</v>
      </c>
      <c r="S99" s="530">
        <f t="shared" si="17"/>
        <v>0</v>
      </c>
      <c r="T99" s="530">
        <f t="shared" si="18"/>
        <v>0</v>
      </c>
      <c r="U99" s="530">
        <f t="shared" si="19"/>
        <v>0</v>
      </c>
      <c r="V99" s="411">
        <f t="shared" si="20"/>
        <v>0</v>
      </c>
      <c r="W99" s="408"/>
      <c r="X99" s="412">
        <f t="shared" si="13"/>
        <v>0</v>
      </c>
      <c r="Y99" s="163"/>
      <c r="Z99" s="163"/>
      <c r="AA99" s="163"/>
      <c r="AB99" s="163"/>
      <c r="AC99" s="163"/>
      <c r="AD99" s="163"/>
      <c r="AE99" s="163"/>
      <c r="AF99" s="163"/>
    </row>
    <row r="100" spans="1:32" ht="16.5" customHeight="1" x14ac:dyDescent="0.2">
      <c r="A100" s="163"/>
      <c r="B100" s="535" t="s">
        <v>297</v>
      </c>
      <c r="C100" s="391" t="s">
        <v>382</v>
      </c>
      <c r="D100" s="12"/>
      <c r="E100" s="408"/>
      <c r="F100" s="106">
        <v>0</v>
      </c>
      <c r="G100" s="107">
        <v>0</v>
      </c>
      <c r="H100" s="107">
        <v>0</v>
      </c>
      <c r="I100" s="107">
        <v>0</v>
      </c>
      <c r="J100" s="107">
        <v>0</v>
      </c>
      <c r="K100" s="107">
        <v>0</v>
      </c>
      <c r="L100" s="107">
        <v>0</v>
      </c>
      <c r="M100" s="107">
        <v>0</v>
      </c>
      <c r="N100" s="529">
        <f t="shared" si="11"/>
        <v>0</v>
      </c>
      <c r="O100" s="529">
        <f t="shared" si="12"/>
        <v>0</v>
      </c>
      <c r="P100" s="530">
        <f t="shared" si="14"/>
        <v>0</v>
      </c>
      <c r="Q100" s="530">
        <f t="shared" si="15"/>
        <v>0</v>
      </c>
      <c r="R100" s="530">
        <f t="shared" si="16"/>
        <v>0</v>
      </c>
      <c r="S100" s="530">
        <f t="shared" si="17"/>
        <v>0</v>
      </c>
      <c r="T100" s="530">
        <f t="shared" si="18"/>
        <v>0</v>
      </c>
      <c r="U100" s="530">
        <f t="shared" si="19"/>
        <v>0</v>
      </c>
      <c r="V100" s="411">
        <f t="shared" si="20"/>
        <v>0</v>
      </c>
      <c r="W100" s="408"/>
      <c r="X100" s="412">
        <f t="shared" si="13"/>
        <v>0</v>
      </c>
      <c r="Y100" s="163"/>
      <c r="Z100" s="163"/>
      <c r="AA100" s="163"/>
      <c r="AB100" s="163"/>
      <c r="AC100" s="163"/>
      <c r="AD100" s="163"/>
      <c r="AE100" s="163"/>
      <c r="AF100" s="163"/>
    </row>
    <row r="101" spans="1:32" ht="16.5" customHeight="1" x14ac:dyDescent="0.2">
      <c r="A101" s="163"/>
      <c r="B101" s="535" t="s">
        <v>298</v>
      </c>
      <c r="C101" s="391" t="s">
        <v>534</v>
      </c>
      <c r="D101" s="12"/>
      <c r="E101" s="408"/>
      <c r="F101" s="106">
        <v>0</v>
      </c>
      <c r="G101" s="107">
        <v>0</v>
      </c>
      <c r="H101" s="107">
        <v>0</v>
      </c>
      <c r="I101" s="107">
        <v>0</v>
      </c>
      <c r="J101" s="107">
        <v>0</v>
      </c>
      <c r="K101" s="107">
        <v>0</v>
      </c>
      <c r="L101" s="107">
        <v>0</v>
      </c>
      <c r="M101" s="107">
        <v>0</v>
      </c>
      <c r="N101" s="529">
        <f t="shared" si="11"/>
        <v>0</v>
      </c>
      <c r="O101" s="529">
        <f t="shared" si="12"/>
        <v>0</v>
      </c>
      <c r="P101" s="530">
        <f t="shared" si="14"/>
        <v>0</v>
      </c>
      <c r="Q101" s="530">
        <f t="shared" si="15"/>
        <v>0</v>
      </c>
      <c r="R101" s="530">
        <f t="shared" si="16"/>
        <v>0</v>
      </c>
      <c r="S101" s="530">
        <f t="shared" si="17"/>
        <v>0</v>
      </c>
      <c r="T101" s="530">
        <f t="shared" si="18"/>
        <v>0</v>
      </c>
      <c r="U101" s="530">
        <f t="shared" si="19"/>
        <v>0</v>
      </c>
      <c r="V101" s="411">
        <f t="shared" si="20"/>
        <v>0</v>
      </c>
      <c r="W101" s="408"/>
      <c r="X101" s="412">
        <f t="shared" si="13"/>
        <v>0</v>
      </c>
      <c r="Y101" s="163"/>
      <c r="Z101" s="163"/>
      <c r="AA101" s="163"/>
      <c r="AB101" s="163"/>
      <c r="AC101" s="163"/>
      <c r="AD101" s="163"/>
      <c r="AE101" s="163"/>
      <c r="AF101" s="163"/>
    </row>
    <row r="102" spans="1:32" ht="16.5" customHeight="1" x14ac:dyDescent="0.2">
      <c r="A102" s="163"/>
      <c r="B102" s="537" t="s">
        <v>299</v>
      </c>
      <c r="C102" s="539" t="s">
        <v>383</v>
      </c>
      <c r="D102" s="14"/>
      <c r="E102" s="410"/>
      <c r="F102" s="110">
        <v>0</v>
      </c>
      <c r="G102" s="111">
        <v>0</v>
      </c>
      <c r="H102" s="111">
        <v>0</v>
      </c>
      <c r="I102" s="111">
        <v>0</v>
      </c>
      <c r="J102" s="111">
        <v>0</v>
      </c>
      <c r="K102" s="111">
        <v>0</v>
      </c>
      <c r="L102" s="111">
        <v>0</v>
      </c>
      <c r="M102" s="111">
        <v>0</v>
      </c>
      <c r="N102" s="533">
        <f t="shared" si="11"/>
        <v>0</v>
      </c>
      <c r="O102" s="533">
        <f t="shared" si="12"/>
        <v>0</v>
      </c>
      <c r="P102" s="534">
        <f t="shared" si="14"/>
        <v>0</v>
      </c>
      <c r="Q102" s="534">
        <f t="shared" si="15"/>
        <v>0</v>
      </c>
      <c r="R102" s="534">
        <f t="shared" si="16"/>
        <v>0</v>
      </c>
      <c r="S102" s="534">
        <f t="shared" si="17"/>
        <v>0</v>
      </c>
      <c r="T102" s="534">
        <f t="shared" si="18"/>
        <v>0</v>
      </c>
      <c r="U102" s="534">
        <f t="shared" si="19"/>
        <v>0</v>
      </c>
      <c r="V102" s="415">
        <f t="shared" si="20"/>
        <v>0</v>
      </c>
      <c r="W102" s="410"/>
      <c r="X102" s="416">
        <f t="shared" si="13"/>
        <v>0</v>
      </c>
      <c r="Y102" s="116"/>
      <c r="Z102" s="163"/>
      <c r="AA102" s="163"/>
      <c r="AB102" s="163"/>
      <c r="AC102" s="163"/>
      <c r="AD102" s="163"/>
      <c r="AE102" s="163"/>
      <c r="AF102" s="163"/>
    </row>
    <row r="103" spans="1:32" ht="16.5" customHeight="1" x14ac:dyDescent="0.2">
      <c r="A103" s="163"/>
      <c r="B103" s="535" t="s">
        <v>300</v>
      </c>
      <c r="C103" s="391" t="s">
        <v>384</v>
      </c>
      <c r="D103" s="12"/>
      <c r="E103" s="408"/>
      <c r="F103" s="106">
        <v>0</v>
      </c>
      <c r="G103" s="107">
        <v>0</v>
      </c>
      <c r="H103" s="107">
        <v>0</v>
      </c>
      <c r="I103" s="107">
        <v>0</v>
      </c>
      <c r="J103" s="107">
        <v>0</v>
      </c>
      <c r="K103" s="107">
        <v>0</v>
      </c>
      <c r="L103" s="107">
        <v>0</v>
      </c>
      <c r="M103" s="107">
        <v>0</v>
      </c>
      <c r="N103" s="529">
        <f t="shared" si="11"/>
        <v>0</v>
      </c>
      <c r="O103" s="529">
        <f t="shared" si="12"/>
        <v>0</v>
      </c>
      <c r="P103" s="530">
        <f t="shared" si="14"/>
        <v>0</v>
      </c>
      <c r="Q103" s="530">
        <f t="shared" si="15"/>
        <v>0</v>
      </c>
      <c r="R103" s="530">
        <f t="shared" si="16"/>
        <v>0</v>
      </c>
      <c r="S103" s="530">
        <f t="shared" si="17"/>
        <v>0</v>
      </c>
      <c r="T103" s="530">
        <f t="shared" si="18"/>
        <v>0</v>
      </c>
      <c r="U103" s="530">
        <f t="shared" si="19"/>
        <v>0</v>
      </c>
      <c r="V103" s="411">
        <f t="shared" si="20"/>
        <v>0</v>
      </c>
      <c r="W103" s="408"/>
      <c r="X103" s="412">
        <f t="shared" si="13"/>
        <v>0</v>
      </c>
      <c r="Y103" s="165"/>
      <c r="Z103" s="163"/>
      <c r="AA103" s="163"/>
      <c r="AB103" s="163"/>
      <c r="AC103" s="163"/>
      <c r="AD103" s="163"/>
      <c r="AE103" s="163"/>
      <c r="AF103" s="163"/>
    </row>
    <row r="104" spans="1:32" ht="16.5" customHeight="1" x14ac:dyDescent="0.2">
      <c r="A104" s="163"/>
      <c r="B104" s="535" t="s">
        <v>301</v>
      </c>
      <c r="C104" s="391" t="s">
        <v>385</v>
      </c>
      <c r="D104" s="12"/>
      <c r="E104" s="408"/>
      <c r="F104" s="106">
        <v>0</v>
      </c>
      <c r="G104" s="107">
        <v>0</v>
      </c>
      <c r="H104" s="107">
        <v>0</v>
      </c>
      <c r="I104" s="107">
        <v>0</v>
      </c>
      <c r="J104" s="107">
        <v>0</v>
      </c>
      <c r="K104" s="107">
        <v>0</v>
      </c>
      <c r="L104" s="107">
        <v>0</v>
      </c>
      <c r="M104" s="107">
        <v>0</v>
      </c>
      <c r="N104" s="529">
        <f t="shared" si="11"/>
        <v>0</v>
      </c>
      <c r="O104" s="529">
        <f t="shared" si="12"/>
        <v>0</v>
      </c>
      <c r="P104" s="530">
        <f t="shared" si="14"/>
        <v>0</v>
      </c>
      <c r="Q104" s="530">
        <f t="shared" si="15"/>
        <v>0</v>
      </c>
      <c r="R104" s="530">
        <f t="shared" si="16"/>
        <v>0</v>
      </c>
      <c r="S104" s="530">
        <f t="shared" si="17"/>
        <v>0</v>
      </c>
      <c r="T104" s="530">
        <f t="shared" si="18"/>
        <v>0</v>
      </c>
      <c r="U104" s="530">
        <f t="shared" si="19"/>
        <v>0</v>
      </c>
      <c r="V104" s="411">
        <f t="shared" si="20"/>
        <v>0</v>
      </c>
      <c r="W104" s="408"/>
      <c r="X104" s="412">
        <f t="shared" ref="X104:X111" si="21">V104+W104</f>
        <v>0</v>
      </c>
      <c r="Y104" s="163"/>
      <c r="Z104" s="163"/>
      <c r="AA104" s="163"/>
      <c r="AB104" s="163"/>
      <c r="AC104" s="163"/>
      <c r="AD104" s="163"/>
      <c r="AE104" s="163"/>
      <c r="AF104" s="163"/>
    </row>
    <row r="105" spans="1:32" ht="16.5" customHeight="1" x14ac:dyDescent="0.2">
      <c r="A105" s="163"/>
      <c r="B105" s="535" t="s">
        <v>302</v>
      </c>
      <c r="C105" s="391" t="s">
        <v>386</v>
      </c>
      <c r="D105" s="12"/>
      <c r="E105" s="408"/>
      <c r="F105" s="106">
        <v>0</v>
      </c>
      <c r="G105" s="107">
        <v>0</v>
      </c>
      <c r="H105" s="107">
        <v>0</v>
      </c>
      <c r="I105" s="107">
        <v>0</v>
      </c>
      <c r="J105" s="107">
        <v>0</v>
      </c>
      <c r="K105" s="107">
        <v>0</v>
      </c>
      <c r="L105" s="107">
        <v>0</v>
      </c>
      <c r="M105" s="107">
        <v>0</v>
      </c>
      <c r="N105" s="529">
        <f t="shared" si="11"/>
        <v>0</v>
      </c>
      <c r="O105" s="529">
        <f t="shared" si="12"/>
        <v>0</v>
      </c>
      <c r="P105" s="530">
        <f t="shared" si="14"/>
        <v>0</v>
      </c>
      <c r="Q105" s="530">
        <f t="shared" si="15"/>
        <v>0</v>
      </c>
      <c r="R105" s="530">
        <f t="shared" si="16"/>
        <v>0</v>
      </c>
      <c r="S105" s="530">
        <f t="shared" si="17"/>
        <v>0</v>
      </c>
      <c r="T105" s="530">
        <f t="shared" si="18"/>
        <v>0</v>
      </c>
      <c r="U105" s="530">
        <f t="shared" si="19"/>
        <v>0</v>
      </c>
      <c r="V105" s="411">
        <f t="shared" si="20"/>
        <v>0</v>
      </c>
      <c r="W105" s="408"/>
      <c r="X105" s="412">
        <f t="shared" si="21"/>
        <v>0</v>
      </c>
      <c r="Y105" s="163"/>
      <c r="Z105" s="163"/>
      <c r="AA105" s="163"/>
      <c r="AB105" s="163"/>
      <c r="AC105" s="163"/>
      <c r="AD105" s="163"/>
      <c r="AE105" s="163"/>
      <c r="AF105" s="163"/>
    </row>
    <row r="106" spans="1:32" ht="16.5" customHeight="1" x14ac:dyDescent="0.2">
      <c r="A106" s="163"/>
      <c r="B106" s="535" t="s">
        <v>303</v>
      </c>
      <c r="C106" s="391" t="s">
        <v>387</v>
      </c>
      <c r="D106" s="12"/>
      <c r="E106" s="408"/>
      <c r="F106" s="106">
        <v>0</v>
      </c>
      <c r="G106" s="107">
        <v>0</v>
      </c>
      <c r="H106" s="107">
        <v>0</v>
      </c>
      <c r="I106" s="107">
        <v>0</v>
      </c>
      <c r="J106" s="107">
        <v>0</v>
      </c>
      <c r="K106" s="107">
        <v>0</v>
      </c>
      <c r="L106" s="107">
        <v>0</v>
      </c>
      <c r="M106" s="107">
        <v>0</v>
      </c>
      <c r="N106" s="529">
        <f t="shared" ref="N106:N111" si="22">IF(F106&lt;0,0,ROUND(E106*F106,1))</f>
        <v>0</v>
      </c>
      <c r="O106" s="529">
        <f t="shared" ref="O106:O111" si="23">IF(G106&lt;0,0,ROUND(E106*G106,1))</f>
        <v>0</v>
      </c>
      <c r="P106" s="530">
        <f t="shared" si="14"/>
        <v>0</v>
      </c>
      <c r="Q106" s="530">
        <f t="shared" si="15"/>
        <v>0</v>
      </c>
      <c r="R106" s="530">
        <f t="shared" si="16"/>
        <v>0</v>
      </c>
      <c r="S106" s="530">
        <f t="shared" si="17"/>
        <v>0</v>
      </c>
      <c r="T106" s="530">
        <f t="shared" si="18"/>
        <v>0</v>
      </c>
      <c r="U106" s="530">
        <f t="shared" si="19"/>
        <v>0</v>
      </c>
      <c r="V106" s="411">
        <f t="shared" si="20"/>
        <v>0</v>
      </c>
      <c r="W106" s="408"/>
      <c r="X106" s="412">
        <f t="shared" si="21"/>
        <v>0</v>
      </c>
      <c r="Y106" s="163"/>
      <c r="Z106" s="163"/>
      <c r="AA106" s="163"/>
      <c r="AB106" s="163"/>
      <c r="AC106" s="163"/>
      <c r="AD106" s="163"/>
      <c r="AE106" s="163"/>
      <c r="AF106" s="163"/>
    </row>
    <row r="107" spans="1:32" ht="16.5" customHeight="1" x14ac:dyDescent="0.2">
      <c r="A107" s="163"/>
      <c r="B107" s="537" t="s">
        <v>304</v>
      </c>
      <c r="C107" s="539" t="s">
        <v>388</v>
      </c>
      <c r="D107" s="14"/>
      <c r="E107" s="410"/>
      <c r="F107" s="110">
        <v>0</v>
      </c>
      <c r="G107" s="111">
        <v>0</v>
      </c>
      <c r="H107" s="111">
        <v>0</v>
      </c>
      <c r="I107" s="111">
        <v>0</v>
      </c>
      <c r="J107" s="111">
        <v>0</v>
      </c>
      <c r="K107" s="111">
        <v>0</v>
      </c>
      <c r="L107" s="111">
        <v>0</v>
      </c>
      <c r="M107" s="111">
        <v>0</v>
      </c>
      <c r="N107" s="533">
        <f t="shared" si="22"/>
        <v>0</v>
      </c>
      <c r="O107" s="533">
        <f t="shared" si="23"/>
        <v>0</v>
      </c>
      <c r="P107" s="534">
        <f t="shared" si="14"/>
        <v>0</v>
      </c>
      <c r="Q107" s="534">
        <f t="shared" si="15"/>
        <v>0</v>
      </c>
      <c r="R107" s="534">
        <f t="shared" si="16"/>
        <v>0</v>
      </c>
      <c r="S107" s="534">
        <f t="shared" si="17"/>
        <v>0</v>
      </c>
      <c r="T107" s="534">
        <f t="shared" si="18"/>
        <v>0</v>
      </c>
      <c r="U107" s="534">
        <f t="shared" si="19"/>
        <v>0</v>
      </c>
      <c r="V107" s="415">
        <f t="shared" si="20"/>
        <v>0</v>
      </c>
      <c r="W107" s="410"/>
      <c r="X107" s="416">
        <f t="shared" si="21"/>
        <v>0</v>
      </c>
      <c r="Y107" s="163"/>
      <c r="Z107" s="163"/>
      <c r="AA107" s="163"/>
      <c r="AB107" s="163"/>
      <c r="AC107" s="163"/>
      <c r="AD107" s="163"/>
      <c r="AE107" s="163"/>
      <c r="AF107" s="163"/>
    </row>
    <row r="108" spans="1:32" ht="16.5" customHeight="1" x14ac:dyDescent="0.2">
      <c r="A108" s="163"/>
      <c r="B108" s="535" t="s">
        <v>305</v>
      </c>
      <c r="C108" s="391" t="s">
        <v>389</v>
      </c>
      <c r="D108" s="12"/>
      <c r="E108" s="408"/>
      <c r="F108" s="106">
        <v>0</v>
      </c>
      <c r="G108" s="107">
        <v>0</v>
      </c>
      <c r="H108" s="107">
        <v>0</v>
      </c>
      <c r="I108" s="107">
        <v>0</v>
      </c>
      <c r="J108" s="107">
        <v>0</v>
      </c>
      <c r="K108" s="107">
        <v>0</v>
      </c>
      <c r="L108" s="107">
        <v>0</v>
      </c>
      <c r="M108" s="107">
        <v>0</v>
      </c>
      <c r="N108" s="529">
        <f t="shared" si="22"/>
        <v>0</v>
      </c>
      <c r="O108" s="529">
        <f t="shared" si="23"/>
        <v>0</v>
      </c>
      <c r="P108" s="530">
        <f t="shared" si="14"/>
        <v>0</v>
      </c>
      <c r="Q108" s="530">
        <f t="shared" si="15"/>
        <v>0</v>
      </c>
      <c r="R108" s="530">
        <f t="shared" si="16"/>
        <v>0</v>
      </c>
      <c r="S108" s="530">
        <f t="shared" si="17"/>
        <v>0</v>
      </c>
      <c r="T108" s="530">
        <f t="shared" si="18"/>
        <v>0</v>
      </c>
      <c r="U108" s="530">
        <f t="shared" si="19"/>
        <v>0</v>
      </c>
      <c r="V108" s="411">
        <f t="shared" si="20"/>
        <v>0</v>
      </c>
      <c r="W108" s="408"/>
      <c r="X108" s="412">
        <f t="shared" si="21"/>
        <v>0</v>
      </c>
      <c r="Y108" s="163"/>
      <c r="Z108" s="163"/>
      <c r="AA108" s="163"/>
      <c r="AB108" s="163"/>
      <c r="AC108" s="163"/>
      <c r="AD108" s="163"/>
      <c r="AE108" s="163"/>
      <c r="AF108" s="163"/>
    </row>
    <row r="109" spans="1:32" ht="16.5" customHeight="1" x14ac:dyDescent="0.2">
      <c r="A109" s="163"/>
      <c r="B109" s="535" t="s">
        <v>306</v>
      </c>
      <c r="C109" s="391" t="s">
        <v>390</v>
      </c>
      <c r="D109" s="12"/>
      <c r="E109" s="408"/>
      <c r="F109" s="106">
        <v>0</v>
      </c>
      <c r="G109" s="107">
        <v>0</v>
      </c>
      <c r="H109" s="107">
        <v>0</v>
      </c>
      <c r="I109" s="107">
        <v>0</v>
      </c>
      <c r="J109" s="107">
        <v>0</v>
      </c>
      <c r="K109" s="107">
        <v>0</v>
      </c>
      <c r="L109" s="107">
        <v>0</v>
      </c>
      <c r="M109" s="107">
        <v>0</v>
      </c>
      <c r="N109" s="529">
        <f t="shared" si="22"/>
        <v>0</v>
      </c>
      <c r="O109" s="529">
        <f t="shared" si="23"/>
        <v>0</v>
      </c>
      <c r="P109" s="530">
        <f t="shared" si="14"/>
        <v>0</v>
      </c>
      <c r="Q109" s="530">
        <f t="shared" si="15"/>
        <v>0</v>
      </c>
      <c r="R109" s="530">
        <f t="shared" si="16"/>
        <v>0</v>
      </c>
      <c r="S109" s="530">
        <f t="shared" si="17"/>
        <v>0</v>
      </c>
      <c r="T109" s="530">
        <f t="shared" si="18"/>
        <v>0</v>
      </c>
      <c r="U109" s="530">
        <f t="shared" si="19"/>
        <v>0</v>
      </c>
      <c r="V109" s="411">
        <f t="shared" si="20"/>
        <v>0</v>
      </c>
      <c r="W109" s="408"/>
      <c r="X109" s="412">
        <f t="shared" si="21"/>
        <v>0</v>
      </c>
      <c r="Y109" s="163"/>
      <c r="Z109" s="163"/>
      <c r="AA109" s="163"/>
      <c r="AB109" s="163"/>
      <c r="AC109" s="163"/>
      <c r="AD109" s="163"/>
      <c r="AE109" s="163"/>
      <c r="AF109" s="163"/>
    </row>
    <row r="110" spans="1:32" ht="16.5" customHeight="1" x14ac:dyDescent="0.2">
      <c r="A110" s="163"/>
      <c r="B110" s="535" t="s">
        <v>552</v>
      </c>
      <c r="C110" s="391" t="s">
        <v>551</v>
      </c>
      <c r="D110" s="12"/>
      <c r="E110" s="408"/>
      <c r="F110" s="106">
        <v>0</v>
      </c>
      <c r="G110" s="107">
        <v>0</v>
      </c>
      <c r="H110" s="107">
        <v>0</v>
      </c>
      <c r="I110" s="107">
        <v>0</v>
      </c>
      <c r="J110" s="107">
        <v>0</v>
      </c>
      <c r="K110" s="107">
        <v>0</v>
      </c>
      <c r="L110" s="107">
        <v>0</v>
      </c>
      <c r="M110" s="107">
        <v>0</v>
      </c>
      <c r="N110" s="529">
        <f t="shared" si="22"/>
        <v>0</v>
      </c>
      <c r="O110" s="529">
        <f t="shared" si="23"/>
        <v>0</v>
      </c>
      <c r="P110" s="530">
        <f t="shared" si="14"/>
        <v>0</v>
      </c>
      <c r="Q110" s="530">
        <f t="shared" si="15"/>
        <v>0</v>
      </c>
      <c r="R110" s="530">
        <f t="shared" si="16"/>
        <v>0</v>
      </c>
      <c r="S110" s="530">
        <f t="shared" si="17"/>
        <v>0</v>
      </c>
      <c r="T110" s="530">
        <f t="shared" si="18"/>
        <v>0</v>
      </c>
      <c r="U110" s="530">
        <f t="shared" si="19"/>
        <v>0</v>
      </c>
      <c r="V110" s="411">
        <f t="shared" si="20"/>
        <v>0</v>
      </c>
      <c r="W110" s="408"/>
      <c r="X110" s="412">
        <f t="shared" si="21"/>
        <v>0</v>
      </c>
      <c r="Y110" s="163"/>
      <c r="Z110" s="163"/>
      <c r="AA110" s="163"/>
      <c r="AB110" s="163"/>
      <c r="AC110" s="163"/>
      <c r="AD110" s="163"/>
      <c r="AE110" s="163"/>
      <c r="AF110" s="163"/>
    </row>
    <row r="111" spans="1:32" ht="16.5" customHeight="1" thickBot="1" x14ac:dyDescent="0.25">
      <c r="A111" s="163"/>
      <c r="B111" s="595" t="s">
        <v>307</v>
      </c>
      <c r="C111" s="586" t="s">
        <v>391</v>
      </c>
      <c r="D111" s="587"/>
      <c r="E111" s="596"/>
      <c r="F111" s="644">
        <v>1.5183378315865352E-4</v>
      </c>
      <c r="G111" s="597">
        <v>0</v>
      </c>
      <c r="H111" s="597">
        <v>5.9598307408069609E-5</v>
      </c>
      <c r="I111" s="597">
        <v>0</v>
      </c>
      <c r="J111" s="597">
        <v>0</v>
      </c>
      <c r="K111" s="597">
        <v>0</v>
      </c>
      <c r="L111" s="597">
        <v>2.9956821183950334E-6</v>
      </c>
      <c r="M111" s="597">
        <v>0</v>
      </c>
      <c r="N111" s="591">
        <f t="shared" si="22"/>
        <v>0</v>
      </c>
      <c r="O111" s="591">
        <f t="shared" si="23"/>
        <v>0</v>
      </c>
      <c r="P111" s="592">
        <f t="shared" si="14"/>
        <v>0</v>
      </c>
      <c r="Q111" s="592">
        <f t="shared" si="15"/>
        <v>0</v>
      </c>
      <c r="R111" s="592">
        <f t="shared" si="16"/>
        <v>0</v>
      </c>
      <c r="S111" s="592">
        <f t="shared" si="17"/>
        <v>0</v>
      </c>
      <c r="T111" s="592">
        <f t="shared" si="18"/>
        <v>0</v>
      </c>
      <c r="U111" s="592">
        <f t="shared" si="19"/>
        <v>0</v>
      </c>
      <c r="V111" s="593">
        <f t="shared" si="20"/>
        <v>0</v>
      </c>
      <c r="W111" s="596"/>
      <c r="X111" s="594">
        <f t="shared" si="21"/>
        <v>0</v>
      </c>
      <c r="Y111" s="163"/>
      <c r="Z111" s="163"/>
      <c r="AA111" s="163"/>
      <c r="AB111" s="163"/>
      <c r="AC111" s="163"/>
      <c r="AD111" s="163"/>
      <c r="AE111" s="163"/>
      <c r="AF111" s="163"/>
    </row>
    <row r="112" spans="1:32" ht="13.8" thickBot="1" x14ac:dyDescent="0.25">
      <c r="A112" s="163"/>
      <c r="B112" s="585"/>
      <c r="C112" s="586" t="s">
        <v>29</v>
      </c>
      <c r="D112" s="587"/>
      <c r="E112" s="588">
        <f>SUM(E8:E111)</f>
        <v>0</v>
      </c>
      <c r="F112" s="116"/>
      <c r="G112" s="116"/>
      <c r="H112" s="116"/>
      <c r="I112" s="116"/>
      <c r="J112" s="116"/>
      <c r="K112" s="116"/>
      <c r="L112" s="116"/>
      <c r="M112" s="589"/>
      <c r="N112" s="590">
        <f t="shared" ref="N112:X112" si="24">SUM(N8:N111)</f>
        <v>0</v>
      </c>
      <c r="O112" s="591">
        <f t="shared" si="24"/>
        <v>0</v>
      </c>
      <c r="P112" s="592">
        <f t="shared" si="24"/>
        <v>0</v>
      </c>
      <c r="Q112" s="592">
        <f t="shared" si="24"/>
        <v>0</v>
      </c>
      <c r="R112" s="592">
        <f t="shared" si="24"/>
        <v>0</v>
      </c>
      <c r="S112" s="592">
        <f t="shared" si="24"/>
        <v>0</v>
      </c>
      <c r="T112" s="592">
        <f t="shared" si="24"/>
        <v>0</v>
      </c>
      <c r="U112" s="592">
        <f t="shared" si="24"/>
        <v>0</v>
      </c>
      <c r="V112" s="593">
        <f t="shared" si="24"/>
        <v>0</v>
      </c>
      <c r="W112" s="588">
        <f t="shared" si="24"/>
        <v>0</v>
      </c>
      <c r="X112" s="594">
        <f t="shared" si="24"/>
        <v>0</v>
      </c>
      <c r="Y112" s="163"/>
      <c r="Z112" s="163"/>
      <c r="AA112" s="163"/>
      <c r="AB112" s="163"/>
      <c r="AC112" s="163"/>
      <c r="AD112" s="163"/>
      <c r="AE112" s="163"/>
      <c r="AF112" s="163"/>
    </row>
    <row r="113" spans="1:36" s="99" customFormat="1" x14ac:dyDescent="0.2">
      <c r="A113" s="163"/>
      <c r="B113" s="163" t="s">
        <v>541</v>
      </c>
      <c r="C113" s="163"/>
      <c r="D113" s="163"/>
      <c r="E113" s="163"/>
      <c r="F113" s="16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row>
    <row r="114" spans="1:36" x14ac:dyDescent="0.2">
      <c r="A114" s="163"/>
      <c r="B114" s="163" t="s">
        <v>32</v>
      </c>
      <c r="C114" s="163"/>
      <c r="D114" s="163"/>
      <c r="E114" s="163"/>
      <c r="F114" s="163"/>
      <c r="G114" s="163"/>
      <c r="H114" s="163"/>
      <c r="I114" s="163"/>
      <c r="J114" s="163"/>
      <c r="K114" s="163"/>
      <c r="L114" s="163"/>
      <c r="M114" s="163"/>
      <c r="N114" s="163"/>
      <c r="O114" s="163"/>
      <c r="P114" s="163"/>
      <c r="Q114" s="163"/>
      <c r="R114" s="163"/>
      <c r="S114" s="163"/>
      <c r="T114" s="163"/>
      <c r="U114" s="163"/>
      <c r="V114" s="163"/>
      <c r="W114" s="163"/>
      <c r="X114" s="163"/>
      <c r="Y114" s="163"/>
      <c r="Z114" s="163"/>
      <c r="AA114" s="163"/>
      <c r="AB114" s="163"/>
      <c r="AC114" s="163"/>
      <c r="AD114" s="163"/>
      <c r="AE114" s="163"/>
      <c r="AF114" s="163"/>
    </row>
    <row r="115" spans="1:36" x14ac:dyDescent="0.2">
      <c r="A115" s="163"/>
      <c r="B115" s="163"/>
      <c r="C115" s="163"/>
      <c r="D115" s="163"/>
      <c r="E115" s="163"/>
      <c r="F115" s="163"/>
      <c r="G115" s="163"/>
      <c r="H115" s="163"/>
      <c r="I115" s="163"/>
      <c r="J115" s="163"/>
      <c r="K115" s="163"/>
      <c r="L115" s="163"/>
      <c r="M115" s="163"/>
      <c r="N115" s="163"/>
      <c r="O115" s="163"/>
      <c r="P115" s="163"/>
      <c r="Q115" s="163"/>
      <c r="R115" s="163"/>
      <c r="S115" s="163"/>
      <c r="T115" s="163"/>
      <c r="U115" s="163"/>
      <c r="V115" s="163"/>
      <c r="W115" s="163"/>
      <c r="X115" s="163"/>
      <c r="Y115" s="163"/>
      <c r="Z115" s="163"/>
      <c r="AA115" s="163"/>
      <c r="AB115" s="163"/>
      <c r="AC115" s="163"/>
      <c r="AD115" s="163"/>
      <c r="AE115" s="163"/>
      <c r="AF115" s="163"/>
    </row>
    <row r="116" spans="1:36" x14ac:dyDescent="0.2">
      <c r="A116" s="163"/>
      <c r="B116" s="163"/>
      <c r="C116" s="163"/>
      <c r="D116" s="163"/>
      <c r="E116" s="163"/>
      <c r="F116" s="163"/>
      <c r="G116" s="163"/>
      <c r="H116" s="163"/>
      <c r="I116" s="163"/>
      <c r="J116" s="163"/>
      <c r="K116" s="163"/>
      <c r="L116" s="163"/>
      <c r="M116" s="163"/>
      <c r="N116" s="163"/>
      <c r="O116" s="163"/>
      <c r="P116" s="163"/>
      <c r="Q116" s="163"/>
      <c r="R116" s="163"/>
      <c r="S116" s="163"/>
      <c r="T116" s="163"/>
      <c r="U116" s="163"/>
      <c r="V116" s="163"/>
      <c r="W116" s="163"/>
      <c r="X116" s="163"/>
      <c r="Y116" s="163"/>
      <c r="Z116" s="163"/>
      <c r="AA116" s="163"/>
      <c r="AB116" s="163"/>
      <c r="AC116" s="163"/>
      <c r="AD116" s="163"/>
      <c r="AE116" s="163"/>
      <c r="AF116" s="163"/>
    </row>
    <row r="117" spans="1:36" x14ac:dyDescent="0.2">
      <c r="A117" s="163"/>
      <c r="B117" s="163"/>
      <c r="C117" s="163"/>
      <c r="D117" s="163"/>
      <c r="E117" s="163"/>
      <c r="F117" s="163"/>
      <c r="G117" s="163"/>
      <c r="H117" s="163"/>
      <c r="I117" s="163"/>
      <c r="J117" s="163"/>
      <c r="K117" s="163"/>
      <c r="L117" s="163"/>
      <c r="M117" s="163"/>
      <c r="N117" s="163"/>
      <c r="O117" s="163"/>
      <c r="P117" s="163"/>
      <c r="Q117" s="163"/>
      <c r="R117" s="163"/>
      <c r="S117" s="163"/>
      <c r="T117" s="163"/>
      <c r="U117" s="163"/>
      <c r="V117" s="163"/>
      <c r="W117" s="163"/>
      <c r="X117" s="163"/>
      <c r="Y117" s="163"/>
      <c r="Z117" s="163"/>
      <c r="AA117" s="163"/>
      <c r="AB117" s="163"/>
      <c r="AC117" s="163"/>
      <c r="AD117" s="163"/>
      <c r="AE117" s="163"/>
      <c r="AF117" s="163"/>
    </row>
    <row r="118" spans="1:36" x14ac:dyDescent="0.2">
      <c r="A118" s="163"/>
      <c r="B118" s="163"/>
      <c r="C118" s="163"/>
      <c r="D118" s="163"/>
      <c r="E118" s="163"/>
      <c r="F118" s="163"/>
      <c r="G118" s="163"/>
      <c r="H118" s="163"/>
      <c r="I118" s="163"/>
      <c r="J118" s="163"/>
      <c r="K118" s="163"/>
      <c r="L118" s="163"/>
      <c r="M118" s="163"/>
      <c r="N118" s="163"/>
      <c r="O118" s="163"/>
      <c r="P118" s="163"/>
      <c r="Q118" s="163"/>
      <c r="R118" s="163"/>
      <c r="S118" s="163"/>
      <c r="T118" s="163"/>
      <c r="U118" s="163"/>
      <c r="V118" s="163"/>
      <c r="W118" s="163"/>
      <c r="X118" s="163"/>
      <c r="Y118" s="163"/>
      <c r="Z118" s="163"/>
      <c r="AA118" s="163"/>
      <c r="AB118" s="163"/>
      <c r="AC118" s="163"/>
      <c r="AD118" s="163"/>
      <c r="AE118" s="163"/>
      <c r="AF118" s="163"/>
    </row>
    <row r="119" spans="1:36" x14ac:dyDescent="0.2">
      <c r="A119" s="163"/>
      <c r="B119" s="163"/>
      <c r="C119" s="163"/>
      <c r="D119" s="163"/>
      <c r="E119" s="163"/>
      <c r="F119" s="163"/>
      <c r="G119" s="163"/>
      <c r="H119" s="163"/>
      <c r="I119" s="163"/>
      <c r="J119" s="163"/>
      <c r="K119" s="163"/>
      <c r="L119" s="163"/>
      <c r="M119" s="163"/>
      <c r="N119" s="163"/>
      <c r="O119" s="163"/>
      <c r="P119" s="163"/>
      <c r="Q119" s="163"/>
      <c r="R119" s="163"/>
      <c r="S119" s="163"/>
      <c r="T119" s="163"/>
      <c r="U119" s="163"/>
      <c r="V119" s="163"/>
      <c r="W119" s="163"/>
      <c r="X119" s="163"/>
      <c r="Y119" s="163"/>
      <c r="Z119" s="163"/>
      <c r="AA119" s="163"/>
      <c r="AB119" s="163"/>
      <c r="AC119" s="163"/>
      <c r="AD119" s="163"/>
      <c r="AE119" s="163"/>
      <c r="AF119" s="163"/>
    </row>
    <row r="120" spans="1:36" x14ac:dyDescent="0.2">
      <c r="A120" s="163"/>
      <c r="B120" s="163"/>
      <c r="C120" s="163"/>
      <c r="D120" s="163"/>
      <c r="E120" s="163"/>
      <c r="F120" s="163"/>
      <c r="G120" s="163"/>
      <c r="H120" s="163"/>
      <c r="I120" s="163"/>
      <c r="J120" s="163"/>
      <c r="K120" s="163"/>
      <c r="L120" s="163"/>
      <c r="M120" s="163"/>
      <c r="N120" s="163"/>
      <c r="O120" s="163"/>
      <c r="P120" s="163"/>
      <c r="Q120" s="163"/>
      <c r="R120" s="163"/>
      <c r="S120" s="163"/>
      <c r="T120" s="163"/>
      <c r="U120" s="163"/>
      <c r="V120" s="163"/>
      <c r="W120" s="163"/>
      <c r="X120" s="163"/>
      <c r="Y120" s="163"/>
      <c r="Z120" s="163"/>
      <c r="AA120" s="163"/>
      <c r="AB120" s="163"/>
      <c r="AC120" s="163"/>
      <c r="AD120" s="163"/>
      <c r="AE120" s="163"/>
      <c r="AF120" s="163"/>
    </row>
    <row r="121" spans="1:36" x14ac:dyDescent="0.2">
      <c r="A121" s="163"/>
      <c r="B121" s="163"/>
      <c r="C121" s="163"/>
      <c r="D121" s="163"/>
      <c r="E121" s="163"/>
      <c r="F121" s="163"/>
      <c r="G121" s="163"/>
      <c r="H121" s="163"/>
      <c r="I121" s="163"/>
      <c r="J121" s="163"/>
      <c r="K121" s="163"/>
      <c r="L121" s="163"/>
      <c r="M121" s="163"/>
      <c r="N121" s="163"/>
      <c r="O121" s="163"/>
      <c r="P121" s="163"/>
      <c r="Q121" s="163"/>
      <c r="R121" s="163"/>
      <c r="S121" s="163"/>
      <c r="T121" s="163"/>
      <c r="U121" s="163"/>
      <c r="V121" s="163"/>
      <c r="W121" s="163"/>
      <c r="X121" s="163"/>
      <c r="Y121" s="163"/>
      <c r="Z121" s="163"/>
      <c r="AA121" s="163"/>
      <c r="AB121" s="163"/>
      <c r="AC121" s="163"/>
      <c r="AD121" s="163"/>
      <c r="AE121" s="163"/>
      <c r="AF121" s="163"/>
    </row>
    <row r="122" spans="1:36" x14ac:dyDescent="0.2">
      <c r="A122" s="163"/>
      <c r="B122" s="163"/>
      <c r="C122" s="163"/>
      <c r="D122" s="163"/>
      <c r="E122" s="163"/>
      <c r="F122" s="163"/>
      <c r="G122" s="163"/>
      <c r="H122" s="163"/>
      <c r="I122" s="163"/>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row>
    <row r="123" spans="1:36" x14ac:dyDescent="0.2">
      <c r="A123" s="163"/>
      <c r="B123" s="163"/>
      <c r="C123" s="163"/>
      <c r="D123" s="163"/>
      <c r="E123" s="163"/>
      <c r="F123" s="163"/>
      <c r="G123" s="163"/>
      <c r="H123" s="163"/>
      <c r="I123" s="163"/>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row>
    <row r="124" spans="1:36" x14ac:dyDescent="0.2">
      <c r="A124" s="163"/>
      <c r="B124" s="163"/>
      <c r="C124" s="163"/>
      <c r="D124" s="163"/>
      <c r="E124" s="163"/>
      <c r="F124" s="163"/>
      <c r="G124" s="163"/>
      <c r="H124" s="163"/>
      <c r="I124" s="163"/>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row>
    <row r="125" spans="1:36" x14ac:dyDescent="0.2">
      <c r="A125" s="163"/>
      <c r="B125" s="163"/>
      <c r="C125" s="163"/>
      <c r="D125" s="163"/>
      <c r="E125" s="163"/>
      <c r="F125" s="163"/>
      <c r="G125" s="163"/>
      <c r="H125" s="163"/>
      <c r="I125" s="163"/>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row>
    <row r="126" spans="1:36" x14ac:dyDescent="0.2">
      <c r="A126" s="163"/>
      <c r="B126" s="163"/>
      <c r="C126" s="163"/>
      <c r="D126" s="163"/>
      <c r="E126" s="163"/>
      <c r="F126" s="163"/>
      <c r="G126" s="163"/>
      <c r="H126" s="163"/>
      <c r="I126" s="163"/>
      <c r="J126" s="163"/>
      <c r="K126" s="163"/>
      <c r="L126" s="163"/>
      <c r="M126" s="163"/>
      <c r="N126" s="163"/>
      <c r="O126" s="163"/>
      <c r="P126" s="163"/>
      <c r="Q126" s="163"/>
      <c r="R126" s="163"/>
      <c r="S126" s="163"/>
      <c r="T126" s="163"/>
      <c r="U126" s="163"/>
      <c r="V126" s="163"/>
      <c r="W126" s="163"/>
      <c r="X126" s="163"/>
      <c r="Y126" s="163"/>
      <c r="Z126" s="163"/>
      <c r="AA126" s="163"/>
      <c r="AB126" s="163"/>
      <c r="AC126" s="163"/>
      <c r="AD126" s="163"/>
      <c r="AE126" s="163"/>
      <c r="AF126" s="163"/>
    </row>
    <row r="127" spans="1:36" x14ac:dyDescent="0.2">
      <c r="A127" s="163"/>
      <c r="B127" s="163"/>
      <c r="C127" s="163"/>
      <c r="D127" s="163"/>
      <c r="E127" s="163"/>
      <c r="F127" s="163"/>
      <c r="G127" s="163"/>
      <c r="H127" s="163"/>
      <c r="I127" s="163"/>
      <c r="J127" s="163"/>
      <c r="K127" s="163"/>
      <c r="L127" s="163"/>
      <c r="M127" s="163"/>
      <c r="N127" s="163"/>
      <c r="O127" s="163"/>
      <c r="P127" s="163"/>
      <c r="Q127" s="163"/>
      <c r="R127" s="163"/>
      <c r="S127" s="163"/>
      <c r="T127" s="163"/>
      <c r="U127" s="163"/>
      <c r="V127" s="163"/>
      <c r="W127" s="163"/>
      <c r="X127" s="163"/>
      <c r="Y127" s="163"/>
      <c r="Z127" s="163"/>
      <c r="AA127" s="163"/>
      <c r="AB127" s="163"/>
      <c r="AC127" s="163"/>
      <c r="AD127" s="163"/>
      <c r="AE127" s="163"/>
      <c r="AF127" s="163"/>
    </row>
    <row r="128" spans="1:36" x14ac:dyDescent="0.2">
      <c r="A128" s="163"/>
      <c r="B128" s="163"/>
      <c r="C128" s="163"/>
      <c r="D128" s="163"/>
      <c r="E128" s="163"/>
      <c r="F128" s="163"/>
      <c r="G128" s="163"/>
      <c r="H128" s="163"/>
      <c r="I128" s="163"/>
      <c r="J128" s="163"/>
      <c r="K128" s="163"/>
      <c r="L128" s="163"/>
      <c r="M128" s="163"/>
      <c r="N128" s="163"/>
      <c r="O128" s="163"/>
      <c r="P128" s="163"/>
      <c r="Q128" s="163"/>
      <c r="R128" s="163"/>
      <c r="S128" s="163"/>
      <c r="T128" s="163"/>
      <c r="U128" s="163"/>
      <c r="V128" s="163"/>
      <c r="W128" s="163"/>
      <c r="X128" s="163"/>
      <c r="Y128" s="163"/>
      <c r="Z128" s="163"/>
      <c r="AA128" s="163"/>
      <c r="AB128" s="163"/>
      <c r="AC128" s="163"/>
      <c r="AD128" s="163"/>
      <c r="AE128" s="163"/>
      <c r="AF128" s="163"/>
    </row>
    <row r="129" spans="1:32" x14ac:dyDescent="0.2">
      <c r="A129" s="163"/>
      <c r="B129" s="163"/>
      <c r="C129" s="16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row>
    <row r="130" spans="1:32" x14ac:dyDescent="0.2">
      <c r="A130" s="163"/>
      <c r="B130" s="163"/>
      <c r="C130" s="163"/>
      <c r="D130" s="163"/>
      <c r="E130" s="163"/>
      <c r="F130" s="163"/>
      <c r="G130" s="163"/>
      <c r="H130" s="163"/>
      <c r="I130" s="163"/>
      <c r="J130" s="163"/>
      <c r="K130" s="163"/>
      <c r="L130" s="163"/>
      <c r="M130" s="163"/>
      <c r="N130" s="163"/>
      <c r="O130" s="163"/>
      <c r="P130" s="163"/>
      <c r="Q130" s="163"/>
      <c r="R130" s="163"/>
      <c r="S130" s="163"/>
      <c r="T130" s="163"/>
      <c r="U130" s="163"/>
      <c r="V130" s="163"/>
      <c r="W130" s="163"/>
      <c r="X130" s="163"/>
      <c r="Y130" s="163"/>
      <c r="Z130" s="163"/>
      <c r="AA130" s="163"/>
      <c r="AB130" s="163"/>
      <c r="AC130" s="163"/>
      <c r="AD130" s="163"/>
      <c r="AE130" s="163"/>
      <c r="AF130" s="163"/>
    </row>
    <row r="131" spans="1:32" x14ac:dyDescent="0.2">
      <c r="A131" s="163"/>
      <c r="B131" s="163"/>
      <c r="C131" s="163"/>
      <c r="D131" s="163"/>
      <c r="E131" s="163"/>
      <c r="F131" s="163"/>
      <c r="G131" s="163"/>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row>
    <row r="132" spans="1:32" x14ac:dyDescent="0.2">
      <c r="A132" s="163"/>
      <c r="B132" s="163"/>
      <c r="C132" s="163"/>
      <c r="D132" s="163"/>
      <c r="E132" s="163"/>
      <c r="F132" s="163"/>
      <c r="G132" s="163"/>
      <c r="H132" s="163"/>
      <c r="I132" s="163"/>
      <c r="J132" s="163"/>
      <c r="K132" s="163"/>
      <c r="L132" s="163"/>
      <c r="M132" s="163"/>
      <c r="N132" s="163"/>
      <c r="O132" s="163"/>
      <c r="P132" s="163"/>
      <c r="Q132" s="163"/>
      <c r="R132" s="163"/>
      <c r="S132" s="163"/>
      <c r="T132" s="163"/>
      <c r="U132" s="163"/>
      <c r="V132" s="163"/>
      <c r="W132" s="163"/>
      <c r="X132" s="163"/>
      <c r="Y132" s="163"/>
      <c r="Z132" s="163"/>
      <c r="AA132" s="163"/>
      <c r="AB132" s="163"/>
      <c r="AC132" s="163"/>
      <c r="AD132" s="163"/>
      <c r="AE132" s="163"/>
      <c r="AF132" s="163"/>
    </row>
    <row r="133" spans="1:32" s="163" customFormat="1" x14ac:dyDescent="0.2"/>
    <row r="134" spans="1:32" s="163" customFormat="1" x14ac:dyDescent="0.2"/>
    <row r="135" spans="1:32" s="163" customFormat="1" x14ac:dyDescent="0.2"/>
    <row r="136" spans="1:32" s="163" customFormat="1" x14ac:dyDescent="0.2"/>
    <row r="137" spans="1:32" s="163" customFormat="1" x14ac:dyDescent="0.2"/>
    <row r="138" spans="1:32" s="163" customFormat="1" x14ac:dyDescent="0.2"/>
    <row r="139" spans="1:32" s="163" customFormat="1" x14ac:dyDescent="0.2"/>
    <row r="140" spans="1:32" s="163" customFormat="1" x14ac:dyDescent="0.2"/>
    <row r="141" spans="1:32" s="163" customFormat="1" x14ac:dyDescent="0.2"/>
    <row r="142" spans="1:32" s="163" customFormat="1" x14ac:dyDescent="0.2"/>
    <row r="143" spans="1:32" s="163" customFormat="1" x14ac:dyDescent="0.2"/>
    <row r="144" spans="1:32" s="163" customFormat="1" x14ac:dyDescent="0.2"/>
    <row r="145" s="163" customFormat="1" x14ac:dyDescent="0.2"/>
    <row r="146" s="163" customFormat="1" x14ac:dyDescent="0.2"/>
    <row r="147" s="163" customFormat="1" x14ac:dyDescent="0.2"/>
    <row r="148" s="163" customFormat="1" x14ac:dyDescent="0.2"/>
    <row r="149" s="163" customFormat="1" x14ac:dyDescent="0.2"/>
    <row r="150" s="163" customFormat="1" x14ac:dyDescent="0.2"/>
    <row r="151" s="163" customFormat="1" x14ac:dyDescent="0.2"/>
    <row r="152" s="163" customFormat="1" x14ac:dyDescent="0.2"/>
    <row r="153" s="163" customFormat="1" x14ac:dyDescent="0.2"/>
    <row r="154" s="163" customFormat="1" x14ac:dyDescent="0.2"/>
    <row r="155" s="163" customFormat="1" x14ac:dyDescent="0.2"/>
    <row r="156" s="163" customFormat="1" x14ac:dyDescent="0.2"/>
    <row r="157" s="163" customFormat="1" x14ac:dyDescent="0.2"/>
    <row r="158" s="163" customFormat="1" x14ac:dyDescent="0.2"/>
    <row r="159" s="163" customFormat="1" x14ac:dyDescent="0.2"/>
    <row r="160" s="163" customFormat="1" x14ac:dyDescent="0.2"/>
    <row r="161" s="163" customFormat="1" x14ac:dyDescent="0.2"/>
    <row r="162" s="163" customFormat="1" x14ac:dyDescent="0.2"/>
    <row r="163" s="163" customFormat="1" x14ac:dyDescent="0.2"/>
    <row r="164" s="163" customFormat="1" x14ac:dyDescent="0.2"/>
    <row r="165" s="163" customFormat="1" x14ac:dyDescent="0.2"/>
    <row r="166" s="163" customFormat="1" x14ac:dyDescent="0.2"/>
    <row r="167" s="163" customFormat="1" x14ac:dyDescent="0.2"/>
    <row r="168" s="163" customFormat="1" x14ac:dyDescent="0.2"/>
    <row r="169" s="163" customFormat="1" x14ac:dyDescent="0.2"/>
    <row r="170" s="163" customFormat="1" x14ac:dyDescent="0.2"/>
    <row r="171" s="163" customFormat="1" x14ac:dyDescent="0.2"/>
    <row r="172" s="163" customFormat="1" x14ac:dyDescent="0.2"/>
    <row r="173" s="163" customFormat="1" x14ac:dyDescent="0.2"/>
    <row r="174" s="163" customFormat="1" x14ac:dyDescent="0.2"/>
    <row r="175" s="163" customFormat="1" x14ac:dyDescent="0.2"/>
    <row r="176" s="163" customFormat="1" x14ac:dyDescent="0.2"/>
    <row r="177" s="163" customFormat="1" x14ac:dyDescent="0.2"/>
    <row r="178" s="163" customFormat="1" x14ac:dyDescent="0.2"/>
    <row r="179" s="163" customFormat="1" x14ac:dyDescent="0.2"/>
    <row r="180" s="163" customFormat="1" x14ac:dyDescent="0.2"/>
    <row r="181" s="163" customFormat="1" x14ac:dyDescent="0.2"/>
    <row r="182" s="163" customFormat="1" x14ac:dyDescent="0.2"/>
    <row r="183" s="163" customFormat="1" x14ac:dyDescent="0.2"/>
    <row r="184" s="163" customFormat="1" x14ac:dyDescent="0.2"/>
    <row r="185" s="163" customFormat="1" x14ac:dyDescent="0.2"/>
    <row r="186" s="163" customFormat="1" x14ac:dyDescent="0.2"/>
    <row r="187" s="163" customFormat="1" x14ac:dyDescent="0.2"/>
    <row r="188" s="163" customFormat="1" x14ac:dyDescent="0.2"/>
    <row r="189" s="163" customFormat="1" x14ac:dyDescent="0.2"/>
    <row r="190" s="163" customFormat="1" x14ac:dyDescent="0.2"/>
    <row r="191" s="163" customFormat="1" x14ac:dyDescent="0.2"/>
    <row r="192" s="163" customFormat="1" x14ac:dyDescent="0.2"/>
    <row r="193" s="163" customFormat="1" x14ac:dyDescent="0.2"/>
    <row r="194" s="163" customFormat="1" x14ac:dyDescent="0.2"/>
    <row r="195" s="163" customFormat="1" x14ac:dyDescent="0.2"/>
    <row r="196" s="163" customFormat="1" x14ac:dyDescent="0.2"/>
    <row r="197" s="163" customFormat="1" x14ac:dyDescent="0.2"/>
    <row r="198" s="163" customFormat="1" x14ac:dyDescent="0.2"/>
    <row r="199" s="163" customFormat="1" x14ac:dyDescent="0.2"/>
    <row r="200" s="163" customFormat="1" x14ac:dyDescent="0.2"/>
    <row r="201" s="163" customFormat="1" x14ac:dyDescent="0.2"/>
    <row r="202" s="163" customFormat="1" x14ac:dyDescent="0.2"/>
    <row r="203" s="163" customFormat="1" x14ac:dyDescent="0.2"/>
    <row r="204" s="163" customFormat="1" x14ac:dyDescent="0.2"/>
    <row r="205" s="163" customFormat="1" x14ac:dyDescent="0.2"/>
    <row r="206" s="163" customFormat="1" x14ac:dyDescent="0.2"/>
    <row r="207" s="163" customFormat="1" x14ac:dyDescent="0.2"/>
    <row r="208" s="163" customFormat="1" x14ac:dyDescent="0.2"/>
    <row r="209" s="163" customFormat="1" x14ac:dyDescent="0.2"/>
    <row r="210" s="163" customFormat="1" x14ac:dyDescent="0.2"/>
    <row r="211" s="163" customFormat="1" x14ac:dyDescent="0.2"/>
    <row r="212" s="163" customFormat="1" x14ac:dyDescent="0.2"/>
    <row r="213" s="163" customFormat="1" x14ac:dyDescent="0.2"/>
    <row r="214" s="163" customFormat="1" x14ac:dyDescent="0.2"/>
    <row r="215" s="163" customFormat="1" x14ac:dyDescent="0.2"/>
    <row r="216" s="163" customFormat="1" x14ac:dyDescent="0.2"/>
    <row r="217" s="163" customFormat="1" x14ac:dyDescent="0.2"/>
    <row r="218" s="163" customFormat="1" x14ac:dyDescent="0.2"/>
    <row r="219" s="163" customFormat="1" x14ac:dyDescent="0.2"/>
    <row r="220" s="163" customFormat="1" x14ac:dyDescent="0.2"/>
    <row r="221" s="163" customFormat="1" x14ac:dyDescent="0.2"/>
    <row r="222" s="163" customFormat="1" x14ac:dyDescent="0.2"/>
    <row r="223" s="163" customFormat="1" x14ac:dyDescent="0.2"/>
    <row r="224" s="163" customFormat="1" x14ac:dyDescent="0.2"/>
    <row r="225" s="163" customFormat="1" x14ac:dyDescent="0.2"/>
    <row r="226" s="163" customFormat="1" x14ac:dyDescent="0.2"/>
    <row r="227" s="163" customFormat="1" x14ac:dyDescent="0.2"/>
    <row r="228" s="163" customFormat="1" x14ac:dyDescent="0.2"/>
    <row r="229" s="163" customFormat="1" x14ac:dyDescent="0.2"/>
    <row r="230" s="163" customFormat="1" x14ac:dyDescent="0.2"/>
    <row r="231" s="163" customFormat="1" x14ac:dyDescent="0.2"/>
    <row r="232" s="163" customFormat="1" x14ac:dyDescent="0.2"/>
    <row r="233" s="163" customFormat="1" x14ac:dyDescent="0.2"/>
    <row r="234" s="163" customFormat="1" x14ac:dyDescent="0.2"/>
    <row r="235" s="163" customFormat="1" x14ac:dyDescent="0.2"/>
    <row r="236" s="163" customFormat="1" x14ac:dyDescent="0.2"/>
    <row r="237" s="163" customFormat="1" x14ac:dyDescent="0.2"/>
  </sheetData>
  <mergeCells count="5">
    <mergeCell ref="B5:C7"/>
    <mergeCell ref="Y3:AA3"/>
    <mergeCell ref="Y4:AA4"/>
    <mergeCell ref="E1:J1"/>
    <mergeCell ref="S1:X1"/>
  </mergeCells>
  <phoneticPr fontId="3"/>
  <hyperlinks>
    <hyperlink ref="Y4:Z4" location="操作の説明!A1" display="操作の説明シートへ" xr:uid="{00000000-0004-0000-0300-000000000000}"/>
    <hyperlink ref="Y4:AA4" location="入力の説明!A1" display="入力の説明シートへ" xr:uid="{00000000-0004-0000-0300-000001000000}"/>
    <hyperlink ref="Y3:AA3" location="購入者価格と生産者価格!A1" display="生産者価格と購入者価格について" xr:uid="{00000000-0004-0000-0300-000002000000}"/>
  </hyperlinks>
  <pageMargins left="0.78740157480314965" right="0.27" top="0.78740157480314965" bottom="0.78740157480314965" header="0.51181102362204722" footer="0.51181102362204722"/>
  <pageSetup paperSize="8" scale="39" orientation="landscape" r:id="rId1"/>
  <headerFooter alignWithMargins="0">
    <oddFooter>&amp;R&amp;F  &amp;A</oddFooter>
  </headerFooter>
  <ignoredErrors>
    <ignoredError sqref="V75"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C000"/>
    <pageSetUpPr fitToPage="1"/>
  </sheetPr>
  <dimension ref="A1:AQ527"/>
  <sheetViews>
    <sheetView zoomScaleNormal="100" workbookViewId="0">
      <pane ySplit="2" topLeftCell="A3" activePane="bottomLeft" state="frozen"/>
      <selection pane="bottomLeft"/>
    </sheetView>
  </sheetViews>
  <sheetFormatPr defaultColWidth="9" defaultRowHeight="12" x14ac:dyDescent="0.2"/>
  <cols>
    <col min="1" max="1" width="1.21875" style="1" customWidth="1"/>
    <col min="2" max="2" width="4.109375" style="1" customWidth="1"/>
    <col min="3" max="3" width="23" style="1" customWidth="1"/>
    <col min="4" max="4" width="12.109375" style="1" customWidth="1"/>
    <col min="5" max="5" width="10.77734375" style="1" customWidth="1"/>
    <col min="6" max="6" width="11" style="1" customWidth="1"/>
    <col min="7" max="7" width="9" style="1"/>
    <col min="8" max="8" width="3.33203125" style="1" customWidth="1"/>
    <col min="9" max="9" width="9.33203125" style="1" customWidth="1"/>
    <col min="10" max="10" width="11.77734375" style="1" customWidth="1"/>
    <col min="11" max="11" width="7.21875" style="1" customWidth="1"/>
    <col min="12" max="12" width="5.21875" style="1" customWidth="1"/>
    <col min="13" max="14" width="3.109375" style="1" customWidth="1"/>
    <col min="15" max="15" width="9" style="71"/>
    <col min="16" max="17" width="9" style="1"/>
    <col min="18" max="43" width="9" style="114"/>
    <col min="44" max="16384" width="9" style="1"/>
  </cols>
  <sheetData>
    <row r="1" spans="1:17" ht="8.25" customHeight="1" thickBot="1" x14ac:dyDescent="0.25">
      <c r="A1" s="114"/>
      <c r="B1" s="114"/>
      <c r="C1" s="114"/>
      <c r="D1" s="114"/>
      <c r="E1" s="114"/>
      <c r="F1" s="114"/>
      <c r="G1" s="114"/>
      <c r="H1" s="114"/>
      <c r="I1" s="114"/>
      <c r="J1" s="114"/>
      <c r="K1" s="114"/>
      <c r="L1" s="114"/>
      <c r="M1" s="114"/>
      <c r="N1" s="114"/>
      <c r="O1" s="114"/>
      <c r="P1" s="114"/>
      <c r="Q1" s="114"/>
    </row>
    <row r="2" spans="1:17" ht="15.6" thickTop="1" thickBot="1" x14ac:dyDescent="0.25">
      <c r="A2" s="114"/>
      <c r="B2" s="154" t="s">
        <v>41</v>
      </c>
      <c r="C2" s="114"/>
      <c r="D2" s="114"/>
      <c r="E2" s="514" t="s">
        <v>513</v>
      </c>
      <c r="F2" s="114"/>
      <c r="G2" s="114"/>
      <c r="H2" s="154"/>
      <c r="I2" s="114"/>
      <c r="J2" s="714" t="s">
        <v>154</v>
      </c>
      <c r="K2" s="716"/>
      <c r="L2" s="114"/>
      <c r="M2" s="114"/>
      <c r="N2" s="114"/>
      <c r="O2" s="114"/>
      <c r="P2" s="114"/>
      <c r="Q2" s="114"/>
    </row>
    <row r="3" spans="1:17" ht="12.6" thickTop="1" x14ac:dyDescent="0.2">
      <c r="A3" s="114"/>
      <c r="B3" s="114"/>
      <c r="C3" s="114"/>
      <c r="D3" s="114"/>
      <c r="E3" s="114"/>
      <c r="F3" s="114"/>
      <c r="G3" s="114"/>
      <c r="H3" s="114"/>
      <c r="I3" s="114"/>
      <c r="J3" s="114"/>
      <c r="K3" s="114"/>
      <c r="L3" s="114"/>
      <c r="M3" s="114"/>
      <c r="N3" s="114"/>
      <c r="O3" s="114"/>
      <c r="P3" s="114"/>
      <c r="Q3" s="114"/>
    </row>
    <row r="4" spans="1:17" ht="16.5" customHeight="1" x14ac:dyDescent="0.2">
      <c r="A4" s="114"/>
      <c r="B4" s="114" t="s">
        <v>101</v>
      </c>
      <c r="C4" s="114"/>
      <c r="D4" s="114"/>
      <c r="E4" s="114"/>
      <c r="F4" s="114"/>
      <c r="G4" s="114" t="s">
        <v>426</v>
      </c>
      <c r="H4" s="114"/>
      <c r="I4" s="114"/>
      <c r="J4" s="114"/>
      <c r="K4" s="114"/>
      <c r="L4" s="114"/>
      <c r="M4" s="114"/>
      <c r="N4" s="114"/>
      <c r="O4" s="114"/>
      <c r="P4" s="114"/>
      <c r="Q4" s="114"/>
    </row>
    <row r="5" spans="1:17" ht="27.75" customHeight="1" thickBot="1" x14ac:dyDescent="0.25">
      <c r="A5" s="114"/>
      <c r="B5" s="114" t="s">
        <v>93</v>
      </c>
      <c r="C5" s="750" t="s">
        <v>183</v>
      </c>
      <c r="D5" s="750"/>
      <c r="E5" s="750"/>
      <c r="F5" s="114"/>
      <c r="G5" s="167" t="s">
        <v>405</v>
      </c>
      <c r="I5" s="114"/>
      <c r="J5" s="114"/>
      <c r="K5" s="114"/>
      <c r="L5" s="114"/>
      <c r="M5" s="114"/>
      <c r="N5" s="114"/>
      <c r="O5" s="114"/>
      <c r="P5" s="114"/>
      <c r="Q5" s="114"/>
    </row>
    <row r="6" spans="1:17" ht="14.4" thickTop="1" thickBot="1" x14ac:dyDescent="0.25">
      <c r="A6" s="114"/>
      <c r="B6" s="748" t="s">
        <v>42</v>
      </c>
      <c r="C6" s="749"/>
      <c r="D6" s="513" t="s">
        <v>61</v>
      </c>
      <c r="E6" s="73" t="s">
        <v>62</v>
      </c>
      <c r="F6" s="114"/>
      <c r="G6" s="636" t="s">
        <v>539</v>
      </c>
      <c r="H6" s="641"/>
      <c r="I6" s="1" t="s">
        <v>126</v>
      </c>
      <c r="J6" s="642">
        <f>IF(H6="",O6,VLOOKUP(H6,M6:O11,3,FALSE))</f>
        <v>0.56499999999999995</v>
      </c>
      <c r="K6" s="114"/>
      <c r="L6" s="21" t="s">
        <v>539</v>
      </c>
      <c r="M6" s="86">
        <v>2</v>
      </c>
      <c r="N6" s="87" t="s">
        <v>126</v>
      </c>
      <c r="O6" s="643">
        <v>0.56499999999999995</v>
      </c>
      <c r="P6" s="114"/>
      <c r="Q6" s="114"/>
    </row>
    <row r="7" spans="1:17" ht="13.2" thickTop="1" thickBot="1" x14ac:dyDescent="0.25">
      <c r="A7" s="114"/>
      <c r="B7" s="30" t="s">
        <v>203</v>
      </c>
      <c r="C7" s="31" t="s">
        <v>310</v>
      </c>
      <c r="D7" s="32">
        <f>県内自給率!E4</f>
        <v>0.39992701010333831</v>
      </c>
      <c r="E7" s="74"/>
      <c r="F7" s="114"/>
      <c r="G7" s="114"/>
      <c r="H7" s="170" t="s">
        <v>40</v>
      </c>
      <c r="I7" s="114"/>
      <c r="J7" s="114"/>
      <c r="K7" s="114"/>
      <c r="L7" s="21" t="s">
        <v>539</v>
      </c>
      <c r="M7" s="86">
        <v>3</v>
      </c>
      <c r="N7" s="87" t="s">
        <v>126</v>
      </c>
      <c r="O7" s="643">
        <v>0.58299999999999996</v>
      </c>
      <c r="P7" s="114"/>
      <c r="Q7" s="114"/>
    </row>
    <row r="8" spans="1:17" ht="13.2" thickTop="1" thickBot="1" x14ac:dyDescent="0.25">
      <c r="A8" s="114"/>
      <c r="B8" s="21" t="s">
        <v>204</v>
      </c>
      <c r="C8" s="22" t="s">
        <v>311</v>
      </c>
      <c r="D8" s="32">
        <f>県内自給率!E5</f>
        <v>0.535511474134578</v>
      </c>
      <c r="E8" s="74"/>
      <c r="F8" s="114"/>
      <c r="G8" s="114"/>
      <c r="H8" s="19" t="s">
        <v>542</v>
      </c>
      <c r="I8" s="19"/>
      <c r="J8" s="19"/>
      <c r="K8" s="114"/>
      <c r="L8" s="21" t="s">
        <v>539</v>
      </c>
      <c r="M8" s="86">
        <v>4</v>
      </c>
      <c r="N8" s="87" t="s">
        <v>126</v>
      </c>
      <c r="O8" s="643">
        <v>0.59199999999999997</v>
      </c>
      <c r="P8" s="114"/>
      <c r="Q8" s="114"/>
    </row>
    <row r="9" spans="1:17" ht="13.2" thickTop="1" thickBot="1" x14ac:dyDescent="0.25">
      <c r="A9" s="114"/>
      <c r="B9" s="21" t="s">
        <v>205</v>
      </c>
      <c r="C9" s="22" t="s">
        <v>312</v>
      </c>
      <c r="D9" s="32">
        <f>県内自給率!E6</f>
        <v>1</v>
      </c>
      <c r="E9" s="74"/>
      <c r="F9" s="114"/>
      <c r="G9" s="114"/>
      <c r="H9" s="19" t="s">
        <v>184</v>
      </c>
      <c r="I9" s="19"/>
      <c r="J9" s="19"/>
      <c r="K9" s="114"/>
      <c r="L9" s="21" t="s">
        <v>539</v>
      </c>
      <c r="M9" s="86">
        <v>5</v>
      </c>
      <c r="N9" s="87" t="s">
        <v>126</v>
      </c>
      <c r="O9" s="643">
        <v>0.63</v>
      </c>
      <c r="P9" s="114"/>
      <c r="Q9" s="114"/>
    </row>
    <row r="10" spans="1:17" ht="13.2" thickTop="1" thickBot="1" x14ac:dyDescent="0.25">
      <c r="A10" s="114"/>
      <c r="B10" s="21" t="s">
        <v>206</v>
      </c>
      <c r="C10" s="22" t="s">
        <v>313</v>
      </c>
      <c r="D10" s="32">
        <f>県内自給率!E7</f>
        <v>0.48319327731092432</v>
      </c>
      <c r="E10" s="74"/>
      <c r="F10" s="114"/>
      <c r="G10" s="114"/>
      <c r="H10" s="19" t="s">
        <v>543</v>
      </c>
      <c r="I10" s="19"/>
      <c r="J10" s="19"/>
      <c r="K10" s="114"/>
      <c r="L10" s="21" t="s">
        <v>539</v>
      </c>
      <c r="M10" s="86">
        <v>6</v>
      </c>
      <c r="N10" s="87" t="s">
        <v>126</v>
      </c>
      <c r="O10" s="643">
        <v>0.60499999999999998</v>
      </c>
      <c r="P10" s="114"/>
      <c r="Q10" s="114"/>
    </row>
    <row r="11" spans="1:17" ht="13.2" thickTop="1" thickBot="1" x14ac:dyDescent="0.25">
      <c r="A11" s="114"/>
      <c r="B11" s="21" t="s">
        <v>207</v>
      </c>
      <c r="C11" s="22" t="s">
        <v>314</v>
      </c>
      <c r="D11" s="32">
        <f>県内自給率!E8</f>
        <v>0.71226242690058483</v>
      </c>
      <c r="E11" s="74"/>
      <c r="F11" s="114"/>
      <c r="G11" s="114"/>
      <c r="H11" s="114"/>
      <c r="I11" s="114"/>
      <c r="J11" s="114"/>
      <c r="K11" s="170"/>
      <c r="L11" s="21" t="s">
        <v>539</v>
      </c>
      <c r="M11" s="86">
        <v>7</v>
      </c>
      <c r="N11" s="87" t="s">
        <v>126</v>
      </c>
      <c r="O11" s="643">
        <v>0.625</v>
      </c>
      <c r="P11" s="114"/>
      <c r="Q11" s="114"/>
    </row>
    <row r="12" spans="1:17" ht="13.2" thickTop="1" thickBot="1" x14ac:dyDescent="0.25">
      <c r="A12" s="114"/>
      <c r="B12" s="21" t="s">
        <v>208</v>
      </c>
      <c r="C12" s="22" t="s">
        <v>315</v>
      </c>
      <c r="D12" s="32">
        <f>県内自給率!E9</f>
        <v>0</v>
      </c>
      <c r="E12" s="74"/>
      <c r="F12" s="114"/>
      <c r="G12" s="114"/>
      <c r="H12" s="114"/>
      <c r="I12" s="115"/>
      <c r="J12" s="114"/>
      <c r="K12" s="114"/>
      <c r="L12" s="114"/>
      <c r="M12" s="114"/>
      <c r="N12" s="114"/>
      <c r="O12" s="114"/>
      <c r="P12" s="114"/>
      <c r="Q12" s="114"/>
    </row>
    <row r="13" spans="1:17" ht="13.2" thickTop="1" thickBot="1" x14ac:dyDescent="0.25">
      <c r="A13" s="114"/>
      <c r="B13" s="21" t="s">
        <v>209</v>
      </c>
      <c r="C13" s="22" t="s">
        <v>527</v>
      </c>
      <c r="D13" s="32">
        <f>県内自給率!E10</f>
        <v>0.10749915928707543</v>
      </c>
      <c r="E13" s="74"/>
      <c r="F13" s="114"/>
      <c r="G13" s="114"/>
      <c r="H13" s="114"/>
      <c r="I13" s="114"/>
      <c r="J13" s="114"/>
      <c r="K13" s="114"/>
      <c r="L13" s="114"/>
      <c r="M13" s="114"/>
      <c r="N13" s="114"/>
      <c r="O13" s="114"/>
      <c r="P13" s="114"/>
      <c r="Q13" s="114"/>
    </row>
    <row r="14" spans="1:17" ht="13.2" thickTop="1" thickBot="1" x14ac:dyDescent="0.25">
      <c r="A14" s="114"/>
      <c r="B14" s="21" t="s">
        <v>210</v>
      </c>
      <c r="C14" s="22" t="s">
        <v>316</v>
      </c>
      <c r="D14" s="32">
        <f>県内自給率!E11</f>
        <v>0.22773054038327989</v>
      </c>
      <c r="E14" s="74"/>
      <c r="F14" s="114"/>
      <c r="G14" s="114"/>
      <c r="H14" s="114"/>
      <c r="I14" s="114"/>
      <c r="J14" s="114"/>
      <c r="K14" s="114"/>
      <c r="L14" s="114"/>
      <c r="M14" s="114"/>
      <c r="N14" s="114"/>
      <c r="O14" s="114"/>
      <c r="P14" s="114"/>
      <c r="Q14" s="114"/>
    </row>
    <row r="15" spans="1:17" ht="13.2" thickTop="1" thickBot="1" x14ac:dyDescent="0.25">
      <c r="A15" s="114"/>
      <c r="B15" s="21" t="s">
        <v>211</v>
      </c>
      <c r="C15" s="22" t="s">
        <v>317</v>
      </c>
      <c r="D15" s="32">
        <f>県内自給率!E12</f>
        <v>7.3285053309193326E-2</v>
      </c>
      <c r="E15" s="74"/>
      <c r="F15" s="114"/>
      <c r="G15" s="114"/>
      <c r="H15" s="114"/>
      <c r="I15" s="114"/>
      <c r="J15" s="114"/>
      <c r="K15" s="114"/>
      <c r="L15" s="114"/>
      <c r="M15" s="114"/>
      <c r="N15" s="114"/>
      <c r="O15" s="114"/>
      <c r="P15" s="114"/>
      <c r="Q15" s="114"/>
    </row>
    <row r="16" spans="1:17" ht="13.2" thickTop="1" thickBot="1" x14ac:dyDescent="0.25">
      <c r="A16" s="114"/>
      <c r="B16" s="21" t="s">
        <v>212</v>
      </c>
      <c r="C16" s="22" t="s">
        <v>318</v>
      </c>
      <c r="D16" s="32">
        <f>県内自給率!E13</f>
        <v>1.8589850946240216E-2</v>
      </c>
      <c r="E16" s="74"/>
      <c r="F16" s="114"/>
      <c r="G16" s="114"/>
      <c r="H16" s="114"/>
      <c r="I16" s="114"/>
      <c r="J16" s="114"/>
      <c r="K16" s="114"/>
      <c r="L16" s="114"/>
      <c r="M16" s="114"/>
      <c r="N16" s="114"/>
      <c r="O16" s="114"/>
      <c r="P16" s="114"/>
      <c r="Q16" s="114"/>
    </row>
    <row r="17" spans="1:17" ht="13.2" thickTop="1" thickBot="1" x14ac:dyDescent="0.25">
      <c r="A17" s="114"/>
      <c r="B17" s="21" t="s">
        <v>213</v>
      </c>
      <c r="C17" s="22" t="s">
        <v>319</v>
      </c>
      <c r="D17" s="32">
        <f>県内自給率!E14</f>
        <v>0</v>
      </c>
      <c r="E17" s="74"/>
      <c r="F17" s="114"/>
      <c r="G17" s="114"/>
      <c r="H17" s="114"/>
      <c r="I17" s="114"/>
      <c r="J17" s="114"/>
      <c r="K17" s="114"/>
      <c r="L17" s="114"/>
      <c r="M17" s="114"/>
      <c r="N17" s="114"/>
      <c r="O17" s="114"/>
      <c r="P17" s="114"/>
      <c r="Q17" s="114"/>
    </row>
    <row r="18" spans="1:17" ht="13.2" thickTop="1" thickBot="1" x14ac:dyDescent="0.25">
      <c r="A18" s="114"/>
      <c r="B18" s="21" t="s">
        <v>214</v>
      </c>
      <c r="C18" s="22" t="s">
        <v>320</v>
      </c>
      <c r="D18" s="32">
        <f>県内自給率!E15</f>
        <v>0.12525252525252528</v>
      </c>
      <c r="E18" s="74"/>
      <c r="F18" s="114"/>
      <c r="G18" s="114"/>
      <c r="H18" s="114"/>
      <c r="I18" s="114"/>
      <c r="J18" s="114"/>
      <c r="K18" s="114"/>
      <c r="L18" s="114"/>
      <c r="M18" s="114"/>
      <c r="N18" s="114"/>
      <c r="O18" s="114"/>
      <c r="P18" s="114"/>
      <c r="Q18" s="114"/>
    </row>
    <row r="19" spans="1:17" ht="13.2" thickTop="1" thickBot="1" x14ac:dyDescent="0.25">
      <c r="A19" s="114"/>
      <c r="B19" s="21" t="s">
        <v>215</v>
      </c>
      <c r="C19" s="22" t="s">
        <v>321</v>
      </c>
      <c r="D19" s="32">
        <f>県内自給率!E16</f>
        <v>7.8272267648711091E-2</v>
      </c>
      <c r="E19" s="74"/>
      <c r="F19" s="114"/>
      <c r="G19" s="114"/>
      <c r="H19" s="114"/>
      <c r="I19" s="114"/>
      <c r="J19" s="114"/>
      <c r="K19" s="114"/>
      <c r="L19" s="114"/>
      <c r="M19" s="114"/>
      <c r="N19" s="114"/>
      <c r="O19" s="114"/>
      <c r="P19" s="114"/>
      <c r="Q19" s="114"/>
    </row>
    <row r="20" spans="1:17" ht="13.2" thickTop="1" thickBot="1" x14ac:dyDescent="0.25">
      <c r="A20" s="114"/>
      <c r="B20" s="21" t="s">
        <v>216</v>
      </c>
      <c r="C20" s="22" t="s">
        <v>322</v>
      </c>
      <c r="D20" s="32">
        <f>県内自給率!E17</f>
        <v>0.25116023616641492</v>
      </c>
      <c r="E20" s="74"/>
      <c r="F20" s="114"/>
      <c r="G20" s="114"/>
      <c r="H20" s="114"/>
      <c r="I20" s="114"/>
      <c r="J20" s="114"/>
      <c r="K20" s="114"/>
      <c r="L20" s="114"/>
      <c r="M20" s="114"/>
      <c r="N20" s="114"/>
      <c r="O20" s="114"/>
      <c r="P20" s="114"/>
      <c r="Q20" s="114"/>
    </row>
    <row r="21" spans="1:17" ht="13.2" thickTop="1" thickBot="1" x14ac:dyDescent="0.25">
      <c r="A21" s="114"/>
      <c r="B21" s="21" t="s">
        <v>217</v>
      </c>
      <c r="C21" s="22" t="s">
        <v>323</v>
      </c>
      <c r="D21" s="32">
        <f>県内自給率!E18</f>
        <v>0.3042424242424242</v>
      </c>
      <c r="E21" s="74"/>
      <c r="F21" s="114"/>
      <c r="G21" s="114"/>
      <c r="H21" s="114"/>
      <c r="I21" s="114"/>
      <c r="J21" s="114"/>
      <c r="K21" s="114"/>
      <c r="L21" s="114"/>
      <c r="M21" s="114"/>
      <c r="N21" s="114"/>
      <c r="O21" s="114"/>
      <c r="P21" s="114"/>
      <c r="Q21" s="114"/>
    </row>
    <row r="22" spans="1:17" ht="13.2" thickTop="1" thickBot="1" x14ac:dyDescent="0.25">
      <c r="A22" s="114"/>
      <c r="B22" s="21" t="s">
        <v>218</v>
      </c>
      <c r="C22" s="22" t="s">
        <v>324</v>
      </c>
      <c r="D22" s="32">
        <f>県内自給率!E19</f>
        <v>0.14605592180040916</v>
      </c>
      <c r="E22" s="74"/>
      <c r="F22" s="114"/>
      <c r="G22" s="114"/>
      <c r="H22" s="114"/>
      <c r="I22" s="114"/>
      <c r="J22" s="114"/>
      <c r="K22" s="114"/>
      <c r="L22" s="114"/>
      <c r="M22" s="114"/>
      <c r="N22" s="114"/>
      <c r="O22" s="114"/>
      <c r="P22" s="114"/>
      <c r="Q22" s="114"/>
    </row>
    <row r="23" spans="1:17" ht="13.2" thickTop="1" thickBot="1" x14ac:dyDescent="0.25">
      <c r="A23" s="114"/>
      <c r="B23" s="21" t="s">
        <v>219</v>
      </c>
      <c r="C23" s="22" t="s">
        <v>325</v>
      </c>
      <c r="D23" s="32">
        <f>県内自給率!E20</f>
        <v>0.57640837202373563</v>
      </c>
      <c r="E23" s="74"/>
      <c r="F23" s="114"/>
      <c r="G23" s="114"/>
      <c r="H23" s="114"/>
      <c r="I23" s="114"/>
      <c r="J23" s="114"/>
      <c r="K23" s="114"/>
      <c r="L23" s="114"/>
      <c r="M23" s="114"/>
      <c r="N23" s="114"/>
      <c r="O23" s="114"/>
      <c r="P23" s="114"/>
      <c r="Q23" s="114"/>
    </row>
    <row r="24" spans="1:17" ht="13.2" thickTop="1" thickBot="1" x14ac:dyDescent="0.25">
      <c r="A24" s="114"/>
      <c r="B24" s="21" t="s">
        <v>220</v>
      </c>
      <c r="C24" s="22" t="s">
        <v>326</v>
      </c>
      <c r="D24" s="32">
        <f>県内自給率!E21</f>
        <v>0.40860142909859443</v>
      </c>
      <c r="E24" s="74"/>
      <c r="F24" s="114"/>
      <c r="G24" s="114"/>
      <c r="H24" s="114"/>
      <c r="I24" s="114"/>
      <c r="J24" s="114"/>
      <c r="K24" s="114"/>
      <c r="L24" s="166"/>
      <c r="M24" s="166"/>
      <c r="N24" s="166"/>
      <c r="O24" s="114"/>
      <c r="P24" s="114"/>
      <c r="Q24" s="114"/>
    </row>
    <row r="25" spans="1:17" ht="13.2" thickTop="1" thickBot="1" x14ac:dyDescent="0.2">
      <c r="A25" s="114"/>
      <c r="B25" s="21" t="s">
        <v>221</v>
      </c>
      <c r="C25" s="22" t="s">
        <v>327</v>
      </c>
      <c r="D25" s="32">
        <f>県内自給率!E22</f>
        <v>0.72103861517976031</v>
      </c>
      <c r="E25" s="74"/>
      <c r="F25" s="114"/>
      <c r="G25" s="114"/>
      <c r="H25" s="114"/>
      <c r="I25" s="114"/>
      <c r="J25" s="171"/>
      <c r="K25" s="114"/>
      <c r="L25" s="114"/>
      <c r="M25" s="114"/>
      <c r="N25" s="114"/>
      <c r="O25" s="114"/>
      <c r="P25" s="114"/>
      <c r="Q25" s="114"/>
    </row>
    <row r="26" spans="1:17" ht="13.2" thickTop="1" thickBot="1" x14ac:dyDescent="0.25">
      <c r="A26" s="114"/>
      <c r="B26" s="21" t="s">
        <v>222</v>
      </c>
      <c r="C26" s="22" t="s">
        <v>328</v>
      </c>
      <c r="D26" s="32">
        <f>県内自給率!E23</f>
        <v>0.20445992248497447</v>
      </c>
      <c r="E26" s="74"/>
      <c r="F26" s="114"/>
      <c r="G26" s="114"/>
      <c r="H26" s="114"/>
      <c r="I26" s="114"/>
      <c r="J26" s="114"/>
      <c r="K26" s="114"/>
      <c r="L26" s="114"/>
      <c r="M26" s="114"/>
      <c r="N26" s="114"/>
      <c r="O26" s="114"/>
      <c r="P26" s="114"/>
      <c r="Q26" s="114"/>
    </row>
    <row r="27" spans="1:17" ht="13.2" thickTop="1" thickBot="1" x14ac:dyDescent="0.25">
      <c r="A27" s="114"/>
      <c r="B27" s="21" t="s">
        <v>223</v>
      </c>
      <c r="C27" s="22" t="s">
        <v>528</v>
      </c>
      <c r="D27" s="32">
        <f>県内自給率!E24</f>
        <v>0</v>
      </c>
      <c r="E27" s="74"/>
      <c r="F27" s="114"/>
      <c r="G27" s="114"/>
      <c r="H27" s="114"/>
      <c r="I27" s="114"/>
      <c r="J27" s="114"/>
      <c r="K27" s="114"/>
      <c r="L27" s="114"/>
      <c r="M27" s="114"/>
      <c r="N27" s="114"/>
      <c r="O27" s="114"/>
      <c r="P27" s="114"/>
      <c r="Q27" s="114"/>
    </row>
    <row r="28" spans="1:17" ht="13.2" thickTop="1" thickBot="1" x14ac:dyDescent="0.25">
      <c r="A28" s="114"/>
      <c r="B28" s="21" t="s">
        <v>224</v>
      </c>
      <c r="C28" s="22" t="s">
        <v>529</v>
      </c>
      <c r="D28" s="32">
        <f>県内自給率!E25</f>
        <v>1.0079575596816936E-2</v>
      </c>
      <c r="E28" s="74"/>
      <c r="F28" s="114"/>
      <c r="G28" s="114"/>
      <c r="H28" s="114"/>
      <c r="I28" s="115"/>
      <c r="J28" s="114"/>
      <c r="K28" s="114"/>
      <c r="L28" s="114"/>
      <c r="M28" s="114"/>
      <c r="N28" s="114"/>
      <c r="O28" s="114"/>
      <c r="P28" s="114"/>
      <c r="Q28" s="114"/>
    </row>
    <row r="29" spans="1:17" ht="13.2" thickTop="1" thickBot="1" x14ac:dyDescent="0.25">
      <c r="A29" s="114"/>
      <c r="B29" s="21" t="s">
        <v>225</v>
      </c>
      <c r="C29" s="22" t="s">
        <v>547</v>
      </c>
      <c r="D29" s="32">
        <f>県内自給率!E26</f>
        <v>3.3988832240835154E-2</v>
      </c>
      <c r="E29" s="74"/>
      <c r="F29" s="114"/>
      <c r="G29" s="114"/>
      <c r="H29" s="114"/>
      <c r="I29" s="115"/>
      <c r="J29" s="114"/>
      <c r="K29" s="114"/>
      <c r="L29" s="114"/>
      <c r="M29" s="114"/>
      <c r="N29" s="114"/>
      <c r="O29" s="114"/>
      <c r="P29" s="114"/>
      <c r="Q29" s="114"/>
    </row>
    <row r="30" spans="1:17" ht="13.2" thickTop="1" thickBot="1" x14ac:dyDescent="0.25">
      <c r="A30" s="114"/>
      <c r="B30" s="21" t="s">
        <v>227</v>
      </c>
      <c r="C30" s="22" t="s">
        <v>329</v>
      </c>
      <c r="D30" s="32">
        <f>県内自給率!E27</f>
        <v>0.31345948398237988</v>
      </c>
      <c r="E30" s="74"/>
      <c r="F30" s="114"/>
      <c r="G30" s="168"/>
      <c r="H30" s="114"/>
      <c r="I30" s="115"/>
      <c r="J30" s="168"/>
      <c r="K30" s="114"/>
      <c r="L30" s="114"/>
      <c r="M30" s="114"/>
      <c r="N30" s="114"/>
      <c r="O30" s="114"/>
      <c r="P30" s="114"/>
      <c r="Q30" s="114"/>
    </row>
    <row r="31" spans="1:17" ht="13.2" thickTop="1" thickBot="1" x14ac:dyDescent="0.25">
      <c r="A31" s="114"/>
      <c r="B31" s="21" t="s">
        <v>228</v>
      </c>
      <c r="C31" s="22" t="s">
        <v>330</v>
      </c>
      <c r="D31" s="32">
        <f>県内自給率!E28</f>
        <v>0.21461358772889882</v>
      </c>
      <c r="E31" s="74"/>
      <c r="F31" s="114"/>
      <c r="G31" s="169"/>
      <c r="H31" s="114"/>
      <c r="I31" s="115"/>
      <c r="J31" s="168"/>
      <c r="K31" s="114"/>
      <c r="L31" s="114"/>
      <c r="M31" s="114"/>
      <c r="N31" s="114"/>
      <c r="O31" s="114"/>
      <c r="P31" s="114"/>
      <c r="Q31" s="114"/>
    </row>
    <row r="32" spans="1:17" ht="13.2" thickTop="1" thickBot="1" x14ac:dyDescent="0.25">
      <c r="A32" s="114"/>
      <c r="B32" s="21" t="s">
        <v>229</v>
      </c>
      <c r="C32" s="22" t="s">
        <v>548</v>
      </c>
      <c r="D32" s="32">
        <f>県内自給率!E29</f>
        <v>4.3893787871323697E-2</v>
      </c>
      <c r="E32" s="74"/>
      <c r="F32" s="114"/>
      <c r="G32" s="115"/>
      <c r="H32" s="114"/>
      <c r="I32" s="115"/>
      <c r="J32" s="168"/>
      <c r="K32" s="114"/>
      <c r="L32" s="114"/>
      <c r="M32" s="114"/>
      <c r="N32" s="114"/>
      <c r="O32" s="114"/>
      <c r="P32" s="114"/>
      <c r="Q32" s="114"/>
    </row>
    <row r="33" spans="1:17" ht="13.2" thickTop="1" thickBot="1" x14ac:dyDescent="0.25">
      <c r="A33" s="114"/>
      <c r="B33" s="21" t="s">
        <v>231</v>
      </c>
      <c r="C33" s="22" t="s">
        <v>331</v>
      </c>
      <c r="D33" s="32">
        <f>県内自給率!E30</f>
        <v>0.17333813975962753</v>
      </c>
      <c r="E33" s="74"/>
      <c r="F33" s="114"/>
      <c r="G33" s="115"/>
      <c r="H33" s="114"/>
      <c r="I33" s="115"/>
      <c r="J33" s="168"/>
      <c r="K33" s="114"/>
      <c r="L33" s="114"/>
      <c r="M33" s="114"/>
      <c r="N33" s="114"/>
      <c r="O33" s="114"/>
      <c r="P33" s="114"/>
      <c r="Q33" s="114"/>
    </row>
    <row r="34" spans="1:17" ht="13.2" thickTop="1" thickBot="1" x14ac:dyDescent="0.25">
      <c r="A34" s="114"/>
      <c r="B34" s="21" t="s">
        <v>232</v>
      </c>
      <c r="C34" s="22" t="s">
        <v>332</v>
      </c>
      <c r="D34" s="32">
        <f>県内自給率!E31</f>
        <v>5.6775439666565064E-2</v>
      </c>
      <c r="E34" s="74"/>
      <c r="F34" s="114"/>
      <c r="G34" s="115"/>
      <c r="H34" s="114"/>
      <c r="I34" s="115"/>
      <c r="J34" s="115"/>
      <c r="K34" s="114"/>
      <c r="L34" s="114"/>
      <c r="M34" s="114"/>
      <c r="N34" s="114"/>
      <c r="O34" s="114"/>
      <c r="P34" s="114"/>
      <c r="Q34" s="114"/>
    </row>
    <row r="35" spans="1:17" ht="13.2" thickTop="1" thickBot="1" x14ac:dyDescent="0.25">
      <c r="A35" s="114"/>
      <c r="B35" s="21" t="s">
        <v>233</v>
      </c>
      <c r="C35" s="22" t="s">
        <v>530</v>
      </c>
      <c r="D35" s="32">
        <f>県内自給率!E32</f>
        <v>6.0559517279210051E-2</v>
      </c>
      <c r="E35" s="74"/>
      <c r="F35" s="114"/>
      <c r="G35" s="115"/>
      <c r="H35" s="114"/>
      <c r="I35" s="114"/>
      <c r="J35" s="115"/>
      <c r="K35" s="114"/>
      <c r="L35" s="114"/>
      <c r="M35" s="114"/>
      <c r="N35" s="114"/>
      <c r="O35" s="114"/>
      <c r="P35" s="114"/>
      <c r="Q35" s="114"/>
    </row>
    <row r="36" spans="1:17" ht="13.2" thickTop="1" thickBot="1" x14ac:dyDescent="0.25">
      <c r="A36" s="114"/>
      <c r="B36" s="21" t="s">
        <v>234</v>
      </c>
      <c r="C36" s="22" t="s">
        <v>333</v>
      </c>
      <c r="D36" s="32">
        <f>県内自給率!E33</f>
        <v>6.8420335286902056E-2</v>
      </c>
      <c r="E36" s="74"/>
      <c r="F36" s="114"/>
      <c r="G36" s="114"/>
      <c r="H36" s="114"/>
      <c r="I36" s="114"/>
      <c r="J36" s="115"/>
      <c r="K36" s="114"/>
      <c r="L36" s="114"/>
      <c r="M36" s="114"/>
      <c r="N36" s="114"/>
      <c r="O36" s="114"/>
      <c r="P36" s="114"/>
      <c r="Q36" s="114"/>
    </row>
    <row r="37" spans="1:17" ht="13.2" thickTop="1" thickBot="1" x14ac:dyDescent="0.25">
      <c r="A37" s="114"/>
      <c r="B37" s="21" t="s">
        <v>235</v>
      </c>
      <c r="C37" s="22" t="s">
        <v>334</v>
      </c>
      <c r="D37" s="32">
        <f>県内自給率!E34</f>
        <v>0.66858801241484944</v>
      </c>
      <c r="E37" s="74"/>
      <c r="F37" s="114"/>
      <c r="G37" s="114"/>
      <c r="H37" s="114"/>
      <c r="I37" s="114"/>
      <c r="J37" s="114"/>
      <c r="K37" s="114"/>
      <c r="L37" s="114"/>
      <c r="M37" s="114"/>
      <c r="N37" s="114"/>
      <c r="O37" s="114"/>
      <c r="P37" s="114"/>
      <c r="Q37" s="114"/>
    </row>
    <row r="38" spans="1:17" ht="13.2" thickTop="1" thickBot="1" x14ac:dyDescent="0.25">
      <c r="A38" s="114"/>
      <c r="B38" s="21" t="s">
        <v>236</v>
      </c>
      <c r="C38" s="22" t="s">
        <v>335</v>
      </c>
      <c r="D38" s="32">
        <f>県内自給率!E35</f>
        <v>5.2614659237033901E-2</v>
      </c>
      <c r="E38" s="74"/>
      <c r="F38" s="114"/>
      <c r="G38" s="114"/>
      <c r="H38" s="114"/>
      <c r="I38" s="114"/>
      <c r="J38" s="114"/>
      <c r="K38" s="114"/>
      <c r="L38" s="114"/>
      <c r="M38" s="114"/>
      <c r="N38" s="114"/>
      <c r="O38" s="114"/>
      <c r="P38" s="114"/>
      <c r="Q38" s="114"/>
    </row>
    <row r="39" spans="1:17" ht="13.2" thickTop="1" thickBot="1" x14ac:dyDescent="0.25">
      <c r="A39" s="114"/>
      <c r="B39" s="21" t="s">
        <v>237</v>
      </c>
      <c r="C39" s="22" t="s">
        <v>336</v>
      </c>
      <c r="D39" s="32">
        <f>県内自給率!E36</f>
        <v>0.15341676091794665</v>
      </c>
      <c r="E39" s="74"/>
      <c r="F39" s="114"/>
      <c r="G39" s="114"/>
      <c r="H39" s="114"/>
      <c r="I39" s="114"/>
      <c r="J39" s="114"/>
      <c r="K39" s="114"/>
      <c r="L39" s="114"/>
      <c r="M39" s="114"/>
      <c r="N39" s="114"/>
      <c r="O39" s="114"/>
      <c r="P39" s="114"/>
      <c r="Q39" s="114"/>
    </row>
    <row r="40" spans="1:17" ht="13.2" thickTop="1" thickBot="1" x14ac:dyDescent="0.25">
      <c r="A40" s="114"/>
      <c r="B40" s="21" t="s">
        <v>238</v>
      </c>
      <c r="C40" s="22" t="s">
        <v>337</v>
      </c>
      <c r="D40" s="32">
        <f>県内自給率!E37</f>
        <v>0.55153430034946616</v>
      </c>
      <c r="E40" s="74"/>
      <c r="F40" s="114"/>
      <c r="G40" s="114"/>
      <c r="H40" s="114"/>
      <c r="I40" s="114"/>
      <c r="J40" s="114"/>
      <c r="K40" s="114"/>
      <c r="L40" s="114"/>
      <c r="M40" s="114"/>
      <c r="N40" s="114"/>
      <c r="O40" s="114"/>
      <c r="P40" s="114"/>
      <c r="Q40" s="114"/>
    </row>
    <row r="41" spans="1:17" ht="13.2" thickTop="1" thickBot="1" x14ac:dyDescent="0.25">
      <c r="A41" s="114"/>
      <c r="B41" s="21" t="s">
        <v>239</v>
      </c>
      <c r="C41" s="22" t="s">
        <v>338</v>
      </c>
      <c r="D41" s="32">
        <f>県内自給率!E38</f>
        <v>2.9839085673962651E-2</v>
      </c>
      <c r="E41" s="74"/>
      <c r="F41" s="114"/>
      <c r="G41" s="114"/>
      <c r="H41" s="114"/>
      <c r="I41" s="114"/>
      <c r="J41" s="114"/>
      <c r="K41" s="114"/>
      <c r="L41" s="114"/>
      <c r="M41" s="114"/>
      <c r="N41" s="114"/>
      <c r="O41" s="114"/>
      <c r="P41" s="114"/>
      <c r="Q41" s="114"/>
    </row>
    <row r="42" spans="1:17" ht="13.2" thickTop="1" thickBot="1" x14ac:dyDescent="0.25">
      <c r="A42" s="114"/>
      <c r="B42" s="21" t="s">
        <v>240</v>
      </c>
      <c r="C42" s="22" t="s">
        <v>531</v>
      </c>
      <c r="D42" s="32">
        <f>県内自給率!E39</f>
        <v>0.48724584103512014</v>
      </c>
      <c r="E42" s="74"/>
      <c r="F42" s="114"/>
      <c r="G42" s="114"/>
      <c r="H42" s="114"/>
      <c r="I42" s="114"/>
      <c r="J42" s="114"/>
      <c r="K42" s="114"/>
      <c r="L42" s="114"/>
      <c r="M42" s="114"/>
      <c r="N42" s="114"/>
      <c r="O42" s="114"/>
      <c r="P42" s="114"/>
      <c r="Q42" s="114"/>
    </row>
    <row r="43" spans="1:17" ht="13.2" thickTop="1" thickBot="1" x14ac:dyDescent="0.25">
      <c r="A43" s="114"/>
      <c r="B43" s="21" t="s">
        <v>241</v>
      </c>
      <c r="C43" s="22" t="s">
        <v>339</v>
      </c>
      <c r="D43" s="32">
        <f>県内自給率!E40</f>
        <v>0.37169358707820244</v>
      </c>
      <c r="E43" s="74"/>
      <c r="F43" s="114"/>
      <c r="G43" s="114"/>
      <c r="H43" s="114"/>
      <c r="I43" s="114"/>
      <c r="J43" s="114"/>
      <c r="K43" s="114"/>
      <c r="L43" s="114"/>
      <c r="M43" s="114"/>
      <c r="N43" s="114"/>
      <c r="O43" s="114"/>
      <c r="P43" s="114"/>
      <c r="Q43" s="114"/>
    </row>
    <row r="44" spans="1:17" ht="13.2" thickTop="1" thickBot="1" x14ac:dyDescent="0.25">
      <c r="A44" s="114"/>
      <c r="B44" s="21" t="s">
        <v>242</v>
      </c>
      <c r="C44" s="22" t="s">
        <v>340</v>
      </c>
      <c r="D44" s="32">
        <f>県内自給率!E41</f>
        <v>0.24517926138916346</v>
      </c>
      <c r="E44" s="74"/>
      <c r="F44" s="114"/>
      <c r="G44" s="114"/>
      <c r="H44" s="114"/>
      <c r="I44" s="114"/>
      <c r="J44" s="114"/>
      <c r="K44" s="114"/>
      <c r="L44" s="114"/>
      <c r="M44" s="114"/>
      <c r="N44" s="114"/>
      <c r="O44" s="114"/>
      <c r="P44" s="114"/>
      <c r="Q44" s="114"/>
    </row>
    <row r="45" spans="1:17" ht="13.2" thickTop="1" thickBot="1" x14ac:dyDescent="0.25">
      <c r="A45" s="114"/>
      <c r="B45" s="21" t="s">
        <v>243</v>
      </c>
      <c r="C45" s="22" t="s">
        <v>341</v>
      </c>
      <c r="D45" s="32">
        <f>県内自給率!E42</f>
        <v>0.56675215210963914</v>
      </c>
      <c r="E45" s="74"/>
      <c r="F45" s="114"/>
      <c r="G45" s="114"/>
      <c r="H45" s="114"/>
      <c r="I45" s="114"/>
      <c r="J45" s="114"/>
      <c r="K45" s="114"/>
      <c r="L45" s="114"/>
      <c r="M45" s="114"/>
      <c r="N45" s="114"/>
      <c r="O45" s="114"/>
      <c r="P45" s="114"/>
      <c r="Q45" s="114"/>
    </row>
    <row r="46" spans="1:17" ht="13.2" thickTop="1" thickBot="1" x14ac:dyDescent="0.25">
      <c r="A46" s="114"/>
      <c r="B46" s="21" t="s">
        <v>244</v>
      </c>
      <c r="C46" s="22" t="s">
        <v>532</v>
      </c>
      <c r="D46" s="32">
        <f>県内自給率!E43</f>
        <v>0.53478927520616626</v>
      </c>
      <c r="E46" s="74"/>
      <c r="F46" s="114"/>
      <c r="G46" s="114"/>
      <c r="H46" s="114"/>
      <c r="I46" s="114"/>
      <c r="J46" s="114"/>
      <c r="K46" s="114"/>
      <c r="L46" s="114"/>
      <c r="M46" s="114"/>
      <c r="N46" s="114"/>
      <c r="O46" s="114"/>
      <c r="P46" s="114"/>
      <c r="Q46" s="114"/>
    </row>
    <row r="47" spans="1:17" ht="13.2" thickTop="1" thickBot="1" x14ac:dyDescent="0.25">
      <c r="A47" s="114"/>
      <c r="B47" s="21" t="s">
        <v>245</v>
      </c>
      <c r="C47" s="22" t="s">
        <v>342</v>
      </c>
      <c r="D47" s="32">
        <f>県内自給率!E44</f>
        <v>0.2898839817131027</v>
      </c>
      <c r="E47" s="74"/>
      <c r="F47" s="114"/>
      <c r="G47" s="114"/>
      <c r="H47" s="114"/>
      <c r="I47" s="114"/>
      <c r="J47" s="114"/>
      <c r="K47" s="114"/>
      <c r="L47" s="114"/>
      <c r="M47" s="114"/>
      <c r="N47" s="114"/>
      <c r="O47" s="114"/>
      <c r="P47" s="114"/>
      <c r="Q47" s="114"/>
    </row>
    <row r="48" spans="1:17" ht="13.2" thickTop="1" thickBot="1" x14ac:dyDescent="0.25">
      <c r="A48" s="114"/>
      <c r="B48" s="21" t="s">
        <v>246</v>
      </c>
      <c r="C48" s="22" t="s">
        <v>185</v>
      </c>
      <c r="D48" s="32">
        <f>県内自給率!E45</f>
        <v>0.2761043409956252</v>
      </c>
      <c r="E48" s="74"/>
      <c r="F48" s="114"/>
      <c r="G48" s="114"/>
      <c r="H48" s="114"/>
      <c r="I48" s="114"/>
      <c r="J48" s="114"/>
      <c r="K48" s="114"/>
      <c r="L48" s="114"/>
      <c r="M48" s="114"/>
      <c r="N48" s="114"/>
      <c r="O48" s="114"/>
      <c r="P48" s="114"/>
      <c r="Q48" s="114"/>
    </row>
    <row r="49" spans="1:17" ht="13.2" thickTop="1" thickBot="1" x14ac:dyDescent="0.25">
      <c r="A49" s="114"/>
      <c r="B49" s="21" t="s">
        <v>247</v>
      </c>
      <c r="C49" s="22" t="s">
        <v>186</v>
      </c>
      <c r="D49" s="32">
        <f>県内自給率!E46</f>
        <v>0.32818262973665047</v>
      </c>
      <c r="E49" s="74"/>
      <c r="F49" s="114"/>
      <c r="G49" s="114"/>
      <c r="H49" s="114"/>
      <c r="I49" s="114"/>
      <c r="J49" s="114"/>
      <c r="K49" s="114"/>
      <c r="L49" s="114"/>
      <c r="M49" s="114"/>
      <c r="N49" s="114"/>
      <c r="O49" s="114"/>
      <c r="P49" s="114"/>
      <c r="Q49" s="114"/>
    </row>
    <row r="50" spans="1:17" ht="13.2" thickTop="1" thickBot="1" x14ac:dyDescent="0.25">
      <c r="A50" s="114"/>
      <c r="B50" s="21" t="s">
        <v>248</v>
      </c>
      <c r="C50" s="22" t="s">
        <v>187</v>
      </c>
      <c r="D50" s="32">
        <f>県内自給率!E47</f>
        <v>3.3371800004710184E-2</v>
      </c>
      <c r="E50" s="74"/>
      <c r="F50" s="114"/>
      <c r="G50" s="114"/>
      <c r="H50" s="114"/>
      <c r="I50" s="114"/>
      <c r="J50" s="114"/>
      <c r="K50" s="114"/>
      <c r="L50" s="114"/>
      <c r="M50" s="114"/>
      <c r="N50" s="114"/>
      <c r="O50" s="114"/>
      <c r="P50" s="114"/>
      <c r="Q50" s="114"/>
    </row>
    <row r="51" spans="1:17" ht="13.2" thickTop="1" thickBot="1" x14ac:dyDescent="0.25">
      <c r="A51" s="114"/>
      <c r="B51" s="21" t="s">
        <v>249</v>
      </c>
      <c r="C51" s="22" t="s">
        <v>343</v>
      </c>
      <c r="D51" s="32">
        <f>県内自給率!E48</f>
        <v>5.9941709844559599E-2</v>
      </c>
      <c r="E51" s="74"/>
      <c r="F51" s="114"/>
      <c r="G51" s="114"/>
      <c r="H51" s="114"/>
      <c r="I51" s="114"/>
      <c r="J51" s="114"/>
      <c r="K51" s="114"/>
      <c r="L51" s="114"/>
      <c r="M51" s="114"/>
      <c r="N51" s="114"/>
      <c r="O51" s="114"/>
      <c r="P51" s="114"/>
      <c r="Q51" s="114"/>
    </row>
    <row r="52" spans="1:17" ht="13.2" thickTop="1" thickBot="1" x14ac:dyDescent="0.25">
      <c r="A52" s="114"/>
      <c r="B52" s="21" t="s">
        <v>250</v>
      </c>
      <c r="C52" s="22" t="s">
        <v>344</v>
      </c>
      <c r="D52" s="32">
        <f>県内自給率!E49</f>
        <v>3.1222273214012497E-2</v>
      </c>
      <c r="E52" s="74"/>
      <c r="F52" s="114"/>
      <c r="G52" s="114"/>
      <c r="H52" s="114"/>
      <c r="I52" s="114"/>
      <c r="J52" s="114"/>
      <c r="K52" s="114"/>
      <c r="L52" s="114"/>
      <c r="M52" s="114"/>
      <c r="N52" s="114"/>
      <c r="O52" s="114"/>
      <c r="P52" s="114"/>
      <c r="Q52" s="114"/>
    </row>
    <row r="53" spans="1:17" ht="13.2" thickTop="1" thickBot="1" x14ac:dyDescent="0.25">
      <c r="A53" s="114"/>
      <c r="B53" s="21" t="s">
        <v>251</v>
      </c>
      <c r="C53" s="22" t="s">
        <v>345</v>
      </c>
      <c r="D53" s="32">
        <f>県内自給率!E50</f>
        <v>0.17571604654563688</v>
      </c>
      <c r="E53" s="74"/>
      <c r="F53" s="114"/>
      <c r="G53" s="114"/>
      <c r="H53" s="114"/>
      <c r="I53" s="114"/>
      <c r="J53" s="114"/>
      <c r="K53" s="114"/>
      <c r="L53" s="114"/>
      <c r="M53" s="114"/>
      <c r="N53" s="114"/>
      <c r="O53" s="114"/>
      <c r="P53" s="114"/>
      <c r="Q53" s="114"/>
    </row>
    <row r="54" spans="1:17" ht="13.2" thickTop="1" thickBot="1" x14ac:dyDescent="0.25">
      <c r="A54" s="114"/>
      <c r="B54" s="21" t="s">
        <v>252</v>
      </c>
      <c r="C54" s="22" t="s">
        <v>346</v>
      </c>
      <c r="D54" s="32">
        <f>県内自給率!E51</f>
        <v>5.5172226447897432E-2</v>
      </c>
      <c r="E54" s="74"/>
      <c r="F54" s="114"/>
      <c r="G54" s="114"/>
      <c r="H54" s="114"/>
      <c r="I54" s="114"/>
      <c r="J54" s="114"/>
      <c r="K54" s="114"/>
      <c r="L54" s="114"/>
      <c r="M54" s="114"/>
      <c r="N54" s="114"/>
      <c r="O54" s="114"/>
      <c r="P54" s="114"/>
      <c r="Q54" s="114"/>
    </row>
    <row r="55" spans="1:17" ht="13.2" thickTop="1" thickBot="1" x14ac:dyDescent="0.25">
      <c r="A55" s="114"/>
      <c r="B55" s="21" t="s">
        <v>253</v>
      </c>
      <c r="C55" s="22" t="s">
        <v>347</v>
      </c>
      <c r="D55" s="32">
        <f>県内自給率!E52</f>
        <v>0.10564943875663002</v>
      </c>
      <c r="E55" s="74"/>
      <c r="F55" s="114"/>
      <c r="G55" s="114"/>
      <c r="H55" s="114"/>
      <c r="I55" s="114"/>
      <c r="J55" s="114"/>
      <c r="K55" s="114"/>
      <c r="L55" s="114"/>
      <c r="M55" s="114"/>
      <c r="N55" s="114"/>
      <c r="O55" s="114"/>
      <c r="P55" s="114"/>
      <c r="Q55" s="114"/>
    </row>
    <row r="56" spans="1:17" ht="13.2" thickTop="1" thickBot="1" x14ac:dyDescent="0.25">
      <c r="A56" s="114"/>
      <c r="B56" s="21" t="s">
        <v>254</v>
      </c>
      <c r="C56" s="22" t="s">
        <v>348</v>
      </c>
      <c r="D56" s="32">
        <f>県内自給率!E53</f>
        <v>-2.2931166271069614E-3</v>
      </c>
      <c r="E56" s="74"/>
      <c r="F56" s="114"/>
      <c r="G56" s="114"/>
      <c r="H56" s="114"/>
      <c r="I56" s="114"/>
      <c r="J56" s="114"/>
      <c r="K56" s="114"/>
      <c r="L56" s="114"/>
      <c r="M56" s="114"/>
      <c r="N56" s="114"/>
      <c r="O56" s="114"/>
      <c r="P56" s="114"/>
      <c r="Q56" s="114"/>
    </row>
    <row r="57" spans="1:17" ht="13.2" thickTop="1" thickBot="1" x14ac:dyDescent="0.25">
      <c r="A57" s="114"/>
      <c r="B57" s="21" t="s">
        <v>255</v>
      </c>
      <c r="C57" s="22" t="s">
        <v>533</v>
      </c>
      <c r="D57" s="32">
        <f>県内自給率!E54</f>
        <v>5.9552985001470882E-3</v>
      </c>
      <c r="E57" s="74"/>
      <c r="F57" s="114"/>
      <c r="G57" s="114"/>
      <c r="H57" s="114"/>
      <c r="I57" s="114"/>
      <c r="J57" s="114"/>
      <c r="K57" s="114"/>
      <c r="L57" s="114"/>
      <c r="M57" s="114"/>
      <c r="N57" s="114"/>
      <c r="O57" s="114"/>
      <c r="P57" s="114"/>
      <c r="Q57" s="114"/>
    </row>
    <row r="58" spans="1:17" ht="13.2" thickTop="1" thickBot="1" x14ac:dyDescent="0.25">
      <c r="A58" s="114"/>
      <c r="B58" s="21" t="s">
        <v>256</v>
      </c>
      <c r="C58" s="22" t="s">
        <v>349</v>
      </c>
      <c r="D58" s="32">
        <f>県内自給率!E55</f>
        <v>-1.3978194017338907E-4</v>
      </c>
      <c r="E58" s="74"/>
      <c r="F58" s="114"/>
      <c r="G58" s="114"/>
      <c r="H58" s="114"/>
      <c r="I58" s="114"/>
      <c r="J58" s="114"/>
      <c r="K58" s="114"/>
      <c r="L58" s="114"/>
      <c r="M58" s="114"/>
      <c r="N58" s="114"/>
      <c r="O58" s="114"/>
      <c r="P58" s="114"/>
      <c r="Q58" s="114"/>
    </row>
    <row r="59" spans="1:17" ht="13.2" thickTop="1" thickBot="1" x14ac:dyDescent="0.25">
      <c r="A59" s="114"/>
      <c r="B59" s="21" t="s">
        <v>257</v>
      </c>
      <c r="C59" s="22" t="s">
        <v>350</v>
      </c>
      <c r="D59" s="32">
        <f>県内自給率!E56</f>
        <v>0</v>
      </c>
      <c r="E59" s="74"/>
      <c r="F59" s="114"/>
      <c r="G59" s="114"/>
      <c r="H59" s="114"/>
      <c r="I59" s="114"/>
      <c r="J59" s="114"/>
      <c r="K59" s="114"/>
      <c r="L59" s="114"/>
      <c r="M59" s="114"/>
      <c r="N59" s="114"/>
      <c r="O59" s="114"/>
      <c r="P59" s="114"/>
      <c r="Q59" s="114"/>
    </row>
    <row r="60" spans="1:17" ht="13.2" thickTop="1" thickBot="1" x14ac:dyDescent="0.25">
      <c r="A60" s="114"/>
      <c r="B60" s="21" t="s">
        <v>258</v>
      </c>
      <c r="C60" s="22" t="s">
        <v>351</v>
      </c>
      <c r="D60" s="32">
        <f>県内自給率!E57</f>
        <v>7.278572114000581E-2</v>
      </c>
      <c r="E60" s="74"/>
      <c r="F60" s="114"/>
      <c r="G60" s="114"/>
      <c r="H60" s="114"/>
      <c r="I60" s="114"/>
      <c r="J60" s="114"/>
      <c r="K60" s="114"/>
      <c r="L60" s="114"/>
      <c r="M60" s="114"/>
      <c r="N60" s="114"/>
      <c r="O60" s="114"/>
      <c r="P60" s="114"/>
      <c r="Q60" s="114"/>
    </row>
    <row r="61" spans="1:17" ht="13.2" thickTop="1" thickBot="1" x14ac:dyDescent="0.25">
      <c r="A61" s="114"/>
      <c r="B61" s="21" t="s">
        <v>259</v>
      </c>
      <c r="C61" s="22" t="s">
        <v>352</v>
      </c>
      <c r="D61" s="32">
        <f>県内自給率!E58</f>
        <v>0.35068194217130388</v>
      </c>
      <c r="E61" s="74"/>
      <c r="F61" s="114"/>
      <c r="G61" s="114"/>
      <c r="H61" s="114"/>
      <c r="I61" s="114"/>
      <c r="J61" s="114"/>
      <c r="K61" s="114"/>
      <c r="L61" s="114"/>
      <c r="M61" s="114"/>
      <c r="N61" s="114"/>
      <c r="O61" s="114"/>
      <c r="P61" s="114"/>
      <c r="Q61" s="114"/>
    </row>
    <row r="62" spans="1:17" ht="13.2" thickTop="1" thickBot="1" x14ac:dyDescent="0.25">
      <c r="A62" s="114"/>
      <c r="B62" s="21" t="s">
        <v>260</v>
      </c>
      <c r="C62" s="22" t="s">
        <v>353</v>
      </c>
      <c r="D62" s="32">
        <f>県内自給率!E59</f>
        <v>0.15225144895229603</v>
      </c>
      <c r="E62" s="74"/>
      <c r="F62" s="114"/>
      <c r="G62" s="114"/>
      <c r="H62" s="114"/>
      <c r="I62" s="114"/>
      <c r="J62" s="114"/>
      <c r="K62" s="114"/>
      <c r="L62" s="114"/>
      <c r="M62" s="114"/>
      <c r="N62" s="114"/>
      <c r="O62" s="114"/>
      <c r="P62" s="114"/>
      <c r="Q62" s="114"/>
    </row>
    <row r="63" spans="1:17" ht="13.2" thickTop="1" thickBot="1" x14ac:dyDescent="0.25">
      <c r="A63" s="114"/>
      <c r="B63" s="21" t="s">
        <v>261</v>
      </c>
      <c r="C63" s="22" t="s">
        <v>354</v>
      </c>
      <c r="D63" s="32">
        <f>県内自給率!E60</f>
        <v>0.10567657300186251</v>
      </c>
      <c r="E63" s="74"/>
      <c r="F63" s="114"/>
      <c r="G63" s="114"/>
      <c r="H63" s="114"/>
      <c r="I63" s="114"/>
      <c r="J63" s="114"/>
      <c r="K63" s="114"/>
      <c r="L63" s="114"/>
      <c r="M63" s="114"/>
      <c r="N63" s="114"/>
      <c r="O63" s="114"/>
      <c r="P63" s="114"/>
      <c r="Q63" s="114"/>
    </row>
    <row r="64" spans="1:17" ht="13.2" thickTop="1" thickBot="1" x14ac:dyDescent="0.25">
      <c r="A64" s="114"/>
      <c r="B64" s="21" t="s">
        <v>262</v>
      </c>
      <c r="C64" s="22" t="s">
        <v>78</v>
      </c>
      <c r="D64" s="32">
        <f>県内自給率!E61</f>
        <v>3.8092863475177263E-2</v>
      </c>
      <c r="E64" s="74"/>
      <c r="F64" s="114"/>
      <c r="G64" s="114"/>
      <c r="H64" s="114"/>
      <c r="I64" s="114"/>
      <c r="J64" s="114"/>
      <c r="K64" s="114"/>
      <c r="L64" s="114"/>
      <c r="M64" s="114"/>
      <c r="N64" s="114"/>
      <c r="O64" s="114"/>
      <c r="P64" s="114"/>
      <c r="Q64" s="114"/>
    </row>
    <row r="65" spans="1:17" ht="13.2" thickTop="1" thickBot="1" x14ac:dyDescent="0.25">
      <c r="A65" s="114"/>
      <c r="B65" s="21" t="s">
        <v>263</v>
      </c>
      <c r="C65" s="22" t="s">
        <v>355</v>
      </c>
      <c r="D65" s="32">
        <f>県内自給率!E62</f>
        <v>1</v>
      </c>
      <c r="E65" s="74"/>
      <c r="F65" s="114"/>
      <c r="G65" s="114"/>
      <c r="H65" s="114"/>
      <c r="I65" s="114"/>
      <c r="J65" s="114"/>
      <c r="K65" s="114"/>
      <c r="L65" s="114"/>
      <c r="M65" s="114"/>
      <c r="N65" s="114"/>
      <c r="O65" s="114"/>
      <c r="P65" s="114"/>
      <c r="Q65" s="114"/>
    </row>
    <row r="66" spans="1:17" ht="13.2" thickTop="1" thickBot="1" x14ac:dyDescent="0.25">
      <c r="A66" s="114"/>
      <c r="B66" s="21" t="s">
        <v>264</v>
      </c>
      <c r="C66" s="22" t="s">
        <v>356</v>
      </c>
      <c r="D66" s="32">
        <f>県内自給率!E63</f>
        <v>1</v>
      </c>
      <c r="E66" s="74"/>
      <c r="F66" s="114"/>
      <c r="G66" s="114"/>
      <c r="H66" s="114"/>
      <c r="I66" s="114"/>
      <c r="J66" s="114"/>
      <c r="K66" s="114"/>
      <c r="L66" s="114"/>
      <c r="M66" s="114"/>
      <c r="N66" s="114"/>
      <c r="O66" s="114"/>
      <c r="P66" s="114"/>
      <c r="Q66" s="114"/>
    </row>
    <row r="67" spans="1:17" ht="13.2" thickTop="1" thickBot="1" x14ac:dyDescent="0.25">
      <c r="A67" s="114"/>
      <c r="B67" s="21" t="s">
        <v>265</v>
      </c>
      <c r="C67" s="22" t="s">
        <v>357</v>
      </c>
      <c r="D67" s="32">
        <f>県内自給率!E64</f>
        <v>1</v>
      </c>
      <c r="E67" s="74"/>
      <c r="F67" s="114"/>
      <c r="G67" s="114"/>
      <c r="H67" s="114"/>
      <c r="I67" s="114"/>
      <c r="J67" s="114"/>
      <c r="K67" s="114"/>
      <c r="L67" s="114"/>
      <c r="M67" s="114"/>
      <c r="N67" s="114"/>
      <c r="O67" s="114"/>
      <c r="P67" s="114"/>
      <c r="Q67" s="114"/>
    </row>
    <row r="68" spans="1:17" ht="13.2" thickTop="1" thickBot="1" x14ac:dyDescent="0.25">
      <c r="A68" s="114"/>
      <c r="B68" s="21" t="s">
        <v>266</v>
      </c>
      <c r="C68" s="22" t="s">
        <v>358</v>
      </c>
      <c r="D68" s="32">
        <f>県内自給率!E65</f>
        <v>1</v>
      </c>
      <c r="E68" s="74"/>
      <c r="F68" s="114"/>
      <c r="G68" s="114"/>
      <c r="H68" s="114"/>
      <c r="I68" s="114"/>
      <c r="J68" s="114"/>
      <c r="K68" s="114"/>
      <c r="L68" s="114"/>
      <c r="M68" s="114"/>
      <c r="N68" s="114"/>
      <c r="O68" s="114"/>
      <c r="P68" s="114"/>
      <c r="Q68" s="114"/>
    </row>
    <row r="69" spans="1:17" ht="13.2" thickTop="1" thickBot="1" x14ac:dyDescent="0.25">
      <c r="A69" s="114"/>
      <c r="B69" s="21" t="s">
        <v>267</v>
      </c>
      <c r="C69" s="22" t="s">
        <v>359</v>
      </c>
      <c r="D69" s="32">
        <f>県内自給率!E66</f>
        <v>1</v>
      </c>
      <c r="E69" s="74"/>
      <c r="F69" s="114"/>
      <c r="G69" s="114"/>
      <c r="H69" s="114"/>
      <c r="I69" s="114"/>
      <c r="J69" s="114"/>
      <c r="K69" s="114"/>
      <c r="L69" s="114"/>
      <c r="M69" s="114"/>
      <c r="N69" s="114"/>
      <c r="O69" s="114"/>
      <c r="P69" s="114"/>
      <c r="Q69" s="114"/>
    </row>
    <row r="70" spans="1:17" ht="13.2" thickTop="1" thickBot="1" x14ac:dyDescent="0.25">
      <c r="A70" s="114"/>
      <c r="B70" s="21" t="s">
        <v>268</v>
      </c>
      <c r="C70" s="22" t="s">
        <v>549</v>
      </c>
      <c r="D70" s="32">
        <f>県内自給率!E67</f>
        <v>0.94337195388404038</v>
      </c>
      <c r="E70" s="74"/>
      <c r="F70" s="114"/>
      <c r="G70" s="114"/>
      <c r="H70" s="114"/>
      <c r="I70" s="114"/>
      <c r="J70" s="114"/>
      <c r="K70" s="114"/>
      <c r="L70" s="114"/>
      <c r="M70" s="114"/>
      <c r="N70" s="114"/>
      <c r="O70" s="114"/>
      <c r="P70" s="114"/>
      <c r="Q70" s="114"/>
    </row>
    <row r="71" spans="1:17" ht="13.2" thickTop="1" thickBot="1" x14ac:dyDescent="0.25">
      <c r="A71" s="114"/>
      <c r="B71" s="21" t="s">
        <v>269</v>
      </c>
      <c r="C71" s="22" t="s">
        <v>360</v>
      </c>
      <c r="D71" s="32">
        <f>県内自給率!E68</f>
        <v>0.99993511970414584</v>
      </c>
      <c r="E71" s="74"/>
      <c r="F71" s="114"/>
      <c r="G71" s="114"/>
      <c r="H71" s="114"/>
      <c r="I71" s="114"/>
      <c r="J71" s="114"/>
      <c r="K71" s="114"/>
      <c r="L71" s="114"/>
      <c r="M71" s="114"/>
      <c r="N71" s="114"/>
      <c r="O71" s="114"/>
      <c r="P71" s="114"/>
      <c r="Q71" s="114"/>
    </row>
    <row r="72" spans="1:17" ht="13.2" thickTop="1" thickBot="1" x14ac:dyDescent="0.25">
      <c r="A72" s="114"/>
      <c r="B72" s="21" t="s">
        <v>270</v>
      </c>
      <c r="C72" s="22" t="s">
        <v>188</v>
      </c>
      <c r="D72" s="32">
        <f>県内自給率!E69</f>
        <v>1</v>
      </c>
      <c r="E72" s="74"/>
      <c r="F72" s="114"/>
      <c r="G72" s="114"/>
      <c r="H72" s="114"/>
      <c r="I72" s="114"/>
      <c r="J72" s="114"/>
      <c r="K72" s="114"/>
      <c r="L72" s="114"/>
      <c r="M72" s="114"/>
      <c r="N72" s="114"/>
      <c r="O72" s="114"/>
      <c r="P72" s="114"/>
      <c r="Q72" s="114"/>
    </row>
    <row r="73" spans="1:17" ht="13.2" thickTop="1" thickBot="1" x14ac:dyDescent="0.25">
      <c r="A73" s="114"/>
      <c r="B73" s="21" t="s">
        <v>271</v>
      </c>
      <c r="C73" s="22" t="s">
        <v>189</v>
      </c>
      <c r="D73" s="32">
        <f>県内自給率!E70</f>
        <v>0.96362937074630861</v>
      </c>
      <c r="E73" s="74"/>
      <c r="F73" s="114"/>
      <c r="G73" s="114"/>
      <c r="H73" s="114"/>
      <c r="I73" s="114"/>
      <c r="J73" s="114"/>
      <c r="K73" s="114"/>
      <c r="L73" s="114"/>
      <c r="M73" s="114"/>
      <c r="N73" s="114"/>
      <c r="O73" s="114"/>
      <c r="P73" s="114"/>
      <c r="Q73" s="114"/>
    </row>
    <row r="74" spans="1:17" ht="13.2" thickTop="1" thickBot="1" x14ac:dyDescent="0.25">
      <c r="A74" s="114"/>
      <c r="B74" s="21" t="s">
        <v>272</v>
      </c>
      <c r="C74" s="22" t="s">
        <v>190</v>
      </c>
      <c r="D74" s="32">
        <f>県内自給率!E71</f>
        <v>0.49917839386534091</v>
      </c>
      <c r="E74" s="74"/>
      <c r="F74" s="114"/>
      <c r="G74" s="114"/>
      <c r="H74" s="114"/>
      <c r="I74" s="114"/>
      <c r="J74" s="114"/>
      <c r="K74" s="114"/>
      <c r="L74" s="114"/>
      <c r="M74" s="114"/>
      <c r="N74" s="114"/>
      <c r="O74" s="114"/>
      <c r="P74" s="114"/>
      <c r="Q74" s="114"/>
    </row>
    <row r="75" spans="1:17" ht="13.2" thickTop="1" thickBot="1" x14ac:dyDescent="0.25">
      <c r="A75" s="114"/>
      <c r="B75" s="21" t="s">
        <v>273</v>
      </c>
      <c r="C75" s="22" t="s">
        <v>191</v>
      </c>
      <c r="D75" s="32">
        <f>県内自給率!E72</f>
        <v>0.86334061225592562</v>
      </c>
      <c r="E75" s="74"/>
      <c r="F75" s="114"/>
      <c r="G75" s="114"/>
      <c r="H75" s="114"/>
      <c r="I75" s="114"/>
      <c r="J75" s="114"/>
      <c r="K75" s="114"/>
      <c r="L75" s="114"/>
      <c r="M75" s="114"/>
      <c r="N75" s="114"/>
      <c r="O75" s="114"/>
      <c r="P75" s="114"/>
      <c r="Q75" s="114"/>
    </row>
    <row r="76" spans="1:17" ht="13.2" thickTop="1" thickBot="1" x14ac:dyDescent="0.25">
      <c r="A76" s="114"/>
      <c r="B76" s="21" t="s">
        <v>274</v>
      </c>
      <c r="C76" s="22" t="s">
        <v>361</v>
      </c>
      <c r="D76" s="32">
        <f>県内自給率!E73</f>
        <v>0.78446340681250959</v>
      </c>
      <c r="E76" s="74"/>
      <c r="F76" s="114"/>
      <c r="G76" s="114"/>
      <c r="H76" s="114"/>
      <c r="I76" s="114"/>
      <c r="J76" s="114"/>
      <c r="K76" s="114"/>
      <c r="L76" s="114"/>
      <c r="M76" s="114"/>
      <c r="N76" s="114"/>
      <c r="O76" s="114"/>
      <c r="P76" s="114"/>
      <c r="Q76" s="114"/>
    </row>
    <row r="77" spans="1:17" ht="13.2" thickTop="1" thickBot="1" x14ac:dyDescent="0.25">
      <c r="A77" s="114"/>
      <c r="B77" s="21" t="s">
        <v>275</v>
      </c>
      <c r="C77" s="22" t="s">
        <v>362</v>
      </c>
      <c r="D77" s="32">
        <f>県内自給率!E74</f>
        <v>0.99990106063004591</v>
      </c>
      <c r="E77" s="74"/>
      <c r="F77" s="114"/>
      <c r="G77" s="114"/>
      <c r="H77" s="114"/>
      <c r="I77" s="114"/>
      <c r="J77" s="114"/>
      <c r="K77" s="114"/>
      <c r="L77" s="114"/>
      <c r="M77" s="114"/>
      <c r="N77" s="114"/>
      <c r="O77" s="114"/>
      <c r="P77" s="114"/>
      <c r="Q77" s="114"/>
    </row>
    <row r="78" spans="1:17" ht="13.2" thickTop="1" thickBot="1" x14ac:dyDescent="0.25">
      <c r="A78" s="114"/>
      <c r="B78" s="21" t="s">
        <v>276</v>
      </c>
      <c r="C78" s="22" t="s">
        <v>363</v>
      </c>
      <c r="D78" s="32">
        <f>県内自給率!E75</f>
        <v>1</v>
      </c>
      <c r="E78" s="74"/>
      <c r="F78" s="114"/>
      <c r="G78" s="114"/>
      <c r="H78" s="114"/>
      <c r="I78" s="114"/>
      <c r="J78" s="114"/>
      <c r="K78" s="114"/>
      <c r="L78" s="114"/>
      <c r="M78" s="114"/>
      <c r="N78" s="114"/>
      <c r="O78" s="114"/>
      <c r="P78" s="114"/>
      <c r="Q78" s="114"/>
    </row>
    <row r="79" spans="1:17" ht="13.2" thickTop="1" thickBot="1" x14ac:dyDescent="0.25">
      <c r="A79" s="114"/>
      <c r="B79" s="21" t="s">
        <v>277</v>
      </c>
      <c r="C79" s="22" t="s">
        <v>364</v>
      </c>
      <c r="D79" s="32">
        <f>県内自給率!E76</f>
        <v>7.9443460074941186E-2</v>
      </c>
      <c r="E79" s="74"/>
      <c r="F79" s="114"/>
      <c r="G79" s="114"/>
      <c r="H79" s="114"/>
      <c r="I79" s="114"/>
      <c r="J79" s="114"/>
      <c r="K79" s="114"/>
      <c r="L79" s="114"/>
      <c r="M79" s="114"/>
      <c r="N79" s="114"/>
      <c r="O79" s="114"/>
      <c r="P79" s="114"/>
      <c r="Q79" s="114"/>
    </row>
    <row r="80" spans="1:17" ht="13.2" thickTop="1" thickBot="1" x14ac:dyDescent="0.25">
      <c r="A80" s="114"/>
      <c r="B80" s="21" t="s">
        <v>278</v>
      </c>
      <c r="C80" s="22" t="s">
        <v>365</v>
      </c>
      <c r="D80" s="32">
        <f>県内自給率!E77</f>
        <v>0.55020338102930988</v>
      </c>
      <c r="E80" s="74"/>
      <c r="F80" s="114"/>
      <c r="G80" s="114"/>
      <c r="H80" s="114"/>
      <c r="I80" s="114"/>
      <c r="J80" s="114"/>
      <c r="K80" s="114"/>
      <c r="L80" s="114"/>
      <c r="M80" s="114"/>
      <c r="N80" s="114"/>
      <c r="O80" s="114"/>
      <c r="P80" s="114"/>
      <c r="Q80" s="114"/>
    </row>
    <row r="81" spans="1:17" ht="13.2" thickTop="1" thickBot="1" x14ac:dyDescent="0.25">
      <c r="A81" s="114"/>
      <c r="B81" s="21" t="s">
        <v>279</v>
      </c>
      <c r="C81" s="22" t="s">
        <v>366</v>
      </c>
      <c r="D81" s="32">
        <f>県内自給率!E78</f>
        <v>1</v>
      </c>
      <c r="E81" s="74"/>
      <c r="F81" s="114"/>
      <c r="G81" s="114"/>
      <c r="H81" s="114"/>
      <c r="I81" s="114"/>
      <c r="J81" s="114"/>
      <c r="K81" s="114"/>
      <c r="L81" s="114"/>
      <c r="M81" s="114"/>
      <c r="N81" s="114"/>
      <c r="O81" s="114"/>
      <c r="P81" s="114"/>
      <c r="Q81" s="114"/>
    </row>
    <row r="82" spans="1:17" ht="13.2" thickTop="1" thickBot="1" x14ac:dyDescent="0.25">
      <c r="A82" s="114"/>
      <c r="B82" s="21" t="s">
        <v>280</v>
      </c>
      <c r="C82" s="22" t="s">
        <v>367</v>
      </c>
      <c r="D82" s="32">
        <f>県内自給率!E79</f>
        <v>0.14944903581267222</v>
      </c>
      <c r="E82" s="74"/>
      <c r="F82" s="114"/>
      <c r="G82" s="114"/>
      <c r="H82" s="114"/>
      <c r="I82" s="114"/>
      <c r="J82" s="114"/>
      <c r="K82" s="114"/>
      <c r="L82" s="114"/>
      <c r="M82" s="114"/>
      <c r="N82" s="114"/>
      <c r="O82" s="114"/>
      <c r="P82" s="114"/>
      <c r="Q82" s="114"/>
    </row>
    <row r="83" spans="1:17" ht="13.2" thickTop="1" thickBot="1" x14ac:dyDescent="0.25">
      <c r="A83" s="114"/>
      <c r="B83" s="21" t="s">
        <v>281</v>
      </c>
      <c r="C83" s="22" t="s">
        <v>368</v>
      </c>
      <c r="D83" s="32">
        <f>県内自給率!E80</f>
        <v>2.9524500155392097E-2</v>
      </c>
      <c r="E83" s="74"/>
      <c r="F83" s="114"/>
      <c r="G83" s="114"/>
      <c r="H83" s="114"/>
      <c r="I83" s="114"/>
      <c r="J83" s="114"/>
      <c r="K83" s="114"/>
      <c r="L83" s="114"/>
      <c r="M83" s="114"/>
      <c r="N83" s="114"/>
      <c r="O83" s="114"/>
      <c r="P83" s="114"/>
      <c r="Q83" s="114"/>
    </row>
    <row r="84" spans="1:17" ht="13.2" thickTop="1" thickBot="1" x14ac:dyDescent="0.25">
      <c r="A84" s="114"/>
      <c r="B84" s="21" t="s">
        <v>282</v>
      </c>
      <c r="C84" s="22" t="s">
        <v>369</v>
      </c>
      <c r="D84" s="32">
        <f>県内自給率!E81</f>
        <v>0.51453043744264293</v>
      </c>
      <c r="E84" s="74"/>
      <c r="F84" s="114"/>
      <c r="G84" s="114"/>
      <c r="H84" s="114"/>
      <c r="I84" s="114"/>
      <c r="J84" s="114"/>
      <c r="K84" s="114"/>
      <c r="L84" s="114"/>
      <c r="M84" s="114"/>
      <c r="N84" s="114"/>
      <c r="O84" s="114"/>
      <c r="P84" s="114"/>
      <c r="Q84" s="114"/>
    </row>
    <row r="85" spans="1:17" ht="13.2" thickTop="1" thickBot="1" x14ac:dyDescent="0.25">
      <c r="A85" s="114"/>
      <c r="B85" s="21" t="s">
        <v>283</v>
      </c>
      <c r="C85" s="22" t="s">
        <v>370</v>
      </c>
      <c r="D85" s="32">
        <f>県内自給率!E82</f>
        <v>0.49989889594370529</v>
      </c>
      <c r="E85" s="74"/>
      <c r="F85" s="114"/>
      <c r="G85" s="114"/>
      <c r="H85" s="114"/>
      <c r="I85" s="114"/>
      <c r="J85" s="114"/>
      <c r="K85" s="114"/>
      <c r="L85" s="114"/>
      <c r="M85" s="114"/>
      <c r="N85" s="114"/>
      <c r="O85" s="114"/>
      <c r="P85" s="114"/>
      <c r="Q85" s="114"/>
    </row>
    <row r="86" spans="1:17" ht="13.2" thickTop="1" thickBot="1" x14ac:dyDescent="0.25">
      <c r="A86" s="114"/>
      <c r="B86" s="21" t="s">
        <v>284</v>
      </c>
      <c r="C86" s="22" t="s">
        <v>371</v>
      </c>
      <c r="D86" s="32">
        <f>県内自給率!E83</f>
        <v>0.66436095783720994</v>
      </c>
      <c r="E86" s="74"/>
      <c r="F86" s="114"/>
      <c r="G86" s="114"/>
      <c r="H86" s="114"/>
      <c r="I86" s="114"/>
      <c r="J86" s="114"/>
      <c r="K86" s="114"/>
      <c r="L86" s="114"/>
      <c r="M86" s="114"/>
      <c r="N86" s="114"/>
      <c r="O86" s="114"/>
      <c r="P86" s="114"/>
      <c r="Q86" s="114"/>
    </row>
    <row r="87" spans="1:17" ht="13.2" thickTop="1" thickBot="1" x14ac:dyDescent="0.25">
      <c r="A87" s="114"/>
      <c r="B87" s="21" t="s">
        <v>285</v>
      </c>
      <c r="C87" s="22" t="s">
        <v>372</v>
      </c>
      <c r="D87" s="32">
        <f>県内自給率!E84</f>
        <v>0.80949450549450552</v>
      </c>
      <c r="E87" s="74"/>
      <c r="F87" s="114"/>
      <c r="G87" s="114"/>
      <c r="H87" s="114"/>
      <c r="I87" s="114"/>
      <c r="J87" s="114"/>
      <c r="K87" s="114"/>
      <c r="L87" s="114"/>
      <c r="M87" s="114"/>
      <c r="N87" s="114"/>
      <c r="O87" s="114"/>
      <c r="P87" s="114"/>
      <c r="Q87" s="114"/>
    </row>
    <row r="88" spans="1:17" ht="13.2" thickTop="1" thickBot="1" x14ac:dyDescent="0.25">
      <c r="A88" s="114"/>
      <c r="B88" s="21" t="s">
        <v>286</v>
      </c>
      <c r="C88" s="22" t="s">
        <v>373</v>
      </c>
      <c r="D88" s="32">
        <f>県内自給率!E85</f>
        <v>0.84988289084304569</v>
      </c>
      <c r="E88" s="74"/>
      <c r="F88" s="114"/>
      <c r="G88" s="114"/>
      <c r="H88" s="114"/>
      <c r="I88" s="114"/>
      <c r="J88" s="114"/>
      <c r="K88" s="114"/>
      <c r="L88" s="114"/>
      <c r="M88" s="114"/>
      <c r="N88" s="114"/>
      <c r="O88" s="114"/>
      <c r="P88" s="114"/>
      <c r="Q88" s="114"/>
    </row>
    <row r="89" spans="1:17" ht="13.2" thickTop="1" thickBot="1" x14ac:dyDescent="0.25">
      <c r="A89" s="114"/>
      <c r="B89" s="21" t="s">
        <v>287</v>
      </c>
      <c r="C89" s="22" t="s">
        <v>374</v>
      </c>
      <c r="D89" s="32">
        <f>県内自給率!E86</f>
        <v>0.86917767698678761</v>
      </c>
      <c r="E89" s="74"/>
      <c r="F89" s="114"/>
      <c r="G89" s="114"/>
      <c r="H89" s="114"/>
      <c r="I89" s="114"/>
      <c r="J89" s="114"/>
      <c r="K89" s="114"/>
      <c r="L89" s="114"/>
      <c r="M89" s="114"/>
      <c r="N89" s="114"/>
      <c r="O89" s="114"/>
      <c r="P89" s="114"/>
      <c r="Q89" s="114"/>
    </row>
    <row r="90" spans="1:17" ht="13.2" thickTop="1" thickBot="1" x14ac:dyDescent="0.25">
      <c r="A90" s="114"/>
      <c r="B90" s="21" t="s">
        <v>288</v>
      </c>
      <c r="C90" s="22" t="s">
        <v>375</v>
      </c>
      <c r="D90" s="32">
        <f>県内自給率!E87</f>
        <v>0.53928139710868472</v>
      </c>
      <c r="E90" s="74"/>
      <c r="F90" s="114"/>
      <c r="G90" s="114"/>
      <c r="H90" s="114"/>
      <c r="I90" s="114"/>
      <c r="J90" s="114"/>
      <c r="K90" s="114"/>
      <c r="L90" s="114"/>
      <c r="M90" s="114"/>
      <c r="N90" s="114"/>
      <c r="O90" s="114"/>
      <c r="P90" s="114"/>
      <c r="Q90" s="114"/>
    </row>
    <row r="91" spans="1:17" ht="13.2" thickTop="1" thickBot="1" x14ac:dyDescent="0.25">
      <c r="A91" s="114"/>
      <c r="B91" s="21" t="s">
        <v>289</v>
      </c>
      <c r="C91" s="22" t="s">
        <v>376</v>
      </c>
      <c r="D91" s="32">
        <f>県内自給率!E88</f>
        <v>0.2304769017859104</v>
      </c>
      <c r="E91" s="74"/>
      <c r="F91" s="114"/>
      <c r="G91" s="114"/>
      <c r="H91" s="114"/>
      <c r="I91" s="114"/>
      <c r="J91" s="114"/>
      <c r="K91" s="114"/>
      <c r="L91" s="114"/>
      <c r="M91" s="114"/>
      <c r="N91" s="114"/>
      <c r="O91" s="114"/>
      <c r="P91" s="114"/>
      <c r="Q91" s="114"/>
    </row>
    <row r="92" spans="1:17" ht="13.2" thickTop="1" thickBot="1" x14ac:dyDescent="0.25">
      <c r="A92" s="114"/>
      <c r="B92" s="21" t="s">
        <v>290</v>
      </c>
      <c r="C92" s="22" t="s">
        <v>377</v>
      </c>
      <c r="D92" s="32">
        <f>県内自給率!E89</f>
        <v>0.64264732465654373</v>
      </c>
      <c r="E92" s="74"/>
      <c r="F92" s="114"/>
      <c r="G92" s="114"/>
      <c r="H92" s="114"/>
      <c r="I92" s="114"/>
      <c r="J92" s="114"/>
      <c r="K92" s="114"/>
      <c r="L92" s="114"/>
      <c r="M92" s="114"/>
      <c r="N92" s="114"/>
      <c r="O92" s="114"/>
      <c r="P92" s="114"/>
      <c r="Q92" s="114"/>
    </row>
    <row r="93" spans="1:17" ht="13.2" thickTop="1" thickBot="1" x14ac:dyDescent="0.25">
      <c r="A93" s="114"/>
      <c r="B93" s="21" t="s">
        <v>291</v>
      </c>
      <c r="C93" s="22" t="s">
        <v>192</v>
      </c>
      <c r="D93" s="32">
        <f>県内自給率!E90</f>
        <v>1</v>
      </c>
      <c r="E93" s="74"/>
      <c r="F93" s="114"/>
      <c r="G93" s="114"/>
      <c r="H93" s="114"/>
      <c r="I93" s="114"/>
      <c r="J93" s="114"/>
      <c r="K93" s="114"/>
      <c r="L93" s="114"/>
      <c r="M93" s="114"/>
      <c r="N93" s="114"/>
      <c r="O93" s="114"/>
      <c r="P93" s="114"/>
      <c r="Q93" s="114"/>
    </row>
    <row r="94" spans="1:17" ht="13.2" thickTop="1" thickBot="1" x14ac:dyDescent="0.25">
      <c r="A94" s="114"/>
      <c r="B94" s="21" t="s">
        <v>292</v>
      </c>
      <c r="C94" s="22" t="s">
        <v>378</v>
      </c>
      <c r="D94" s="32">
        <f>県内自給率!E91</f>
        <v>0.98626694770947043</v>
      </c>
      <c r="E94" s="74"/>
      <c r="F94" s="114"/>
      <c r="G94" s="114"/>
      <c r="H94" s="114"/>
      <c r="I94" s="114"/>
      <c r="J94" s="114"/>
      <c r="K94" s="114"/>
      <c r="L94" s="114"/>
      <c r="M94" s="114"/>
      <c r="N94" s="114"/>
      <c r="O94" s="114"/>
      <c r="P94" s="114"/>
      <c r="Q94" s="114"/>
    </row>
    <row r="95" spans="1:17" ht="13.2" thickTop="1" thickBot="1" x14ac:dyDescent="0.25">
      <c r="A95" s="114"/>
      <c r="B95" s="21" t="s">
        <v>293</v>
      </c>
      <c r="C95" s="22" t="s">
        <v>550</v>
      </c>
      <c r="D95" s="32">
        <f>県内自給率!E92</f>
        <v>0.77492893593214018</v>
      </c>
      <c r="E95" s="74"/>
      <c r="F95" s="114"/>
      <c r="G95" s="114"/>
      <c r="H95" s="114"/>
      <c r="I95" s="114"/>
      <c r="J95" s="114"/>
      <c r="K95" s="114"/>
      <c r="L95" s="114"/>
      <c r="M95" s="114"/>
      <c r="N95" s="114"/>
      <c r="O95" s="114"/>
      <c r="P95" s="114"/>
      <c r="Q95" s="114"/>
    </row>
    <row r="96" spans="1:17" ht="13.2" thickTop="1" thickBot="1" x14ac:dyDescent="0.25">
      <c r="A96" s="114"/>
      <c r="B96" s="21" t="s">
        <v>294</v>
      </c>
      <c r="C96" s="22" t="s">
        <v>379</v>
      </c>
      <c r="D96" s="32">
        <f>県内自給率!E93</f>
        <v>0.98930726064853947</v>
      </c>
      <c r="E96" s="74"/>
      <c r="F96" s="114"/>
      <c r="G96" s="114"/>
      <c r="H96" s="114"/>
      <c r="I96" s="114"/>
      <c r="J96" s="114"/>
      <c r="K96" s="114"/>
      <c r="L96" s="114"/>
      <c r="M96" s="114"/>
      <c r="N96" s="114"/>
      <c r="O96" s="114"/>
      <c r="P96" s="114"/>
      <c r="Q96" s="114"/>
    </row>
    <row r="97" spans="1:17" ht="13.2" thickTop="1" thickBot="1" x14ac:dyDescent="0.25">
      <c r="A97" s="114"/>
      <c r="B97" s="21" t="s">
        <v>295</v>
      </c>
      <c r="C97" s="22" t="s">
        <v>380</v>
      </c>
      <c r="D97" s="32">
        <f>県内自給率!E94</f>
        <v>1</v>
      </c>
      <c r="E97" s="74"/>
      <c r="F97" s="114"/>
      <c r="G97" s="114"/>
      <c r="H97" s="114"/>
      <c r="I97" s="114"/>
      <c r="J97" s="114"/>
      <c r="K97" s="114"/>
      <c r="L97" s="114"/>
      <c r="M97" s="114"/>
      <c r="N97" s="114"/>
      <c r="O97" s="114"/>
      <c r="P97" s="114"/>
      <c r="Q97" s="114"/>
    </row>
    <row r="98" spans="1:17" ht="13.2" thickTop="1" thickBot="1" x14ac:dyDescent="0.25">
      <c r="A98" s="114"/>
      <c r="B98" s="21" t="s">
        <v>296</v>
      </c>
      <c r="C98" s="22" t="s">
        <v>381</v>
      </c>
      <c r="D98" s="32">
        <f>県内自給率!E95</f>
        <v>0.99472980714149317</v>
      </c>
      <c r="E98" s="74"/>
      <c r="F98" s="114"/>
      <c r="G98" s="114"/>
      <c r="H98" s="114"/>
      <c r="I98" s="114"/>
      <c r="J98" s="114"/>
      <c r="K98" s="114"/>
      <c r="L98" s="114"/>
      <c r="M98" s="114"/>
      <c r="N98" s="114"/>
      <c r="O98" s="114"/>
      <c r="P98" s="114"/>
      <c r="Q98" s="114"/>
    </row>
    <row r="99" spans="1:17" ht="13.2" thickTop="1" thickBot="1" x14ac:dyDescent="0.25">
      <c r="A99" s="114"/>
      <c r="B99" s="21" t="s">
        <v>297</v>
      </c>
      <c r="C99" s="22" t="s">
        <v>382</v>
      </c>
      <c r="D99" s="32">
        <f>県内自給率!E96</f>
        <v>1</v>
      </c>
      <c r="E99" s="74"/>
      <c r="F99" s="114"/>
      <c r="G99" s="114"/>
      <c r="H99" s="114"/>
      <c r="I99" s="114"/>
      <c r="J99" s="114"/>
      <c r="K99" s="114"/>
      <c r="L99" s="114"/>
      <c r="M99" s="114"/>
      <c r="N99" s="114"/>
      <c r="O99" s="114"/>
      <c r="P99" s="114"/>
      <c r="Q99" s="114"/>
    </row>
    <row r="100" spans="1:17" ht="13.2" thickTop="1" thickBot="1" x14ac:dyDescent="0.25">
      <c r="A100" s="114"/>
      <c r="B100" s="21" t="s">
        <v>298</v>
      </c>
      <c r="C100" s="22" t="s">
        <v>534</v>
      </c>
      <c r="D100" s="32">
        <f>県内自給率!E97</f>
        <v>0.89538442222884851</v>
      </c>
      <c r="E100" s="74"/>
      <c r="F100" s="114"/>
      <c r="G100" s="114"/>
      <c r="H100" s="114"/>
      <c r="I100" s="114"/>
      <c r="J100" s="114"/>
      <c r="K100" s="114"/>
      <c r="L100" s="114"/>
      <c r="M100" s="114"/>
      <c r="N100" s="114"/>
      <c r="O100" s="114"/>
      <c r="P100" s="114"/>
      <c r="Q100" s="114"/>
    </row>
    <row r="101" spans="1:17" ht="13.2" thickTop="1" thickBot="1" x14ac:dyDescent="0.25">
      <c r="A101" s="114"/>
      <c r="B101" s="21" t="s">
        <v>299</v>
      </c>
      <c r="C101" s="22" t="s">
        <v>383</v>
      </c>
      <c r="D101" s="32">
        <f>県内自給率!E98</f>
        <v>0.5858944988247895</v>
      </c>
      <c r="E101" s="74"/>
      <c r="F101" s="114"/>
      <c r="G101" s="114"/>
      <c r="H101" s="114"/>
      <c r="I101" s="114"/>
      <c r="J101" s="114"/>
      <c r="K101" s="114"/>
      <c r="L101" s="114"/>
      <c r="M101" s="114"/>
      <c r="N101" s="114"/>
      <c r="O101" s="114"/>
      <c r="P101" s="114"/>
      <c r="Q101" s="114"/>
    </row>
    <row r="102" spans="1:17" ht="13.2" thickTop="1" thickBot="1" x14ac:dyDescent="0.25">
      <c r="A102" s="114"/>
      <c r="B102" s="21" t="s">
        <v>300</v>
      </c>
      <c r="C102" s="22" t="s">
        <v>384</v>
      </c>
      <c r="D102" s="32">
        <f>県内自給率!E99</f>
        <v>0.17558649834751039</v>
      </c>
      <c r="E102" s="74"/>
      <c r="F102" s="114"/>
      <c r="G102" s="114"/>
      <c r="H102" s="114"/>
      <c r="I102" s="114"/>
      <c r="J102" s="114"/>
      <c r="K102" s="114"/>
      <c r="L102" s="114"/>
      <c r="M102" s="114"/>
      <c r="N102" s="114"/>
      <c r="O102" s="114"/>
      <c r="P102" s="114"/>
      <c r="Q102" s="114"/>
    </row>
    <row r="103" spans="1:17" ht="13.2" thickTop="1" thickBot="1" x14ac:dyDescent="0.25">
      <c r="A103" s="114"/>
      <c r="B103" s="21" t="s">
        <v>301</v>
      </c>
      <c r="C103" s="22" t="s">
        <v>385</v>
      </c>
      <c r="D103" s="32">
        <f>県内自給率!E100</f>
        <v>0.59401101893304475</v>
      </c>
      <c r="E103" s="74"/>
      <c r="F103" s="114"/>
      <c r="G103" s="114"/>
      <c r="H103" s="114"/>
      <c r="I103" s="114"/>
      <c r="J103" s="114"/>
      <c r="K103" s="114"/>
      <c r="L103" s="114"/>
      <c r="M103" s="114"/>
      <c r="N103" s="114"/>
      <c r="O103" s="114"/>
      <c r="P103" s="114"/>
      <c r="Q103" s="114"/>
    </row>
    <row r="104" spans="1:17" ht="13.2" thickTop="1" thickBot="1" x14ac:dyDescent="0.25">
      <c r="A104" s="114"/>
      <c r="B104" s="21" t="s">
        <v>302</v>
      </c>
      <c r="C104" s="22" t="s">
        <v>386</v>
      </c>
      <c r="D104" s="32">
        <f>県内自給率!E101</f>
        <v>0.60766408536175009</v>
      </c>
      <c r="E104" s="74"/>
      <c r="F104" s="114"/>
      <c r="G104" s="114"/>
      <c r="H104" s="114"/>
      <c r="I104" s="114"/>
      <c r="J104" s="114"/>
      <c r="K104" s="114"/>
      <c r="L104" s="114"/>
      <c r="M104" s="114"/>
      <c r="N104" s="114"/>
      <c r="O104" s="114"/>
      <c r="P104" s="114"/>
      <c r="Q104" s="114"/>
    </row>
    <row r="105" spans="1:17" ht="13.2" thickTop="1" thickBot="1" x14ac:dyDescent="0.25">
      <c r="A105" s="114"/>
      <c r="B105" s="21" t="s">
        <v>303</v>
      </c>
      <c r="C105" s="22" t="s">
        <v>387</v>
      </c>
      <c r="D105" s="32">
        <f>県内自給率!E102</f>
        <v>0.76108265096204264</v>
      </c>
      <c r="E105" s="74"/>
      <c r="F105" s="114"/>
      <c r="G105" s="114"/>
      <c r="H105" s="114"/>
      <c r="I105" s="114"/>
      <c r="J105" s="114"/>
      <c r="K105" s="114"/>
      <c r="L105" s="114"/>
      <c r="M105" s="114"/>
      <c r="N105" s="114"/>
      <c r="O105" s="114"/>
      <c r="P105" s="114"/>
      <c r="Q105" s="114"/>
    </row>
    <row r="106" spans="1:17" ht="13.2" thickTop="1" thickBot="1" x14ac:dyDescent="0.25">
      <c r="A106" s="114"/>
      <c r="B106" s="21" t="s">
        <v>304</v>
      </c>
      <c r="C106" s="22" t="s">
        <v>388</v>
      </c>
      <c r="D106" s="32">
        <f>県内自給率!E103</f>
        <v>0.93763306807418623</v>
      </c>
      <c r="E106" s="74"/>
      <c r="F106" s="114"/>
      <c r="G106" s="114"/>
      <c r="H106" s="114"/>
      <c r="I106" s="114"/>
      <c r="J106" s="114"/>
      <c r="K106" s="114"/>
      <c r="L106" s="114"/>
      <c r="M106" s="114"/>
      <c r="N106" s="114"/>
      <c r="O106" s="114"/>
      <c r="P106" s="114"/>
      <c r="Q106" s="114"/>
    </row>
    <row r="107" spans="1:17" ht="13.2" thickTop="1" thickBot="1" x14ac:dyDescent="0.25">
      <c r="A107" s="114"/>
      <c r="B107" s="21" t="s">
        <v>305</v>
      </c>
      <c r="C107" s="22" t="s">
        <v>389</v>
      </c>
      <c r="D107" s="32">
        <f>県内自給率!E104</f>
        <v>0.99201664282928093</v>
      </c>
      <c r="E107" s="74"/>
      <c r="F107" s="114"/>
      <c r="G107" s="114"/>
      <c r="H107" s="114"/>
      <c r="I107" s="114"/>
      <c r="J107" s="114"/>
      <c r="K107" s="114"/>
      <c r="L107" s="114"/>
      <c r="M107" s="114"/>
      <c r="N107" s="114"/>
      <c r="O107" s="114"/>
      <c r="P107" s="114"/>
      <c r="Q107" s="114"/>
    </row>
    <row r="108" spans="1:17" ht="13.2" thickTop="1" thickBot="1" x14ac:dyDescent="0.25">
      <c r="A108" s="114"/>
      <c r="B108" s="21" t="s">
        <v>306</v>
      </c>
      <c r="C108" s="22" t="s">
        <v>390</v>
      </c>
      <c r="D108" s="32">
        <f>県内自給率!E105</f>
        <v>0.5988064155165983</v>
      </c>
      <c r="E108" s="74"/>
      <c r="F108" s="114"/>
      <c r="G108" s="114"/>
      <c r="H108" s="114"/>
      <c r="I108" s="114"/>
      <c r="J108" s="114"/>
      <c r="K108" s="114"/>
      <c r="L108" s="114"/>
      <c r="M108" s="114"/>
      <c r="N108" s="114"/>
      <c r="O108" s="114"/>
      <c r="P108" s="114"/>
      <c r="Q108" s="114"/>
    </row>
    <row r="109" spans="1:17" ht="13.2" thickTop="1" thickBot="1" x14ac:dyDescent="0.25">
      <c r="A109" s="114"/>
      <c r="B109" s="21" t="s">
        <v>552</v>
      </c>
      <c r="C109" s="22" t="s">
        <v>551</v>
      </c>
      <c r="D109" s="32">
        <f>県内自給率!E106</f>
        <v>1</v>
      </c>
      <c r="E109" s="74"/>
      <c r="F109" s="114"/>
      <c r="G109" s="114"/>
      <c r="H109" s="114"/>
      <c r="I109" s="114"/>
      <c r="J109" s="114"/>
      <c r="K109" s="114"/>
      <c r="L109" s="114"/>
      <c r="M109" s="114"/>
      <c r="N109" s="114"/>
      <c r="O109" s="114"/>
      <c r="P109" s="114"/>
      <c r="Q109" s="114"/>
    </row>
    <row r="110" spans="1:17" ht="13.2" thickTop="1" thickBot="1" x14ac:dyDescent="0.25">
      <c r="A110" s="114"/>
      <c r="B110" s="21" t="s">
        <v>307</v>
      </c>
      <c r="C110" s="22" t="s">
        <v>391</v>
      </c>
      <c r="D110" s="32">
        <f>県内自給率!E107</f>
        <v>0.83923675668862074</v>
      </c>
      <c r="E110" s="74"/>
      <c r="F110" s="114"/>
      <c r="G110" s="114"/>
      <c r="H110" s="114"/>
      <c r="I110" s="114"/>
      <c r="J110" s="114"/>
      <c r="K110" s="114"/>
      <c r="L110" s="114"/>
      <c r="M110" s="114"/>
      <c r="N110" s="114"/>
      <c r="O110" s="114"/>
      <c r="P110" s="114"/>
      <c r="Q110" s="114"/>
    </row>
    <row r="111" spans="1:17" ht="12.6" thickTop="1" x14ac:dyDescent="0.2">
      <c r="A111" s="114"/>
      <c r="B111" s="114"/>
      <c r="C111" s="114"/>
      <c r="D111" s="114"/>
      <c r="E111" s="20">
        <v>1</v>
      </c>
      <c r="F111" s="114"/>
      <c r="G111" s="114"/>
      <c r="H111" s="114"/>
      <c r="I111" s="114"/>
      <c r="J111" s="114"/>
      <c r="K111" s="114"/>
      <c r="L111" s="114"/>
      <c r="M111" s="114"/>
      <c r="N111" s="114"/>
      <c r="O111" s="114"/>
      <c r="P111" s="114"/>
      <c r="Q111" s="114"/>
    </row>
    <row r="112" spans="1:17" x14ac:dyDescent="0.2">
      <c r="A112" s="114"/>
      <c r="B112" s="114"/>
      <c r="C112" s="114"/>
      <c r="D112" s="114"/>
      <c r="E112" s="19" t="s">
        <v>39</v>
      </c>
      <c r="F112" s="114"/>
      <c r="G112" s="114"/>
      <c r="H112" s="114"/>
      <c r="I112" s="114"/>
      <c r="J112" s="114"/>
      <c r="K112" s="114"/>
      <c r="L112" s="114"/>
      <c r="M112" s="114"/>
      <c r="N112" s="114"/>
      <c r="O112" s="114"/>
      <c r="P112" s="114"/>
      <c r="Q112" s="114"/>
    </row>
    <row r="113" spans="1:17" x14ac:dyDescent="0.2">
      <c r="A113" s="114"/>
      <c r="B113" s="114"/>
      <c r="C113" s="114"/>
      <c r="D113" s="114"/>
      <c r="E113" s="114"/>
      <c r="F113" s="114"/>
      <c r="G113" s="114"/>
      <c r="H113" s="114"/>
      <c r="I113" s="114"/>
      <c r="J113" s="114"/>
      <c r="K113" s="114"/>
      <c r="L113" s="114"/>
      <c r="M113" s="114"/>
      <c r="N113" s="114"/>
      <c r="O113" s="114"/>
      <c r="P113" s="114"/>
      <c r="Q113" s="114"/>
    </row>
    <row r="114" spans="1:17" x14ac:dyDescent="0.2">
      <c r="A114" s="114"/>
      <c r="B114" s="114"/>
      <c r="C114" s="114"/>
      <c r="D114" s="114"/>
      <c r="E114" s="114"/>
      <c r="F114" s="114"/>
      <c r="G114" s="114"/>
      <c r="H114" s="114"/>
      <c r="I114" s="114"/>
      <c r="J114" s="114"/>
      <c r="K114" s="114"/>
      <c r="L114" s="114"/>
      <c r="M114" s="114"/>
      <c r="N114" s="114"/>
      <c r="O114" s="114"/>
      <c r="P114" s="114"/>
      <c r="Q114" s="114"/>
    </row>
    <row r="115" spans="1:17" x14ac:dyDescent="0.2">
      <c r="A115" s="114"/>
      <c r="B115" s="114"/>
      <c r="C115" s="114"/>
      <c r="D115" s="114"/>
      <c r="E115" s="114"/>
      <c r="F115" s="114"/>
      <c r="G115" s="114"/>
      <c r="H115" s="114"/>
      <c r="I115" s="114"/>
      <c r="J115" s="114"/>
      <c r="K115" s="114"/>
      <c r="L115" s="114"/>
      <c r="M115" s="114"/>
      <c r="N115" s="114"/>
      <c r="O115" s="114"/>
      <c r="P115" s="114"/>
      <c r="Q115" s="114"/>
    </row>
    <row r="116" spans="1:17" x14ac:dyDescent="0.2">
      <c r="A116" s="114"/>
      <c r="B116" s="114"/>
      <c r="C116" s="114"/>
      <c r="D116" s="114"/>
      <c r="E116" s="114"/>
      <c r="F116" s="114"/>
      <c r="G116" s="114"/>
      <c r="H116" s="114"/>
      <c r="I116" s="114"/>
      <c r="J116" s="114"/>
      <c r="K116" s="114"/>
      <c r="L116" s="114"/>
      <c r="M116" s="114"/>
      <c r="N116" s="114"/>
      <c r="O116" s="114"/>
      <c r="P116" s="114"/>
      <c r="Q116" s="114"/>
    </row>
    <row r="117" spans="1:17" x14ac:dyDescent="0.2">
      <c r="A117" s="114"/>
      <c r="B117" s="114"/>
      <c r="C117" s="114"/>
      <c r="D117" s="114"/>
      <c r="E117" s="114"/>
      <c r="F117" s="114"/>
      <c r="G117" s="114"/>
      <c r="H117" s="114"/>
      <c r="I117" s="114"/>
      <c r="J117" s="114"/>
      <c r="K117" s="114"/>
      <c r="L117" s="114"/>
      <c r="M117" s="114"/>
      <c r="N117" s="114"/>
      <c r="O117" s="114"/>
      <c r="P117" s="114"/>
      <c r="Q117" s="114"/>
    </row>
    <row r="118" spans="1:17" x14ac:dyDescent="0.2">
      <c r="A118" s="114"/>
      <c r="B118" s="114"/>
      <c r="C118" s="114"/>
      <c r="D118" s="114"/>
      <c r="E118" s="114"/>
      <c r="F118" s="114"/>
      <c r="G118" s="114"/>
      <c r="H118" s="114"/>
      <c r="I118" s="114"/>
      <c r="J118" s="114"/>
      <c r="K118" s="114"/>
      <c r="L118" s="114"/>
      <c r="M118" s="114"/>
      <c r="N118" s="114"/>
      <c r="O118" s="114"/>
      <c r="P118" s="114"/>
      <c r="Q118" s="114"/>
    </row>
    <row r="119" spans="1:17" x14ac:dyDescent="0.2">
      <c r="A119" s="114"/>
      <c r="B119" s="114"/>
      <c r="C119" s="114"/>
      <c r="D119" s="114"/>
      <c r="E119" s="114"/>
      <c r="F119" s="114"/>
      <c r="G119" s="114"/>
      <c r="H119" s="114"/>
      <c r="I119" s="114"/>
      <c r="J119" s="114"/>
      <c r="K119" s="114"/>
      <c r="L119" s="114"/>
      <c r="M119" s="114"/>
      <c r="N119" s="114"/>
      <c r="O119" s="114"/>
      <c r="P119" s="114"/>
      <c r="Q119" s="114"/>
    </row>
    <row r="120" spans="1:17" s="114" customFormat="1" x14ac:dyDescent="0.2"/>
    <row r="121" spans="1:17" s="114" customFormat="1" x14ac:dyDescent="0.2"/>
    <row r="122" spans="1:17" s="114" customFormat="1" x14ac:dyDescent="0.2"/>
    <row r="123" spans="1:17" s="114" customFormat="1" x14ac:dyDescent="0.2"/>
    <row r="124" spans="1:17" s="114" customFormat="1" x14ac:dyDescent="0.2"/>
    <row r="125" spans="1:17" s="114" customFormat="1" x14ac:dyDescent="0.2"/>
    <row r="126" spans="1:17" s="114" customFormat="1" x14ac:dyDescent="0.2"/>
    <row r="127" spans="1:17" s="114" customFormat="1" x14ac:dyDescent="0.2"/>
    <row r="128" spans="1:17" s="114" customFormat="1" x14ac:dyDescent="0.2"/>
    <row r="129" s="114" customFormat="1" x14ac:dyDescent="0.2"/>
    <row r="130" s="114" customFormat="1" x14ac:dyDescent="0.2"/>
    <row r="131" s="114" customFormat="1" x14ac:dyDescent="0.2"/>
    <row r="132" s="114" customFormat="1" x14ac:dyDescent="0.2"/>
    <row r="133" s="114" customFormat="1" x14ac:dyDescent="0.2"/>
    <row r="134" s="114" customFormat="1" x14ac:dyDescent="0.2"/>
    <row r="135" s="114" customFormat="1" x14ac:dyDescent="0.2"/>
    <row r="136" s="114" customFormat="1" x14ac:dyDescent="0.2"/>
    <row r="137" s="114" customFormat="1" x14ac:dyDescent="0.2"/>
    <row r="138" s="114" customFormat="1" x14ac:dyDescent="0.2"/>
    <row r="139" s="114" customFormat="1" x14ac:dyDescent="0.2"/>
    <row r="140" s="114" customFormat="1" x14ac:dyDescent="0.2"/>
    <row r="141" s="114" customFormat="1" x14ac:dyDescent="0.2"/>
    <row r="142" s="114" customFormat="1" x14ac:dyDescent="0.2"/>
    <row r="143" s="114" customFormat="1" x14ac:dyDescent="0.2"/>
    <row r="144" s="114" customFormat="1" x14ac:dyDescent="0.2"/>
    <row r="145" s="114" customFormat="1" x14ac:dyDescent="0.2"/>
    <row r="146" s="114" customFormat="1" x14ac:dyDescent="0.2"/>
    <row r="147" s="114" customFormat="1" x14ac:dyDescent="0.2"/>
    <row r="148" s="114" customFormat="1" x14ac:dyDescent="0.2"/>
    <row r="149" s="114" customFormat="1" x14ac:dyDescent="0.2"/>
    <row r="150" s="114" customFormat="1" x14ac:dyDescent="0.2"/>
    <row r="151" s="114" customFormat="1" x14ac:dyDescent="0.2"/>
    <row r="152" s="114" customFormat="1" x14ac:dyDescent="0.2"/>
    <row r="153" s="114" customFormat="1" x14ac:dyDescent="0.2"/>
    <row r="154" s="114" customFormat="1" x14ac:dyDescent="0.2"/>
    <row r="155" s="114" customFormat="1" x14ac:dyDescent="0.2"/>
    <row r="156" s="114" customFormat="1" x14ac:dyDescent="0.2"/>
    <row r="157" s="114" customFormat="1" x14ac:dyDescent="0.2"/>
    <row r="158" s="114" customFormat="1" x14ac:dyDescent="0.2"/>
    <row r="159" s="114" customFormat="1" x14ac:dyDescent="0.2"/>
    <row r="160" s="114" customFormat="1" x14ac:dyDescent="0.2"/>
    <row r="161" s="114" customFormat="1" x14ac:dyDescent="0.2"/>
    <row r="162" s="114" customFormat="1" x14ac:dyDescent="0.2"/>
    <row r="163" s="114" customFormat="1" x14ac:dyDescent="0.2"/>
    <row r="164" s="114" customFormat="1" x14ac:dyDescent="0.2"/>
    <row r="165" s="114" customFormat="1" x14ac:dyDescent="0.2"/>
    <row r="166" s="114" customFormat="1" x14ac:dyDescent="0.2"/>
    <row r="167" s="114" customFormat="1" x14ac:dyDescent="0.2"/>
    <row r="168" s="114" customFormat="1" x14ac:dyDescent="0.2"/>
    <row r="169" s="114" customFormat="1" x14ac:dyDescent="0.2"/>
    <row r="170" s="114" customFormat="1" x14ac:dyDescent="0.2"/>
    <row r="171" s="114" customFormat="1" x14ac:dyDescent="0.2"/>
    <row r="172" s="114" customFormat="1" x14ac:dyDescent="0.2"/>
    <row r="173" s="114" customFormat="1" x14ac:dyDescent="0.2"/>
    <row r="174" s="114" customFormat="1" x14ac:dyDescent="0.2"/>
    <row r="175" s="114" customFormat="1" x14ac:dyDescent="0.2"/>
    <row r="176" s="114" customFormat="1" x14ac:dyDescent="0.2"/>
    <row r="177" s="114" customFormat="1" x14ac:dyDescent="0.2"/>
    <row r="178" s="114" customFormat="1" x14ac:dyDescent="0.2"/>
    <row r="179" s="114" customFormat="1" x14ac:dyDescent="0.2"/>
    <row r="180" s="114" customFormat="1" x14ac:dyDescent="0.2"/>
    <row r="181" s="114" customFormat="1" x14ac:dyDescent="0.2"/>
    <row r="182" s="114" customFormat="1" x14ac:dyDescent="0.2"/>
    <row r="183" s="114" customFormat="1" x14ac:dyDescent="0.2"/>
    <row r="184" s="114" customFormat="1" x14ac:dyDescent="0.2"/>
    <row r="185" s="114" customFormat="1" x14ac:dyDescent="0.2"/>
    <row r="186" s="114" customFormat="1" x14ac:dyDescent="0.2"/>
    <row r="187" s="114" customFormat="1" x14ac:dyDescent="0.2"/>
    <row r="188" s="114" customFormat="1" x14ac:dyDescent="0.2"/>
    <row r="189" s="114" customFormat="1" x14ac:dyDescent="0.2"/>
    <row r="190" s="114" customFormat="1" x14ac:dyDescent="0.2"/>
    <row r="191" s="114" customFormat="1" x14ac:dyDescent="0.2"/>
    <row r="192" s="114" customFormat="1" x14ac:dyDescent="0.2"/>
    <row r="193" s="114" customFormat="1" x14ac:dyDescent="0.2"/>
    <row r="194" s="114" customFormat="1" x14ac:dyDescent="0.2"/>
    <row r="195" s="114" customFormat="1" x14ac:dyDescent="0.2"/>
    <row r="196" s="114" customFormat="1" x14ac:dyDescent="0.2"/>
    <row r="197" s="114" customFormat="1" x14ac:dyDescent="0.2"/>
    <row r="198" s="114" customFormat="1" x14ac:dyDescent="0.2"/>
    <row r="199" s="114" customFormat="1" x14ac:dyDescent="0.2"/>
    <row r="200" s="114" customFormat="1" x14ac:dyDescent="0.2"/>
    <row r="201" s="114" customFormat="1" x14ac:dyDescent="0.2"/>
    <row r="202" s="114" customFormat="1" x14ac:dyDescent="0.2"/>
    <row r="203" s="114" customFormat="1" x14ac:dyDescent="0.2"/>
    <row r="204" s="114" customFormat="1" x14ac:dyDescent="0.2"/>
    <row r="205" s="114" customFormat="1" x14ac:dyDescent="0.2"/>
    <row r="206" s="114" customFormat="1" x14ac:dyDescent="0.2"/>
    <row r="207" s="114" customFormat="1" x14ac:dyDescent="0.2"/>
    <row r="208" s="114" customFormat="1" x14ac:dyDescent="0.2"/>
    <row r="209" s="114" customFormat="1" x14ac:dyDescent="0.2"/>
    <row r="210" s="114" customFormat="1" x14ac:dyDescent="0.2"/>
    <row r="211" s="114" customFormat="1" x14ac:dyDescent="0.2"/>
    <row r="212" s="114" customFormat="1" x14ac:dyDescent="0.2"/>
    <row r="213" s="114" customFormat="1" x14ac:dyDescent="0.2"/>
    <row r="214" s="114" customFormat="1" x14ac:dyDescent="0.2"/>
    <row r="215" s="114" customFormat="1" x14ac:dyDescent="0.2"/>
    <row r="216" s="114" customFormat="1" x14ac:dyDescent="0.2"/>
    <row r="217" s="114" customFormat="1" x14ac:dyDescent="0.2"/>
    <row r="218" s="114" customFormat="1" x14ac:dyDescent="0.2"/>
    <row r="219" s="114" customFormat="1" x14ac:dyDescent="0.2"/>
    <row r="220" s="114" customFormat="1" x14ac:dyDescent="0.2"/>
    <row r="221" s="114" customFormat="1" x14ac:dyDescent="0.2"/>
    <row r="222" s="114" customFormat="1" x14ac:dyDescent="0.2"/>
    <row r="223" s="114" customFormat="1" x14ac:dyDescent="0.2"/>
    <row r="224" s="114" customFormat="1" x14ac:dyDescent="0.2"/>
    <row r="225" s="114" customFormat="1" x14ac:dyDescent="0.2"/>
    <row r="226" s="114" customFormat="1" x14ac:dyDescent="0.2"/>
    <row r="227" s="114" customFormat="1" x14ac:dyDescent="0.2"/>
    <row r="228" s="114" customFormat="1" x14ac:dyDescent="0.2"/>
    <row r="229" s="114" customFormat="1" x14ac:dyDescent="0.2"/>
    <row r="230" s="114" customFormat="1" x14ac:dyDescent="0.2"/>
    <row r="231" s="114" customFormat="1" x14ac:dyDescent="0.2"/>
    <row r="232" s="114" customFormat="1" x14ac:dyDescent="0.2"/>
    <row r="233" s="114" customFormat="1" x14ac:dyDescent="0.2"/>
    <row r="234" s="114" customFormat="1" x14ac:dyDescent="0.2"/>
    <row r="235" s="114" customFormat="1" x14ac:dyDescent="0.2"/>
    <row r="236" s="114" customFormat="1" x14ac:dyDescent="0.2"/>
    <row r="237" s="114" customFormat="1" x14ac:dyDescent="0.2"/>
    <row r="238" s="114" customFormat="1" x14ac:dyDescent="0.2"/>
    <row r="239" s="114" customFormat="1" x14ac:dyDescent="0.2"/>
    <row r="240" s="114" customFormat="1" x14ac:dyDescent="0.2"/>
    <row r="241" s="114" customFormat="1" x14ac:dyDescent="0.2"/>
    <row r="242" s="114" customFormat="1" x14ac:dyDescent="0.2"/>
    <row r="243" s="114" customFormat="1" x14ac:dyDescent="0.2"/>
    <row r="244" s="114" customFormat="1" x14ac:dyDescent="0.2"/>
    <row r="245" s="114" customFormat="1" x14ac:dyDescent="0.2"/>
    <row r="246" s="114" customFormat="1" x14ac:dyDescent="0.2"/>
    <row r="247" s="114" customFormat="1" x14ac:dyDescent="0.2"/>
    <row r="248" s="114" customFormat="1" x14ac:dyDescent="0.2"/>
    <row r="249" s="114" customFormat="1" x14ac:dyDescent="0.2"/>
    <row r="250" s="114" customFormat="1" x14ac:dyDescent="0.2"/>
    <row r="251" s="114" customFormat="1" x14ac:dyDescent="0.2"/>
    <row r="252" s="114" customFormat="1" x14ac:dyDescent="0.2"/>
    <row r="253" s="114" customFormat="1" x14ac:dyDescent="0.2"/>
    <row r="254" s="114" customFormat="1" x14ac:dyDescent="0.2"/>
    <row r="255" s="114" customFormat="1" x14ac:dyDescent="0.2"/>
    <row r="256" s="114" customFormat="1" x14ac:dyDescent="0.2"/>
    <row r="257" s="114" customFormat="1" x14ac:dyDescent="0.2"/>
    <row r="258" s="114" customFormat="1" x14ac:dyDescent="0.2"/>
    <row r="259" s="114" customFormat="1" x14ac:dyDescent="0.2"/>
    <row r="260" s="114" customFormat="1" x14ac:dyDescent="0.2"/>
    <row r="261" s="114" customFormat="1" x14ac:dyDescent="0.2"/>
    <row r="262" s="114" customFormat="1" x14ac:dyDescent="0.2"/>
    <row r="263" s="114" customFormat="1" x14ac:dyDescent="0.2"/>
    <row r="264" s="114" customFormat="1" x14ac:dyDescent="0.2"/>
    <row r="265" s="114" customFormat="1" x14ac:dyDescent="0.2"/>
    <row r="266" s="114" customFormat="1" x14ac:dyDescent="0.2"/>
    <row r="267" s="114" customFormat="1" x14ac:dyDescent="0.2"/>
    <row r="268" s="114" customFormat="1" x14ac:dyDescent="0.2"/>
    <row r="269" s="114" customFormat="1" x14ac:dyDescent="0.2"/>
    <row r="270" s="114" customFormat="1" x14ac:dyDescent="0.2"/>
    <row r="271" s="114" customFormat="1" x14ac:dyDescent="0.2"/>
    <row r="272" s="114" customFormat="1" x14ac:dyDescent="0.2"/>
    <row r="273" s="114" customFormat="1" x14ac:dyDescent="0.2"/>
    <row r="274" s="114" customFormat="1" x14ac:dyDescent="0.2"/>
    <row r="275" s="114" customFormat="1" x14ac:dyDescent="0.2"/>
    <row r="276" s="114" customFormat="1" x14ac:dyDescent="0.2"/>
    <row r="277" s="114" customFormat="1" x14ac:dyDescent="0.2"/>
    <row r="278" s="114" customFormat="1" x14ac:dyDescent="0.2"/>
    <row r="279" s="114" customFormat="1" x14ac:dyDescent="0.2"/>
    <row r="280" s="114" customFormat="1" x14ac:dyDescent="0.2"/>
    <row r="281" s="114" customFormat="1" x14ac:dyDescent="0.2"/>
    <row r="282" s="114" customFormat="1" x14ac:dyDescent="0.2"/>
    <row r="283" s="114" customFormat="1" x14ac:dyDescent="0.2"/>
    <row r="284" s="114" customFormat="1" x14ac:dyDescent="0.2"/>
    <row r="285" s="114" customFormat="1" x14ac:dyDescent="0.2"/>
    <row r="286" s="114" customFormat="1" x14ac:dyDescent="0.2"/>
    <row r="287" s="114" customFormat="1" x14ac:dyDescent="0.2"/>
    <row r="288" s="114" customFormat="1" x14ac:dyDescent="0.2"/>
    <row r="289" s="114" customFormat="1" x14ac:dyDescent="0.2"/>
    <row r="290" s="114" customFormat="1" x14ac:dyDescent="0.2"/>
    <row r="291" s="114" customFormat="1" x14ac:dyDescent="0.2"/>
    <row r="292" s="114" customFormat="1" x14ac:dyDescent="0.2"/>
    <row r="293" s="114" customFormat="1" x14ac:dyDescent="0.2"/>
    <row r="294" s="114" customFormat="1" x14ac:dyDescent="0.2"/>
    <row r="295" s="114" customFormat="1" x14ac:dyDescent="0.2"/>
    <row r="296" s="114" customFormat="1" x14ac:dyDescent="0.2"/>
    <row r="297" s="114" customFormat="1" x14ac:dyDescent="0.2"/>
    <row r="298" s="114" customFormat="1" x14ac:dyDescent="0.2"/>
    <row r="299" s="114" customFormat="1" x14ac:dyDescent="0.2"/>
    <row r="300" s="114" customFormat="1" x14ac:dyDescent="0.2"/>
    <row r="301" s="114" customFormat="1" x14ac:dyDescent="0.2"/>
    <row r="302" s="114" customFormat="1" x14ac:dyDescent="0.2"/>
    <row r="303" s="114" customFormat="1" x14ac:dyDescent="0.2"/>
    <row r="304" s="114" customFormat="1" x14ac:dyDescent="0.2"/>
    <row r="305" s="114" customFormat="1" x14ac:dyDescent="0.2"/>
    <row r="306" s="114" customFormat="1" x14ac:dyDescent="0.2"/>
    <row r="307" s="114" customFormat="1" x14ac:dyDescent="0.2"/>
    <row r="308" s="114" customFormat="1" x14ac:dyDescent="0.2"/>
    <row r="309" s="114" customFormat="1" x14ac:dyDescent="0.2"/>
    <row r="310" s="114" customFormat="1" x14ac:dyDescent="0.2"/>
    <row r="311" s="114" customFormat="1" x14ac:dyDescent="0.2"/>
    <row r="312" s="114" customFormat="1" x14ac:dyDescent="0.2"/>
    <row r="313" s="114" customFormat="1" x14ac:dyDescent="0.2"/>
    <row r="314" s="114" customFormat="1" x14ac:dyDescent="0.2"/>
    <row r="315" s="114" customFormat="1" x14ac:dyDescent="0.2"/>
    <row r="316" s="114" customFormat="1" x14ac:dyDescent="0.2"/>
    <row r="317" s="114" customFormat="1" x14ac:dyDescent="0.2"/>
    <row r="318" s="114" customFormat="1" x14ac:dyDescent="0.2"/>
    <row r="319" s="114" customFormat="1" x14ac:dyDescent="0.2"/>
    <row r="320" s="114" customFormat="1" x14ac:dyDescent="0.2"/>
    <row r="321" s="114" customFormat="1" x14ac:dyDescent="0.2"/>
    <row r="322" s="114" customFormat="1" x14ac:dyDescent="0.2"/>
    <row r="323" s="114" customFormat="1" x14ac:dyDescent="0.2"/>
    <row r="324" s="114" customFormat="1" x14ac:dyDescent="0.2"/>
    <row r="325" s="114" customFormat="1" x14ac:dyDescent="0.2"/>
    <row r="326" s="114" customFormat="1" x14ac:dyDescent="0.2"/>
    <row r="327" s="114" customFormat="1" x14ac:dyDescent="0.2"/>
    <row r="328" s="114" customFormat="1" x14ac:dyDescent="0.2"/>
    <row r="329" s="114" customFormat="1" x14ac:dyDescent="0.2"/>
    <row r="330" s="114" customFormat="1" x14ac:dyDescent="0.2"/>
    <row r="331" s="114" customFormat="1" x14ac:dyDescent="0.2"/>
    <row r="332" s="114" customFormat="1" x14ac:dyDescent="0.2"/>
    <row r="333" s="114" customFormat="1" x14ac:dyDescent="0.2"/>
    <row r="334" s="114" customFormat="1" x14ac:dyDescent="0.2"/>
    <row r="335" s="114" customFormat="1" x14ac:dyDescent="0.2"/>
    <row r="336" s="114" customFormat="1" x14ac:dyDescent="0.2"/>
    <row r="337" s="114" customFormat="1" x14ac:dyDescent="0.2"/>
    <row r="338" s="114" customFormat="1" x14ac:dyDescent="0.2"/>
    <row r="339" s="114" customFormat="1" x14ac:dyDescent="0.2"/>
    <row r="340" s="114" customFormat="1" x14ac:dyDescent="0.2"/>
    <row r="341" s="114" customFormat="1" x14ac:dyDescent="0.2"/>
    <row r="342" s="114" customFormat="1" x14ac:dyDescent="0.2"/>
    <row r="343" s="114" customFormat="1" x14ac:dyDescent="0.2"/>
    <row r="344" s="114" customFormat="1" x14ac:dyDescent="0.2"/>
    <row r="345" s="114" customFormat="1" x14ac:dyDescent="0.2"/>
    <row r="346" s="114" customFormat="1" x14ac:dyDescent="0.2"/>
    <row r="347" s="114" customFormat="1" x14ac:dyDescent="0.2"/>
    <row r="348" s="114" customFormat="1" x14ac:dyDescent="0.2"/>
    <row r="349" s="114" customFormat="1" x14ac:dyDescent="0.2"/>
    <row r="350" s="114" customFormat="1" x14ac:dyDescent="0.2"/>
    <row r="351" s="114" customFormat="1" x14ac:dyDescent="0.2"/>
    <row r="352" s="114" customFormat="1" x14ac:dyDescent="0.2"/>
    <row r="353" s="114" customFormat="1" x14ac:dyDescent="0.2"/>
    <row r="354" s="114" customFormat="1" x14ac:dyDescent="0.2"/>
    <row r="355" s="114" customFormat="1" x14ac:dyDescent="0.2"/>
    <row r="356" s="114" customFormat="1" x14ac:dyDescent="0.2"/>
    <row r="357" s="114" customFormat="1" x14ac:dyDescent="0.2"/>
    <row r="358" s="114" customFormat="1" x14ac:dyDescent="0.2"/>
    <row r="359" s="114" customFormat="1" x14ac:dyDescent="0.2"/>
    <row r="360" s="114" customFormat="1" x14ac:dyDescent="0.2"/>
    <row r="361" s="114" customFormat="1" x14ac:dyDescent="0.2"/>
    <row r="362" s="114" customFormat="1" x14ac:dyDescent="0.2"/>
    <row r="363" s="114" customFormat="1" x14ac:dyDescent="0.2"/>
    <row r="364" s="114" customFormat="1" x14ac:dyDescent="0.2"/>
    <row r="365" s="114" customFormat="1" x14ac:dyDescent="0.2"/>
    <row r="366" s="114" customFormat="1" x14ac:dyDescent="0.2"/>
    <row r="367" s="114" customFormat="1" x14ac:dyDescent="0.2"/>
    <row r="368" s="114" customFormat="1" x14ac:dyDescent="0.2"/>
    <row r="369" s="114" customFormat="1" x14ac:dyDescent="0.2"/>
    <row r="370" s="114" customFormat="1" x14ac:dyDescent="0.2"/>
    <row r="371" s="114" customFormat="1" x14ac:dyDescent="0.2"/>
    <row r="372" s="114" customFormat="1" x14ac:dyDescent="0.2"/>
    <row r="373" s="114" customFormat="1" x14ac:dyDescent="0.2"/>
    <row r="374" s="114" customFormat="1" x14ac:dyDescent="0.2"/>
    <row r="375" s="114" customFormat="1" x14ac:dyDescent="0.2"/>
    <row r="376" s="114" customFormat="1" x14ac:dyDescent="0.2"/>
    <row r="377" s="114" customFormat="1" x14ac:dyDescent="0.2"/>
    <row r="378" s="114" customFormat="1" x14ac:dyDescent="0.2"/>
    <row r="379" s="114" customFormat="1" x14ac:dyDescent="0.2"/>
    <row r="380" s="114" customFormat="1" x14ac:dyDescent="0.2"/>
    <row r="381" s="114" customFormat="1" x14ac:dyDescent="0.2"/>
    <row r="382" s="114" customFormat="1" x14ac:dyDescent="0.2"/>
    <row r="383" s="114" customFormat="1" x14ac:dyDescent="0.2"/>
    <row r="384" s="114" customFormat="1" x14ac:dyDescent="0.2"/>
    <row r="385" s="114" customFormat="1" x14ac:dyDescent="0.2"/>
    <row r="386" s="114" customFormat="1" x14ac:dyDescent="0.2"/>
    <row r="387" s="114" customFormat="1" x14ac:dyDescent="0.2"/>
    <row r="388" s="114" customFormat="1" x14ac:dyDescent="0.2"/>
    <row r="389" s="114" customFormat="1" x14ac:dyDescent="0.2"/>
    <row r="390" s="114" customFormat="1" x14ac:dyDescent="0.2"/>
    <row r="391" s="114" customFormat="1" x14ac:dyDescent="0.2"/>
    <row r="392" s="114" customFormat="1" x14ac:dyDescent="0.2"/>
    <row r="393" s="114" customFormat="1" x14ac:dyDescent="0.2"/>
    <row r="394" s="114" customFormat="1" x14ac:dyDescent="0.2"/>
    <row r="395" s="114" customFormat="1" x14ac:dyDescent="0.2"/>
    <row r="396" s="114" customFormat="1" x14ac:dyDescent="0.2"/>
    <row r="397" s="114" customFormat="1" x14ac:dyDescent="0.2"/>
    <row r="398" s="114" customFormat="1" x14ac:dyDescent="0.2"/>
    <row r="399" s="114" customFormat="1" x14ac:dyDescent="0.2"/>
    <row r="400" s="114" customFormat="1" x14ac:dyDescent="0.2"/>
    <row r="401" s="114" customFormat="1" x14ac:dyDescent="0.2"/>
    <row r="402" s="114" customFormat="1" x14ac:dyDescent="0.2"/>
    <row r="403" s="114" customFormat="1" x14ac:dyDescent="0.2"/>
    <row r="404" s="114" customFormat="1" x14ac:dyDescent="0.2"/>
    <row r="405" s="114" customFormat="1" x14ac:dyDescent="0.2"/>
    <row r="406" s="114" customFormat="1" x14ac:dyDescent="0.2"/>
    <row r="407" s="114" customFormat="1" x14ac:dyDescent="0.2"/>
    <row r="408" s="114" customFormat="1" x14ac:dyDescent="0.2"/>
    <row r="409" s="114" customFormat="1" x14ac:dyDescent="0.2"/>
    <row r="410" s="114" customFormat="1" x14ac:dyDescent="0.2"/>
    <row r="411" s="114" customFormat="1" x14ac:dyDescent="0.2"/>
    <row r="412" s="114" customFormat="1" x14ac:dyDescent="0.2"/>
    <row r="413" s="114" customFormat="1" x14ac:dyDescent="0.2"/>
    <row r="414" s="114" customFormat="1" x14ac:dyDescent="0.2"/>
    <row r="415" s="114" customFormat="1" x14ac:dyDescent="0.2"/>
    <row r="416" s="114" customFormat="1" x14ac:dyDescent="0.2"/>
    <row r="417" s="114" customFormat="1" x14ac:dyDescent="0.2"/>
    <row r="418" s="114" customFormat="1" x14ac:dyDescent="0.2"/>
    <row r="419" s="114" customFormat="1" x14ac:dyDescent="0.2"/>
    <row r="420" s="114" customFormat="1" x14ac:dyDescent="0.2"/>
    <row r="421" s="114" customFormat="1" x14ac:dyDescent="0.2"/>
    <row r="422" s="114" customFormat="1" x14ac:dyDescent="0.2"/>
    <row r="423" s="114" customFormat="1" x14ac:dyDescent="0.2"/>
    <row r="424" s="114" customFormat="1" x14ac:dyDescent="0.2"/>
    <row r="425" s="114" customFormat="1" x14ac:dyDescent="0.2"/>
    <row r="426" s="114" customFormat="1" x14ac:dyDescent="0.2"/>
    <row r="427" s="114" customFormat="1" x14ac:dyDescent="0.2"/>
    <row r="428" s="114" customFormat="1" x14ac:dyDescent="0.2"/>
    <row r="429" s="114" customFormat="1" x14ac:dyDescent="0.2"/>
    <row r="430" s="114" customFormat="1" x14ac:dyDescent="0.2"/>
    <row r="431" s="114" customFormat="1" x14ac:dyDescent="0.2"/>
    <row r="432" s="114" customFormat="1" x14ac:dyDescent="0.2"/>
    <row r="433" s="114" customFormat="1" x14ac:dyDescent="0.2"/>
    <row r="434" s="114" customFormat="1" x14ac:dyDescent="0.2"/>
    <row r="435" s="114" customFormat="1" x14ac:dyDescent="0.2"/>
    <row r="436" s="114" customFormat="1" x14ac:dyDescent="0.2"/>
    <row r="437" s="114" customFormat="1" x14ac:dyDescent="0.2"/>
    <row r="438" s="114" customFormat="1" x14ac:dyDescent="0.2"/>
    <row r="439" s="114" customFormat="1" x14ac:dyDescent="0.2"/>
    <row r="440" s="114" customFormat="1" x14ac:dyDescent="0.2"/>
    <row r="441" s="114" customFormat="1" x14ac:dyDescent="0.2"/>
    <row r="442" s="114" customFormat="1" x14ac:dyDescent="0.2"/>
    <row r="443" s="114" customFormat="1" x14ac:dyDescent="0.2"/>
    <row r="444" s="114" customFormat="1" x14ac:dyDescent="0.2"/>
    <row r="445" s="114" customFormat="1" x14ac:dyDescent="0.2"/>
    <row r="446" s="114" customFormat="1" x14ac:dyDescent="0.2"/>
    <row r="447" s="114" customFormat="1" x14ac:dyDescent="0.2"/>
    <row r="448" s="114" customFormat="1" x14ac:dyDescent="0.2"/>
    <row r="449" s="114" customFormat="1" x14ac:dyDescent="0.2"/>
    <row r="450" s="114" customFormat="1" x14ac:dyDescent="0.2"/>
    <row r="451" s="114" customFormat="1" x14ac:dyDescent="0.2"/>
    <row r="452" s="114" customFormat="1" x14ac:dyDescent="0.2"/>
    <row r="453" s="114" customFormat="1" x14ac:dyDescent="0.2"/>
    <row r="454" s="114" customFormat="1" x14ac:dyDescent="0.2"/>
    <row r="455" s="114" customFormat="1" x14ac:dyDescent="0.2"/>
    <row r="456" s="114" customFormat="1" x14ac:dyDescent="0.2"/>
    <row r="457" s="114" customFormat="1" x14ac:dyDescent="0.2"/>
    <row r="458" s="114" customFormat="1" x14ac:dyDescent="0.2"/>
    <row r="459" s="114" customFormat="1" x14ac:dyDescent="0.2"/>
    <row r="460" s="114" customFormat="1" x14ac:dyDescent="0.2"/>
    <row r="461" s="114" customFormat="1" x14ac:dyDescent="0.2"/>
    <row r="462" s="114" customFormat="1" x14ac:dyDescent="0.2"/>
    <row r="463" s="114" customFormat="1" x14ac:dyDescent="0.2"/>
    <row r="464" s="114" customFormat="1" x14ac:dyDescent="0.2"/>
    <row r="465" s="114" customFormat="1" x14ac:dyDescent="0.2"/>
    <row r="466" s="114" customFormat="1" x14ac:dyDescent="0.2"/>
    <row r="467" s="114" customFormat="1" x14ac:dyDescent="0.2"/>
    <row r="468" s="114" customFormat="1" x14ac:dyDescent="0.2"/>
    <row r="469" s="114" customFormat="1" x14ac:dyDescent="0.2"/>
    <row r="470" s="114" customFormat="1" x14ac:dyDescent="0.2"/>
    <row r="471" s="114" customFormat="1" x14ac:dyDescent="0.2"/>
    <row r="472" s="114" customFormat="1" x14ac:dyDescent="0.2"/>
    <row r="473" s="114" customFormat="1" x14ac:dyDescent="0.2"/>
    <row r="474" s="114" customFormat="1" x14ac:dyDescent="0.2"/>
    <row r="475" s="114" customFormat="1" x14ac:dyDescent="0.2"/>
    <row r="476" s="114" customFormat="1" x14ac:dyDescent="0.2"/>
    <row r="477" s="114" customFormat="1" x14ac:dyDescent="0.2"/>
    <row r="478" s="114" customFormat="1" x14ac:dyDescent="0.2"/>
    <row r="479" s="114" customFormat="1" x14ac:dyDescent="0.2"/>
    <row r="480" s="114" customFormat="1" x14ac:dyDescent="0.2"/>
    <row r="481" s="114" customFormat="1" x14ac:dyDescent="0.2"/>
    <row r="482" s="114" customFormat="1" x14ac:dyDescent="0.2"/>
    <row r="483" s="114" customFormat="1" x14ac:dyDescent="0.2"/>
    <row r="484" s="114" customFormat="1" x14ac:dyDescent="0.2"/>
    <row r="485" s="114" customFormat="1" x14ac:dyDescent="0.2"/>
    <row r="486" s="114" customFormat="1" x14ac:dyDescent="0.2"/>
    <row r="487" s="114" customFormat="1" x14ac:dyDescent="0.2"/>
    <row r="488" s="114" customFormat="1" x14ac:dyDescent="0.2"/>
    <row r="489" s="114" customFormat="1" x14ac:dyDescent="0.2"/>
    <row r="490" s="114" customFormat="1" x14ac:dyDescent="0.2"/>
    <row r="491" s="114" customFormat="1" x14ac:dyDescent="0.2"/>
    <row r="492" s="114" customFormat="1" x14ac:dyDescent="0.2"/>
    <row r="493" s="114" customFormat="1" x14ac:dyDescent="0.2"/>
    <row r="494" s="114" customFormat="1" x14ac:dyDescent="0.2"/>
    <row r="495" s="114" customFormat="1" x14ac:dyDescent="0.2"/>
    <row r="496" s="114" customFormat="1" x14ac:dyDescent="0.2"/>
    <row r="497" s="114" customFormat="1" x14ac:dyDescent="0.2"/>
    <row r="498" s="114" customFormat="1" x14ac:dyDescent="0.2"/>
    <row r="499" s="114" customFormat="1" x14ac:dyDescent="0.2"/>
    <row r="500" s="114" customFormat="1" x14ac:dyDescent="0.2"/>
    <row r="501" s="114" customFormat="1" x14ac:dyDescent="0.2"/>
    <row r="502" s="114" customFormat="1" x14ac:dyDescent="0.2"/>
    <row r="503" s="114" customFormat="1" x14ac:dyDescent="0.2"/>
    <row r="504" s="114" customFormat="1" x14ac:dyDescent="0.2"/>
    <row r="505" s="114" customFormat="1" x14ac:dyDescent="0.2"/>
    <row r="506" s="114" customFormat="1" x14ac:dyDescent="0.2"/>
    <row r="507" s="114" customFormat="1" x14ac:dyDescent="0.2"/>
    <row r="508" s="114" customFormat="1" x14ac:dyDescent="0.2"/>
    <row r="509" s="114" customFormat="1" x14ac:dyDescent="0.2"/>
    <row r="510" s="114" customFormat="1" x14ac:dyDescent="0.2"/>
    <row r="511" s="114" customFormat="1" x14ac:dyDescent="0.2"/>
    <row r="512" s="114" customFormat="1" x14ac:dyDescent="0.2"/>
    <row r="513" s="114" customFormat="1" x14ac:dyDescent="0.2"/>
    <row r="514" s="114" customFormat="1" x14ac:dyDescent="0.2"/>
    <row r="515" s="114" customFormat="1" x14ac:dyDescent="0.2"/>
    <row r="516" s="114" customFormat="1" x14ac:dyDescent="0.2"/>
    <row r="517" s="114" customFormat="1" x14ac:dyDescent="0.2"/>
    <row r="518" s="114" customFormat="1" x14ac:dyDescent="0.2"/>
    <row r="519" s="114" customFormat="1" x14ac:dyDescent="0.2"/>
    <row r="520" s="114" customFormat="1" x14ac:dyDescent="0.2"/>
    <row r="521" s="114" customFormat="1" x14ac:dyDescent="0.2"/>
    <row r="522" s="114" customFormat="1" x14ac:dyDescent="0.2"/>
    <row r="523" s="114" customFormat="1" x14ac:dyDescent="0.2"/>
    <row r="524" s="114" customFormat="1" x14ac:dyDescent="0.2"/>
    <row r="525" s="114" customFormat="1" x14ac:dyDescent="0.2"/>
    <row r="526" s="114" customFormat="1" x14ac:dyDescent="0.2"/>
    <row r="527" s="114" customFormat="1" x14ac:dyDescent="0.2"/>
  </sheetData>
  <mergeCells count="3">
    <mergeCell ref="B6:C6"/>
    <mergeCell ref="C5:E5"/>
    <mergeCell ref="J2:K2"/>
  </mergeCells>
  <phoneticPr fontId="3"/>
  <dataValidations count="1">
    <dataValidation type="list" allowBlank="1" showInputMessage="1" showErrorMessage="1" sqref="H6" xr:uid="{241F2F52-BA30-4351-B0E3-BF81F5C80963}">
      <formula1>$M$6:$M$11</formula1>
    </dataValidation>
  </dataValidations>
  <hyperlinks>
    <hyperlink ref="J2:K2" location="入力の説明!A1" display="入力の説明シートへ" xr:uid="{00000000-0004-0000-0400-000000000000}"/>
  </hyperlinks>
  <pageMargins left="0.78740157480314965" right="0.78740157480314965" top="0.78740157480314965" bottom="0.78740157480314965" header="0.51181102362204722" footer="0.51181102362204722"/>
  <pageSetup paperSize="9" scale="52" orientation="portrait" r:id="rId1"/>
  <headerFooter alignWithMargins="0">
    <oddFooter>&amp;R&amp;F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6699"/>
    <pageSetUpPr fitToPage="1"/>
  </sheetPr>
  <dimension ref="B1:X113"/>
  <sheetViews>
    <sheetView zoomScaleNormal="100" workbookViewId="0">
      <pane xSplit="4" ySplit="6" topLeftCell="E15" activePane="bottomRight" state="frozen"/>
      <selection pane="topRight"/>
      <selection pane="bottomLeft"/>
      <selection pane="bottomRight"/>
    </sheetView>
  </sheetViews>
  <sheetFormatPr defaultColWidth="9" defaultRowHeight="12" x14ac:dyDescent="0.2"/>
  <cols>
    <col min="1" max="1" width="1.77734375" style="114" customWidth="1"/>
    <col min="2" max="2" width="3.6640625" style="114" customWidth="1"/>
    <col min="3" max="3" width="28.44140625" style="114" customWidth="1"/>
    <col min="4" max="4" width="0.88671875" style="114" customWidth="1"/>
    <col min="5" max="5" width="13.6640625" style="114" customWidth="1"/>
    <col min="6" max="9" width="11.77734375" style="114" customWidth="1"/>
    <col min="10" max="17" width="10.88671875" style="114" customWidth="1"/>
    <col min="18" max="21" width="12.109375" style="114" customWidth="1"/>
    <col min="22" max="22" width="9" style="114"/>
    <col min="23" max="23" width="9" style="114" hidden="1" customWidth="1"/>
    <col min="24" max="24" width="9.77734375" style="114" hidden="1" customWidth="1"/>
    <col min="25" max="16384" width="9" style="114"/>
  </cols>
  <sheetData>
    <row r="1" spans="2:24" ht="12.6" thickBot="1" x14ac:dyDescent="0.25"/>
    <row r="2" spans="2:24" ht="20.25" customHeight="1" thickTop="1" thickBot="1" x14ac:dyDescent="0.25">
      <c r="B2" s="154" t="s">
        <v>147</v>
      </c>
      <c r="Q2" s="166" t="s">
        <v>517</v>
      </c>
      <c r="R2" s="714" t="s">
        <v>154</v>
      </c>
      <c r="S2" s="716"/>
      <c r="T2" s="183"/>
      <c r="U2" s="229" t="s">
        <v>431</v>
      </c>
    </row>
    <row r="3" spans="2:24" ht="20.25" customHeight="1" thickTop="1" thickBot="1" x14ac:dyDescent="0.25">
      <c r="B3" s="760" t="s">
        <v>42</v>
      </c>
      <c r="C3" s="761"/>
      <c r="D3" s="172"/>
      <c r="E3" s="770" t="s">
        <v>102</v>
      </c>
      <c r="F3" s="765"/>
      <c r="G3" s="766"/>
      <c r="H3" s="766"/>
      <c r="I3" s="766"/>
      <c r="J3" s="767"/>
      <c r="K3" s="768"/>
      <c r="L3" s="768"/>
      <c r="M3" s="769"/>
      <c r="N3" s="757"/>
      <c r="O3" s="758"/>
      <c r="P3" s="758"/>
      <c r="Q3" s="759"/>
      <c r="R3" s="754" t="s">
        <v>103</v>
      </c>
      <c r="S3" s="754" t="s">
        <v>53</v>
      </c>
      <c r="T3" s="211"/>
      <c r="U3" s="212"/>
    </row>
    <row r="4" spans="2:24" ht="20.25" customHeight="1" thickTop="1" thickBot="1" x14ac:dyDescent="0.25">
      <c r="B4" s="741"/>
      <c r="C4" s="762"/>
      <c r="D4" s="182"/>
      <c r="E4" s="771"/>
      <c r="F4" s="773" t="s">
        <v>47</v>
      </c>
      <c r="G4" s="774"/>
      <c r="H4" s="774"/>
      <c r="I4" s="775"/>
      <c r="J4" s="776" t="s">
        <v>43</v>
      </c>
      <c r="K4" s="777"/>
      <c r="L4" s="777"/>
      <c r="M4" s="778"/>
      <c r="N4" s="194"/>
      <c r="O4" s="195"/>
      <c r="P4" s="195"/>
      <c r="Q4" s="196"/>
      <c r="R4" s="755"/>
      <c r="S4" s="755"/>
      <c r="T4" s="213" t="s">
        <v>429</v>
      </c>
      <c r="U4" s="214" t="s">
        <v>430</v>
      </c>
    </row>
    <row r="5" spans="2:24" ht="20.25" customHeight="1" thickTop="1" x14ac:dyDescent="0.2">
      <c r="B5" s="741"/>
      <c r="C5" s="762"/>
      <c r="D5" s="182"/>
      <c r="E5" s="771"/>
      <c r="F5" s="185"/>
      <c r="G5" s="186"/>
      <c r="H5" s="186"/>
      <c r="I5" s="187"/>
      <c r="J5" s="779"/>
      <c r="K5" s="780"/>
      <c r="L5" s="780"/>
      <c r="M5" s="781"/>
      <c r="N5" s="751" t="s">
        <v>52</v>
      </c>
      <c r="O5" s="752"/>
      <c r="P5" s="752"/>
      <c r="Q5" s="753"/>
      <c r="R5" s="755"/>
      <c r="S5" s="755"/>
      <c r="T5" s="213"/>
      <c r="U5" s="214"/>
    </row>
    <row r="6" spans="2:24" ht="36.75" customHeight="1" x14ac:dyDescent="0.15">
      <c r="B6" s="763"/>
      <c r="C6" s="764"/>
      <c r="D6" s="173"/>
      <c r="E6" s="772"/>
      <c r="F6" s="188" t="s">
        <v>56</v>
      </c>
      <c r="G6" s="189" t="s">
        <v>168</v>
      </c>
      <c r="H6" s="189" t="s">
        <v>169</v>
      </c>
      <c r="I6" s="190" t="s">
        <v>57</v>
      </c>
      <c r="J6" s="191" t="s">
        <v>50</v>
      </c>
      <c r="K6" s="192" t="s">
        <v>167</v>
      </c>
      <c r="L6" s="192" t="s">
        <v>166</v>
      </c>
      <c r="M6" s="193" t="s">
        <v>51</v>
      </c>
      <c r="N6" s="197" t="s">
        <v>48</v>
      </c>
      <c r="O6" s="198" t="s">
        <v>167</v>
      </c>
      <c r="P6" s="198" t="s">
        <v>166</v>
      </c>
      <c r="Q6" s="199" t="s">
        <v>49</v>
      </c>
      <c r="R6" s="756"/>
      <c r="S6" s="756"/>
      <c r="T6" s="515"/>
      <c r="U6" s="516"/>
      <c r="W6" s="174" t="s">
        <v>170</v>
      </c>
    </row>
    <row r="7" spans="2:24" x14ac:dyDescent="0.2">
      <c r="B7" s="540" t="s">
        <v>203</v>
      </c>
      <c r="C7" s="543" t="s">
        <v>310</v>
      </c>
      <c r="D7" s="115"/>
      <c r="E7" s="215">
        <f>最終需要額入力!X8</f>
        <v>0</v>
      </c>
      <c r="F7" s="200">
        <f>計算シート!F7</f>
        <v>0</v>
      </c>
      <c r="G7" s="201">
        <f>計算シート!L7</f>
        <v>0</v>
      </c>
      <c r="H7" s="201">
        <f>計算シート!V7</f>
        <v>0</v>
      </c>
      <c r="I7" s="202">
        <f t="shared" ref="I7:I40" si="0">F7+G7+H7</f>
        <v>0</v>
      </c>
      <c r="J7" s="200">
        <f>計算シート!G7</f>
        <v>0</v>
      </c>
      <c r="K7" s="201">
        <f>計算シート!M7</f>
        <v>0</v>
      </c>
      <c r="L7" s="201">
        <f>計算シート!W7</f>
        <v>0</v>
      </c>
      <c r="M7" s="202">
        <f>J7+K7+L7</f>
        <v>0</v>
      </c>
      <c r="N7" s="200">
        <f>計算シート!H7</f>
        <v>0</v>
      </c>
      <c r="O7" s="201">
        <f>計算シート!N7</f>
        <v>0</v>
      </c>
      <c r="P7" s="201">
        <f>計算シート!X7</f>
        <v>0</v>
      </c>
      <c r="Q7" s="202">
        <f>N7+O7+P7</f>
        <v>0</v>
      </c>
      <c r="R7" s="209"/>
      <c r="S7" s="209"/>
      <c r="T7" s="396">
        <f>'計算シート（雇用誘発数）'!G9</f>
        <v>0</v>
      </c>
      <c r="U7" s="397">
        <f>'計算シート（雇用誘発数）'!O9</f>
        <v>0</v>
      </c>
      <c r="W7" s="176">
        <f t="shared" ref="W7:W70" si="1">K7+L7</f>
        <v>0</v>
      </c>
      <c r="X7" s="176">
        <f t="shared" ref="X7:X70" si="2">O7+P7</f>
        <v>0</v>
      </c>
    </row>
    <row r="8" spans="2:24" x14ac:dyDescent="0.2">
      <c r="B8" s="540" t="s">
        <v>204</v>
      </c>
      <c r="C8" s="543" t="s">
        <v>311</v>
      </c>
      <c r="D8" s="115"/>
      <c r="E8" s="216">
        <f>最終需要額入力!X9</f>
        <v>0</v>
      </c>
      <c r="F8" s="200">
        <f>計算シート!F8</f>
        <v>0</v>
      </c>
      <c r="G8" s="201">
        <f>計算シート!L8</f>
        <v>0</v>
      </c>
      <c r="H8" s="201">
        <f>計算シート!V8</f>
        <v>0</v>
      </c>
      <c r="I8" s="202">
        <f t="shared" si="0"/>
        <v>0</v>
      </c>
      <c r="J8" s="200">
        <f>計算シート!G8</f>
        <v>0</v>
      </c>
      <c r="K8" s="201">
        <f>計算シート!M8</f>
        <v>0</v>
      </c>
      <c r="L8" s="201">
        <f>計算シート!W8</f>
        <v>0</v>
      </c>
      <c r="M8" s="202">
        <f t="shared" ref="M8:M38" si="3">J8+K8+L8</f>
        <v>0</v>
      </c>
      <c r="N8" s="200">
        <f>計算シート!H8</f>
        <v>0</v>
      </c>
      <c r="O8" s="201">
        <f>計算シート!N8</f>
        <v>0</v>
      </c>
      <c r="P8" s="201">
        <f>計算シート!X8</f>
        <v>0</v>
      </c>
      <c r="Q8" s="202">
        <f t="shared" ref="Q8:Q38" si="4">N8+O8+P8</f>
        <v>0</v>
      </c>
      <c r="R8" s="210"/>
      <c r="S8" s="210"/>
      <c r="T8" s="396">
        <f>'計算シート（雇用誘発数）'!G10</f>
        <v>0</v>
      </c>
      <c r="U8" s="397">
        <f>'計算シート（雇用誘発数）'!O10</f>
        <v>0</v>
      </c>
      <c r="W8" s="176">
        <f t="shared" si="1"/>
        <v>0</v>
      </c>
      <c r="X8" s="176">
        <f t="shared" si="2"/>
        <v>0</v>
      </c>
    </row>
    <row r="9" spans="2:24" x14ac:dyDescent="0.2">
      <c r="B9" s="540" t="s">
        <v>205</v>
      </c>
      <c r="C9" s="543" t="s">
        <v>312</v>
      </c>
      <c r="D9" s="115"/>
      <c r="E9" s="216">
        <f>最終需要額入力!X10</f>
        <v>0</v>
      </c>
      <c r="F9" s="200">
        <f>計算シート!F9</f>
        <v>0</v>
      </c>
      <c r="G9" s="201">
        <f>計算シート!L9</f>
        <v>0</v>
      </c>
      <c r="H9" s="201">
        <f>計算シート!V9</f>
        <v>0</v>
      </c>
      <c r="I9" s="202">
        <f t="shared" si="0"/>
        <v>0</v>
      </c>
      <c r="J9" s="200">
        <f>計算シート!G9</f>
        <v>0</v>
      </c>
      <c r="K9" s="201">
        <f>計算シート!M9</f>
        <v>0</v>
      </c>
      <c r="L9" s="201">
        <f>計算シート!W9</f>
        <v>0</v>
      </c>
      <c r="M9" s="202">
        <f t="shared" si="3"/>
        <v>0</v>
      </c>
      <c r="N9" s="200">
        <f>計算シート!H9</f>
        <v>0</v>
      </c>
      <c r="O9" s="201">
        <f>計算シート!N9</f>
        <v>0</v>
      </c>
      <c r="P9" s="201">
        <f>計算シート!X9</f>
        <v>0</v>
      </c>
      <c r="Q9" s="202">
        <f t="shared" si="4"/>
        <v>0</v>
      </c>
      <c r="R9" s="210"/>
      <c r="S9" s="210"/>
      <c r="T9" s="396">
        <f>'計算シート（雇用誘発数）'!G11</f>
        <v>0</v>
      </c>
      <c r="U9" s="397">
        <f>'計算シート（雇用誘発数）'!O11</f>
        <v>0</v>
      </c>
      <c r="W9" s="176">
        <f t="shared" si="1"/>
        <v>0</v>
      </c>
      <c r="X9" s="176">
        <f t="shared" si="2"/>
        <v>0</v>
      </c>
    </row>
    <row r="10" spans="2:24" x14ac:dyDescent="0.2">
      <c r="B10" s="540" t="s">
        <v>206</v>
      </c>
      <c r="C10" s="543" t="s">
        <v>313</v>
      </c>
      <c r="D10" s="115"/>
      <c r="E10" s="216">
        <f>最終需要額入力!X11</f>
        <v>0</v>
      </c>
      <c r="F10" s="200">
        <f>計算シート!F10</f>
        <v>0</v>
      </c>
      <c r="G10" s="201">
        <f>計算シート!L10</f>
        <v>0</v>
      </c>
      <c r="H10" s="201">
        <f>計算シート!V10</f>
        <v>0</v>
      </c>
      <c r="I10" s="202">
        <f t="shared" si="0"/>
        <v>0</v>
      </c>
      <c r="J10" s="200">
        <f>計算シート!G10</f>
        <v>0</v>
      </c>
      <c r="K10" s="201">
        <f>計算シート!M10</f>
        <v>0</v>
      </c>
      <c r="L10" s="201">
        <f>計算シート!W10</f>
        <v>0</v>
      </c>
      <c r="M10" s="202">
        <f t="shared" si="3"/>
        <v>0</v>
      </c>
      <c r="N10" s="200">
        <f>計算シート!H10</f>
        <v>0</v>
      </c>
      <c r="O10" s="201">
        <f>計算シート!N10</f>
        <v>0</v>
      </c>
      <c r="P10" s="201">
        <f>計算シート!X10</f>
        <v>0</v>
      </c>
      <c r="Q10" s="202">
        <f t="shared" si="4"/>
        <v>0</v>
      </c>
      <c r="R10" s="210"/>
      <c r="S10" s="210"/>
      <c r="T10" s="396">
        <f>'計算シート（雇用誘発数）'!G12</f>
        <v>0</v>
      </c>
      <c r="U10" s="397">
        <f>'計算シート（雇用誘発数）'!O12</f>
        <v>0</v>
      </c>
      <c r="W10" s="176">
        <f t="shared" si="1"/>
        <v>0</v>
      </c>
      <c r="X10" s="176">
        <f t="shared" si="2"/>
        <v>0</v>
      </c>
    </row>
    <row r="11" spans="2:24" ht="13.5" customHeight="1" x14ac:dyDescent="0.2">
      <c r="B11" s="540" t="s">
        <v>207</v>
      </c>
      <c r="C11" s="543" t="s">
        <v>314</v>
      </c>
      <c r="D11" s="115"/>
      <c r="E11" s="216">
        <f>最終需要額入力!X12</f>
        <v>0</v>
      </c>
      <c r="F11" s="200">
        <f>計算シート!F11</f>
        <v>0</v>
      </c>
      <c r="G11" s="201">
        <f>計算シート!L11</f>
        <v>0</v>
      </c>
      <c r="H11" s="201">
        <f>計算シート!V11</f>
        <v>0</v>
      </c>
      <c r="I11" s="202">
        <f t="shared" si="0"/>
        <v>0</v>
      </c>
      <c r="J11" s="200">
        <f>計算シート!G11</f>
        <v>0</v>
      </c>
      <c r="K11" s="201">
        <f>計算シート!M11</f>
        <v>0</v>
      </c>
      <c r="L11" s="201">
        <f>計算シート!W11</f>
        <v>0</v>
      </c>
      <c r="M11" s="202">
        <f t="shared" si="3"/>
        <v>0</v>
      </c>
      <c r="N11" s="200">
        <f>計算シート!H11</f>
        <v>0</v>
      </c>
      <c r="O11" s="201">
        <f>計算シート!N11</f>
        <v>0</v>
      </c>
      <c r="P11" s="201">
        <f>計算シート!X11</f>
        <v>0</v>
      </c>
      <c r="Q11" s="202">
        <f t="shared" si="4"/>
        <v>0</v>
      </c>
      <c r="R11" s="210"/>
      <c r="S11" s="210"/>
      <c r="T11" s="396">
        <f>'計算シート（雇用誘発数）'!G13</f>
        <v>0</v>
      </c>
      <c r="U11" s="397">
        <f>'計算シート（雇用誘発数）'!O13</f>
        <v>0</v>
      </c>
      <c r="W11" s="176">
        <f t="shared" si="1"/>
        <v>0</v>
      </c>
      <c r="X11" s="176">
        <f t="shared" si="2"/>
        <v>0</v>
      </c>
    </row>
    <row r="12" spans="2:24" x14ac:dyDescent="0.2">
      <c r="B12" s="541" t="s">
        <v>208</v>
      </c>
      <c r="C12" s="544" t="s">
        <v>315</v>
      </c>
      <c r="D12" s="177"/>
      <c r="E12" s="217">
        <f>最終需要額入力!X13</f>
        <v>0</v>
      </c>
      <c r="F12" s="203">
        <f>計算シート!F12</f>
        <v>0</v>
      </c>
      <c r="G12" s="204">
        <f>計算シート!L12</f>
        <v>0</v>
      </c>
      <c r="H12" s="204">
        <f>計算シート!V12</f>
        <v>0</v>
      </c>
      <c r="I12" s="205">
        <f t="shared" si="0"/>
        <v>0</v>
      </c>
      <c r="J12" s="203">
        <f>計算シート!G12</f>
        <v>0</v>
      </c>
      <c r="K12" s="204">
        <f>計算シート!M12</f>
        <v>0</v>
      </c>
      <c r="L12" s="204">
        <f>計算シート!W12</f>
        <v>0</v>
      </c>
      <c r="M12" s="205">
        <f t="shared" si="3"/>
        <v>0</v>
      </c>
      <c r="N12" s="203">
        <f>計算シート!H12</f>
        <v>0</v>
      </c>
      <c r="O12" s="204">
        <f>計算シート!N12</f>
        <v>0</v>
      </c>
      <c r="P12" s="204">
        <f>計算シート!X12</f>
        <v>0</v>
      </c>
      <c r="Q12" s="205">
        <f t="shared" si="4"/>
        <v>0</v>
      </c>
      <c r="R12" s="210"/>
      <c r="S12" s="210"/>
      <c r="T12" s="398">
        <f>'計算シート（雇用誘発数）'!G14</f>
        <v>0</v>
      </c>
      <c r="U12" s="399">
        <f>'計算シート（雇用誘発数）'!O14</f>
        <v>0</v>
      </c>
      <c r="W12" s="176">
        <f t="shared" si="1"/>
        <v>0</v>
      </c>
      <c r="X12" s="176">
        <f t="shared" si="2"/>
        <v>0</v>
      </c>
    </row>
    <row r="13" spans="2:24" ht="13.5" customHeight="1" x14ac:dyDescent="0.2">
      <c r="B13" s="540" t="s">
        <v>209</v>
      </c>
      <c r="C13" s="543" t="s">
        <v>527</v>
      </c>
      <c r="D13" s="115"/>
      <c r="E13" s="216">
        <f>最終需要額入力!X14</f>
        <v>0</v>
      </c>
      <c r="F13" s="200">
        <f>計算シート!F13</f>
        <v>0</v>
      </c>
      <c r="G13" s="201">
        <f>計算シート!L13</f>
        <v>0</v>
      </c>
      <c r="H13" s="201">
        <f>計算シート!V13</f>
        <v>0</v>
      </c>
      <c r="I13" s="202">
        <f t="shared" si="0"/>
        <v>0</v>
      </c>
      <c r="J13" s="200">
        <f>計算シート!G13</f>
        <v>0</v>
      </c>
      <c r="K13" s="201">
        <f>計算シート!M13</f>
        <v>0</v>
      </c>
      <c r="L13" s="201">
        <f>計算シート!W13</f>
        <v>0</v>
      </c>
      <c r="M13" s="202">
        <f t="shared" si="3"/>
        <v>0</v>
      </c>
      <c r="N13" s="200">
        <f>計算シート!H13</f>
        <v>0</v>
      </c>
      <c r="O13" s="201">
        <f>計算シート!N13</f>
        <v>0</v>
      </c>
      <c r="P13" s="201">
        <f>計算シート!X13</f>
        <v>0</v>
      </c>
      <c r="Q13" s="202">
        <f t="shared" si="4"/>
        <v>0</v>
      </c>
      <c r="R13" s="210"/>
      <c r="S13" s="210"/>
      <c r="T13" s="396">
        <f>'計算シート（雇用誘発数）'!G15</f>
        <v>0</v>
      </c>
      <c r="U13" s="397">
        <f>'計算シート（雇用誘発数）'!O15</f>
        <v>0</v>
      </c>
      <c r="W13" s="176">
        <f t="shared" si="1"/>
        <v>0</v>
      </c>
      <c r="X13" s="176">
        <f t="shared" si="2"/>
        <v>0</v>
      </c>
    </row>
    <row r="14" spans="2:24" ht="13.5" customHeight="1" x14ac:dyDescent="0.2">
      <c r="B14" s="540" t="s">
        <v>210</v>
      </c>
      <c r="C14" s="543" t="s">
        <v>316</v>
      </c>
      <c r="D14" s="115"/>
      <c r="E14" s="216">
        <f>最終需要額入力!X15</f>
        <v>0</v>
      </c>
      <c r="F14" s="200">
        <f>計算シート!F14</f>
        <v>0</v>
      </c>
      <c r="G14" s="201">
        <f>計算シート!L14</f>
        <v>0</v>
      </c>
      <c r="H14" s="201">
        <f>計算シート!V14</f>
        <v>0</v>
      </c>
      <c r="I14" s="202">
        <f t="shared" si="0"/>
        <v>0</v>
      </c>
      <c r="J14" s="200">
        <f>計算シート!G14</f>
        <v>0</v>
      </c>
      <c r="K14" s="201">
        <f>計算シート!M14</f>
        <v>0</v>
      </c>
      <c r="L14" s="201">
        <f>計算シート!W14</f>
        <v>0</v>
      </c>
      <c r="M14" s="202">
        <f t="shared" si="3"/>
        <v>0</v>
      </c>
      <c r="N14" s="200">
        <f>計算シート!H14</f>
        <v>0</v>
      </c>
      <c r="O14" s="201">
        <f>計算シート!N14</f>
        <v>0</v>
      </c>
      <c r="P14" s="201">
        <f>計算シート!X14</f>
        <v>0</v>
      </c>
      <c r="Q14" s="202">
        <f t="shared" si="4"/>
        <v>0</v>
      </c>
      <c r="R14" s="210"/>
      <c r="S14" s="210"/>
      <c r="T14" s="396">
        <f>'計算シート（雇用誘発数）'!G16</f>
        <v>0</v>
      </c>
      <c r="U14" s="397">
        <f>'計算シート（雇用誘発数）'!O16</f>
        <v>0</v>
      </c>
      <c r="W14" s="176">
        <f t="shared" si="1"/>
        <v>0</v>
      </c>
      <c r="X14" s="176">
        <f t="shared" si="2"/>
        <v>0</v>
      </c>
    </row>
    <row r="15" spans="2:24" x14ac:dyDescent="0.2">
      <c r="B15" s="540" t="s">
        <v>211</v>
      </c>
      <c r="C15" s="543" t="s">
        <v>317</v>
      </c>
      <c r="D15" s="115"/>
      <c r="E15" s="216">
        <f>最終需要額入力!X16</f>
        <v>0</v>
      </c>
      <c r="F15" s="200">
        <f>計算シート!F15</f>
        <v>0</v>
      </c>
      <c r="G15" s="201">
        <f>計算シート!L15</f>
        <v>0</v>
      </c>
      <c r="H15" s="201">
        <f>計算シート!V15</f>
        <v>0</v>
      </c>
      <c r="I15" s="202">
        <f t="shared" si="0"/>
        <v>0</v>
      </c>
      <c r="J15" s="200">
        <f>計算シート!G15</f>
        <v>0</v>
      </c>
      <c r="K15" s="201">
        <f>計算シート!M15</f>
        <v>0</v>
      </c>
      <c r="L15" s="201">
        <f>計算シート!W15</f>
        <v>0</v>
      </c>
      <c r="M15" s="202">
        <f t="shared" si="3"/>
        <v>0</v>
      </c>
      <c r="N15" s="200">
        <f>計算シート!H15</f>
        <v>0</v>
      </c>
      <c r="O15" s="201">
        <f>計算シート!N15</f>
        <v>0</v>
      </c>
      <c r="P15" s="201">
        <f>計算シート!X15</f>
        <v>0</v>
      </c>
      <c r="Q15" s="202">
        <f t="shared" si="4"/>
        <v>0</v>
      </c>
      <c r="R15" s="210"/>
      <c r="S15" s="210"/>
      <c r="T15" s="396">
        <f>'計算シート（雇用誘発数）'!G17</f>
        <v>0</v>
      </c>
      <c r="U15" s="397">
        <f>'計算シート（雇用誘発数）'!O17</f>
        <v>0</v>
      </c>
      <c r="W15" s="176">
        <f t="shared" si="1"/>
        <v>0</v>
      </c>
      <c r="X15" s="176">
        <f t="shared" si="2"/>
        <v>0</v>
      </c>
    </row>
    <row r="16" spans="2:24" x14ac:dyDescent="0.2">
      <c r="B16" s="542" t="s">
        <v>212</v>
      </c>
      <c r="C16" s="545" t="s">
        <v>318</v>
      </c>
      <c r="D16" s="178"/>
      <c r="E16" s="218">
        <f>最終需要額入力!X17</f>
        <v>0</v>
      </c>
      <c r="F16" s="206">
        <f>計算シート!F16</f>
        <v>0</v>
      </c>
      <c r="G16" s="207">
        <f>計算シート!L16</f>
        <v>0</v>
      </c>
      <c r="H16" s="207">
        <f>計算シート!V16</f>
        <v>0</v>
      </c>
      <c r="I16" s="208">
        <f t="shared" si="0"/>
        <v>0</v>
      </c>
      <c r="J16" s="206">
        <f>計算シート!G16</f>
        <v>0</v>
      </c>
      <c r="K16" s="207">
        <f>計算シート!M16</f>
        <v>0</v>
      </c>
      <c r="L16" s="207">
        <f>計算シート!W16</f>
        <v>0</v>
      </c>
      <c r="M16" s="208">
        <f t="shared" si="3"/>
        <v>0</v>
      </c>
      <c r="N16" s="206">
        <f>計算シート!H16</f>
        <v>0</v>
      </c>
      <c r="O16" s="207">
        <f>計算シート!N16</f>
        <v>0</v>
      </c>
      <c r="P16" s="207">
        <f>計算シート!X16</f>
        <v>0</v>
      </c>
      <c r="Q16" s="208">
        <f t="shared" si="4"/>
        <v>0</v>
      </c>
      <c r="R16" s="210"/>
      <c r="S16" s="210"/>
      <c r="T16" s="400">
        <f>'計算シート（雇用誘発数）'!G18</f>
        <v>0</v>
      </c>
      <c r="U16" s="401">
        <f>'計算シート（雇用誘発数）'!O18</f>
        <v>0</v>
      </c>
      <c r="W16" s="176">
        <f t="shared" si="1"/>
        <v>0</v>
      </c>
      <c r="X16" s="176">
        <f t="shared" si="2"/>
        <v>0</v>
      </c>
    </row>
    <row r="17" spans="2:24" x14ac:dyDescent="0.2">
      <c r="B17" s="540" t="s">
        <v>213</v>
      </c>
      <c r="C17" s="543" t="s">
        <v>319</v>
      </c>
      <c r="D17" s="115"/>
      <c r="E17" s="216">
        <f>最終需要額入力!X18</f>
        <v>0</v>
      </c>
      <c r="F17" s="200">
        <f>計算シート!F17</f>
        <v>0</v>
      </c>
      <c r="G17" s="201">
        <f>計算シート!L17</f>
        <v>0</v>
      </c>
      <c r="H17" s="201">
        <f>計算シート!V17</f>
        <v>0</v>
      </c>
      <c r="I17" s="202">
        <f t="shared" si="0"/>
        <v>0</v>
      </c>
      <c r="J17" s="200">
        <f>計算シート!G17</f>
        <v>0</v>
      </c>
      <c r="K17" s="201">
        <f>計算シート!M17</f>
        <v>0</v>
      </c>
      <c r="L17" s="201">
        <f>計算シート!W17</f>
        <v>0</v>
      </c>
      <c r="M17" s="202">
        <f t="shared" si="3"/>
        <v>0</v>
      </c>
      <c r="N17" s="200">
        <f>計算シート!H17</f>
        <v>0</v>
      </c>
      <c r="O17" s="201">
        <f>計算シート!N17</f>
        <v>0</v>
      </c>
      <c r="P17" s="201">
        <f>計算シート!X17</f>
        <v>0</v>
      </c>
      <c r="Q17" s="202">
        <f t="shared" si="4"/>
        <v>0</v>
      </c>
      <c r="R17" s="210"/>
      <c r="S17" s="210"/>
      <c r="T17" s="396">
        <f>'計算シート（雇用誘発数）'!G19</f>
        <v>0</v>
      </c>
      <c r="U17" s="397">
        <f>'計算シート（雇用誘発数）'!O19</f>
        <v>0</v>
      </c>
      <c r="W17" s="176">
        <f t="shared" si="1"/>
        <v>0</v>
      </c>
      <c r="X17" s="176">
        <f t="shared" si="2"/>
        <v>0</v>
      </c>
    </row>
    <row r="18" spans="2:24" x14ac:dyDescent="0.2">
      <c r="B18" s="540" t="s">
        <v>214</v>
      </c>
      <c r="C18" s="543" t="s">
        <v>320</v>
      </c>
      <c r="D18" s="115"/>
      <c r="E18" s="216">
        <f>最終需要額入力!X19</f>
        <v>0</v>
      </c>
      <c r="F18" s="200">
        <f>計算シート!F18</f>
        <v>0</v>
      </c>
      <c r="G18" s="201">
        <f>計算シート!L18</f>
        <v>0</v>
      </c>
      <c r="H18" s="201">
        <f>計算シート!V18</f>
        <v>0</v>
      </c>
      <c r="I18" s="202">
        <f t="shared" si="0"/>
        <v>0</v>
      </c>
      <c r="J18" s="200">
        <f>計算シート!G18</f>
        <v>0</v>
      </c>
      <c r="K18" s="201">
        <f>計算シート!M18</f>
        <v>0</v>
      </c>
      <c r="L18" s="201">
        <f>計算シート!W18</f>
        <v>0</v>
      </c>
      <c r="M18" s="202">
        <f t="shared" si="3"/>
        <v>0</v>
      </c>
      <c r="N18" s="200">
        <f>計算シート!H18</f>
        <v>0</v>
      </c>
      <c r="O18" s="201">
        <f>計算シート!N18</f>
        <v>0</v>
      </c>
      <c r="P18" s="201">
        <f>計算シート!X18</f>
        <v>0</v>
      </c>
      <c r="Q18" s="202">
        <f t="shared" si="4"/>
        <v>0</v>
      </c>
      <c r="R18" s="210"/>
      <c r="S18" s="210"/>
      <c r="T18" s="396">
        <f>'計算シート（雇用誘発数）'!G20</f>
        <v>0</v>
      </c>
      <c r="U18" s="397">
        <f>'計算シート（雇用誘発数）'!O20</f>
        <v>0</v>
      </c>
      <c r="W18" s="176">
        <f t="shared" si="1"/>
        <v>0</v>
      </c>
      <c r="X18" s="176">
        <f t="shared" si="2"/>
        <v>0</v>
      </c>
    </row>
    <row r="19" spans="2:24" x14ac:dyDescent="0.2">
      <c r="B19" s="540" t="s">
        <v>215</v>
      </c>
      <c r="C19" s="543" t="s">
        <v>321</v>
      </c>
      <c r="D19" s="115"/>
      <c r="E19" s="216">
        <f>最終需要額入力!X20</f>
        <v>0</v>
      </c>
      <c r="F19" s="200">
        <f>計算シート!F19</f>
        <v>0</v>
      </c>
      <c r="G19" s="201">
        <f>計算シート!L19</f>
        <v>0</v>
      </c>
      <c r="H19" s="201">
        <f>計算シート!V19</f>
        <v>0</v>
      </c>
      <c r="I19" s="202">
        <f t="shared" si="0"/>
        <v>0</v>
      </c>
      <c r="J19" s="200">
        <f>計算シート!G19</f>
        <v>0</v>
      </c>
      <c r="K19" s="201">
        <f>計算シート!M19</f>
        <v>0</v>
      </c>
      <c r="L19" s="201">
        <f>計算シート!W19</f>
        <v>0</v>
      </c>
      <c r="M19" s="202">
        <f t="shared" si="3"/>
        <v>0</v>
      </c>
      <c r="N19" s="200">
        <f>計算シート!H19</f>
        <v>0</v>
      </c>
      <c r="O19" s="201">
        <f>計算シート!N19</f>
        <v>0</v>
      </c>
      <c r="P19" s="201">
        <f>計算シート!X19</f>
        <v>0</v>
      </c>
      <c r="Q19" s="202">
        <f t="shared" si="4"/>
        <v>0</v>
      </c>
      <c r="R19" s="210"/>
      <c r="S19" s="210"/>
      <c r="T19" s="396">
        <f>'計算シート（雇用誘発数）'!G21</f>
        <v>0</v>
      </c>
      <c r="U19" s="397">
        <f>'計算シート（雇用誘発数）'!O21</f>
        <v>0</v>
      </c>
      <c r="W19" s="176">
        <f t="shared" si="1"/>
        <v>0</v>
      </c>
      <c r="X19" s="176">
        <f t="shared" si="2"/>
        <v>0</v>
      </c>
    </row>
    <row r="20" spans="2:24" x14ac:dyDescent="0.2">
      <c r="B20" s="540" t="s">
        <v>216</v>
      </c>
      <c r="C20" s="543" t="s">
        <v>322</v>
      </c>
      <c r="D20" s="115"/>
      <c r="E20" s="216">
        <f>最終需要額入力!X21</f>
        <v>0</v>
      </c>
      <c r="F20" s="200">
        <f>計算シート!F20</f>
        <v>0</v>
      </c>
      <c r="G20" s="201">
        <f>計算シート!L20</f>
        <v>0</v>
      </c>
      <c r="H20" s="201">
        <f>計算シート!V20</f>
        <v>0</v>
      </c>
      <c r="I20" s="202">
        <f t="shared" si="0"/>
        <v>0</v>
      </c>
      <c r="J20" s="200">
        <f>計算シート!G20</f>
        <v>0</v>
      </c>
      <c r="K20" s="201">
        <f>計算シート!M20</f>
        <v>0</v>
      </c>
      <c r="L20" s="201">
        <f>計算シート!W20</f>
        <v>0</v>
      </c>
      <c r="M20" s="202">
        <f t="shared" si="3"/>
        <v>0</v>
      </c>
      <c r="N20" s="200">
        <f>計算シート!H20</f>
        <v>0</v>
      </c>
      <c r="O20" s="201">
        <f>計算シート!N20</f>
        <v>0</v>
      </c>
      <c r="P20" s="201">
        <f>計算シート!X20</f>
        <v>0</v>
      </c>
      <c r="Q20" s="202">
        <f t="shared" si="4"/>
        <v>0</v>
      </c>
      <c r="R20" s="210"/>
      <c r="S20" s="210"/>
      <c r="T20" s="396">
        <f>'計算シート（雇用誘発数）'!G22</f>
        <v>0</v>
      </c>
      <c r="U20" s="397">
        <f>'計算シート（雇用誘発数）'!O22</f>
        <v>0</v>
      </c>
      <c r="W20" s="176">
        <f t="shared" si="1"/>
        <v>0</v>
      </c>
      <c r="X20" s="176">
        <f t="shared" si="2"/>
        <v>0</v>
      </c>
    </row>
    <row r="21" spans="2:24" x14ac:dyDescent="0.2">
      <c r="B21" s="540" t="s">
        <v>217</v>
      </c>
      <c r="C21" s="543" t="s">
        <v>323</v>
      </c>
      <c r="D21" s="115"/>
      <c r="E21" s="216">
        <f>最終需要額入力!X22</f>
        <v>0</v>
      </c>
      <c r="F21" s="200">
        <f>計算シート!F21</f>
        <v>0</v>
      </c>
      <c r="G21" s="201">
        <f>計算シート!L21</f>
        <v>0</v>
      </c>
      <c r="H21" s="201">
        <f>計算シート!V21</f>
        <v>0</v>
      </c>
      <c r="I21" s="202">
        <f t="shared" si="0"/>
        <v>0</v>
      </c>
      <c r="J21" s="200">
        <f>計算シート!G21</f>
        <v>0</v>
      </c>
      <c r="K21" s="201">
        <f>計算シート!M21</f>
        <v>0</v>
      </c>
      <c r="L21" s="201">
        <f>計算シート!W21</f>
        <v>0</v>
      </c>
      <c r="M21" s="202">
        <f t="shared" si="3"/>
        <v>0</v>
      </c>
      <c r="N21" s="200">
        <f>計算シート!H21</f>
        <v>0</v>
      </c>
      <c r="O21" s="201">
        <f>計算シート!N21</f>
        <v>0</v>
      </c>
      <c r="P21" s="201">
        <f>計算シート!X21</f>
        <v>0</v>
      </c>
      <c r="Q21" s="202">
        <f t="shared" si="4"/>
        <v>0</v>
      </c>
      <c r="R21" s="210"/>
      <c r="S21" s="210"/>
      <c r="T21" s="396">
        <f>'計算シート（雇用誘発数）'!G23</f>
        <v>0</v>
      </c>
      <c r="U21" s="397">
        <f>'計算シート（雇用誘発数）'!O23</f>
        <v>0</v>
      </c>
      <c r="W21" s="176">
        <f t="shared" si="1"/>
        <v>0</v>
      </c>
      <c r="X21" s="176">
        <f t="shared" si="2"/>
        <v>0</v>
      </c>
    </row>
    <row r="22" spans="2:24" x14ac:dyDescent="0.2">
      <c r="B22" s="541" t="s">
        <v>218</v>
      </c>
      <c r="C22" s="544" t="s">
        <v>324</v>
      </c>
      <c r="D22" s="177"/>
      <c r="E22" s="217">
        <f>最終需要額入力!X23</f>
        <v>0</v>
      </c>
      <c r="F22" s="203">
        <f>計算シート!F22</f>
        <v>0</v>
      </c>
      <c r="G22" s="204">
        <f>計算シート!L22</f>
        <v>0</v>
      </c>
      <c r="H22" s="204">
        <f>計算シート!V22</f>
        <v>0</v>
      </c>
      <c r="I22" s="205">
        <f t="shared" si="0"/>
        <v>0</v>
      </c>
      <c r="J22" s="203">
        <f>計算シート!G22</f>
        <v>0</v>
      </c>
      <c r="K22" s="204">
        <f>計算シート!M22</f>
        <v>0</v>
      </c>
      <c r="L22" s="204">
        <f>計算シート!W22</f>
        <v>0</v>
      </c>
      <c r="M22" s="205">
        <f t="shared" si="3"/>
        <v>0</v>
      </c>
      <c r="N22" s="203">
        <f>計算シート!H22</f>
        <v>0</v>
      </c>
      <c r="O22" s="204">
        <f>計算シート!N22</f>
        <v>0</v>
      </c>
      <c r="P22" s="204">
        <f>計算シート!X22</f>
        <v>0</v>
      </c>
      <c r="Q22" s="205">
        <f t="shared" si="4"/>
        <v>0</v>
      </c>
      <c r="R22" s="210"/>
      <c r="S22" s="210"/>
      <c r="T22" s="398">
        <f>'計算シート（雇用誘発数）'!G24</f>
        <v>0</v>
      </c>
      <c r="U22" s="399">
        <f>'計算シート（雇用誘発数）'!O24</f>
        <v>0</v>
      </c>
      <c r="W22" s="176">
        <f t="shared" si="1"/>
        <v>0</v>
      </c>
      <c r="X22" s="176">
        <f t="shared" si="2"/>
        <v>0</v>
      </c>
    </row>
    <row r="23" spans="2:24" x14ac:dyDescent="0.2">
      <c r="B23" s="540" t="s">
        <v>219</v>
      </c>
      <c r="C23" s="543" t="s">
        <v>325</v>
      </c>
      <c r="D23" s="115"/>
      <c r="E23" s="216">
        <f>最終需要額入力!X24</f>
        <v>0</v>
      </c>
      <c r="F23" s="200">
        <f>計算シート!F23</f>
        <v>0</v>
      </c>
      <c r="G23" s="201">
        <f>計算シート!L23</f>
        <v>0</v>
      </c>
      <c r="H23" s="201">
        <f>計算シート!V23</f>
        <v>0</v>
      </c>
      <c r="I23" s="202">
        <f t="shared" si="0"/>
        <v>0</v>
      </c>
      <c r="J23" s="200">
        <f>計算シート!G23</f>
        <v>0</v>
      </c>
      <c r="K23" s="201">
        <f>計算シート!M23</f>
        <v>0</v>
      </c>
      <c r="L23" s="201">
        <f>計算シート!W23</f>
        <v>0</v>
      </c>
      <c r="M23" s="202">
        <f t="shared" si="3"/>
        <v>0</v>
      </c>
      <c r="N23" s="200">
        <f>計算シート!H23</f>
        <v>0</v>
      </c>
      <c r="O23" s="201">
        <f>計算シート!N23</f>
        <v>0</v>
      </c>
      <c r="P23" s="201">
        <f>計算シート!X23</f>
        <v>0</v>
      </c>
      <c r="Q23" s="202">
        <f t="shared" si="4"/>
        <v>0</v>
      </c>
      <c r="R23" s="210"/>
      <c r="S23" s="210"/>
      <c r="T23" s="396">
        <f>'計算シート（雇用誘発数）'!G25</f>
        <v>0</v>
      </c>
      <c r="U23" s="397">
        <f>'計算シート（雇用誘発数）'!O25</f>
        <v>0</v>
      </c>
      <c r="W23" s="176">
        <f t="shared" si="1"/>
        <v>0</v>
      </c>
      <c r="X23" s="176">
        <f t="shared" si="2"/>
        <v>0</v>
      </c>
    </row>
    <row r="24" spans="2:24" ht="13.5" customHeight="1" x14ac:dyDescent="0.2">
      <c r="B24" s="540" t="s">
        <v>220</v>
      </c>
      <c r="C24" s="543" t="s">
        <v>326</v>
      </c>
      <c r="D24" s="115"/>
      <c r="E24" s="216">
        <f>最終需要額入力!X25</f>
        <v>0</v>
      </c>
      <c r="F24" s="200">
        <f>計算シート!F24</f>
        <v>0</v>
      </c>
      <c r="G24" s="201">
        <f>計算シート!L24</f>
        <v>0</v>
      </c>
      <c r="H24" s="201">
        <f>計算シート!V24</f>
        <v>0</v>
      </c>
      <c r="I24" s="202">
        <f t="shared" si="0"/>
        <v>0</v>
      </c>
      <c r="J24" s="200">
        <f>計算シート!G24</f>
        <v>0</v>
      </c>
      <c r="K24" s="201">
        <f>計算シート!M24</f>
        <v>0</v>
      </c>
      <c r="L24" s="201">
        <f>計算シート!W24</f>
        <v>0</v>
      </c>
      <c r="M24" s="202">
        <f t="shared" si="3"/>
        <v>0</v>
      </c>
      <c r="N24" s="200">
        <f>計算シート!H24</f>
        <v>0</v>
      </c>
      <c r="O24" s="201">
        <f>計算シート!N24</f>
        <v>0</v>
      </c>
      <c r="P24" s="201">
        <f>計算シート!X24</f>
        <v>0</v>
      </c>
      <c r="Q24" s="202">
        <f t="shared" si="4"/>
        <v>0</v>
      </c>
      <c r="R24" s="210"/>
      <c r="S24" s="210"/>
      <c r="T24" s="396">
        <f>'計算シート（雇用誘発数）'!G26</f>
        <v>0</v>
      </c>
      <c r="U24" s="397">
        <f>'計算シート（雇用誘発数）'!O26</f>
        <v>0</v>
      </c>
      <c r="W24" s="176">
        <f t="shared" si="1"/>
        <v>0</v>
      </c>
      <c r="X24" s="176">
        <f t="shared" si="2"/>
        <v>0</v>
      </c>
    </row>
    <row r="25" spans="2:24" x14ac:dyDescent="0.2">
      <c r="B25" s="540" t="s">
        <v>221</v>
      </c>
      <c r="C25" s="543" t="s">
        <v>327</v>
      </c>
      <c r="D25" s="115"/>
      <c r="E25" s="216">
        <f>最終需要額入力!X26</f>
        <v>0</v>
      </c>
      <c r="F25" s="200">
        <f>計算シート!F25</f>
        <v>0</v>
      </c>
      <c r="G25" s="201">
        <f>計算シート!L25</f>
        <v>0</v>
      </c>
      <c r="H25" s="201">
        <f>計算シート!V25</f>
        <v>0</v>
      </c>
      <c r="I25" s="202">
        <f t="shared" si="0"/>
        <v>0</v>
      </c>
      <c r="J25" s="200">
        <f>計算シート!G25</f>
        <v>0</v>
      </c>
      <c r="K25" s="201">
        <f>計算シート!M25</f>
        <v>0</v>
      </c>
      <c r="L25" s="201">
        <f>計算シート!W25</f>
        <v>0</v>
      </c>
      <c r="M25" s="202">
        <f t="shared" si="3"/>
        <v>0</v>
      </c>
      <c r="N25" s="200">
        <f>計算シート!H25</f>
        <v>0</v>
      </c>
      <c r="O25" s="201">
        <f>計算シート!N25</f>
        <v>0</v>
      </c>
      <c r="P25" s="201">
        <f>計算シート!X25</f>
        <v>0</v>
      </c>
      <c r="Q25" s="202">
        <f t="shared" si="4"/>
        <v>0</v>
      </c>
      <c r="R25" s="210"/>
      <c r="S25" s="210"/>
      <c r="T25" s="396">
        <f>'計算シート（雇用誘発数）'!G27</f>
        <v>0</v>
      </c>
      <c r="U25" s="397">
        <f>'計算シート（雇用誘発数）'!O27</f>
        <v>0</v>
      </c>
      <c r="W25" s="176">
        <f t="shared" si="1"/>
        <v>0</v>
      </c>
      <c r="X25" s="176">
        <f t="shared" si="2"/>
        <v>0</v>
      </c>
    </row>
    <row r="26" spans="2:24" ht="13.5" customHeight="1" x14ac:dyDescent="0.2">
      <c r="B26" s="540" t="s">
        <v>222</v>
      </c>
      <c r="C26" s="543" t="s">
        <v>328</v>
      </c>
      <c r="D26" s="115"/>
      <c r="E26" s="216">
        <f>最終需要額入力!X27</f>
        <v>0</v>
      </c>
      <c r="F26" s="200">
        <f>計算シート!F26</f>
        <v>0</v>
      </c>
      <c r="G26" s="201">
        <f>計算シート!L26</f>
        <v>0</v>
      </c>
      <c r="H26" s="201">
        <f>計算シート!V26</f>
        <v>0</v>
      </c>
      <c r="I26" s="202">
        <f t="shared" si="0"/>
        <v>0</v>
      </c>
      <c r="J26" s="200">
        <f>計算シート!G26</f>
        <v>0</v>
      </c>
      <c r="K26" s="201">
        <f>計算シート!M26</f>
        <v>0</v>
      </c>
      <c r="L26" s="201">
        <f>計算シート!W26</f>
        <v>0</v>
      </c>
      <c r="M26" s="202">
        <f t="shared" si="3"/>
        <v>0</v>
      </c>
      <c r="N26" s="200">
        <f>計算シート!H26</f>
        <v>0</v>
      </c>
      <c r="O26" s="201">
        <f>計算シート!N26</f>
        <v>0</v>
      </c>
      <c r="P26" s="201">
        <f>計算シート!X26</f>
        <v>0</v>
      </c>
      <c r="Q26" s="202">
        <f t="shared" si="4"/>
        <v>0</v>
      </c>
      <c r="R26" s="210"/>
      <c r="S26" s="210"/>
      <c r="T26" s="400">
        <f>'計算シート（雇用誘発数）'!G28</f>
        <v>0</v>
      </c>
      <c r="U26" s="401">
        <f>'計算シート（雇用誘発数）'!O28</f>
        <v>0</v>
      </c>
      <c r="W26" s="176">
        <f t="shared" si="1"/>
        <v>0</v>
      </c>
      <c r="X26" s="176">
        <f t="shared" si="2"/>
        <v>0</v>
      </c>
    </row>
    <row r="27" spans="2:24" ht="13.5" customHeight="1" x14ac:dyDescent="0.2">
      <c r="B27" s="541" t="s">
        <v>223</v>
      </c>
      <c r="C27" s="544" t="s">
        <v>528</v>
      </c>
      <c r="D27" s="177"/>
      <c r="E27" s="217">
        <f>最終需要額入力!X28</f>
        <v>0</v>
      </c>
      <c r="F27" s="203">
        <f>計算シート!F27</f>
        <v>0</v>
      </c>
      <c r="G27" s="204">
        <f>計算シート!L27</f>
        <v>0</v>
      </c>
      <c r="H27" s="204">
        <f>計算シート!V27</f>
        <v>0</v>
      </c>
      <c r="I27" s="205">
        <f t="shared" si="0"/>
        <v>0</v>
      </c>
      <c r="J27" s="203">
        <f>計算シート!G27</f>
        <v>0</v>
      </c>
      <c r="K27" s="204">
        <f>計算シート!M27</f>
        <v>0</v>
      </c>
      <c r="L27" s="204">
        <f>計算シート!W27</f>
        <v>0</v>
      </c>
      <c r="M27" s="205">
        <f t="shared" si="3"/>
        <v>0</v>
      </c>
      <c r="N27" s="203">
        <f>計算シート!H27</f>
        <v>0</v>
      </c>
      <c r="O27" s="204">
        <f>計算シート!N27</f>
        <v>0</v>
      </c>
      <c r="P27" s="204">
        <f>計算シート!X27</f>
        <v>0</v>
      </c>
      <c r="Q27" s="205">
        <f t="shared" si="4"/>
        <v>0</v>
      </c>
      <c r="R27" s="210"/>
      <c r="S27" s="210"/>
      <c r="T27" s="396">
        <f>'計算シート（雇用誘発数）'!G29</f>
        <v>0</v>
      </c>
      <c r="U27" s="397">
        <f>'計算シート（雇用誘発数）'!O29</f>
        <v>0</v>
      </c>
      <c r="W27" s="176">
        <f t="shared" si="1"/>
        <v>0</v>
      </c>
      <c r="X27" s="176">
        <f t="shared" si="2"/>
        <v>0</v>
      </c>
    </row>
    <row r="28" spans="2:24" x14ac:dyDescent="0.2">
      <c r="B28" s="540" t="s">
        <v>224</v>
      </c>
      <c r="C28" s="543" t="s">
        <v>529</v>
      </c>
      <c r="D28" s="115"/>
      <c r="E28" s="216">
        <f>最終需要額入力!X29</f>
        <v>0</v>
      </c>
      <c r="F28" s="200">
        <f>計算シート!F28</f>
        <v>0</v>
      </c>
      <c r="G28" s="201">
        <f>計算シート!L28</f>
        <v>0</v>
      </c>
      <c r="H28" s="201">
        <f>計算シート!V28</f>
        <v>0</v>
      </c>
      <c r="I28" s="202">
        <f t="shared" si="0"/>
        <v>0</v>
      </c>
      <c r="J28" s="200">
        <f>計算シート!G28</f>
        <v>0</v>
      </c>
      <c r="K28" s="201">
        <f>計算シート!M28</f>
        <v>0</v>
      </c>
      <c r="L28" s="201">
        <f>計算シート!W28</f>
        <v>0</v>
      </c>
      <c r="M28" s="202">
        <f t="shared" si="3"/>
        <v>0</v>
      </c>
      <c r="N28" s="200">
        <f>計算シート!H28</f>
        <v>0</v>
      </c>
      <c r="O28" s="201">
        <f>計算シート!N28</f>
        <v>0</v>
      </c>
      <c r="P28" s="201">
        <f>計算シート!X28</f>
        <v>0</v>
      </c>
      <c r="Q28" s="202">
        <f t="shared" si="4"/>
        <v>0</v>
      </c>
      <c r="R28" s="210"/>
      <c r="S28" s="210"/>
      <c r="T28" s="396">
        <f>'計算シート（雇用誘発数）'!G30</f>
        <v>0</v>
      </c>
      <c r="U28" s="397">
        <f>'計算シート（雇用誘発数）'!O30</f>
        <v>0</v>
      </c>
      <c r="W28" s="176">
        <f t="shared" si="1"/>
        <v>0</v>
      </c>
      <c r="X28" s="176">
        <f t="shared" si="2"/>
        <v>0</v>
      </c>
    </row>
    <row r="29" spans="2:24" x14ac:dyDescent="0.2">
      <c r="B29" s="540" t="s">
        <v>225</v>
      </c>
      <c r="C29" s="543" t="s">
        <v>547</v>
      </c>
      <c r="D29" s="115"/>
      <c r="E29" s="216">
        <f>最終需要額入力!X30</f>
        <v>0</v>
      </c>
      <c r="F29" s="200">
        <f>計算シート!F29</f>
        <v>0</v>
      </c>
      <c r="G29" s="201">
        <f>計算シート!L29</f>
        <v>0</v>
      </c>
      <c r="H29" s="201">
        <f>計算シート!V29</f>
        <v>0</v>
      </c>
      <c r="I29" s="202">
        <f t="shared" si="0"/>
        <v>0</v>
      </c>
      <c r="J29" s="200">
        <f>計算シート!G29</f>
        <v>0</v>
      </c>
      <c r="K29" s="201">
        <f>計算シート!M29</f>
        <v>0</v>
      </c>
      <c r="L29" s="201">
        <f>計算シート!W29</f>
        <v>0</v>
      </c>
      <c r="M29" s="202">
        <f t="shared" si="3"/>
        <v>0</v>
      </c>
      <c r="N29" s="200">
        <f>計算シート!H29</f>
        <v>0</v>
      </c>
      <c r="O29" s="201">
        <f>計算シート!N29</f>
        <v>0</v>
      </c>
      <c r="P29" s="201">
        <f>計算シート!X29</f>
        <v>0</v>
      </c>
      <c r="Q29" s="202">
        <f t="shared" si="4"/>
        <v>0</v>
      </c>
      <c r="R29" s="210"/>
      <c r="S29" s="210"/>
      <c r="T29" s="396">
        <f>'計算シート（雇用誘発数）'!G31</f>
        <v>0</v>
      </c>
      <c r="U29" s="397">
        <f>'計算シート（雇用誘発数）'!O31</f>
        <v>0</v>
      </c>
      <c r="W29" s="176">
        <f t="shared" si="1"/>
        <v>0</v>
      </c>
      <c r="X29" s="176">
        <f t="shared" si="2"/>
        <v>0</v>
      </c>
    </row>
    <row r="30" spans="2:24" x14ac:dyDescent="0.2">
      <c r="B30" s="540" t="s">
        <v>227</v>
      </c>
      <c r="C30" s="543" t="s">
        <v>329</v>
      </c>
      <c r="D30" s="115"/>
      <c r="E30" s="216">
        <f>最終需要額入力!X31</f>
        <v>0</v>
      </c>
      <c r="F30" s="200">
        <f>計算シート!F30</f>
        <v>0</v>
      </c>
      <c r="G30" s="201">
        <f>計算シート!L30</f>
        <v>0</v>
      </c>
      <c r="H30" s="201">
        <f>計算シート!V30</f>
        <v>0</v>
      </c>
      <c r="I30" s="202">
        <f t="shared" si="0"/>
        <v>0</v>
      </c>
      <c r="J30" s="200">
        <f>計算シート!G30</f>
        <v>0</v>
      </c>
      <c r="K30" s="201">
        <f>計算シート!M30</f>
        <v>0</v>
      </c>
      <c r="L30" s="201">
        <f>計算シート!W30</f>
        <v>0</v>
      </c>
      <c r="M30" s="202">
        <f t="shared" si="3"/>
        <v>0</v>
      </c>
      <c r="N30" s="200">
        <f>計算シート!H30</f>
        <v>0</v>
      </c>
      <c r="O30" s="201">
        <f>計算シート!N30</f>
        <v>0</v>
      </c>
      <c r="P30" s="201">
        <f>計算シート!X30</f>
        <v>0</v>
      </c>
      <c r="Q30" s="202">
        <f t="shared" si="4"/>
        <v>0</v>
      </c>
      <c r="R30" s="210"/>
      <c r="S30" s="210"/>
      <c r="T30" s="396">
        <f>'計算シート（雇用誘発数）'!G32</f>
        <v>0</v>
      </c>
      <c r="U30" s="397">
        <f>'計算シート（雇用誘発数）'!O32</f>
        <v>0</v>
      </c>
      <c r="W30" s="176">
        <f t="shared" si="1"/>
        <v>0</v>
      </c>
      <c r="X30" s="176">
        <f t="shared" si="2"/>
        <v>0</v>
      </c>
    </row>
    <row r="31" spans="2:24" x14ac:dyDescent="0.2">
      <c r="B31" s="540" t="s">
        <v>228</v>
      </c>
      <c r="C31" s="543" t="s">
        <v>330</v>
      </c>
      <c r="D31" s="115"/>
      <c r="E31" s="216">
        <f>最終需要額入力!X32</f>
        <v>0</v>
      </c>
      <c r="F31" s="200">
        <f>計算シート!F31</f>
        <v>0</v>
      </c>
      <c r="G31" s="201">
        <f>計算シート!L31</f>
        <v>0</v>
      </c>
      <c r="H31" s="201">
        <f>計算シート!V31</f>
        <v>0</v>
      </c>
      <c r="I31" s="202">
        <f t="shared" si="0"/>
        <v>0</v>
      </c>
      <c r="J31" s="200">
        <f>計算シート!G31</f>
        <v>0</v>
      </c>
      <c r="K31" s="201">
        <f>計算シート!M31</f>
        <v>0</v>
      </c>
      <c r="L31" s="201">
        <f>計算シート!W31</f>
        <v>0</v>
      </c>
      <c r="M31" s="202">
        <f t="shared" si="3"/>
        <v>0</v>
      </c>
      <c r="N31" s="200">
        <f>計算シート!H31</f>
        <v>0</v>
      </c>
      <c r="O31" s="201">
        <f>計算シート!N31</f>
        <v>0</v>
      </c>
      <c r="P31" s="201">
        <f>計算シート!X31</f>
        <v>0</v>
      </c>
      <c r="Q31" s="202">
        <f t="shared" si="4"/>
        <v>0</v>
      </c>
      <c r="R31" s="210"/>
      <c r="S31" s="210"/>
      <c r="T31" s="396">
        <f>'計算シート（雇用誘発数）'!G33</f>
        <v>0</v>
      </c>
      <c r="U31" s="397">
        <f>'計算シート（雇用誘発数）'!O33</f>
        <v>0</v>
      </c>
      <c r="W31" s="176">
        <f t="shared" si="1"/>
        <v>0</v>
      </c>
      <c r="X31" s="176">
        <f t="shared" si="2"/>
        <v>0</v>
      </c>
    </row>
    <row r="32" spans="2:24" x14ac:dyDescent="0.2">
      <c r="B32" s="541" t="s">
        <v>229</v>
      </c>
      <c r="C32" s="544" t="s">
        <v>548</v>
      </c>
      <c r="D32" s="177"/>
      <c r="E32" s="217">
        <f>最終需要額入力!X33</f>
        <v>0</v>
      </c>
      <c r="F32" s="203">
        <f>計算シート!F32</f>
        <v>0</v>
      </c>
      <c r="G32" s="204">
        <f>計算シート!L32</f>
        <v>0</v>
      </c>
      <c r="H32" s="204">
        <f>計算シート!V32</f>
        <v>0</v>
      </c>
      <c r="I32" s="205">
        <f t="shared" si="0"/>
        <v>0</v>
      </c>
      <c r="J32" s="203">
        <f>計算シート!G32</f>
        <v>0</v>
      </c>
      <c r="K32" s="204">
        <f>計算シート!M32</f>
        <v>0</v>
      </c>
      <c r="L32" s="204">
        <f>計算シート!W32</f>
        <v>0</v>
      </c>
      <c r="M32" s="205">
        <f t="shared" si="3"/>
        <v>0</v>
      </c>
      <c r="N32" s="203">
        <f>計算シート!H32</f>
        <v>0</v>
      </c>
      <c r="O32" s="204">
        <f>計算シート!N32</f>
        <v>0</v>
      </c>
      <c r="P32" s="204">
        <f>計算シート!X32</f>
        <v>0</v>
      </c>
      <c r="Q32" s="205">
        <f t="shared" si="4"/>
        <v>0</v>
      </c>
      <c r="R32" s="210"/>
      <c r="S32" s="210"/>
      <c r="T32" s="398">
        <f>'計算シート（雇用誘発数）'!G34</f>
        <v>0</v>
      </c>
      <c r="U32" s="399">
        <f>'計算シート（雇用誘発数）'!O34</f>
        <v>0</v>
      </c>
      <c r="W32" s="176">
        <f t="shared" si="1"/>
        <v>0</v>
      </c>
      <c r="X32" s="176">
        <f t="shared" si="2"/>
        <v>0</v>
      </c>
    </row>
    <row r="33" spans="2:24" x14ac:dyDescent="0.2">
      <c r="B33" s="540" t="s">
        <v>231</v>
      </c>
      <c r="C33" s="543" t="s">
        <v>331</v>
      </c>
      <c r="D33" s="115"/>
      <c r="E33" s="216">
        <f>最終需要額入力!X34</f>
        <v>0</v>
      </c>
      <c r="F33" s="200">
        <f>計算シート!F33</f>
        <v>0</v>
      </c>
      <c r="G33" s="201">
        <f>計算シート!L33</f>
        <v>0</v>
      </c>
      <c r="H33" s="201">
        <f>計算シート!V33</f>
        <v>0</v>
      </c>
      <c r="I33" s="202">
        <f t="shared" si="0"/>
        <v>0</v>
      </c>
      <c r="J33" s="200">
        <f>計算シート!G33</f>
        <v>0</v>
      </c>
      <c r="K33" s="201">
        <f>計算シート!M33</f>
        <v>0</v>
      </c>
      <c r="L33" s="201">
        <f>計算シート!W33</f>
        <v>0</v>
      </c>
      <c r="M33" s="202">
        <f t="shared" si="3"/>
        <v>0</v>
      </c>
      <c r="N33" s="200">
        <f>計算シート!H33</f>
        <v>0</v>
      </c>
      <c r="O33" s="201">
        <f>計算シート!N33</f>
        <v>0</v>
      </c>
      <c r="P33" s="201">
        <f>計算シート!X33</f>
        <v>0</v>
      </c>
      <c r="Q33" s="202">
        <f t="shared" si="4"/>
        <v>0</v>
      </c>
      <c r="R33" s="210"/>
      <c r="S33" s="210"/>
      <c r="T33" s="396">
        <f>'計算シート（雇用誘発数）'!G35</f>
        <v>0</v>
      </c>
      <c r="U33" s="397">
        <f>'計算シート（雇用誘発数）'!O35</f>
        <v>0</v>
      </c>
      <c r="W33" s="176">
        <f t="shared" si="1"/>
        <v>0</v>
      </c>
      <c r="X33" s="176">
        <f t="shared" si="2"/>
        <v>0</v>
      </c>
    </row>
    <row r="34" spans="2:24" x14ac:dyDescent="0.2">
      <c r="B34" s="540" t="s">
        <v>232</v>
      </c>
      <c r="C34" s="543" t="s">
        <v>332</v>
      </c>
      <c r="D34" s="115"/>
      <c r="E34" s="216">
        <f>最終需要額入力!X35</f>
        <v>0</v>
      </c>
      <c r="F34" s="200">
        <f>計算シート!F34</f>
        <v>0</v>
      </c>
      <c r="G34" s="201">
        <f>計算シート!L34</f>
        <v>0</v>
      </c>
      <c r="H34" s="201">
        <f>計算シート!V34</f>
        <v>0</v>
      </c>
      <c r="I34" s="202">
        <f t="shared" si="0"/>
        <v>0</v>
      </c>
      <c r="J34" s="200">
        <f>計算シート!G34</f>
        <v>0</v>
      </c>
      <c r="K34" s="201">
        <f>計算シート!M34</f>
        <v>0</v>
      </c>
      <c r="L34" s="201">
        <f>計算シート!W34</f>
        <v>0</v>
      </c>
      <c r="M34" s="202">
        <f t="shared" si="3"/>
        <v>0</v>
      </c>
      <c r="N34" s="200">
        <f>計算シート!H34</f>
        <v>0</v>
      </c>
      <c r="O34" s="201">
        <f>計算シート!N34</f>
        <v>0</v>
      </c>
      <c r="P34" s="201">
        <f>計算シート!X34</f>
        <v>0</v>
      </c>
      <c r="Q34" s="202">
        <f t="shared" si="4"/>
        <v>0</v>
      </c>
      <c r="R34" s="210"/>
      <c r="S34" s="210"/>
      <c r="T34" s="396">
        <f>'計算シート（雇用誘発数）'!G36</f>
        <v>0</v>
      </c>
      <c r="U34" s="397">
        <f>'計算シート（雇用誘発数）'!O36</f>
        <v>0</v>
      </c>
      <c r="W34" s="176">
        <f t="shared" si="1"/>
        <v>0</v>
      </c>
      <c r="X34" s="176">
        <f t="shared" si="2"/>
        <v>0</v>
      </c>
    </row>
    <row r="35" spans="2:24" ht="13.5" customHeight="1" x14ac:dyDescent="0.2">
      <c r="B35" s="540" t="s">
        <v>233</v>
      </c>
      <c r="C35" s="543" t="s">
        <v>530</v>
      </c>
      <c r="D35" s="115"/>
      <c r="E35" s="216">
        <f>最終需要額入力!X36</f>
        <v>0</v>
      </c>
      <c r="F35" s="200">
        <f>計算シート!F35</f>
        <v>0</v>
      </c>
      <c r="G35" s="201">
        <f>計算シート!L35</f>
        <v>0</v>
      </c>
      <c r="H35" s="201">
        <f>計算シート!V35</f>
        <v>0</v>
      </c>
      <c r="I35" s="202">
        <f t="shared" si="0"/>
        <v>0</v>
      </c>
      <c r="J35" s="200">
        <f>計算シート!G35</f>
        <v>0</v>
      </c>
      <c r="K35" s="201">
        <f>計算シート!M35</f>
        <v>0</v>
      </c>
      <c r="L35" s="201">
        <f>計算シート!W35</f>
        <v>0</v>
      </c>
      <c r="M35" s="202">
        <f t="shared" si="3"/>
        <v>0</v>
      </c>
      <c r="N35" s="200">
        <f>計算シート!H35</f>
        <v>0</v>
      </c>
      <c r="O35" s="201">
        <f>計算シート!N35</f>
        <v>0</v>
      </c>
      <c r="P35" s="201">
        <f>計算シート!X35</f>
        <v>0</v>
      </c>
      <c r="Q35" s="202">
        <f t="shared" si="4"/>
        <v>0</v>
      </c>
      <c r="R35" s="210"/>
      <c r="S35" s="210"/>
      <c r="T35" s="396">
        <f>'計算シート（雇用誘発数）'!G37</f>
        <v>0</v>
      </c>
      <c r="U35" s="397">
        <f>'計算シート（雇用誘発数）'!O37</f>
        <v>0</v>
      </c>
      <c r="W35" s="176">
        <f t="shared" si="1"/>
        <v>0</v>
      </c>
      <c r="X35" s="176">
        <f t="shared" si="2"/>
        <v>0</v>
      </c>
    </row>
    <row r="36" spans="2:24" ht="13.5" customHeight="1" x14ac:dyDescent="0.2">
      <c r="B36" s="540" t="s">
        <v>234</v>
      </c>
      <c r="C36" s="543" t="s">
        <v>333</v>
      </c>
      <c r="D36" s="115"/>
      <c r="E36" s="216">
        <f>最終需要額入力!X37</f>
        <v>0</v>
      </c>
      <c r="F36" s="200">
        <f>計算シート!F36</f>
        <v>0</v>
      </c>
      <c r="G36" s="201">
        <f>計算シート!L36</f>
        <v>0</v>
      </c>
      <c r="H36" s="201">
        <f>計算シート!V36</f>
        <v>0</v>
      </c>
      <c r="I36" s="202">
        <f t="shared" si="0"/>
        <v>0</v>
      </c>
      <c r="J36" s="200">
        <f>計算シート!G36</f>
        <v>0</v>
      </c>
      <c r="K36" s="201">
        <f>計算シート!M36</f>
        <v>0</v>
      </c>
      <c r="L36" s="201">
        <f>計算シート!W36</f>
        <v>0</v>
      </c>
      <c r="M36" s="202">
        <f t="shared" si="3"/>
        <v>0</v>
      </c>
      <c r="N36" s="200">
        <f>計算シート!H36</f>
        <v>0</v>
      </c>
      <c r="O36" s="201">
        <f>計算シート!N36</f>
        <v>0</v>
      </c>
      <c r="P36" s="201">
        <f>計算シート!X36</f>
        <v>0</v>
      </c>
      <c r="Q36" s="202">
        <f t="shared" si="4"/>
        <v>0</v>
      </c>
      <c r="R36" s="210"/>
      <c r="S36" s="210"/>
      <c r="T36" s="400">
        <f>'計算シート（雇用誘発数）'!G38</f>
        <v>0</v>
      </c>
      <c r="U36" s="401">
        <f>'計算シート（雇用誘発数）'!O38</f>
        <v>0</v>
      </c>
      <c r="W36" s="176">
        <f t="shared" si="1"/>
        <v>0</v>
      </c>
      <c r="X36" s="176">
        <f t="shared" si="2"/>
        <v>0</v>
      </c>
    </row>
    <row r="37" spans="2:24" ht="13.5" customHeight="1" x14ac:dyDescent="0.2">
      <c r="B37" s="541" t="s">
        <v>235</v>
      </c>
      <c r="C37" s="544" t="s">
        <v>334</v>
      </c>
      <c r="D37" s="177"/>
      <c r="E37" s="217">
        <f>最終需要額入力!X38</f>
        <v>0</v>
      </c>
      <c r="F37" s="203">
        <f>計算シート!F37</f>
        <v>0</v>
      </c>
      <c r="G37" s="204">
        <f>計算シート!L37</f>
        <v>0</v>
      </c>
      <c r="H37" s="204">
        <f>計算シート!V37</f>
        <v>0</v>
      </c>
      <c r="I37" s="205">
        <f t="shared" si="0"/>
        <v>0</v>
      </c>
      <c r="J37" s="203">
        <f>計算シート!G37</f>
        <v>0</v>
      </c>
      <c r="K37" s="204">
        <f>計算シート!M37</f>
        <v>0</v>
      </c>
      <c r="L37" s="204">
        <f>計算シート!W37</f>
        <v>0</v>
      </c>
      <c r="M37" s="205">
        <f t="shared" si="3"/>
        <v>0</v>
      </c>
      <c r="N37" s="203">
        <f>計算シート!H37</f>
        <v>0</v>
      </c>
      <c r="O37" s="204">
        <f>計算シート!N37</f>
        <v>0</v>
      </c>
      <c r="P37" s="204">
        <f>計算シート!X37</f>
        <v>0</v>
      </c>
      <c r="Q37" s="205">
        <f t="shared" si="4"/>
        <v>0</v>
      </c>
      <c r="R37" s="210"/>
      <c r="S37" s="210"/>
      <c r="T37" s="396">
        <f>'計算シート（雇用誘発数）'!G39</f>
        <v>0</v>
      </c>
      <c r="U37" s="397">
        <f>'計算シート（雇用誘発数）'!O39</f>
        <v>0</v>
      </c>
      <c r="W37" s="176">
        <f t="shared" si="1"/>
        <v>0</v>
      </c>
      <c r="X37" s="176">
        <f t="shared" si="2"/>
        <v>0</v>
      </c>
    </row>
    <row r="38" spans="2:24" ht="13.5" customHeight="1" x14ac:dyDescent="0.2">
      <c r="B38" s="540" t="s">
        <v>236</v>
      </c>
      <c r="C38" s="543" t="s">
        <v>335</v>
      </c>
      <c r="D38" s="115"/>
      <c r="E38" s="216">
        <f>最終需要額入力!X39</f>
        <v>0</v>
      </c>
      <c r="F38" s="200">
        <f>計算シート!F38</f>
        <v>0</v>
      </c>
      <c r="G38" s="201">
        <f>計算シート!L38</f>
        <v>0</v>
      </c>
      <c r="H38" s="201">
        <f>計算シート!V38</f>
        <v>0</v>
      </c>
      <c r="I38" s="202">
        <f t="shared" si="0"/>
        <v>0</v>
      </c>
      <c r="J38" s="200">
        <f>計算シート!G38</f>
        <v>0</v>
      </c>
      <c r="K38" s="201">
        <f>計算シート!M38</f>
        <v>0</v>
      </c>
      <c r="L38" s="201">
        <f>計算シート!W38</f>
        <v>0</v>
      </c>
      <c r="M38" s="202">
        <f t="shared" si="3"/>
        <v>0</v>
      </c>
      <c r="N38" s="200">
        <f>計算シート!H38</f>
        <v>0</v>
      </c>
      <c r="O38" s="201">
        <f>計算シート!N38</f>
        <v>0</v>
      </c>
      <c r="P38" s="201">
        <f>計算シート!X38</f>
        <v>0</v>
      </c>
      <c r="Q38" s="202">
        <f t="shared" si="4"/>
        <v>0</v>
      </c>
      <c r="R38" s="210"/>
      <c r="S38" s="210"/>
      <c r="T38" s="396">
        <f>'計算シート（雇用誘発数）'!G40</f>
        <v>0</v>
      </c>
      <c r="U38" s="397">
        <f>'計算シート（雇用誘発数）'!O40</f>
        <v>0</v>
      </c>
      <c r="W38" s="176">
        <f t="shared" si="1"/>
        <v>0</v>
      </c>
      <c r="X38" s="176">
        <f t="shared" si="2"/>
        <v>0</v>
      </c>
    </row>
    <row r="39" spans="2:24" ht="13.5" customHeight="1" x14ac:dyDescent="0.2">
      <c r="B39" s="540" t="s">
        <v>237</v>
      </c>
      <c r="C39" s="543" t="s">
        <v>336</v>
      </c>
      <c r="D39" s="115"/>
      <c r="E39" s="216">
        <f>最終需要額入力!X40</f>
        <v>0</v>
      </c>
      <c r="F39" s="200">
        <f>計算シート!F39</f>
        <v>0</v>
      </c>
      <c r="G39" s="201">
        <f>計算シート!L39</f>
        <v>0</v>
      </c>
      <c r="H39" s="201">
        <f>計算シート!V39</f>
        <v>0</v>
      </c>
      <c r="I39" s="202">
        <f t="shared" si="0"/>
        <v>0</v>
      </c>
      <c r="J39" s="200">
        <f>計算シート!G39</f>
        <v>0</v>
      </c>
      <c r="K39" s="201">
        <f>計算シート!M39</f>
        <v>0</v>
      </c>
      <c r="L39" s="201">
        <f>計算シート!W39</f>
        <v>0</v>
      </c>
      <c r="M39" s="202">
        <f>J39+K39+L39</f>
        <v>0</v>
      </c>
      <c r="N39" s="200">
        <f>計算シート!H39</f>
        <v>0</v>
      </c>
      <c r="O39" s="201">
        <f>計算シート!N39</f>
        <v>0</v>
      </c>
      <c r="P39" s="201">
        <f>計算シート!X39</f>
        <v>0</v>
      </c>
      <c r="Q39" s="202">
        <f>N39+O39+P39</f>
        <v>0</v>
      </c>
      <c r="R39" s="210"/>
      <c r="S39" s="210"/>
      <c r="T39" s="396">
        <f>'計算シート（雇用誘発数）'!G41</f>
        <v>0</v>
      </c>
      <c r="U39" s="397">
        <f>'計算シート（雇用誘発数）'!O41</f>
        <v>0</v>
      </c>
      <c r="W39" s="176">
        <f t="shared" si="1"/>
        <v>0</v>
      </c>
      <c r="X39" s="176">
        <f t="shared" si="2"/>
        <v>0</v>
      </c>
    </row>
    <row r="40" spans="2:24" ht="13.5" customHeight="1" x14ac:dyDescent="0.2">
      <c r="B40" s="540" t="s">
        <v>238</v>
      </c>
      <c r="C40" s="543" t="s">
        <v>337</v>
      </c>
      <c r="D40" s="115"/>
      <c r="E40" s="216">
        <f>最終需要額入力!X41</f>
        <v>0</v>
      </c>
      <c r="F40" s="200">
        <f>計算シート!F40</f>
        <v>0</v>
      </c>
      <c r="G40" s="201">
        <f>計算シート!L40</f>
        <v>0</v>
      </c>
      <c r="H40" s="201">
        <f>計算シート!V40</f>
        <v>0</v>
      </c>
      <c r="I40" s="202">
        <f t="shared" si="0"/>
        <v>0</v>
      </c>
      <c r="J40" s="200">
        <f>計算シート!G40</f>
        <v>0</v>
      </c>
      <c r="K40" s="201">
        <f>計算シート!M40</f>
        <v>0</v>
      </c>
      <c r="L40" s="201">
        <f>計算シート!W40</f>
        <v>0</v>
      </c>
      <c r="M40" s="202">
        <f>J40+K40+L40</f>
        <v>0</v>
      </c>
      <c r="N40" s="200">
        <f>計算シート!H40</f>
        <v>0</v>
      </c>
      <c r="O40" s="201">
        <f>計算シート!N40</f>
        <v>0</v>
      </c>
      <c r="P40" s="201">
        <f>計算シート!X40</f>
        <v>0</v>
      </c>
      <c r="Q40" s="202">
        <f>N40+O40+P40</f>
        <v>0</v>
      </c>
      <c r="R40" s="210"/>
      <c r="S40" s="210"/>
      <c r="T40" s="396">
        <f>'計算シート（雇用誘発数）'!G42</f>
        <v>0</v>
      </c>
      <c r="U40" s="397">
        <f>'計算シート（雇用誘発数）'!O42</f>
        <v>0</v>
      </c>
      <c r="W40" s="176">
        <f t="shared" si="1"/>
        <v>0</v>
      </c>
      <c r="X40" s="176">
        <f t="shared" si="2"/>
        <v>0</v>
      </c>
    </row>
    <row r="41" spans="2:24" ht="13.5" customHeight="1" x14ac:dyDescent="0.2">
      <c r="B41" s="542" t="s">
        <v>239</v>
      </c>
      <c r="C41" s="545" t="s">
        <v>338</v>
      </c>
      <c r="D41" s="178"/>
      <c r="E41" s="218">
        <f>最終需要額入力!X42</f>
        <v>0</v>
      </c>
      <c r="F41" s="206">
        <f>計算シート!F41</f>
        <v>0</v>
      </c>
      <c r="G41" s="207">
        <f>計算シート!L41</f>
        <v>0</v>
      </c>
      <c r="H41" s="207">
        <f>計算シート!V41</f>
        <v>0</v>
      </c>
      <c r="I41" s="208">
        <f t="shared" ref="I41:I104" si="5">F41+G41+H41</f>
        <v>0</v>
      </c>
      <c r="J41" s="206">
        <f>計算シート!G41</f>
        <v>0</v>
      </c>
      <c r="K41" s="207">
        <f>計算シート!M41</f>
        <v>0</v>
      </c>
      <c r="L41" s="207">
        <f>計算シート!W41</f>
        <v>0</v>
      </c>
      <c r="M41" s="208">
        <f t="shared" ref="M41:M104" si="6">J41+K41+L41</f>
        <v>0</v>
      </c>
      <c r="N41" s="206">
        <f>計算シート!H41</f>
        <v>0</v>
      </c>
      <c r="O41" s="207">
        <f>計算シート!N41</f>
        <v>0</v>
      </c>
      <c r="P41" s="207">
        <f>計算シート!X41</f>
        <v>0</v>
      </c>
      <c r="Q41" s="208">
        <f t="shared" ref="Q41:Q104" si="7">N41+O41+P41</f>
        <v>0</v>
      </c>
      <c r="R41" s="210"/>
      <c r="S41" s="210"/>
      <c r="T41" s="396">
        <f>'計算シート（雇用誘発数）'!G43</f>
        <v>0</v>
      </c>
      <c r="U41" s="397">
        <f>'計算シート（雇用誘発数）'!O43</f>
        <v>0</v>
      </c>
      <c r="W41" s="176">
        <f t="shared" si="1"/>
        <v>0</v>
      </c>
      <c r="X41" s="176">
        <f t="shared" si="2"/>
        <v>0</v>
      </c>
    </row>
    <row r="42" spans="2:24" ht="13.5" customHeight="1" x14ac:dyDescent="0.2">
      <c r="B42" s="540" t="s">
        <v>240</v>
      </c>
      <c r="C42" s="543" t="s">
        <v>531</v>
      </c>
      <c r="D42" s="115"/>
      <c r="E42" s="216">
        <f>最終需要額入力!X43</f>
        <v>0</v>
      </c>
      <c r="F42" s="200">
        <f>計算シート!F42</f>
        <v>0</v>
      </c>
      <c r="G42" s="201">
        <f>計算シート!L42</f>
        <v>0</v>
      </c>
      <c r="H42" s="201">
        <f>計算シート!V42</f>
        <v>0</v>
      </c>
      <c r="I42" s="202">
        <f t="shared" si="5"/>
        <v>0</v>
      </c>
      <c r="J42" s="200">
        <f>計算シート!G42</f>
        <v>0</v>
      </c>
      <c r="K42" s="201">
        <f>計算シート!M42</f>
        <v>0</v>
      </c>
      <c r="L42" s="201">
        <f>計算シート!W42</f>
        <v>0</v>
      </c>
      <c r="M42" s="202">
        <f t="shared" si="6"/>
        <v>0</v>
      </c>
      <c r="N42" s="200">
        <f>計算シート!H42</f>
        <v>0</v>
      </c>
      <c r="O42" s="201">
        <f>計算シート!N42</f>
        <v>0</v>
      </c>
      <c r="P42" s="201">
        <f>計算シート!X42</f>
        <v>0</v>
      </c>
      <c r="Q42" s="202">
        <f t="shared" si="7"/>
        <v>0</v>
      </c>
      <c r="R42" s="210"/>
      <c r="S42" s="210"/>
      <c r="T42" s="398">
        <f>'計算シート（雇用誘発数）'!G44</f>
        <v>0</v>
      </c>
      <c r="U42" s="399">
        <f>'計算シート（雇用誘発数）'!O44</f>
        <v>0</v>
      </c>
      <c r="W42" s="176">
        <f t="shared" si="1"/>
        <v>0</v>
      </c>
      <c r="X42" s="176">
        <f t="shared" si="2"/>
        <v>0</v>
      </c>
    </row>
    <row r="43" spans="2:24" ht="13.5" customHeight="1" x14ac:dyDescent="0.2">
      <c r="B43" s="540" t="s">
        <v>241</v>
      </c>
      <c r="C43" s="543" t="s">
        <v>339</v>
      </c>
      <c r="D43" s="115"/>
      <c r="E43" s="216">
        <f>最終需要額入力!X44</f>
        <v>0</v>
      </c>
      <c r="F43" s="200">
        <f>計算シート!F43</f>
        <v>0</v>
      </c>
      <c r="G43" s="201">
        <f>計算シート!L43</f>
        <v>0</v>
      </c>
      <c r="H43" s="201">
        <f>計算シート!V43</f>
        <v>0</v>
      </c>
      <c r="I43" s="202">
        <f t="shared" si="5"/>
        <v>0</v>
      </c>
      <c r="J43" s="200">
        <f>計算シート!G43</f>
        <v>0</v>
      </c>
      <c r="K43" s="201">
        <f>計算シート!M43</f>
        <v>0</v>
      </c>
      <c r="L43" s="201">
        <f>計算シート!W43</f>
        <v>0</v>
      </c>
      <c r="M43" s="202">
        <f t="shared" si="6"/>
        <v>0</v>
      </c>
      <c r="N43" s="200">
        <f>計算シート!H43</f>
        <v>0</v>
      </c>
      <c r="O43" s="201">
        <f>計算シート!N43</f>
        <v>0</v>
      </c>
      <c r="P43" s="201">
        <f>計算シート!X43</f>
        <v>0</v>
      </c>
      <c r="Q43" s="202">
        <f t="shared" si="7"/>
        <v>0</v>
      </c>
      <c r="R43" s="210"/>
      <c r="S43" s="210"/>
      <c r="T43" s="396">
        <f>'計算シート（雇用誘発数）'!G45</f>
        <v>0</v>
      </c>
      <c r="U43" s="397">
        <f>'計算シート（雇用誘発数）'!O45</f>
        <v>0</v>
      </c>
      <c r="W43" s="176">
        <f t="shared" si="1"/>
        <v>0</v>
      </c>
      <c r="X43" s="176">
        <f t="shared" si="2"/>
        <v>0</v>
      </c>
    </row>
    <row r="44" spans="2:24" ht="13.5" customHeight="1" x14ac:dyDescent="0.2">
      <c r="B44" s="540" t="s">
        <v>242</v>
      </c>
      <c r="C44" s="543" t="s">
        <v>340</v>
      </c>
      <c r="D44" s="115"/>
      <c r="E44" s="216">
        <f>最終需要額入力!X45</f>
        <v>0</v>
      </c>
      <c r="F44" s="200">
        <f>計算シート!F44</f>
        <v>0</v>
      </c>
      <c r="G44" s="201">
        <f>計算シート!L44</f>
        <v>0</v>
      </c>
      <c r="H44" s="201">
        <f>計算シート!V44</f>
        <v>0</v>
      </c>
      <c r="I44" s="202">
        <f t="shared" si="5"/>
        <v>0</v>
      </c>
      <c r="J44" s="200">
        <f>計算シート!G44</f>
        <v>0</v>
      </c>
      <c r="K44" s="201">
        <f>計算シート!M44</f>
        <v>0</v>
      </c>
      <c r="L44" s="201">
        <f>計算シート!W44</f>
        <v>0</v>
      </c>
      <c r="M44" s="202">
        <f t="shared" si="6"/>
        <v>0</v>
      </c>
      <c r="N44" s="200">
        <f>計算シート!H44</f>
        <v>0</v>
      </c>
      <c r="O44" s="201">
        <f>計算シート!N44</f>
        <v>0</v>
      </c>
      <c r="P44" s="201">
        <f>計算シート!X44</f>
        <v>0</v>
      </c>
      <c r="Q44" s="202">
        <f t="shared" si="7"/>
        <v>0</v>
      </c>
      <c r="R44" s="210"/>
      <c r="S44" s="210"/>
      <c r="T44" s="396">
        <f>'計算シート（雇用誘発数）'!G46</f>
        <v>0</v>
      </c>
      <c r="U44" s="397">
        <f>'計算シート（雇用誘発数）'!O46</f>
        <v>0</v>
      </c>
      <c r="W44" s="176">
        <f t="shared" si="1"/>
        <v>0</v>
      </c>
      <c r="X44" s="176">
        <f t="shared" si="2"/>
        <v>0</v>
      </c>
    </row>
    <row r="45" spans="2:24" ht="13.5" customHeight="1" x14ac:dyDescent="0.2">
      <c r="B45" s="540" t="s">
        <v>243</v>
      </c>
      <c r="C45" s="543" t="s">
        <v>341</v>
      </c>
      <c r="D45" s="115"/>
      <c r="E45" s="216">
        <f>最終需要額入力!X46</f>
        <v>0</v>
      </c>
      <c r="F45" s="200">
        <f>計算シート!F45</f>
        <v>0</v>
      </c>
      <c r="G45" s="201">
        <f>計算シート!L45</f>
        <v>0</v>
      </c>
      <c r="H45" s="201">
        <f>計算シート!V45</f>
        <v>0</v>
      </c>
      <c r="I45" s="202">
        <f t="shared" si="5"/>
        <v>0</v>
      </c>
      <c r="J45" s="200">
        <f>計算シート!G45</f>
        <v>0</v>
      </c>
      <c r="K45" s="201">
        <f>計算シート!M45</f>
        <v>0</v>
      </c>
      <c r="L45" s="201">
        <f>計算シート!W45</f>
        <v>0</v>
      </c>
      <c r="M45" s="202">
        <f t="shared" si="6"/>
        <v>0</v>
      </c>
      <c r="N45" s="200">
        <f>計算シート!H45</f>
        <v>0</v>
      </c>
      <c r="O45" s="201">
        <f>計算シート!N45</f>
        <v>0</v>
      </c>
      <c r="P45" s="201">
        <f>計算シート!X45</f>
        <v>0</v>
      </c>
      <c r="Q45" s="202">
        <f t="shared" si="7"/>
        <v>0</v>
      </c>
      <c r="R45" s="210"/>
      <c r="S45" s="210"/>
      <c r="T45" s="396">
        <f>'計算シート（雇用誘発数）'!G47</f>
        <v>0</v>
      </c>
      <c r="U45" s="397">
        <f>'計算シート（雇用誘発数）'!O47</f>
        <v>0</v>
      </c>
      <c r="W45" s="176">
        <f t="shared" si="1"/>
        <v>0</v>
      </c>
      <c r="X45" s="176">
        <f t="shared" si="2"/>
        <v>0</v>
      </c>
    </row>
    <row r="46" spans="2:24" ht="13.5" customHeight="1" x14ac:dyDescent="0.2">
      <c r="B46" s="542" t="s">
        <v>244</v>
      </c>
      <c r="C46" s="545" t="s">
        <v>532</v>
      </c>
      <c r="D46" s="178"/>
      <c r="E46" s="218">
        <f>最終需要額入力!X47</f>
        <v>0</v>
      </c>
      <c r="F46" s="206">
        <f>計算シート!F46</f>
        <v>0</v>
      </c>
      <c r="G46" s="207">
        <f>計算シート!L46</f>
        <v>0</v>
      </c>
      <c r="H46" s="207">
        <f>計算シート!V46</f>
        <v>0</v>
      </c>
      <c r="I46" s="208">
        <f t="shared" si="5"/>
        <v>0</v>
      </c>
      <c r="J46" s="206">
        <f>計算シート!G46</f>
        <v>0</v>
      </c>
      <c r="K46" s="207">
        <f>計算シート!M46</f>
        <v>0</v>
      </c>
      <c r="L46" s="207">
        <f>計算シート!W46</f>
        <v>0</v>
      </c>
      <c r="M46" s="208">
        <f t="shared" si="6"/>
        <v>0</v>
      </c>
      <c r="N46" s="206">
        <f>計算シート!H46</f>
        <v>0</v>
      </c>
      <c r="O46" s="207">
        <f>計算シート!N46</f>
        <v>0</v>
      </c>
      <c r="P46" s="207">
        <f>計算シート!X46</f>
        <v>0</v>
      </c>
      <c r="Q46" s="208">
        <f t="shared" si="7"/>
        <v>0</v>
      </c>
      <c r="R46" s="210"/>
      <c r="S46" s="210"/>
      <c r="T46" s="400">
        <f>'計算シート（雇用誘発数）'!G48</f>
        <v>0</v>
      </c>
      <c r="U46" s="401">
        <f>'計算シート（雇用誘発数）'!O48</f>
        <v>0</v>
      </c>
      <c r="W46" s="176">
        <f t="shared" si="1"/>
        <v>0</v>
      </c>
      <c r="X46" s="176">
        <f t="shared" si="2"/>
        <v>0</v>
      </c>
    </row>
    <row r="47" spans="2:24" ht="13.5" customHeight="1" x14ac:dyDescent="0.2">
      <c r="B47" s="540" t="s">
        <v>245</v>
      </c>
      <c r="C47" s="543" t="s">
        <v>342</v>
      </c>
      <c r="D47" s="115"/>
      <c r="E47" s="216">
        <f>最終需要額入力!X48</f>
        <v>0</v>
      </c>
      <c r="F47" s="200">
        <f>計算シート!F47</f>
        <v>0</v>
      </c>
      <c r="G47" s="201">
        <f>計算シート!L47</f>
        <v>0</v>
      </c>
      <c r="H47" s="201">
        <f>計算シート!V47</f>
        <v>0</v>
      </c>
      <c r="I47" s="202">
        <f t="shared" si="5"/>
        <v>0</v>
      </c>
      <c r="J47" s="200">
        <f>計算シート!G47</f>
        <v>0</v>
      </c>
      <c r="K47" s="201">
        <f>計算シート!M47</f>
        <v>0</v>
      </c>
      <c r="L47" s="201">
        <f>計算シート!W47</f>
        <v>0</v>
      </c>
      <c r="M47" s="202">
        <f t="shared" si="6"/>
        <v>0</v>
      </c>
      <c r="N47" s="200">
        <f>計算シート!H47</f>
        <v>0</v>
      </c>
      <c r="O47" s="201">
        <f>計算シート!N47</f>
        <v>0</v>
      </c>
      <c r="P47" s="201">
        <f>計算シート!X47</f>
        <v>0</v>
      </c>
      <c r="Q47" s="202">
        <f t="shared" si="7"/>
        <v>0</v>
      </c>
      <c r="R47" s="210"/>
      <c r="S47" s="210"/>
      <c r="T47" s="396">
        <f>'計算シート（雇用誘発数）'!G49</f>
        <v>0</v>
      </c>
      <c r="U47" s="397">
        <f>'計算シート（雇用誘発数）'!O49</f>
        <v>0</v>
      </c>
      <c r="W47" s="176">
        <f t="shared" si="1"/>
        <v>0</v>
      </c>
      <c r="X47" s="176">
        <f t="shared" si="2"/>
        <v>0</v>
      </c>
    </row>
    <row r="48" spans="2:24" ht="13.5" customHeight="1" x14ac:dyDescent="0.2">
      <c r="B48" s="540" t="s">
        <v>246</v>
      </c>
      <c r="C48" s="543" t="s">
        <v>185</v>
      </c>
      <c r="D48" s="115"/>
      <c r="E48" s="216">
        <f>最終需要額入力!X49</f>
        <v>0</v>
      </c>
      <c r="F48" s="200">
        <f>計算シート!F48</f>
        <v>0</v>
      </c>
      <c r="G48" s="201">
        <f>計算シート!L48</f>
        <v>0</v>
      </c>
      <c r="H48" s="201">
        <f>計算シート!V48</f>
        <v>0</v>
      </c>
      <c r="I48" s="202">
        <f t="shared" si="5"/>
        <v>0</v>
      </c>
      <c r="J48" s="200">
        <f>計算シート!G48</f>
        <v>0</v>
      </c>
      <c r="K48" s="201">
        <f>計算シート!M48</f>
        <v>0</v>
      </c>
      <c r="L48" s="201">
        <f>計算シート!W48</f>
        <v>0</v>
      </c>
      <c r="M48" s="202">
        <f t="shared" si="6"/>
        <v>0</v>
      </c>
      <c r="N48" s="200">
        <f>計算シート!H48</f>
        <v>0</v>
      </c>
      <c r="O48" s="201">
        <f>計算シート!N48</f>
        <v>0</v>
      </c>
      <c r="P48" s="201">
        <f>計算シート!X48</f>
        <v>0</v>
      </c>
      <c r="Q48" s="202">
        <f t="shared" si="7"/>
        <v>0</v>
      </c>
      <c r="R48" s="210"/>
      <c r="S48" s="210"/>
      <c r="T48" s="396">
        <f>'計算シート（雇用誘発数）'!G50</f>
        <v>0</v>
      </c>
      <c r="U48" s="397">
        <f>'計算シート（雇用誘発数）'!O50</f>
        <v>0</v>
      </c>
      <c r="W48" s="176">
        <f t="shared" si="1"/>
        <v>0</v>
      </c>
      <c r="X48" s="176">
        <f t="shared" si="2"/>
        <v>0</v>
      </c>
    </row>
    <row r="49" spans="2:24" ht="13.5" customHeight="1" x14ac:dyDescent="0.2">
      <c r="B49" s="540" t="s">
        <v>247</v>
      </c>
      <c r="C49" s="543" t="s">
        <v>186</v>
      </c>
      <c r="D49" s="115"/>
      <c r="E49" s="216">
        <f>最終需要額入力!X50</f>
        <v>0</v>
      </c>
      <c r="F49" s="200">
        <f>計算シート!F49</f>
        <v>0</v>
      </c>
      <c r="G49" s="201">
        <f>計算シート!L49</f>
        <v>0</v>
      </c>
      <c r="H49" s="201">
        <f>計算シート!V49</f>
        <v>0</v>
      </c>
      <c r="I49" s="202">
        <f t="shared" si="5"/>
        <v>0</v>
      </c>
      <c r="J49" s="200">
        <f>計算シート!G49</f>
        <v>0</v>
      </c>
      <c r="K49" s="201">
        <f>計算シート!M49</f>
        <v>0</v>
      </c>
      <c r="L49" s="201">
        <f>計算シート!W49</f>
        <v>0</v>
      </c>
      <c r="M49" s="202">
        <f t="shared" si="6"/>
        <v>0</v>
      </c>
      <c r="N49" s="200">
        <f>計算シート!H49</f>
        <v>0</v>
      </c>
      <c r="O49" s="201">
        <f>計算シート!N49</f>
        <v>0</v>
      </c>
      <c r="P49" s="201">
        <f>計算シート!X49</f>
        <v>0</v>
      </c>
      <c r="Q49" s="202">
        <f t="shared" si="7"/>
        <v>0</v>
      </c>
      <c r="R49" s="210"/>
      <c r="S49" s="210"/>
      <c r="T49" s="396">
        <f>'計算シート（雇用誘発数）'!G51</f>
        <v>0</v>
      </c>
      <c r="U49" s="397">
        <f>'計算シート（雇用誘発数）'!O51</f>
        <v>0</v>
      </c>
      <c r="W49" s="176">
        <f t="shared" si="1"/>
        <v>0</v>
      </c>
      <c r="X49" s="176">
        <f t="shared" si="2"/>
        <v>0</v>
      </c>
    </row>
    <row r="50" spans="2:24" ht="13.5" customHeight="1" x14ac:dyDescent="0.2">
      <c r="B50" s="540" t="s">
        <v>248</v>
      </c>
      <c r="C50" s="543" t="s">
        <v>187</v>
      </c>
      <c r="D50" s="115"/>
      <c r="E50" s="216">
        <f>最終需要額入力!X51</f>
        <v>0</v>
      </c>
      <c r="F50" s="200">
        <f>計算シート!F50</f>
        <v>0</v>
      </c>
      <c r="G50" s="201">
        <f>計算シート!L50</f>
        <v>0</v>
      </c>
      <c r="H50" s="201">
        <f>計算シート!V50</f>
        <v>0</v>
      </c>
      <c r="I50" s="202">
        <f t="shared" si="5"/>
        <v>0</v>
      </c>
      <c r="J50" s="200">
        <f>計算シート!G50</f>
        <v>0</v>
      </c>
      <c r="K50" s="201">
        <f>計算シート!M50</f>
        <v>0</v>
      </c>
      <c r="L50" s="201">
        <f>計算シート!W50</f>
        <v>0</v>
      </c>
      <c r="M50" s="202">
        <f t="shared" si="6"/>
        <v>0</v>
      </c>
      <c r="N50" s="200">
        <f>計算シート!H50</f>
        <v>0</v>
      </c>
      <c r="O50" s="201">
        <f>計算シート!N50</f>
        <v>0</v>
      </c>
      <c r="P50" s="201">
        <f>計算シート!X50</f>
        <v>0</v>
      </c>
      <c r="Q50" s="202">
        <f t="shared" si="7"/>
        <v>0</v>
      </c>
      <c r="R50" s="210"/>
      <c r="S50" s="210"/>
      <c r="T50" s="396">
        <f>'計算シート（雇用誘発数）'!G52</f>
        <v>0</v>
      </c>
      <c r="U50" s="397">
        <f>'計算シート（雇用誘発数）'!O52</f>
        <v>0</v>
      </c>
      <c r="W50" s="176">
        <f t="shared" si="1"/>
        <v>0</v>
      </c>
      <c r="X50" s="176">
        <f t="shared" si="2"/>
        <v>0</v>
      </c>
    </row>
    <row r="51" spans="2:24" ht="13.5" customHeight="1" x14ac:dyDescent="0.2">
      <c r="B51" s="542" t="s">
        <v>249</v>
      </c>
      <c r="C51" s="545" t="s">
        <v>343</v>
      </c>
      <c r="D51" s="178"/>
      <c r="E51" s="218">
        <f>最終需要額入力!X52</f>
        <v>0</v>
      </c>
      <c r="F51" s="206">
        <f>計算シート!F51</f>
        <v>0</v>
      </c>
      <c r="G51" s="207">
        <f>計算シート!L51</f>
        <v>0</v>
      </c>
      <c r="H51" s="207">
        <f>計算シート!V51</f>
        <v>0</v>
      </c>
      <c r="I51" s="208">
        <f t="shared" si="5"/>
        <v>0</v>
      </c>
      <c r="J51" s="206">
        <f>計算シート!G51</f>
        <v>0</v>
      </c>
      <c r="K51" s="207">
        <f>計算シート!M51</f>
        <v>0</v>
      </c>
      <c r="L51" s="207">
        <f>計算シート!W51</f>
        <v>0</v>
      </c>
      <c r="M51" s="208">
        <f t="shared" si="6"/>
        <v>0</v>
      </c>
      <c r="N51" s="206">
        <f>計算シート!H51</f>
        <v>0</v>
      </c>
      <c r="O51" s="207">
        <f>計算シート!N51</f>
        <v>0</v>
      </c>
      <c r="P51" s="207">
        <f>計算シート!X51</f>
        <v>0</v>
      </c>
      <c r="Q51" s="208">
        <f t="shared" si="7"/>
        <v>0</v>
      </c>
      <c r="R51" s="210"/>
      <c r="S51" s="210"/>
      <c r="T51" s="396">
        <f>'計算シート（雇用誘発数）'!G53</f>
        <v>0</v>
      </c>
      <c r="U51" s="397">
        <f>'計算シート（雇用誘発数）'!O53</f>
        <v>0</v>
      </c>
      <c r="W51" s="176">
        <f t="shared" si="1"/>
        <v>0</v>
      </c>
      <c r="X51" s="176">
        <f t="shared" si="2"/>
        <v>0</v>
      </c>
    </row>
    <row r="52" spans="2:24" ht="13.5" customHeight="1" x14ac:dyDescent="0.2">
      <c r="B52" s="540" t="s">
        <v>250</v>
      </c>
      <c r="C52" s="543" t="s">
        <v>344</v>
      </c>
      <c r="D52" s="115"/>
      <c r="E52" s="216">
        <f>最終需要額入力!X53</f>
        <v>0</v>
      </c>
      <c r="F52" s="200">
        <f>計算シート!F52</f>
        <v>0</v>
      </c>
      <c r="G52" s="201">
        <f>計算シート!L52</f>
        <v>0</v>
      </c>
      <c r="H52" s="201">
        <f>計算シート!V52</f>
        <v>0</v>
      </c>
      <c r="I52" s="202">
        <f t="shared" si="5"/>
        <v>0</v>
      </c>
      <c r="J52" s="200">
        <f>計算シート!G52</f>
        <v>0</v>
      </c>
      <c r="K52" s="201">
        <f>計算シート!M52</f>
        <v>0</v>
      </c>
      <c r="L52" s="201">
        <f>計算シート!W52</f>
        <v>0</v>
      </c>
      <c r="M52" s="202">
        <f t="shared" si="6"/>
        <v>0</v>
      </c>
      <c r="N52" s="200">
        <f>計算シート!H52</f>
        <v>0</v>
      </c>
      <c r="O52" s="201">
        <f>計算シート!N52</f>
        <v>0</v>
      </c>
      <c r="P52" s="201">
        <f>計算シート!X52</f>
        <v>0</v>
      </c>
      <c r="Q52" s="202">
        <f t="shared" si="7"/>
        <v>0</v>
      </c>
      <c r="R52" s="210"/>
      <c r="S52" s="210"/>
      <c r="T52" s="398">
        <f>'計算シート（雇用誘発数）'!G54</f>
        <v>0</v>
      </c>
      <c r="U52" s="399">
        <f>'計算シート（雇用誘発数）'!O54</f>
        <v>0</v>
      </c>
      <c r="W52" s="176">
        <f t="shared" si="1"/>
        <v>0</v>
      </c>
      <c r="X52" s="176">
        <f t="shared" si="2"/>
        <v>0</v>
      </c>
    </row>
    <row r="53" spans="2:24" ht="13.5" customHeight="1" x14ac:dyDescent="0.2">
      <c r="B53" s="540" t="s">
        <v>251</v>
      </c>
      <c r="C53" s="543" t="s">
        <v>345</v>
      </c>
      <c r="D53" s="115"/>
      <c r="E53" s="216">
        <f>最終需要額入力!X54</f>
        <v>0</v>
      </c>
      <c r="F53" s="200">
        <f>計算シート!F53</f>
        <v>0</v>
      </c>
      <c r="G53" s="201">
        <f>計算シート!L53</f>
        <v>0</v>
      </c>
      <c r="H53" s="201">
        <f>計算シート!V53</f>
        <v>0</v>
      </c>
      <c r="I53" s="202">
        <f t="shared" si="5"/>
        <v>0</v>
      </c>
      <c r="J53" s="200">
        <f>計算シート!G53</f>
        <v>0</v>
      </c>
      <c r="K53" s="201">
        <f>計算シート!M53</f>
        <v>0</v>
      </c>
      <c r="L53" s="201">
        <f>計算シート!W53</f>
        <v>0</v>
      </c>
      <c r="M53" s="202">
        <f t="shared" si="6"/>
        <v>0</v>
      </c>
      <c r="N53" s="200">
        <f>計算シート!H53</f>
        <v>0</v>
      </c>
      <c r="O53" s="201">
        <f>計算シート!N53</f>
        <v>0</v>
      </c>
      <c r="P53" s="201">
        <f>計算シート!X53</f>
        <v>0</v>
      </c>
      <c r="Q53" s="202">
        <f t="shared" si="7"/>
        <v>0</v>
      </c>
      <c r="R53" s="210"/>
      <c r="S53" s="210"/>
      <c r="T53" s="396">
        <f>'計算シート（雇用誘発数）'!G55</f>
        <v>0</v>
      </c>
      <c r="U53" s="397">
        <f>'計算シート（雇用誘発数）'!O55</f>
        <v>0</v>
      </c>
      <c r="W53" s="176">
        <f t="shared" si="1"/>
        <v>0</v>
      </c>
      <c r="X53" s="176">
        <f t="shared" si="2"/>
        <v>0</v>
      </c>
    </row>
    <row r="54" spans="2:24" ht="13.5" customHeight="1" x14ac:dyDescent="0.2">
      <c r="B54" s="540" t="s">
        <v>252</v>
      </c>
      <c r="C54" s="543" t="s">
        <v>346</v>
      </c>
      <c r="D54" s="115"/>
      <c r="E54" s="216">
        <f>最終需要額入力!X55</f>
        <v>0</v>
      </c>
      <c r="F54" s="200">
        <f>計算シート!F54</f>
        <v>0</v>
      </c>
      <c r="G54" s="201">
        <f>計算シート!L54</f>
        <v>0</v>
      </c>
      <c r="H54" s="201">
        <f>計算シート!V54</f>
        <v>0</v>
      </c>
      <c r="I54" s="202">
        <f t="shared" si="5"/>
        <v>0</v>
      </c>
      <c r="J54" s="200">
        <f>計算シート!G54</f>
        <v>0</v>
      </c>
      <c r="K54" s="201">
        <f>計算シート!M54</f>
        <v>0</v>
      </c>
      <c r="L54" s="201">
        <f>計算シート!W54</f>
        <v>0</v>
      </c>
      <c r="M54" s="202">
        <f t="shared" si="6"/>
        <v>0</v>
      </c>
      <c r="N54" s="200">
        <f>計算シート!H54</f>
        <v>0</v>
      </c>
      <c r="O54" s="201">
        <f>計算シート!N54</f>
        <v>0</v>
      </c>
      <c r="P54" s="201">
        <f>計算シート!X54</f>
        <v>0</v>
      </c>
      <c r="Q54" s="202">
        <f t="shared" si="7"/>
        <v>0</v>
      </c>
      <c r="R54" s="210"/>
      <c r="S54" s="210"/>
      <c r="T54" s="396">
        <f>'計算シート（雇用誘発数）'!G56</f>
        <v>0</v>
      </c>
      <c r="U54" s="397">
        <f>'計算シート（雇用誘発数）'!O56</f>
        <v>0</v>
      </c>
      <c r="W54" s="176">
        <f t="shared" si="1"/>
        <v>0</v>
      </c>
      <c r="X54" s="176">
        <f t="shared" si="2"/>
        <v>0</v>
      </c>
    </row>
    <row r="55" spans="2:24" ht="13.5" customHeight="1" x14ac:dyDescent="0.2">
      <c r="B55" s="540" t="s">
        <v>253</v>
      </c>
      <c r="C55" s="543" t="s">
        <v>347</v>
      </c>
      <c r="D55" s="115"/>
      <c r="E55" s="216">
        <f>最終需要額入力!X56</f>
        <v>0</v>
      </c>
      <c r="F55" s="200">
        <f>計算シート!F55</f>
        <v>0</v>
      </c>
      <c r="G55" s="201">
        <f>計算シート!L55</f>
        <v>0</v>
      </c>
      <c r="H55" s="201">
        <f>計算シート!V55</f>
        <v>0</v>
      </c>
      <c r="I55" s="202">
        <f t="shared" si="5"/>
        <v>0</v>
      </c>
      <c r="J55" s="200">
        <f>計算シート!G55</f>
        <v>0</v>
      </c>
      <c r="K55" s="201">
        <f>計算シート!M55</f>
        <v>0</v>
      </c>
      <c r="L55" s="201">
        <f>計算シート!W55</f>
        <v>0</v>
      </c>
      <c r="M55" s="202">
        <f t="shared" si="6"/>
        <v>0</v>
      </c>
      <c r="N55" s="200">
        <f>計算シート!H55</f>
        <v>0</v>
      </c>
      <c r="O55" s="201">
        <f>計算シート!N55</f>
        <v>0</v>
      </c>
      <c r="P55" s="201">
        <f>計算シート!X55</f>
        <v>0</v>
      </c>
      <c r="Q55" s="202">
        <f t="shared" si="7"/>
        <v>0</v>
      </c>
      <c r="R55" s="210"/>
      <c r="S55" s="210"/>
      <c r="T55" s="396">
        <f>'計算シート（雇用誘発数）'!G57</f>
        <v>0</v>
      </c>
      <c r="U55" s="397">
        <f>'計算シート（雇用誘発数）'!O57</f>
        <v>0</v>
      </c>
      <c r="W55" s="176">
        <f t="shared" si="1"/>
        <v>0</v>
      </c>
      <c r="X55" s="176">
        <f t="shared" si="2"/>
        <v>0</v>
      </c>
    </row>
    <row r="56" spans="2:24" ht="13.5" customHeight="1" x14ac:dyDescent="0.2">
      <c r="B56" s="542" t="s">
        <v>254</v>
      </c>
      <c r="C56" s="545" t="s">
        <v>348</v>
      </c>
      <c r="D56" s="178"/>
      <c r="E56" s="218">
        <f>最終需要額入力!X57</f>
        <v>0</v>
      </c>
      <c r="F56" s="206">
        <f>計算シート!F56</f>
        <v>0</v>
      </c>
      <c r="G56" s="207">
        <f>計算シート!L56</f>
        <v>0</v>
      </c>
      <c r="H56" s="207">
        <f>計算シート!V56</f>
        <v>0</v>
      </c>
      <c r="I56" s="208">
        <f t="shared" si="5"/>
        <v>0</v>
      </c>
      <c r="J56" s="206">
        <f>計算シート!G56</f>
        <v>0</v>
      </c>
      <c r="K56" s="207">
        <f>計算シート!M56</f>
        <v>0</v>
      </c>
      <c r="L56" s="207">
        <f>計算シート!W56</f>
        <v>0</v>
      </c>
      <c r="M56" s="208">
        <f t="shared" si="6"/>
        <v>0</v>
      </c>
      <c r="N56" s="206">
        <f>計算シート!H56</f>
        <v>0</v>
      </c>
      <c r="O56" s="207">
        <f>計算シート!N56</f>
        <v>0</v>
      </c>
      <c r="P56" s="207">
        <f>計算シート!X56</f>
        <v>0</v>
      </c>
      <c r="Q56" s="208">
        <f t="shared" si="7"/>
        <v>0</v>
      </c>
      <c r="R56" s="210"/>
      <c r="S56" s="210"/>
      <c r="T56" s="400">
        <f>'計算シート（雇用誘発数）'!G58</f>
        <v>0</v>
      </c>
      <c r="U56" s="401">
        <f>'計算シート（雇用誘発数）'!O58</f>
        <v>0</v>
      </c>
      <c r="W56" s="176">
        <f t="shared" si="1"/>
        <v>0</v>
      </c>
      <c r="X56" s="176">
        <f t="shared" si="2"/>
        <v>0</v>
      </c>
    </row>
    <row r="57" spans="2:24" ht="13.5" customHeight="1" x14ac:dyDescent="0.2">
      <c r="B57" s="540" t="s">
        <v>255</v>
      </c>
      <c r="C57" s="543" t="s">
        <v>533</v>
      </c>
      <c r="D57" s="115"/>
      <c r="E57" s="216">
        <f>最終需要額入力!X58</f>
        <v>0</v>
      </c>
      <c r="F57" s="200">
        <f>計算シート!F57</f>
        <v>0</v>
      </c>
      <c r="G57" s="201">
        <f>計算シート!L57</f>
        <v>0</v>
      </c>
      <c r="H57" s="201">
        <f>計算シート!V57</f>
        <v>0</v>
      </c>
      <c r="I57" s="202">
        <f t="shared" si="5"/>
        <v>0</v>
      </c>
      <c r="J57" s="200">
        <f>計算シート!G57</f>
        <v>0</v>
      </c>
      <c r="K57" s="201">
        <f>計算シート!M57</f>
        <v>0</v>
      </c>
      <c r="L57" s="201">
        <f>計算シート!W57</f>
        <v>0</v>
      </c>
      <c r="M57" s="202">
        <f t="shared" si="6"/>
        <v>0</v>
      </c>
      <c r="N57" s="200">
        <f>計算シート!H57</f>
        <v>0</v>
      </c>
      <c r="O57" s="201">
        <f>計算シート!N57</f>
        <v>0</v>
      </c>
      <c r="P57" s="201">
        <f>計算シート!X57</f>
        <v>0</v>
      </c>
      <c r="Q57" s="202">
        <f t="shared" si="7"/>
        <v>0</v>
      </c>
      <c r="R57" s="210"/>
      <c r="S57" s="210"/>
      <c r="T57" s="396">
        <f>'計算シート（雇用誘発数）'!G59</f>
        <v>0</v>
      </c>
      <c r="U57" s="397">
        <f>'計算シート（雇用誘発数）'!O59</f>
        <v>0</v>
      </c>
      <c r="W57" s="176">
        <f t="shared" si="1"/>
        <v>0</v>
      </c>
      <c r="X57" s="176">
        <f t="shared" si="2"/>
        <v>0</v>
      </c>
    </row>
    <row r="58" spans="2:24" ht="13.5" customHeight="1" x14ac:dyDescent="0.2">
      <c r="B58" s="540" t="s">
        <v>256</v>
      </c>
      <c r="C58" s="543" t="s">
        <v>349</v>
      </c>
      <c r="D58" s="115"/>
      <c r="E58" s="216">
        <f>最終需要額入力!X59</f>
        <v>0</v>
      </c>
      <c r="F58" s="200">
        <f>計算シート!F58</f>
        <v>0</v>
      </c>
      <c r="G58" s="201">
        <f>計算シート!L58</f>
        <v>0</v>
      </c>
      <c r="H58" s="201">
        <f>計算シート!V58</f>
        <v>0</v>
      </c>
      <c r="I58" s="202">
        <f t="shared" si="5"/>
        <v>0</v>
      </c>
      <c r="J58" s="200">
        <f>計算シート!G58</f>
        <v>0</v>
      </c>
      <c r="K58" s="201">
        <f>計算シート!M58</f>
        <v>0</v>
      </c>
      <c r="L58" s="201">
        <f>計算シート!W58</f>
        <v>0</v>
      </c>
      <c r="M58" s="202">
        <f t="shared" si="6"/>
        <v>0</v>
      </c>
      <c r="N58" s="200">
        <f>計算シート!H58</f>
        <v>0</v>
      </c>
      <c r="O58" s="201">
        <f>計算シート!N58</f>
        <v>0</v>
      </c>
      <c r="P58" s="201">
        <f>計算シート!X58</f>
        <v>0</v>
      </c>
      <c r="Q58" s="202">
        <f t="shared" si="7"/>
        <v>0</v>
      </c>
      <c r="R58" s="210"/>
      <c r="S58" s="210"/>
      <c r="T58" s="396">
        <f>'計算シート（雇用誘発数）'!G60</f>
        <v>0</v>
      </c>
      <c r="U58" s="397">
        <f>'計算シート（雇用誘発数）'!O60</f>
        <v>0</v>
      </c>
      <c r="W58" s="176">
        <f t="shared" si="1"/>
        <v>0</v>
      </c>
      <c r="X58" s="176">
        <f t="shared" si="2"/>
        <v>0</v>
      </c>
    </row>
    <row r="59" spans="2:24" ht="13.5" customHeight="1" x14ac:dyDescent="0.2">
      <c r="B59" s="540" t="s">
        <v>257</v>
      </c>
      <c r="C59" s="543" t="s">
        <v>350</v>
      </c>
      <c r="D59" s="115"/>
      <c r="E59" s="216">
        <f>最終需要額入力!X60</f>
        <v>0</v>
      </c>
      <c r="F59" s="200">
        <f>計算シート!F59</f>
        <v>0</v>
      </c>
      <c r="G59" s="201">
        <f>計算シート!L59</f>
        <v>0</v>
      </c>
      <c r="H59" s="201">
        <f>計算シート!V59</f>
        <v>0</v>
      </c>
      <c r="I59" s="202">
        <f t="shared" si="5"/>
        <v>0</v>
      </c>
      <c r="J59" s="200">
        <f>計算シート!G59</f>
        <v>0</v>
      </c>
      <c r="K59" s="201">
        <f>計算シート!M59</f>
        <v>0</v>
      </c>
      <c r="L59" s="201">
        <f>計算シート!W59</f>
        <v>0</v>
      </c>
      <c r="M59" s="202">
        <f t="shared" si="6"/>
        <v>0</v>
      </c>
      <c r="N59" s="200">
        <f>計算シート!H59</f>
        <v>0</v>
      </c>
      <c r="O59" s="201">
        <f>計算シート!N59</f>
        <v>0</v>
      </c>
      <c r="P59" s="201">
        <f>計算シート!X59</f>
        <v>0</v>
      </c>
      <c r="Q59" s="202">
        <f t="shared" si="7"/>
        <v>0</v>
      </c>
      <c r="R59" s="210"/>
      <c r="S59" s="210"/>
      <c r="T59" s="396">
        <f>'計算シート（雇用誘発数）'!G61</f>
        <v>0</v>
      </c>
      <c r="U59" s="397">
        <f>'計算シート（雇用誘発数）'!O61</f>
        <v>0</v>
      </c>
      <c r="W59" s="176">
        <f t="shared" si="1"/>
        <v>0</v>
      </c>
      <c r="X59" s="176">
        <f t="shared" si="2"/>
        <v>0</v>
      </c>
    </row>
    <row r="60" spans="2:24" ht="13.5" customHeight="1" x14ac:dyDescent="0.2">
      <c r="B60" s="540" t="s">
        <v>258</v>
      </c>
      <c r="C60" s="543" t="s">
        <v>351</v>
      </c>
      <c r="D60" s="115"/>
      <c r="E60" s="216">
        <f>最終需要額入力!X61</f>
        <v>0</v>
      </c>
      <c r="F60" s="200">
        <f>計算シート!F60</f>
        <v>0</v>
      </c>
      <c r="G60" s="201">
        <f>計算シート!L60</f>
        <v>0</v>
      </c>
      <c r="H60" s="201">
        <f>計算シート!V60</f>
        <v>0</v>
      </c>
      <c r="I60" s="202">
        <f t="shared" si="5"/>
        <v>0</v>
      </c>
      <c r="J60" s="200">
        <f>計算シート!G60</f>
        <v>0</v>
      </c>
      <c r="K60" s="201">
        <f>計算シート!M60</f>
        <v>0</v>
      </c>
      <c r="L60" s="201">
        <f>計算シート!W60</f>
        <v>0</v>
      </c>
      <c r="M60" s="202">
        <f t="shared" si="6"/>
        <v>0</v>
      </c>
      <c r="N60" s="200">
        <f>計算シート!H60</f>
        <v>0</v>
      </c>
      <c r="O60" s="201">
        <f>計算シート!N60</f>
        <v>0</v>
      </c>
      <c r="P60" s="201">
        <f>計算シート!X60</f>
        <v>0</v>
      </c>
      <c r="Q60" s="202">
        <f t="shared" si="7"/>
        <v>0</v>
      </c>
      <c r="R60" s="210"/>
      <c r="S60" s="210"/>
      <c r="T60" s="396">
        <f>'計算シート（雇用誘発数）'!G62</f>
        <v>0</v>
      </c>
      <c r="U60" s="397">
        <f>'計算シート（雇用誘発数）'!O62</f>
        <v>0</v>
      </c>
      <c r="W60" s="176">
        <f t="shared" si="1"/>
        <v>0</v>
      </c>
      <c r="X60" s="176">
        <f t="shared" si="2"/>
        <v>0</v>
      </c>
    </row>
    <row r="61" spans="2:24" ht="13.5" customHeight="1" x14ac:dyDescent="0.2">
      <c r="B61" s="542" t="s">
        <v>259</v>
      </c>
      <c r="C61" s="545" t="s">
        <v>352</v>
      </c>
      <c r="D61" s="178"/>
      <c r="E61" s="218">
        <f>最終需要額入力!X62</f>
        <v>0</v>
      </c>
      <c r="F61" s="206">
        <f>計算シート!F61</f>
        <v>0</v>
      </c>
      <c r="G61" s="207">
        <f>計算シート!L61</f>
        <v>0</v>
      </c>
      <c r="H61" s="207">
        <f>計算シート!V61</f>
        <v>0</v>
      </c>
      <c r="I61" s="208">
        <f t="shared" si="5"/>
        <v>0</v>
      </c>
      <c r="J61" s="206">
        <f>計算シート!G61</f>
        <v>0</v>
      </c>
      <c r="K61" s="207">
        <f>計算シート!M61</f>
        <v>0</v>
      </c>
      <c r="L61" s="207">
        <f>計算シート!W61</f>
        <v>0</v>
      </c>
      <c r="M61" s="208">
        <f t="shared" si="6"/>
        <v>0</v>
      </c>
      <c r="N61" s="206">
        <f>計算シート!H61</f>
        <v>0</v>
      </c>
      <c r="O61" s="207">
        <f>計算シート!N61</f>
        <v>0</v>
      </c>
      <c r="P61" s="207">
        <f>計算シート!X61</f>
        <v>0</v>
      </c>
      <c r="Q61" s="208">
        <f t="shared" si="7"/>
        <v>0</v>
      </c>
      <c r="R61" s="210"/>
      <c r="S61" s="210"/>
      <c r="T61" s="396">
        <f>'計算シート（雇用誘発数）'!G63</f>
        <v>0</v>
      </c>
      <c r="U61" s="397">
        <f>'計算シート（雇用誘発数）'!O63</f>
        <v>0</v>
      </c>
      <c r="W61" s="176">
        <f t="shared" si="1"/>
        <v>0</v>
      </c>
      <c r="X61" s="176">
        <f t="shared" si="2"/>
        <v>0</v>
      </c>
    </row>
    <row r="62" spans="2:24" ht="13.5" customHeight="1" x14ac:dyDescent="0.2">
      <c r="B62" s="540" t="s">
        <v>260</v>
      </c>
      <c r="C62" s="543" t="s">
        <v>353</v>
      </c>
      <c r="D62" s="115"/>
      <c r="E62" s="216">
        <f>最終需要額入力!X63</f>
        <v>0</v>
      </c>
      <c r="F62" s="200">
        <f>計算シート!F62</f>
        <v>0</v>
      </c>
      <c r="G62" s="201">
        <f>計算シート!L62</f>
        <v>0</v>
      </c>
      <c r="H62" s="201">
        <f>計算シート!V62</f>
        <v>0</v>
      </c>
      <c r="I62" s="202">
        <f t="shared" si="5"/>
        <v>0</v>
      </c>
      <c r="J62" s="200">
        <f>計算シート!G62</f>
        <v>0</v>
      </c>
      <c r="K62" s="201">
        <f>計算シート!M62</f>
        <v>0</v>
      </c>
      <c r="L62" s="201">
        <f>計算シート!W62</f>
        <v>0</v>
      </c>
      <c r="M62" s="202">
        <f t="shared" si="6"/>
        <v>0</v>
      </c>
      <c r="N62" s="200">
        <f>計算シート!H62</f>
        <v>0</v>
      </c>
      <c r="O62" s="201">
        <f>計算シート!N62</f>
        <v>0</v>
      </c>
      <c r="P62" s="201">
        <f>計算シート!X62</f>
        <v>0</v>
      </c>
      <c r="Q62" s="202">
        <f t="shared" si="7"/>
        <v>0</v>
      </c>
      <c r="R62" s="210"/>
      <c r="S62" s="210"/>
      <c r="T62" s="398">
        <f>'計算シート（雇用誘発数）'!G64</f>
        <v>0</v>
      </c>
      <c r="U62" s="399">
        <f>'計算シート（雇用誘発数）'!O64</f>
        <v>0</v>
      </c>
      <c r="W62" s="176">
        <f t="shared" si="1"/>
        <v>0</v>
      </c>
      <c r="X62" s="176">
        <f t="shared" si="2"/>
        <v>0</v>
      </c>
    </row>
    <row r="63" spans="2:24" ht="13.5" customHeight="1" x14ac:dyDescent="0.2">
      <c r="B63" s="540" t="s">
        <v>261</v>
      </c>
      <c r="C63" s="543" t="s">
        <v>354</v>
      </c>
      <c r="D63" s="115"/>
      <c r="E63" s="216">
        <f>最終需要額入力!X64</f>
        <v>0</v>
      </c>
      <c r="F63" s="200">
        <f>計算シート!F63</f>
        <v>0</v>
      </c>
      <c r="G63" s="201">
        <f>計算シート!L63</f>
        <v>0</v>
      </c>
      <c r="H63" s="201">
        <f>計算シート!V63</f>
        <v>0</v>
      </c>
      <c r="I63" s="202">
        <f t="shared" si="5"/>
        <v>0</v>
      </c>
      <c r="J63" s="200">
        <f>計算シート!G63</f>
        <v>0</v>
      </c>
      <c r="K63" s="201">
        <f>計算シート!M63</f>
        <v>0</v>
      </c>
      <c r="L63" s="201">
        <f>計算シート!W63</f>
        <v>0</v>
      </c>
      <c r="M63" s="202">
        <f t="shared" si="6"/>
        <v>0</v>
      </c>
      <c r="N63" s="200">
        <f>計算シート!H63</f>
        <v>0</v>
      </c>
      <c r="O63" s="201">
        <f>計算シート!N63</f>
        <v>0</v>
      </c>
      <c r="P63" s="201">
        <f>計算シート!X63</f>
        <v>0</v>
      </c>
      <c r="Q63" s="202">
        <f t="shared" si="7"/>
        <v>0</v>
      </c>
      <c r="R63" s="210"/>
      <c r="S63" s="210"/>
      <c r="T63" s="396">
        <f>'計算シート（雇用誘発数）'!G65</f>
        <v>0</v>
      </c>
      <c r="U63" s="397">
        <f>'計算シート（雇用誘発数）'!O65</f>
        <v>0</v>
      </c>
      <c r="W63" s="176">
        <f t="shared" si="1"/>
        <v>0</v>
      </c>
      <c r="X63" s="176">
        <f t="shared" si="2"/>
        <v>0</v>
      </c>
    </row>
    <row r="64" spans="2:24" ht="13.5" customHeight="1" x14ac:dyDescent="0.2">
      <c r="B64" s="540" t="s">
        <v>262</v>
      </c>
      <c r="C64" s="543" t="s">
        <v>78</v>
      </c>
      <c r="D64" s="115"/>
      <c r="E64" s="216">
        <f>最終需要額入力!X65</f>
        <v>0</v>
      </c>
      <c r="F64" s="200">
        <f>計算シート!F64</f>
        <v>0</v>
      </c>
      <c r="G64" s="201">
        <f>計算シート!L64</f>
        <v>0</v>
      </c>
      <c r="H64" s="201">
        <f>計算シート!V64</f>
        <v>0</v>
      </c>
      <c r="I64" s="202">
        <f t="shared" si="5"/>
        <v>0</v>
      </c>
      <c r="J64" s="200">
        <f>計算シート!G64</f>
        <v>0</v>
      </c>
      <c r="K64" s="201">
        <f>計算シート!M64</f>
        <v>0</v>
      </c>
      <c r="L64" s="201">
        <f>計算シート!W64</f>
        <v>0</v>
      </c>
      <c r="M64" s="202">
        <f t="shared" si="6"/>
        <v>0</v>
      </c>
      <c r="N64" s="200">
        <f>計算シート!H64</f>
        <v>0</v>
      </c>
      <c r="O64" s="201">
        <f>計算シート!N64</f>
        <v>0</v>
      </c>
      <c r="P64" s="201">
        <f>計算シート!X64</f>
        <v>0</v>
      </c>
      <c r="Q64" s="202">
        <f t="shared" si="7"/>
        <v>0</v>
      </c>
      <c r="R64" s="210"/>
      <c r="S64" s="210"/>
      <c r="T64" s="396">
        <f>'計算シート（雇用誘発数）'!G66</f>
        <v>0</v>
      </c>
      <c r="U64" s="397">
        <f>'計算シート（雇用誘発数）'!O66</f>
        <v>0</v>
      </c>
      <c r="W64" s="176">
        <f t="shared" si="1"/>
        <v>0</v>
      </c>
      <c r="X64" s="176">
        <f t="shared" si="2"/>
        <v>0</v>
      </c>
    </row>
    <row r="65" spans="2:24" ht="13.5" customHeight="1" x14ac:dyDescent="0.2">
      <c r="B65" s="540" t="s">
        <v>263</v>
      </c>
      <c r="C65" s="543" t="s">
        <v>355</v>
      </c>
      <c r="D65" s="115"/>
      <c r="E65" s="216">
        <f>最終需要額入力!X66</f>
        <v>0</v>
      </c>
      <c r="F65" s="200">
        <f>計算シート!F65</f>
        <v>0</v>
      </c>
      <c r="G65" s="201">
        <f>計算シート!L65</f>
        <v>0</v>
      </c>
      <c r="H65" s="201">
        <f>計算シート!V65</f>
        <v>0</v>
      </c>
      <c r="I65" s="202">
        <f t="shared" si="5"/>
        <v>0</v>
      </c>
      <c r="J65" s="200">
        <f>計算シート!G65</f>
        <v>0</v>
      </c>
      <c r="K65" s="201">
        <f>計算シート!M65</f>
        <v>0</v>
      </c>
      <c r="L65" s="201">
        <f>計算シート!W65</f>
        <v>0</v>
      </c>
      <c r="M65" s="202">
        <f t="shared" si="6"/>
        <v>0</v>
      </c>
      <c r="N65" s="200">
        <f>計算シート!H65</f>
        <v>0</v>
      </c>
      <c r="O65" s="201">
        <f>計算シート!N65</f>
        <v>0</v>
      </c>
      <c r="P65" s="201">
        <f>計算シート!X65</f>
        <v>0</v>
      </c>
      <c r="Q65" s="202">
        <f t="shared" si="7"/>
        <v>0</v>
      </c>
      <c r="R65" s="210"/>
      <c r="S65" s="210"/>
      <c r="T65" s="396">
        <f>'計算シート（雇用誘発数）'!G67</f>
        <v>0</v>
      </c>
      <c r="U65" s="397">
        <f>'計算シート（雇用誘発数）'!O67</f>
        <v>0</v>
      </c>
      <c r="W65" s="176">
        <f t="shared" si="1"/>
        <v>0</v>
      </c>
      <c r="X65" s="176">
        <f t="shared" si="2"/>
        <v>0</v>
      </c>
    </row>
    <row r="66" spans="2:24" ht="13.5" customHeight="1" x14ac:dyDescent="0.2">
      <c r="B66" s="542" t="s">
        <v>264</v>
      </c>
      <c r="C66" s="545" t="s">
        <v>356</v>
      </c>
      <c r="D66" s="178"/>
      <c r="E66" s="218">
        <f>最終需要額入力!X67</f>
        <v>0</v>
      </c>
      <c r="F66" s="206">
        <f>計算シート!F66</f>
        <v>0</v>
      </c>
      <c r="G66" s="207">
        <f>計算シート!L66</f>
        <v>0</v>
      </c>
      <c r="H66" s="207">
        <f>計算シート!V66</f>
        <v>0</v>
      </c>
      <c r="I66" s="208">
        <f t="shared" si="5"/>
        <v>0</v>
      </c>
      <c r="J66" s="206">
        <f>計算シート!G66</f>
        <v>0</v>
      </c>
      <c r="K66" s="207">
        <f>計算シート!M66</f>
        <v>0</v>
      </c>
      <c r="L66" s="207">
        <f>計算シート!W66</f>
        <v>0</v>
      </c>
      <c r="M66" s="208">
        <f t="shared" si="6"/>
        <v>0</v>
      </c>
      <c r="N66" s="206">
        <f>計算シート!H66</f>
        <v>0</v>
      </c>
      <c r="O66" s="207">
        <f>計算シート!N66</f>
        <v>0</v>
      </c>
      <c r="P66" s="207">
        <f>計算シート!X66</f>
        <v>0</v>
      </c>
      <c r="Q66" s="208">
        <f t="shared" si="7"/>
        <v>0</v>
      </c>
      <c r="R66" s="210"/>
      <c r="S66" s="210"/>
      <c r="T66" s="400">
        <f>'計算シート（雇用誘発数）'!G68</f>
        <v>0</v>
      </c>
      <c r="U66" s="401">
        <f>'計算シート（雇用誘発数）'!O68</f>
        <v>0</v>
      </c>
      <c r="W66" s="176">
        <f t="shared" si="1"/>
        <v>0</v>
      </c>
      <c r="X66" s="176">
        <f t="shared" si="2"/>
        <v>0</v>
      </c>
    </row>
    <row r="67" spans="2:24" ht="13.5" customHeight="1" x14ac:dyDescent="0.2">
      <c r="B67" s="540" t="s">
        <v>265</v>
      </c>
      <c r="C67" s="543" t="s">
        <v>357</v>
      </c>
      <c r="D67" s="115"/>
      <c r="E67" s="216">
        <f>最終需要額入力!X68</f>
        <v>0</v>
      </c>
      <c r="F67" s="200">
        <f>計算シート!F67</f>
        <v>0</v>
      </c>
      <c r="G67" s="201">
        <f>計算シート!L67</f>
        <v>0</v>
      </c>
      <c r="H67" s="201">
        <f>計算シート!V67</f>
        <v>0</v>
      </c>
      <c r="I67" s="202">
        <f t="shared" si="5"/>
        <v>0</v>
      </c>
      <c r="J67" s="200">
        <f>計算シート!G67</f>
        <v>0</v>
      </c>
      <c r="K67" s="201">
        <f>計算シート!M67</f>
        <v>0</v>
      </c>
      <c r="L67" s="201">
        <f>計算シート!W67</f>
        <v>0</v>
      </c>
      <c r="M67" s="202">
        <f t="shared" si="6"/>
        <v>0</v>
      </c>
      <c r="N67" s="200">
        <f>計算シート!H67</f>
        <v>0</v>
      </c>
      <c r="O67" s="201">
        <f>計算シート!N67</f>
        <v>0</v>
      </c>
      <c r="P67" s="201">
        <f>計算シート!X67</f>
        <v>0</v>
      </c>
      <c r="Q67" s="202">
        <f t="shared" si="7"/>
        <v>0</v>
      </c>
      <c r="R67" s="210"/>
      <c r="S67" s="210"/>
      <c r="T67" s="396">
        <f>'計算シート（雇用誘発数）'!G69</f>
        <v>0</v>
      </c>
      <c r="U67" s="397">
        <f>'計算シート（雇用誘発数）'!O69</f>
        <v>0</v>
      </c>
      <c r="W67" s="176">
        <f t="shared" si="1"/>
        <v>0</v>
      </c>
      <c r="X67" s="176">
        <f t="shared" si="2"/>
        <v>0</v>
      </c>
    </row>
    <row r="68" spans="2:24" ht="13.5" customHeight="1" x14ac:dyDescent="0.2">
      <c r="B68" s="540" t="s">
        <v>266</v>
      </c>
      <c r="C68" s="543" t="s">
        <v>358</v>
      </c>
      <c r="D68" s="115"/>
      <c r="E68" s="216">
        <f>最終需要額入力!X69</f>
        <v>0</v>
      </c>
      <c r="F68" s="200">
        <f>計算シート!F68</f>
        <v>0</v>
      </c>
      <c r="G68" s="201">
        <f>計算シート!L68</f>
        <v>0</v>
      </c>
      <c r="H68" s="201">
        <f>計算シート!V68</f>
        <v>0</v>
      </c>
      <c r="I68" s="202">
        <f t="shared" si="5"/>
        <v>0</v>
      </c>
      <c r="J68" s="200">
        <f>計算シート!G68</f>
        <v>0</v>
      </c>
      <c r="K68" s="201">
        <f>計算シート!M68</f>
        <v>0</v>
      </c>
      <c r="L68" s="201">
        <f>計算シート!W68</f>
        <v>0</v>
      </c>
      <c r="M68" s="202">
        <f t="shared" si="6"/>
        <v>0</v>
      </c>
      <c r="N68" s="200">
        <f>計算シート!H68</f>
        <v>0</v>
      </c>
      <c r="O68" s="201">
        <f>計算シート!N68</f>
        <v>0</v>
      </c>
      <c r="P68" s="201">
        <f>計算シート!X68</f>
        <v>0</v>
      </c>
      <c r="Q68" s="202">
        <f t="shared" si="7"/>
        <v>0</v>
      </c>
      <c r="R68" s="210"/>
      <c r="S68" s="210"/>
      <c r="T68" s="396">
        <f>'計算シート（雇用誘発数）'!G70</f>
        <v>0</v>
      </c>
      <c r="U68" s="397">
        <f>'計算シート（雇用誘発数）'!O70</f>
        <v>0</v>
      </c>
      <c r="W68" s="176">
        <f t="shared" si="1"/>
        <v>0</v>
      </c>
      <c r="X68" s="176">
        <f t="shared" si="2"/>
        <v>0</v>
      </c>
    </row>
    <row r="69" spans="2:24" ht="13.5" customHeight="1" x14ac:dyDescent="0.2">
      <c r="B69" s="540" t="s">
        <v>267</v>
      </c>
      <c r="C69" s="543" t="s">
        <v>359</v>
      </c>
      <c r="D69" s="115"/>
      <c r="E69" s="216">
        <f>最終需要額入力!X70</f>
        <v>0</v>
      </c>
      <c r="F69" s="200">
        <f>計算シート!F69</f>
        <v>0</v>
      </c>
      <c r="G69" s="201">
        <f>計算シート!L69</f>
        <v>0</v>
      </c>
      <c r="H69" s="201">
        <f>計算シート!V69</f>
        <v>0</v>
      </c>
      <c r="I69" s="202">
        <f t="shared" si="5"/>
        <v>0</v>
      </c>
      <c r="J69" s="200">
        <f>計算シート!G69</f>
        <v>0</v>
      </c>
      <c r="K69" s="201">
        <f>計算シート!M69</f>
        <v>0</v>
      </c>
      <c r="L69" s="201">
        <f>計算シート!W69</f>
        <v>0</v>
      </c>
      <c r="M69" s="202">
        <f t="shared" si="6"/>
        <v>0</v>
      </c>
      <c r="N69" s="200">
        <f>計算シート!H69</f>
        <v>0</v>
      </c>
      <c r="O69" s="201">
        <f>計算シート!N69</f>
        <v>0</v>
      </c>
      <c r="P69" s="201">
        <f>計算シート!X69</f>
        <v>0</v>
      </c>
      <c r="Q69" s="202">
        <f t="shared" si="7"/>
        <v>0</v>
      </c>
      <c r="R69" s="210"/>
      <c r="S69" s="210"/>
      <c r="T69" s="396">
        <f>'計算シート（雇用誘発数）'!G71</f>
        <v>0</v>
      </c>
      <c r="U69" s="397">
        <f>'計算シート（雇用誘発数）'!O71</f>
        <v>0</v>
      </c>
      <c r="W69" s="176">
        <f t="shared" si="1"/>
        <v>0</v>
      </c>
      <c r="X69" s="176">
        <f t="shared" si="2"/>
        <v>0</v>
      </c>
    </row>
    <row r="70" spans="2:24" ht="13.5" customHeight="1" x14ac:dyDescent="0.2">
      <c r="B70" s="540" t="s">
        <v>268</v>
      </c>
      <c r="C70" s="543" t="s">
        <v>549</v>
      </c>
      <c r="D70" s="115"/>
      <c r="E70" s="216">
        <f>最終需要額入力!X71</f>
        <v>0</v>
      </c>
      <c r="F70" s="200">
        <f>計算シート!F70</f>
        <v>0</v>
      </c>
      <c r="G70" s="201">
        <f>計算シート!L70</f>
        <v>0</v>
      </c>
      <c r="H70" s="201">
        <f>計算シート!V70</f>
        <v>0</v>
      </c>
      <c r="I70" s="202">
        <f t="shared" si="5"/>
        <v>0</v>
      </c>
      <c r="J70" s="200">
        <f>計算シート!G70</f>
        <v>0</v>
      </c>
      <c r="K70" s="201">
        <f>計算シート!M70</f>
        <v>0</v>
      </c>
      <c r="L70" s="201">
        <f>計算シート!W70</f>
        <v>0</v>
      </c>
      <c r="M70" s="202">
        <f t="shared" si="6"/>
        <v>0</v>
      </c>
      <c r="N70" s="200">
        <f>計算シート!H70</f>
        <v>0</v>
      </c>
      <c r="O70" s="201">
        <f>計算シート!N70</f>
        <v>0</v>
      </c>
      <c r="P70" s="201">
        <f>計算シート!X70</f>
        <v>0</v>
      </c>
      <c r="Q70" s="202">
        <f t="shared" si="7"/>
        <v>0</v>
      </c>
      <c r="R70" s="210"/>
      <c r="S70" s="210"/>
      <c r="T70" s="396">
        <f>'計算シート（雇用誘発数）'!G72</f>
        <v>0</v>
      </c>
      <c r="U70" s="397">
        <f>'計算シート（雇用誘発数）'!O72</f>
        <v>0</v>
      </c>
      <c r="W70" s="176">
        <f t="shared" si="1"/>
        <v>0</v>
      </c>
      <c r="X70" s="176">
        <f t="shared" si="2"/>
        <v>0</v>
      </c>
    </row>
    <row r="71" spans="2:24" ht="13.5" customHeight="1" x14ac:dyDescent="0.2">
      <c r="B71" s="542" t="s">
        <v>269</v>
      </c>
      <c r="C71" s="545" t="s">
        <v>360</v>
      </c>
      <c r="D71" s="178"/>
      <c r="E71" s="218">
        <f>最終需要額入力!X72</f>
        <v>0</v>
      </c>
      <c r="F71" s="206">
        <f>計算シート!F71</f>
        <v>0</v>
      </c>
      <c r="G71" s="207">
        <f>計算シート!L71</f>
        <v>0</v>
      </c>
      <c r="H71" s="207">
        <f>計算シート!V71</f>
        <v>0</v>
      </c>
      <c r="I71" s="208">
        <f t="shared" si="5"/>
        <v>0</v>
      </c>
      <c r="J71" s="206">
        <f>計算シート!G71</f>
        <v>0</v>
      </c>
      <c r="K71" s="207">
        <f>計算シート!M71</f>
        <v>0</v>
      </c>
      <c r="L71" s="207">
        <f>計算シート!W71</f>
        <v>0</v>
      </c>
      <c r="M71" s="208">
        <f t="shared" si="6"/>
        <v>0</v>
      </c>
      <c r="N71" s="206">
        <f>計算シート!H71</f>
        <v>0</v>
      </c>
      <c r="O71" s="207">
        <f>計算シート!N71</f>
        <v>0</v>
      </c>
      <c r="P71" s="207">
        <f>計算シート!X71</f>
        <v>0</v>
      </c>
      <c r="Q71" s="202">
        <f t="shared" si="7"/>
        <v>0</v>
      </c>
      <c r="R71" s="210"/>
      <c r="S71" s="210"/>
      <c r="T71" s="396">
        <f>'計算シート（雇用誘発数）'!G73</f>
        <v>0</v>
      </c>
      <c r="U71" s="397">
        <f>'計算シート（雇用誘発数）'!O73</f>
        <v>0</v>
      </c>
      <c r="W71" s="176">
        <f t="shared" ref="W71:W111" si="8">K71+L71</f>
        <v>0</v>
      </c>
      <c r="X71" s="176">
        <f t="shared" ref="X71:X111" si="9">O71+P71</f>
        <v>0</v>
      </c>
    </row>
    <row r="72" spans="2:24" ht="13.5" customHeight="1" x14ac:dyDescent="0.2">
      <c r="B72" s="540" t="s">
        <v>270</v>
      </c>
      <c r="C72" s="543" t="s">
        <v>188</v>
      </c>
      <c r="D72" s="115"/>
      <c r="E72" s="216">
        <f>最終需要額入力!X73</f>
        <v>0</v>
      </c>
      <c r="F72" s="200">
        <f>計算シート!F72</f>
        <v>0</v>
      </c>
      <c r="G72" s="201">
        <f>計算シート!L72</f>
        <v>0</v>
      </c>
      <c r="H72" s="201">
        <f>計算シート!V72</f>
        <v>0</v>
      </c>
      <c r="I72" s="202">
        <f t="shared" si="5"/>
        <v>0</v>
      </c>
      <c r="J72" s="200">
        <f>計算シート!G72</f>
        <v>0</v>
      </c>
      <c r="K72" s="201">
        <f>計算シート!M72</f>
        <v>0</v>
      </c>
      <c r="L72" s="201">
        <f>計算シート!W72</f>
        <v>0</v>
      </c>
      <c r="M72" s="202">
        <f t="shared" si="6"/>
        <v>0</v>
      </c>
      <c r="N72" s="200">
        <f>計算シート!H72</f>
        <v>0</v>
      </c>
      <c r="O72" s="201">
        <f>計算シート!N72</f>
        <v>0</v>
      </c>
      <c r="P72" s="201">
        <f>計算シート!X72</f>
        <v>0</v>
      </c>
      <c r="Q72" s="205">
        <f t="shared" si="7"/>
        <v>0</v>
      </c>
      <c r="R72" s="210"/>
      <c r="S72" s="210"/>
      <c r="T72" s="398">
        <f>'計算シート（雇用誘発数）'!G74</f>
        <v>0</v>
      </c>
      <c r="U72" s="399">
        <f>'計算シート（雇用誘発数）'!O74</f>
        <v>0</v>
      </c>
      <c r="W72" s="176">
        <f t="shared" si="8"/>
        <v>0</v>
      </c>
      <c r="X72" s="176">
        <f t="shared" si="9"/>
        <v>0</v>
      </c>
    </row>
    <row r="73" spans="2:24" ht="13.5" customHeight="1" x14ac:dyDescent="0.2">
      <c r="B73" s="540" t="s">
        <v>271</v>
      </c>
      <c r="C73" s="543" t="s">
        <v>189</v>
      </c>
      <c r="D73" s="115"/>
      <c r="E73" s="216">
        <f>最終需要額入力!X74</f>
        <v>0</v>
      </c>
      <c r="F73" s="200">
        <f>計算シート!F73</f>
        <v>0</v>
      </c>
      <c r="G73" s="201">
        <f>計算シート!L73</f>
        <v>0</v>
      </c>
      <c r="H73" s="201">
        <f>計算シート!V73</f>
        <v>0</v>
      </c>
      <c r="I73" s="202">
        <f t="shared" si="5"/>
        <v>0</v>
      </c>
      <c r="J73" s="200">
        <f>計算シート!G73</f>
        <v>0</v>
      </c>
      <c r="K73" s="201">
        <f>計算シート!M73</f>
        <v>0</v>
      </c>
      <c r="L73" s="201">
        <f>計算シート!W73</f>
        <v>0</v>
      </c>
      <c r="M73" s="202">
        <f t="shared" si="6"/>
        <v>0</v>
      </c>
      <c r="N73" s="200">
        <f>計算シート!H73</f>
        <v>0</v>
      </c>
      <c r="O73" s="201">
        <f>計算シート!N73</f>
        <v>0</v>
      </c>
      <c r="P73" s="201">
        <f>計算シート!X73</f>
        <v>0</v>
      </c>
      <c r="Q73" s="202">
        <f t="shared" si="7"/>
        <v>0</v>
      </c>
      <c r="R73" s="210"/>
      <c r="S73" s="210"/>
      <c r="T73" s="396">
        <f>'計算シート（雇用誘発数）'!G75</f>
        <v>0</v>
      </c>
      <c r="U73" s="397">
        <f>'計算シート（雇用誘発数）'!O75</f>
        <v>0</v>
      </c>
      <c r="W73" s="176">
        <f t="shared" si="8"/>
        <v>0</v>
      </c>
      <c r="X73" s="176">
        <f t="shared" si="9"/>
        <v>0</v>
      </c>
    </row>
    <row r="74" spans="2:24" ht="13.5" customHeight="1" x14ac:dyDescent="0.2">
      <c r="B74" s="540" t="s">
        <v>272</v>
      </c>
      <c r="C74" s="543" t="s">
        <v>190</v>
      </c>
      <c r="D74" s="115"/>
      <c r="E74" s="216">
        <f>最終需要額入力!X75</f>
        <v>0</v>
      </c>
      <c r="F74" s="200">
        <f>計算シート!F74</f>
        <v>0</v>
      </c>
      <c r="G74" s="201">
        <f>計算シート!L74</f>
        <v>0</v>
      </c>
      <c r="H74" s="201">
        <f>計算シート!V74</f>
        <v>0</v>
      </c>
      <c r="I74" s="202">
        <f t="shared" si="5"/>
        <v>0</v>
      </c>
      <c r="J74" s="200">
        <f>計算シート!G74</f>
        <v>0</v>
      </c>
      <c r="K74" s="201">
        <f>計算シート!M74</f>
        <v>0</v>
      </c>
      <c r="L74" s="201">
        <f>計算シート!W74</f>
        <v>0</v>
      </c>
      <c r="M74" s="202">
        <f t="shared" si="6"/>
        <v>0</v>
      </c>
      <c r="N74" s="200">
        <f>計算シート!H74</f>
        <v>0</v>
      </c>
      <c r="O74" s="201">
        <f>計算シート!N74</f>
        <v>0</v>
      </c>
      <c r="P74" s="201">
        <f>計算シート!X74</f>
        <v>0</v>
      </c>
      <c r="Q74" s="202">
        <f t="shared" si="7"/>
        <v>0</v>
      </c>
      <c r="R74" s="210"/>
      <c r="S74" s="210"/>
      <c r="T74" s="396">
        <f>'計算シート（雇用誘発数）'!G76</f>
        <v>0</v>
      </c>
      <c r="U74" s="397">
        <f>'計算シート（雇用誘発数）'!O76</f>
        <v>0</v>
      </c>
      <c r="W74" s="176">
        <f t="shared" si="8"/>
        <v>0</v>
      </c>
      <c r="X74" s="176">
        <f t="shared" si="9"/>
        <v>0</v>
      </c>
    </row>
    <row r="75" spans="2:24" ht="13.5" customHeight="1" x14ac:dyDescent="0.2">
      <c r="B75" s="540" t="s">
        <v>273</v>
      </c>
      <c r="C75" s="543" t="s">
        <v>191</v>
      </c>
      <c r="D75" s="115"/>
      <c r="E75" s="216">
        <f>最終需要額入力!X76</f>
        <v>0</v>
      </c>
      <c r="F75" s="200">
        <f>計算シート!F75</f>
        <v>0</v>
      </c>
      <c r="G75" s="201">
        <f>計算シート!L75</f>
        <v>0</v>
      </c>
      <c r="H75" s="201">
        <f>計算シート!V75</f>
        <v>0</v>
      </c>
      <c r="I75" s="202">
        <f t="shared" si="5"/>
        <v>0</v>
      </c>
      <c r="J75" s="200">
        <f>計算シート!G75</f>
        <v>0</v>
      </c>
      <c r="K75" s="201">
        <f>計算シート!M75</f>
        <v>0</v>
      </c>
      <c r="L75" s="201">
        <f>計算シート!W75</f>
        <v>0</v>
      </c>
      <c r="M75" s="202">
        <f t="shared" si="6"/>
        <v>0</v>
      </c>
      <c r="N75" s="200">
        <f>計算シート!H75</f>
        <v>0</v>
      </c>
      <c r="O75" s="201">
        <f>計算シート!N75</f>
        <v>0</v>
      </c>
      <c r="P75" s="201">
        <f>計算シート!X75</f>
        <v>0</v>
      </c>
      <c r="Q75" s="202">
        <f t="shared" si="7"/>
        <v>0</v>
      </c>
      <c r="R75" s="210"/>
      <c r="S75" s="210"/>
      <c r="T75" s="396">
        <f>'計算シート（雇用誘発数）'!G77</f>
        <v>0</v>
      </c>
      <c r="U75" s="397">
        <f>'計算シート（雇用誘発数）'!O77</f>
        <v>0</v>
      </c>
      <c r="W75" s="176">
        <f t="shared" si="8"/>
        <v>0</v>
      </c>
      <c r="X75" s="176">
        <f t="shared" si="9"/>
        <v>0</v>
      </c>
    </row>
    <row r="76" spans="2:24" ht="13.5" customHeight="1" x14ac:dyDescent="0.2">
      <c r="B76" s="542" t="s">
        <v>274</v>
      </c>
      <c r="C76" s="545" t="s">
        <v>361</v>
      </c>
      <c r="D76" s="178"/>
      <c r="E76" s="218">
        <f>最終需要額入力!X77</f>
        <v>0</v>
      </c>
      <c r="F76" s="206">
        <f>計算シート!F76</f>
        <v>0</v>
      </c>
      <c r="G76" s="207">
        <f>計算シート!L76</f>
        <v>0</v>
      </c>
      <c r="H76" s="201">
        <f>計算シート!V76</f>
        <v>0</v>
      </c>
      <c r="I76" s="208">
        <f t="shared" si="5"/>
        <v>0</v>
      </c>
      <c r="J76" s="206">
        <f>計算シート!G76</f>
        <v>0</v>
      </c>
      <c r="K76" s="207">
        <f>計算シート!M76</f>
        <v>0</v>
      </c>
      <c r="L76" s="207">
        <f>計算シート!W76</f>
        <v>0</v>
      </c>
      <c r="M76" s="208">
        <f t="shared" si="6"/>
        <v>0</v>
      </c>
      <c r="N76" s="206">
        <f>計算シート!H76</f>
        <v>0</v>
      </c>
      <c r="O76" s="207">
        <f>計算シート!N76</f>
        <v>0</v>
      </c>
      <c r="P76" s="207">
        <f>計算シート!X76</f>
        <v>0</v>
      </c>
      <c r="Q76" s="202">
        <f t="shared" si="7"/>
        <v>0</v>
      </c>
      <c r="R76" s="210"/>
      <c r="S76" s="210"/>
      <c r="T76" s="400">
        <f>'計算シート（雇用誘発数）'!G78</f>
        <v>0</v>
      </c>
      <c r="U76" s="401">
        <f>'計算シート（雇用誘発数）'!O78</f>
        <v>0</v>
      </c>
      <c r="W76" s="176">
        <f t="shared" si="8"/>
        <v>0</v>
      </c>
      <c r="X76" s="176">
        <f t="shared" si="9"/>
        <v>0</v>
      </c>
    </row>
    <row r="77" spans="2:24" ht="13.5" customHeight="1" x14ac:dyDescent="0.2">
      <c r="B77" s="540" t="s">
        <v>275</v>
      </c>
      <c r="C77" s="543" t="s">
        <v>362</v>
      </c>
      <c r="D77" s="115"/>
      <c r="E77" s="216">
        <f>最終需要額入力!X78</f>
        <v>0</v>
      </c>
      <c r="F77" s="200">
        <f>計算シート!F77</f>
        <v>0</v>
      </c>
      <c r="G77" s="201">
        <f>計算シート!L77</f>
        <v>0</v>
      </c>
      <c r="H77" s="204">
        <f>計算シート!V77</f>
        <v>0</v>
      </c>
      <c r="I77" s="202">
        <f t="shared" si="5"/>
        <v>0</v>
      </c>
      <c r="J77" s="200">
        <f>計算シート!G77</f>
        <v>0</v>
      </c>
      <c r="K77" s="201">
        <f>計算シート!M77</f>
        <v>0</v>
      </c>
      <c r="L77" s="201">
        <f>計算シート!W77</f>
        <v>0</v>
      </c>
      <c r="M77" s="202">
        <f t="shared" si="6"/>
        <v>0</v>
      </c>
      <c r="N77" s="200">
        <f>計算シート!H77</f>
        <v>0</v>
      </c>
      <c r="O77" s="201">
        <f>計算シート!N77</f>
        <v>0</v>
      </c>
      <c r="P77" s="201">
        <f>計算シート!X77</f>
        <v>0</v>
      </c>
      <c r="Q77" s="205">
        <f t="shared" si="7"/>
        <v>0</v>
      </c>
      <c r="R77" s="210"/>
      <c r="S77" s="210"/>
      <c r="T77" s="396">
        <f>'計算シート（雇用誘発数）'!G79</f>
        <v>0</v>
      </c>
      <c r="U77" s="397">
        <f>'計算シート（雇用誘発数）'!O79</f>
        <v>0</v>
      </c>
      <c r="W77" s="176">
        <f t="shared" si="8"/>
        <v>0</v>
      </c>
      <c r="X77" s="176">
        <f t="shared" si="9"/>
        <v>0</v>
      </c>
    </row>
    <row r="78" spans="2:24" ht="13.5" customHeight="1" x14ac:dyDescent="0.2">
      <c r="B78" s="540" t="s">
        <v>276</v>
      </c>
      <c r="C78" s="543" t="s">
        <v>363</v>
      </c>
      <c r="D78" s="115"/>
      <c r="E78" s="216">
        <f>最終需要額入力!X79</f>
        <v>0</v>
      </c>
      <c r="F78" s="200">
        <f>計算シート!F78</f>
        <v>0</v>
      </c>
      <c r="G78" s="201">
        <f>計算シート!L78</f>
        <v>0</v>
      </c>
      <c r="H78" s="201">
        <f>計算シート!V78</f>
        <v>0</v>
      </c>
      <c r="I78" s="202">
        <f t="shared" si="5"/>
        <v>0</v>
      </c>
      <c r="J78" s="200">
        <f>計算シート!G78</f>
        <v>0</v>
      </c>
      <c r="K78" s="201">
        <f>計算シート!M78</f>
        <v>0</v>
      </c>
      <c r="L78" s="201">
        <f>計算シート!W78</f>
        <v>0</v>
      </c>
      <c r="M78" s="202">
        <f t="shared" si="6"/>
        <v>0</v>
      </c>
      <c r="N78" s="200">
        <f>計算シート!H78</f>
        <v>0</v>
      </c>
      <c r="O78" s="201">
        <f>計算シート!N78</f>
        <v>0</v>
      </c>
      <c r="P78" s="201">
        <f>計算シート!X78</f>
        <v>0</v>
      </c>
      <c r="Q78" s="202">
        <f t="shared" si="7"/>
        <v>0</v>
      </c>
      <c r="R78" s="210"/>
      <c r="S78" s="210"/>
      <c r="T78" s="396">
        <f>'計算シート（雇用誘発数）'!G80</f>
        <v>0</v>
      </c>
      <c r="U78" s="397">
        <f>'計算シート（雇用誘発数）'!O80</f>
        <v>0</v>
      </c>
      <c r="W78" s="176">
        <f t="shared" si="8"/>
        <v>0</v>
      </c>
      <c r="X78" s="176">
        <f t="shared" si="9"/>
        <v>0</v>
      </c>
    </row>
    <row r="79" spans="2:24" ht="13.5" customHeight="1" x14ac:dyDescent="0.2">
      <c r="B79" s="540" t="s">
        <v>277</v>
      </c>
      <c r="C79" s="543" t="s">
        <v>364</v>
      </c>
      <c r="D79" s="115"/>
      <c r="E79" s="216">
        <f>最終需要額入力!X80</f>
        <v>0</v>
      </c>
      <c r="F79" s="200">
        <f>計算シート!F79</f>
        <v>0</v>
      </c>
      <c r="G79" s="201">
        <f>計算シート!L79</f>
        <v>0</v>
      </c>
      <c r="H79" s="201">
        <f>計算シート!V79</f>
        <v>0</v>
      </c>
      <c r="I79" s="202">
        <f t="shared" si="5"/>
        <v>0</v>
      </c>
      <c r="J79" s="200">
        <f>計算シート!G79</f>
        <v>0</v>
      </c>
      <c r="K79" s="201">
        <f>計算シート!M79</f>
        <v>0</v>
      </c>
      <c r="L79" s="201">
        <f>計算シート!W79</f>
        <v>0</v>
      </c>
      <c r="M79" s="202">
        <f t="shared" si="6"/>
        <v>0</v>
      </c>
      <c r="N79" s="200">
        <f>計算シート!H79</f>
        <v>0</v>
      </c>
      <c r="O79" s="201">
        <f>計算シート!N79</f>
        <v>0</v>
      </c>
      <c r="P79" s="201">
        <f>計算シート!X79</f>
        <v>0</v>
      </c>
      <c r="Q79" s="202">
        <f t="shared" si="7"/>
        <v>0</v>
      </c>
      <c r="R79" s="210"/>
      <c r="S79" s="210"/>
      <c r="T79" s="396">
        <f>'計算シート（雇用誘発数）'!G81</f>
        <v>0</v>
      </c>
      <c r="U79" s="397">
        <f>'計算シート（雇用誘発数）'!O81</f>
        <v>0</v>
      </c>
      <c r="W79" s="176">
        <f t="shared" si="8"/>
        <v>0</v>
      </c>
      <c r="X79" s="176">
        <f t="shared" si="9"/>
        <v>0</v>
      </c>
    </row>
    <row r="80" spans="2:24" ht="13.5" customHeight="1" x14ac:dyDescent="0.2">
      <c r="B80" s="540" t="s">
        <v>278</v>
      </c>
      <c r="C80" s="543" t="s">
        <v>365</v>
      </c>
      <c r="D80" s="115"/>
      <c r="E80" s="216">
        <f>最終需要額入力!X81</f>
        <v>0</v>
      </c>
      <c r="F80" s="200">
        <f>計算シート!F80</f>
        <v>0</v>
      </c>
      <c r="G80" s="201">
        <f>計算シート!L80</f>
        <v>0</v>
      </c>
      <c r="H80" s="201">
        <f>計算シート!V80</f>
        <v>0</v>
      </c>
      <c r="I80" s="202">
        <f t="shared" si="5"/>
        <v>0</v>
      </c>
      <c r="J80" s="200">
        <f>計算シート!G80</f>
        <v>0</v>
      </c>
      <c r="K80" s="201">
        <f>計算シート!M80</f>
        <v>0</v>
      </c>
      <c r="L80" s="201">
        <f>計算シート!W80</f>
        <v>0</v>
      </c>
      <c r="M80" s="202">
        <f t="shared" si="6"/>
        <v>0</v>
      </c>
      <c r="N80" s="200">
        <f>計算シート!H80</f>
        <v>0</v>
      </c>
      <c r="O80" s="201">
        <f>計算シート!N80</f>
        <v>0</v>
      </c>
      <c r="P80" s="201">
        <f>計算シート!X80</f>
        <v>0</v>
      </c>
      <c r="Q80" s="202">
        <f t="shared" si="7"/>
        <v>0</v>
      </c>
      <c r="R80" s="210"/>
      <c r="S80" s="210"/>
      <c r="T80" s="396">
        <f>'計算シート（雇用誘発数）'!G82</f>
        <v>0</v>
      </c>
      <c r="U80" s="397">
        <f>'計算シート（雇用誘発数）'!O82</f>
        <v>0</v>
      </c>
      <c r="W80" s="176">
        <f t="shared" si="8"/>
        <v>0</v>
      </c>
      <c r="X80" s="176">
        <f t="shared" si="9"/>
        <v>0</v>
      </c>
    </row>
    <row r="81" spans="2:24" ht="13.5" customHeight="1" x14ac:dyDescent="0.2">
      <c r="B81" s="542" t="s">
        <v>279</v>
      </c>
      <c r="C81" s="545" t="s">
        <v>366</v>
      </c>
      <c r="D81" s="178"/>
      <c r="E81" s="218">
        <f>最終需要額入力!X82</f>
        <v>0</v>
      </c>
      <c r="F81" s="206">
        <f>計算シート!F81</f>
        <v>0</v>
      </c>
      <c r="G81" s="207">
        <f>計算シート!L81</f>
        <v>0</v>
      </c>
      <c r="H81" s="207">
        <f>計算シート!V81</f>
        <v>0</v>
      </c>
      <c r="I81" s="208">
        <f t="shared" si="5"/>
        <v>0</v>
      </c>
      <c r="J81" s="206">
        <f>計算シート!G81</f>
        <v>0</v>
      </c>
      <c r="K81" s="207">
        <f>計算シート!M81</f>
        <v>0</v>
      </c>
      <c r="L81" s="207">
        <f>計算シート!W81</f>
        <v>0</v>
      </c>
      <c r="M81" s="208">
        <f t="shared" si="6"/>
        <v>0</v>
      </c>
      <c r="N81" s="206">
        <f>計算シート!H81</f>
        <v>0</v>
      </c>
      <c r="O81" s="207">
        <f>計算シート!N81</f>
        <v>0</v>
      </c>
      <c r="P81" s="207">
        <f>計算シート!X81</f>
        <v>0</v>
      </c>
      <c r="Q81" s="208">
        <f t="shared" si="7"/>
        <v>0</v>
      </c>
      <c r="R81" s="210"/>
      <c r="S81" s="210"/>
      <c r="T81" s="396">
        <f>'計算シート（雇用誘発数）'!G83</f>
        <v>0</v>
      </c>
      <c r="U81" s="397">
        <f>'計算シート（雇用誘発数）'!O83</f>
        <v>0</v>
      </c>
      <c r="W81" s="176">
        <f t="shared" si="8"/>
        <v>0</v>
      </c>
      <c r="X81" s="176">
        <f t="shared" si="9"/>
        <v>0</v>
      </c>
    </row>
    <row r="82" spans="2:24" ht="13.5" customHeight="1" x14ac:dyDescent="0.2">
      <c r="B82" s="540" t="s">
        <v>280</v>
      </c>
      <c r="C82" s="543" t="s">
        <v>367</v>
      </c>
      <c r="D82" s="115"/>
      <c r="E82" s="216">
        <f>最終需要額入力!X83</f>
        <v>0</v>
      </c>
      <c r="F82" s="200">
        <f>計算シート!F82</f>
        <v>0</v>
      </c>
      <c r="G82" s="201">
        <f>計算シート!L82</f>
        <v>0</v>
      </c>
      <c r="H82" s="201">
        <f>計算シート!V82</f>
        <v>0</v>
      </c>
      <c r="I82" s="202">
        <f t="shared" si="5"/>
        <v>0</v>
      </c>
      <c r="J82" s="200">
        <f>計算シート!G82</f>
        <v>0</v>
      </c>
      <c r="K82" s="201">
        <f>計算シート!M82</f>
        <v>0</v>
      </c>
      <c r="L82" s="201">
        <f>計算シート!W82</f>
        <v>0</v>
      </c>
      <c r="M82" s="202">
        <f t="shared" si="6"/>
        <v>0</v>
      </c>
      <c r="N82" s="200">
        <f>計算シート!H82</f>
        <v>0</v>
      </c>
      <c r="O82" s="201">
        <f>計算シート!N82</f>
        <v>0</v>
      </c>
      <c r="P82" s="201">
        <f>計算シート!X82</f>
        <v>0</v>
      </c>
      <c r="Q82" s="202">
        <f t="shared" si="7"/>
        <v>0</v>
      </c>
      <c r="R82" s="210"/>
      <c r="S82" s="210"/>
      <c r="T82" s="398">
        <f>'計算シート（雇用誘発数）'!G84</f>
        <v>0</v>
      </c>
      <c r="U82" s="399">
        <f>'計算シート（雇用誘発数）'!O84</f>
        <v>0</v>
      </c>
      <c r="W82" s="176">
        <f t="shared" si="8"/>
        <v>0</v>
      </c>
      <c r="X82" s="176">
        <f t="shared" si="9"/>
        <v>0</v>
      </c>
    </row>
    <row r="83" spans="2:24" ht="13.5" customHeight="1" x14ac:dyDescent="0.2">
      <c r="B83" s="540" t="s">
        <v>281</v>
      </c>
      <c r="C83" s="543" t="s">
        <v>368</v>
      </c>
      <c r="D83" s="115"/>
      <c r="E83" s="216">
        <f>最終需要額入力!X84</f>
        <v>0</v>
      </c>
      <c r="F83" s="200">
        <f>計算シート!F83</f>
        <v>0</v>
      </c>
      <c r="G83" s="201">
        <f>計算シート!L83</f>
        <v>0</v>
      </c>
      <c r="H83" s="201">
        <f>計算シート!V83</f>
        <v>0</v>
      </c>
      <c r="I83" s="202">
        <f t="shared" si="5"/>
        <v>0</v>
      </c>
      <c r="J83" s="200">
        <f>計算シート!G83</f>
        <v>0</v>
      </c>
      <c r="K83" s="201">
        <f>計算シート!M83</f>
        <v>0</v>
      </c>
      <c r="L83" s="201">
        <f>計算シート!W83</f>
        <v>0</v>
      </c>
      <c r="M83" s="202">
        <f t="shared" si="6"/>
        <v>0</v>
      </c>
      <c r="N83" s="200">
        <f>計算シート!H83</f>
        <v>0</v>
      </c>
      <c r="O83" s="201">
        <f>計算シート!N83</f>
        <v>0</v>
      </c>
      <c r="P83" s="201">
        <f>計算シート!X83</f>
        <v>0</v>
      </c>
      <c r="Q83" s="202">
        <f t="shared" si="7"/>
        <v>0</v>
      </c>
      <c r="R83" s="210"/>
      <c r="S83" s="210"/>
      <c r="T83" s="396">
        <f>'計算シート（雇用誘発数）'!G85</f>
        <v>0</v>
      </c>
      <c r="U83" s="397">
        <f>'計算シート（雇用誘発数）'!O85</f>
        <v>0</v>
      </c>
      <c r="W83" s="176">
        <f t="shared" si="8"/>
        <v>0</v>
      </c>
      <c r="X83" s="176">
        <f t="shared" si="9"/>
        <v>0</v>
      </c>
    </row>
    <row r="84" spans="2:24" ht="13.5" customHeight="1" x14ac:dyDescent="0.2">
      <c r="B84" s="540" t="s">
        <v>282</v>
      </c>
      <c r="C84" s="543" t="s">
        <v>369</v>
      </c>
      <c r="D84" s="115"/>
      <c r="E84" s="216">
        <f>最終需要額入力!X85</f>
        <v>0</v>
      </c>
      <c r="F84" s="200">
        <f>計算シート!F84</f>
        <v>0</v>
      </c>
      <c r="G84" s="201">
        <f>計算シート!L84</f>
        <v>0</v>
      </c>
      <c r="H84" s="201">
        <f>計算シート!V84</f>
        <v>0</v>
      </c>
      <c r="I84" s="202">
        <f t="shared" si="5"/>
        <v>0</v>
      </c>
      <c r="J84" s="200">
        <f>計算シート!G84</f>
        <v>0</v>
      </c>
      <c r="K84" s="201">
        <f>計算シート!M84</f>
        <v>0</v>
      </c>
      <c r="L84" s="201">
        <f>計算シート!W84</f>
        <v>0</v>
      </c>
      <c r="M84" s="202">
        <f t="shared" si="6"/>
        <v>0</v>
      </c>
      <c r="N84" s="200">
        <f>計算シート!H84</f>
        <v>0</v>
      </c>
      <c r="O84" s="201">
        <f>計算シート!N84</f>
        <v>0</v>
      </c>
      <c r="P84" s="201">
        <f>計算シート!X84</f>
        <v>0</v>
      </c>
      <c r="Q84" s="202">
        <f t="shared" si="7"/>
        <v>0</v>
      </c>
      <c r="R84" s="210"/>
      <c r="S84" s="210"/>
      <c r="T84" s="396">
        <f>'計算シート（雇用誘発数）'!G86</f>
        <v>0</v>
      </c>
      <c r="U84" s="397">
        <f>'計算シート（雇用誘発数）'!O86</f>
        <v>0</v>
      </c>
      <c r="W84" s="176">
        <f t="shared" si="8"/>
        <v>0</v>
      </c>
      <c r="X84" s="176">
        <f t="shared" si="9"/>
        <v>0</v>
      </c>
    </row>
    <row r="85" spans="2:24" ht="13.5" customHeight="1" x14ac:dyDescent="0.2">
      <c r="B85" s="540" t="s">
        <v>283</v>
      </c>
      <c r="C85" s="543" t="s">
        <v>370</v>
      </c>
      <c r="D85" s="115"/>
      <c r="E85" s="216">
        <f>最終需要額入力!X86</f>
        <v>0</v>
      </c>
      <c r="F85" s="200">
        <f>計算シート!F85</f>
        <v>0</v>
      </c>
      <c r="G85" s="201">
        <f>計算シート!L85</f>
        <v>0</v>
      </c>
      <c r="H85" s="201">
        <f>計算シート!V85</f>
        <v>0</v>
      </c>
      <c r="I85" s="202">
        <f t="shared" si="5"/>
        <v>0</v>
      </c>
      <c r="J85" s="200">
        <f>計算シート!G85</f>
        <v>0</v>
      </c>
      <c r="K85" s="201">
        <f>計算シート!M85</f>
        <v>0</v>
      </c>
      <c r="L85" s="201">
        <f>計算シート!W85</f>
        <v>0</v>
      </c>
      <c r="M85" s="202">
        <f t="shared" si="6"/>
        <v>0</v>
      </c>
      <c r="N85" s="200">
        <f>計算シート!H85</f>
        <v>0</v>
      </c>
      <c r="O85" s="201">
        <f>計算シート!N85</f>
        <v>0</v>
      </c>
      <c r="P85" s="201">
        <f>計算シート!X85</f>
        <v>0</v>
      </c>
      <c r="Q85" s="202">
        <f t="shared" si="7"/>
        <v>0</v>
      </c>
      <c r="R85" s="210"/>
      <c r="S85" s="210"/>
      <c r="T85" s="396">
        <f>'計算シート（雇用誘発数）'!G87</f>
        <v>0</v>
      </c>
      <c r="U85" s="397">
        <f>'計算シート（雇用誘発数）'!O87</f>
        <v>0</v>
      </c>
      <c r="W85" s="176">
        <f t="shared" si="8"/>
        <v>0</v>
      </c>
      <c r="X85" s="176">
        <f t="shared" si="9"/>
        <v>0</v>
      </c>
    </row>
    <row r="86" spans="2:24" ht="13.5" customHeight="1" x14ac:dyDescent="0.2">
      <c r="B86" s="542" t="s">
        <v>284</v>
      </c>
      <c r="C86" s="545" t="s">
        <v>371</v>
      </c>
      <c r="D86" s="178"/>
      <c r="E86" s="218">
        <f>最終需要額入力!X87</f>
        <v>0</v>
      </c>
      <c r="F86" s="206">
        <f>計算シート!F86</f>
        <v>0</v>
      </c>
      <c r="G86" s="207">
        <f>計算シート!L86</f>
        <v>0</v>
      </c>
      <c r="H86" s="207">
        <f>計算シート!V86</f>
        <v>0</v>
      </c>
      <c r="I86" s="208">
        <f t="shared" si="5"/>
        <v>0</v>
      </c>
      <c r="J86" s="206">
        <f>計算シート!G86</f>
        <v>0</v>
      </c>
      <c r="K86" s="207">
        <f>計算シート!M86</f>
        <v>0</v>
      </c>
      <c r="L86" s="207">
        <f>計算シート!W86</f>
        <v>0</v>
      </c>
      <c r="M86" s="208">
        <f t="shared" si="6"/>
        <v>0</v>
      </c>
      <c r="N86" s="206">
        <f>計算シート!H86</f>
        <v>0</v>
      </c>
      <c r="O86" s="207">
        <f>計算シート!N86</f>
        <v>0</v>
      </c>
      <c r="P86" s="207">
        <f>計算シート!X86</f>
        <v>0</v>
      </c>
      <c r="Q86" s="208">
        <f t="shared" si="7"/>
        <v>0</v>
      </c>
      <c r="R86" s="210"/>
      <c r="S86" s="210"/>
      <c r="T86" s="400">
        <f>'計算シート（雇用誘発数）'!G88</f>
        <v>0</v>
      </c>
      <c r="U86" s="401">
        <f>'計算シート（雇用誘発数）'!O88</f>
        <v>0</v>
      </c>
      <c r="W86" s="176">
        <f t="shared" si="8"/>
        <v>0</v>
      </c>
      <c r="X86" s="176">
        <f t="shared" si="9"/>
        <v>0</v>
      </c>
    </row>
    <row r="87" spans="2:24" ht="13.5" customHeight="1" x14ac:dyDescent="0.2">
      <c r="B87" s="540" t="s">
        <v>285</v>
      </c>
      <c r="C87" s="543" t="s">
        <v>372</v>
      </c>
      <c r="D87" s="115"/>
      <c r="E87" s="216">
        <f>最終需要額入力!X88</f>
        <v>0</v>
      </c>
      <c r="F87" s="200">
        <f>計算シート!F87</f>
        <v>0</v>
      </c>
      <c r="G87" s="201">
        <f>計算シート!L87</f>
        <v>0</v>
      </c>
      <c r="H87" s="201">
        <f>計算シート!V87</f>
        <v>0</v>
      </c>
      <c r="I87" s="202">
        <f t="shared" si="5"/>
        <v>0</v>
      </c>
      <c r="J87" s="200">
        <f>計算シート!G87</f>
        <v>0</v>
      </c>
      <c r="K87" s="201">
        <f>計算シート!M87</f>
        <v>0</v>
      </c>
      <c r="L87" s="201">
        <f>計算シート!W87</f>
        <v>0</v>
      </c>
      <c r="M87" s="202">
        <f t="shared" si="6"/>
        <v>0</v>
      </c>
      <c r="N87" s="200">
        <f>計算シート!H87</f>
        <v>0</v>
      </c>
      <c r="O87" s="201">
        <f>計算シート!N87</f>
        <v>0</v>
      </c>
      <c r="P87" s="201">
        <f>計算シート!X87</f>
        <v>0</v>
      </c>
      <c r="Q87" s="202">
        <f t="shared" si="7"/>
        <v>0</v>
      </c>
      <c r="R87" s="210"/>
      <c r="S87" s="210"/>
      <c r="T87" s="396">
        <f>'計算シート（雇用誘発数）'!G89</f>
        <v>0</v>
      </c>
      <c r="U87" s="397">
        <f>'計算シート（雇用誘発数）'!O89</f>
        <v>0</v>
      </c>
      <c r="W87" s="176">
        <f t="shared" si="8"/>
        <v>0</v>
      </c>
      <c r="X87" s="176">
        <f t="shared" si="9"/>
        <v>0</v>
      </c>
    </row>
    <row r="88" spans="2:24" ht="13.5" customHeight="1" x14ac:dyDescent="0.2">
      <c r="B88" s="540" t="s">
        <v>286</v>
      </c>
      <c r="C88" s="543" t="s">
        <v>373</v>
      </c>
      <c r="D88" s="115"/>
      <c r="E88" s="216">
        <f>最終需要額入力!X89</f>
        <v>0</v>
      </c>
      <c r="F88" s="200">
        <f>計算シート!F88</f>
        <v>0</v>
      </c>
      <c r="G88" s="201">
        <f>計算シート!L88</f>
        <v>0</v>
      </c>
      <c r="H88" s="201">
        <f>計算シート!V88</f>
        <v>0</v>
      </c>
      <c r="I88" s="202">
        <f t="shared" si="5"/>
        <v>0</v>
      </c>
      <c r="J88" s="200">
        <f>計算シート!G88</f>
        <v>0</v>
      </c>
      <c r="K88" s="201">
        <f>計算シート!M88</f>
        <v>0</v>
      </c>
      <c r="L88" s="201">
        <f>計算シート!W88</f>
        <v>0</v>
      </c>
      <c r="M88" s="202">
        <f t="shared" si="6"/>
        <v>0</v>
      </c>
      <c r="N88" s="200">
        <f>計算シート!H88</f>
        <v>0</v>
      </c>
      <c r="O88" s="201">
        <f>計算シート!N88</f>
        <v>0</v>
      </c>
      <c r="P88" s="201">
        <f>計算シート!X88</f>
        <v>0</v>
      </c>
      <c r="Q88" s="202">
        <f t="shared" si="7"/>
        <v>0</v>
      </c>
      <c r="R88" s="210"/>
      <c r="S88" s="210"/>
      <c r="T88" s="396">
        <f>'計算シート（雇用誘発数）'!G90</f>
        <v>0</v>
      </c>
      <c r="U88" s="397">
        <f>'計算シート（雇用誘発数）'!O90</f>
        <v>0</v>
      </c>
      <c r="W88" s="176">
        <f t="shared" si="8"/>
        <v>0</v>
      </c>
      <c r="X88" s="176">
        <f t="shared" si="9"/>
        <v>0</v>
      </c>
    </row>
    <row r="89" spans="2:24" ht="13.5" customHeight="1" x14ac:dyDescent="0.2">
      <c r="B89" s="540" t="s">
        <v>287</v>
      </c>
      <c r="C89" s="543" t="s">
        <v>374</v>
      </c>
      <c r="D89" s="115"/>
      <c r="E89" s="216">
        <f>最終需要額入力!X90</f>
        <v>0</v>
      </c>
      <c r="F89" s="200">
        <f>計算シート!F89</f>
        <v>0</v>
      </c>
      <c r="G89" s="201">
        <f>計算シート!L89</f>
        <v>0</v>
      </c>
      <c r="H89" s="201">
        <f>計算シート!V89</f>
        <v>0</v>
      </c>
      <c r="I89" s="202">
        <f t="shared" si="5"/>
        <v>0</v>
      </c>
      <c r="J89" s="200">
        <f>計算シート!G89</f>
        <v>0</v>
      </c>
      <c r="K89" s="201">
        <f>計算シート!M89</f>
        <v>0</v>
      </c>
      <c r="L89" s="201">
        <f>計算シート!W89</f>
        <v>0</v>
      </c>
      <c r="M89" s="202">
        <f t="shared" si="6"/>
        <v>0</v>
      </c>
      <c r="N89" s="200">
        <f>計算シート!H89</f>
        <v>0</v>
      </c>
      <c r="O89" s="201">
        <f>計算シート!N89</f>
        <v>0</v>
      </c>
      <c r="P89" s="201">
        <f>計算シート!X89</f>
        <v>0</v>
      </c>
      <c r="Q89" s="202">
        <f t="shared" si="7"/>
        <v>0</v>
      </c>
      <c r="R89" s="210"/>
      <c r="S89" s="210"/>
      <c r="T89" s="396">
        <f>'計算シート（雇用誘発数）'!G91</f>
        <v>0</v>
      </c>
      <c r="U89" s="397">
        <f>'計算シート（雇用誘発数）'!O91</f>
        <v>0</v>
      </c>
      <c r="W89" s="176">
        <f t="shared" si="8"/>
        <v>0</v>
      </c>
      <c r="X89" s="176">
        <f t="shared" si="9"/>
        <v>0</v>
      </c>
    </row>
    <row r="90" spans="2:24" ht="13.5" customHeight="1" x14ac:dyDescent="0.2">
      <c r="B90" s="540" t="s">
        <v>288</v>
      </c>
      <c r="C90" s="543" t="s">
        <v>375</v>
      </c>
      <c r="D90" s="115"/>
      <c r="E90" s="216">
        <f>最終需要額入力!X91</f>
        <v>0</v>
      </c>
      <c r="F90" s="200">
        <f>計算シート!F90</f>
        <v>0</v>
      </c>
      <c r="G90" s="201">
        <f>計算シート!L90</f>
        <v>0</v>
      </c>
      <c r="H90" s="201">
        <f>計算シート!V90</f>
        <v>0</v>
      </c>
      <c r="I90" s="202">
        <f t="shared" si="5"/>
        <v>0</v>
      </c>
      <c r="J90" s="200">
        <f>計算シート!G90</f>
        <v>0</v>
      </c>
      <c r="K90" s="201">
        <f>計算シート!M90</f>
        <v>0</v>
      </c>
      <c r="L90" s="201">
        <f>計算シート!W90</f>
        <v>0</v>
      </c>
      <c r="M90" s="202">
        <f t="shared" si="6"/>
        <v>0</v>
      </c>
      <c r="N90" s="200">
        <f>計算シート!H90</f>
        <v>0</v>
      </c>
      <c r="O90" s="201">
        <f>計算シート!N90</f>
        <v>0</v>
      </c>
      <c r="P90" s="201">
        <f>計算シート!X90</f>
        <v>0</v>
      </c>
      <c r="Q90" s="202">
        <f t="shared" si="7"/>
        <v>0</v>
      </c>
      <c r="R90" s="210"/>
      <c r="S90" s="210"/>
      <c r="T90" s="396">
        <f>'計算シート（雇用誘発数）'!G92</f>
        <v>0</v>
      </c>
      <c r="U90" s="397">
        <f>'計算シート（雇用誘発数）'!O92</f>
        <v>0</v>
      </c>
      <c r="W90" s="176">
        <f t="shared" si="8"/>
        <v>0</v>
      </c>
      <c r="X90" s="176">
        <f t="shared" si="9"/>
        <v>0</v>
      </c>
    </row>
    <row r="91" spans="2:24" ht="13.5" customHeight="1" x14ac:dyDescent="0.2">
      <c r="B91" s="542" t="s">
        <v>289</v>
      </c>
      <c r="C91" s="545" t="s">
        <v>376</v>
      </c>
      <c r="D91" s="178"/>
      <c r="E91" s="218">
        <f>最終需要額入力!X92</f>
        <v>0</v>
      </c>
      <c r="F91" s="206">
        <f>計算シート!F91</f>
        <v>0</v>
      </c>
      <c r="G91" s="207">
        <f>計算シート!L91</f>
        <v>0</v>
      </c>
      <c r="H91" s="207">
        <f>計算シート!V91</f>
        <v>0</v>
      </c>
      <c r="I91" s="208">
        <f t="shared" si="5"/>
        <v>0</v>
      </c>
      <c r="J91" s="206">
        <f>計算シート!G91</f>
        <v>0</v>
      </c>
      <c r="K91" s="207">
        <f>計算シート!M91</f>
        <v>0</v>
      </c>
      <c r="L91" s="207">
        <f>計算シート!W91</f>
        <v>0</v>
      </c>
      <c r="M91" s="208">
        <f t="shared" si="6"/>
        <v>0</v>
      </c>
      <c r="N91" s="206">
        <f>計算シート!H91</f>
        <v>0</v>
      </c>
      <c r="O91" s="207">
        <f>計算シート!N91</f>
        <v>0</v>
      </c>
      <c r="P91" s="207">
        <f>計算シート!X91</f>
        <v>0</v>
      </c>
      <c r="Q91" s="208">
        <f t="shared" si="7"/>
        <v>0</v>
      </c>
      <c r="R91" s="210"/>
      <c r="S91" s="210"/>
      <c r="T91" s="396">
        <f>'計算シート（雇用誘発数）'!G93</f>
        <v>0</v>
      </c>
      <c r="U91" s="397">
        <f>'計算シート（雇用誘発数）'!O93</f>
        <v>0</v>
      </c>
      <c r="W91" s="176">
        <f t="shared" si="8"/>
        <v>0</v>
      </c>
      <c r="X91" s="176">
        <f t="shared" si="9"/>
        <v>0</v>
      </c>
    </row>
    <row r="92" spans="2:24" ht="13.5" customHeight="1" x14ac:dyDescent="0.2">
      <c r="B92" s="540" t="s">
        <v>290</v>
      </c>
      <c r="C92" s="543" t="s">
        <v>377</v>
      </c>
      <c r="D92" s="115"/>
      <c r="E92" s="216">
        <f>最終需要額入力!X93</f>
        <v>0</v>
      </c>
      <c r="F92" s="200">
        <f>計算シート!F92</f>
        <v>0</v>
      </c>
      <c r="G92" s="201">
        <f>計算シート!L92</f>
        <v>0</v>
      </c>
      <c r="H92" s="201">
        <f>計算シート!V92</f>
        <v>0</v>
      </c>
      <c r="I92" s="202">
        <f t="shared" si="5"/>
        <v>0</v>
      </c>
      <c r="J92" s="200">
        <f>計算シート!G92</f>
        <v>0</v>
      </c>
      <c r="K92" s="201">
        <f>計算シート!M92</f>
        <v>0</v>
      </c>
      <c r="L92" s="201">
        <f>計算シート!W92</f>
        <v>0</v>
      </c>
      <c r="M92" s="202">
        <f t="shared" si="6"/>
        <v>0</v>
      </c>
      <c r="N92" s="200">
        <f>計算シート!H92</f>
        <v>0</v>
      </c>
      <c r="O92" s="201">
        <f>計算シート!N92</f>
        <v>0</v>
      </c>
      <c r="P92" s="201">
        <f>計算シート!X92</f>
        <v>0</v>
      </c>
      <c r="Q92" s="202">
        <f t="shared" si="7"/>
        <v>0</v>
      </c>
      <c r="R92" s="210"/>
      <c r="S92" s="210"/>
      <c r="T92" s="398">
        <f>'計算シート（雇用誘発数）'!G94</f>
        <v>0</v>
      </c>
      <c r="U92" s="399">
        <f>'計算シート（雇用誘発数）'!O94</f>
        <v>0</v>
      </c>
      <c r="W92" s="176">
        <f t="shared" si="8"/>
        <v>0</v>
      </c>
      <c r="X92" s="176">
        <f t="shared" si="9"/>
        <v>0</v>
      </c>
    </row>
    <row r="93" spans="2:24" ht="13.5" customHeight="1" x14ac:dyDescent="0.2">
      <c r="B93" s="540" t="s">
        <v>291</v>
      </c>
      <c r="C93" s="543" t="s">
        <v>192</v>
      </c>
      <c r="D93" s="115"/>
      <c r="E93" s="216">
        <f>最終需要額入力!X94</f>
        <v>0</v>
      </c>
      <c r="F93" s="200">
        <f>計算シート!F93</f>
        <v>0</v>
      </c>
      <c r="G93" s="201">
        <f>計算シート!L93</f>
        <v>0</v>
      </c>
      <c r="H93" s="201">
        <f>計算シート!V93</f>
        <v>0</v>
      </c>
      <c r="I93" s="202">
        <f t="shared" si="5"/>
        <v>0</v>
      </c>
      <c r="J93" s="200">
        <f>計算シート!G93</f>
        <v>0</v>
      </c>
      <c r="K93" s="201">
        <f>計算シート!M93</f>
        <v>0</v>
      </c>
      <c r="L93" s="201">
        <f>計算シート!W93</f>
        <v>0</v>
      </c>
      <c r="M93" s="202">
        <f t="shared" si="6"/>
        <v>0</v>
      </c>
      <c r="N93" s="200">
        <f>計算シート!H93</f>
        <v>0</v>
      </c>
      <c r="O93" s="201">
        <f>計算シート!N93</f>
        <v>0</v>
      </c>
      <c r="P93" s="201">
        <f>計算シート!X93</f>
        <v>0</v>
      </c>
      <c r="Q93" s="202">
        <f t="shared" si="7"/>
        <v>0</v>
      </c>
      <c r="R93" s="210"/>
      <c r="S93" s="210"/>
      <c r="T93" s="396">
        <f>'計算シート（雇用誘発数）'!G95</f>
        <v>0</v>
      </c>
      <c r="U93" s="397">
        <f>'計算シート（雇用誘発数）'!O95</f>
        <v>0</v>
      </c>
      <c r="W93" s="176">
        <f t="shared" si="8"/>
        <v>0</v>
      </c>
      <c r="X93" s="176">
        <f t="shared" si="9"/>
        <v>0</v>
      </c>
    </row>
    <row r="94" spans="2:24" ht="13.5" customHeight="1" x14ac:dyDescent="0.2">
      <c r="B94" s="540" t="s">
        <v>292</v>
      </c>
      <c r="C94" s="543" t="s">
        <v>378</v>
      </c>
      <c r="D94" s="115"/>
      <c r="E94" s="216">
        <f>最終需要額入力!X95</f>
        <v>0</v>
      </c>
      <c r="F94" s="200">
        <f>計算シート!F94</f>
        <v>0</v>
      </c>
      <c r="G94" s="201">
        <f>計算シート!L94</f>
        <v>0</v>
      </c>
      <c r="H94" s="201">
        <f>計算シート!V94</f>
        <v>0</v>
      </c>
      <c r="I94" s="202">
        <f t="shared" si="5"/>
        <v>0</v>
      </c>
      <c r="J94" s="200">
        <f>計算シート!G94</f>
        <v>0</v>
      </c>
      <c r="K94" s="201">
        <f>計算シート!M94</f>
        <v>0</v>
      </c>
      <c r="L94" s="201">
        <f>計算シート!W94</f>
        <v>0</v>
      </c>
      <c r="M94" s="202">
        <f t="shared" si="6"/>
        <v>0</v>
      </c>
      <c r="N94" s="200">
        <f>計算シート!H94</f>
        <v>0</v>
      </c>
      <c r="O94" s="201">
        <f>計算シート!N94</f>
        <v>0</v>
      </c>
      <c r="P94" s="201">
        <f>計算シート!X94</f>
        <v>0</v>
      </c>
      <c r="Q94" s="202">
        <f t="shared" si="7"/>
        <v>0</v>
      </c>
      <c r="R94" s="210"/>
      <c r="S94" s="210"/>
      <c r="T94" s="396">
        <f>'計算シート（雇用誘発数）'!G96</f>
        <v>0</v>
      </c>
      <c r="U94" s="397">
        <f>'計算シート（雇用誘発数）'!O96</f>
        <v>0</v>
      </c>
      <c r="W94" s="176">
        <f t="shared" si="8"/>
        <v>0</v>
      </c>
      <c r="X94" s="176">
        <f t="shared" si="9"/>
        <v>0</v>
      </c>
    </row>
    <row r="95" spans="2:24" ht="13.5" customHeight="1" x14ac:dyDescent="0.2">
      <c r="B95" s="540" t="s">
        <v>293</v>
      </c>
      <c r="C95" s="543" t="s">
        <v>550</v>
      </c>
      <c r="D95" s="115"/>
      <c r="E95" s="216">
        <f>最終需要額入力!X96</f>
        <v>0</v>
      </c>
      <c r="F95" s="200">
        <f>計算シート!F95</f>
        <v>0</v>
      </c>
      <c r="G95" s="201">
        <f>計算シート!L95</f>
        <v>0</v>
      </c>
      <c r="H95" s="201">
        <f>計算シート!V95</f>
        <v>0</v>
      </c>
      <c r="I95" s="202">
        <f t="shared" si="5"/>
        <v>0</v>
      </c>
      <c r="J95" s="200">
        <f>計算シート!G95</f>
        <v>0</v>
      </c>
      <c r="K95" s="201">
        <f>計算シート!M95</f>
        <v>0</v>
      </c>
      <c r="L95" s="201">
        <f>計算シート!W95</f>
        <v>0</v>
      </c>
      <c r="M95" s="202">
        <f t="shared" si="6"/>
        <v>0</v>
      </c>
      <c r="N95" s="200">
        <f>計算シート!H95</f>
        <v>0</v>
      </c>
      <c r="O95" s="201">
        <f>計算シート!N95</f>
        <v>0</v>
      </c>
      <c r="P95" s="201">
        <f>計算シート!X95</f>
        <v>0</v>
      </c>
      <c r="Q95" s="202">
        <f t="shared" si="7"/>
        <v>0</v>
      </c>
      <c r="R95" s="210"/>
      <c r="S95" s="210"/>
      <c r="T95" s="396">
        <f>'計算シート（雇用誘発数）'!G97</f>
        <v>0</v>
      </c>
      <c r="U95" s="397">
        <f>'計算シート（雇用誘発数）'!O97</f>
        <v>0</v>
      </c>
      <c r="W95" s="176">
        <f t="shared" si="8"/>
        <v>0</v>
      </c>
      <c r="X95" s="176">
        <f t="shared" si="9"/>
        <v>0</v>
      </c>
    </row>
    <row r="96" spans="2:24" ht="13.5" customHeight="1" x14ac:dyDescent="0.2">
      <c r="B96" s="542" t="s">
        <v>294</v>
      </c>
      <c r="C96" s="545" t="s">
        <v>379</v>
      </c>
      <c r="D96" s="178"/>
      <c r="E96" s="218">
        <f>最終需要額入力!X97</f>
        <v>0</v>
      </c>
      <c r="F96" s="206">
        <f>計算シート!F96</f>
        <v>0</v>
      </c>
      <c r="G96" s="207">
        <f>計算シート!L96</f>
        <v>0</v>
      </c>
      <c r="H96" s="207">
        <f>計算シート!V96</f>
        <v>0</v>
      </c>
      <c r="I96" s="208">
        <f t="shared" si="5"/>
        <v>0</v>
      </c>
      <c r="J96" s="206">
        <f>計算シート!G96</f>
        <v>0</v>
      </c>
      <c r="K96" s="207">
        <f>計算シート!M96</f>
        <v>0</v>
      </c>
      <c r="L96" s="207">
        <f>計算シート!W96</f>
        <v>0</v>
      </c>
      <c r="M96" s="208">
        <f t="shared" si="6"/>
        <v>0</v>
      </c>
      <c r="N96" s="206">
        <f>計算シート!H96</f>
        <v>0</v>
      </c>
      <c r="O96" s="207">
        <f>計算シート!N96</f>
        <v>0</v>
      </c>
      <c r="P96" s="207">
        <f>計算シート!X96</f>
        <v>0</v>
      </c>
      <c r="Q96" s="208">
        <f t="shared" si="7"/>
        <v>0</v>
      </c>
      <c r="R96" s="210"/>
      <c r="S96" s="210"/>
      <c r="T96" s="400">
        <f>'計算シート（雇用誘発数）'!G98</f>
        <v>0</v>
      </c>
      <c r="U96" s="401">
        <f>'計算シート（雇用誘発数）'!O98</f>
        <v>0</v>
      </c>
      <c r="W96" s="176">
        <f t="shared" si="8"/>
        <v>0</v>
      </c>
      <c r="X96" s="176">
        <f t="shared" si="9"/>
        <v>0</v>
      </c>
    </row>
    <row r="97" spans="2:24" ht="13.5" customHeight="1" x14ac:dyDescent="0.2">
      <c r="B97" s="540" t="s">
        <v>295</v>
      </c>
      <c r="C97" s="543" t="s">
        <v>380</v>
      </c>
      <c r="D97" s="115"/>
      <c r="E97" s="216">
        <f>最終需要額入力!X98</f>
        <v>0</v>
      </c>
      <c r="F97" s="200">
        <f>計算シート!F97</f>
        <v>0</v>
      </c>
      <c r="G97" s="201">
        <f>計算シート!L97</f>
        <v>0</v>
      </c>
      <c r="H97" s="201">
        <f>計算シート!V97</f>
        <v>0</v>
      </c>
      <c r="I97" s="202">
        <f t="shared" si="5"/>
        <v>0</v>
      </c>
      <c r="J97" s="200">
        <f>計算シート!G97</f>
        <v>0</v>
      </c>
      <c r="K97" s="201">
        <f>計算シート!M97</f>
        <v>0</v>
      </c>
      <c r="L97" s="201">
        <f>計算シート!W97</f>
        <v>0</v>
      </c>
      <c r="M97" s="202">
        <f t="shared" si="6"/>
        <v>0</v>
      </c>
      <c r="N97" s="200">
        <f>計算シート!H97</f>
        <v>0</v>
      </c>
      <c r="O97" s="201">
        <f>計算シート!N97</f>
        <v>0</v>
      </c>
      <c r="P97" s="201">
        <f>計算シート!X97</f>
        <v>0</v>
      </c>
      <c r="Q97" s="202">
        <f t="shared" si="7"/>
        <v>0</v>
      </c>
      <c r="R97" s="210"/>
      <c r="S97" s="210"/>
      <c r="T97" s="396">
        <f>'計算シート（雇用誘発数）'!G99</f>
        <v>0</v>
      </c>
      <c r="U97" s="397">
        <f>'計算シート（雇用誘発数）'!O99</f>
        <v>0</v>
      </c>
      <c r="W97" s="176">
        <f t="shared" si="8"/>
        <v>0</v>
      </c>
      <c r="X97" s="176">
        <f t="shared" si="9"/>
        <v>0</v>
      </c>
    </row>
    <row r="98" spans="2:24" ht="13.5" customHeight="1" x14ac:dyDescent="0.2">
      <c r="B98" s="540" t="s">
        <v>296</v>
      </c>
      <c r="C98" s="543" t="s">
        <v>381</v>
      </c>
      <c r="D98" s="115"/>
      <c r="E98" s="216">
        <f>最終需要額入力!X99</f>
        <v>0</v>
      </c>
      <c r="F98" s="200">
        <f>計算シート!F98</f>
        <v>0</v>
      </c>
      <c r="G98" s="201">
        <f>計算シート!L98</f>
        <v>0</v>
      </c>
      <c r="H98" s="201">
        <f>計算シート!V98</f>
        <v>0</v>
      </c>
      <c r="I98" s="202">
        <f t="shared" si="5"/>
        <v>0</v>
      </c>
      <c r="J98" s="200">
        <f>計算シート!G98</f>
        <v>0</v>
      </c>
      <c r="K98" s="201">
        <f>計算シート!M98</f>
        <v>0</v>
      </c>
      <c r="L98" s="201">
        <f>計算シート!W98</f>
        <v>0</v>
      </c>
      <c r="M98" s="202">
        <f t="shared" si="6"/>
        <v>0</v>
      </c>
      <c r="N98" s="200">
        <f>計算シート!H98</f>
        <v>0</v>
      </c>
      <c r="O98" s="201">
        <f>計算シート!N98</f>
        <v>0</v>
      </c>
      <c r="P98" s="201">
        <f>計算シート!X98</f>
        <v>0</v>
      </c>
      <c r="Q98" s="202">
        <f t="shared" si="7"/>
        <v>0</v>
      </c>
      <c r="R98" s="210"/>
      <c r="S98" s="210"/>
      <c r="T98" s="396">
        <f>'計算シート（雇用誘発数）'!G100</f>
        <v>0</v>
      </c>
      <c r="U98" s="397">
        <f>'計算シート（雇用誘発数）'!O100</f>
        <v>0</v>
      </c>
      <c r="W98" s="176">
        <f t="shared" si="8"/>
        <v>0</v>
      </c>
      <c r="X98" s="176">
        <f t="shared" si="9"/>
        <v>0</v>
      </c>
    </row>
    <row r="99" spans="2:24" ht="13.5" customHeight="1" x14ac:dyDescent="0.2">
      <c r="B99" s="540" t="s">
        <v>297</v>
      </c>
      <c r="C99" s="543" t="s">
        <v>382</v>
      </c>
      <c r="D99" s="115"/>
      <c r="E99" s="216">
        <f>最終需要額入力!X100</f>
        <v>0</v>
      </c>
      <c r="F99" s="200">
        <f>計算シート!F99</f>
        <v>0</v>
      </c>
      <c r="G99" s="201">
        <f>計算シート!L99</f>
        <v>0</v>
      </c>
      <c r="H99" s="201">
        <f>計算シート!V99</f>
        <v>0</v>
      </c>
      <c r="I99" s="202">
        <f t="shared" si="5"/>
        <v>0</v>
      </c>
      <c r="J99" s="200">
        <f>計算シート!G99</f>
        <v>0</v>
      </c>
      <c r="K99" s="201">
        <f>計算シート!M99</f>
        <v>0</v>
      </c>
      <c r="L99" s="201">
        <f>計算シート!W99</f>
        <v>0</v>
      </c>
      <c r="M99" s="202">
        <f t="shared" si="6"/>
        <v>0</v>
      </c>
      <c r="N99" s="200">
        <f>計算シート!H99</f>
        <v>0</v>
      </c>
      <c r="O99" s="201">
        <f>計算シート!N99</f>
        <v>0</v>
      </c>
      <c r="P99" s="201">
        <f>計算シート!X99</f>
        <v>0</v>
      </c>
      <c r="Q99" s="202">
        <f t="shared" si="7"/>
        <v>0</v>
      </c>
      <c r="R99" s="210"/>
      <c r="S99" s="210"/>
      <c r="T99" s="396">
        <f>'計算シート（雇用誘発数）'!G101</f>
        <v>0</v>
      </c>
      <c r="U99" s="397">
        <f>'計算シート（雇用誘発数）'!O101</f>
        <v>0</v>
      </c>
      <c r="W99" s="176">
        <f t="shared" si="8"/>
        <v>0</v>
      </c>
      <c r="X99" s="176">
        <f t="shared" si="9"/>
        <v>0</v>
      </c>
    </row>
    <row r="100" spans="2:24" ht="13.5" customHeight="1" x14ac:dyDescent="0.2">
      <c r="B100" s="540" t="s">
        <v>298</v>
      </c>
      <c r="C100" s="543" t="s">
        <v>534</v>
      </c>
      <c r="D100" s="115"/>
      <c r="E100" s="216">
        <f>最終需要額入力!X101</f>
        <v>0</v>
      </c>
      <c r="F100" s="200">
        <f>計算シート!F100</f>
        <v>0</v>
      </c>
      <c r="G100" s="201">
        <f>計算シート!L100</f>
        <v>0</v>
      </c>
      <c r="H100" s="201">
        <f>計算シート!V100</f>
        <v>0</v>
      </c>
      <c r="I100" s="202">
        <f t="shared" si="5"/>
        <v>0</v>
      </c>
      <c r="J100" s="200">
        <f>計算シート!G100</f>
        <v>0</v>
      </c>
      <c r="K100" s="201">
        <f>計算シート!M100</f>
        <v>0</v>
      </c>
      <c r="L100" s="201">
        <f>計算シート!W100</f>
        <v>0</v>
      </c>
      <c r="M100" s="202">
        <f t="shared" si="6"/>
        <v>0</v>
      </c>
      <c r="N100" s="200">
        <f>計算シート!H100</f>
        <v>0</v>
      </c>
      <c r="O100" s="201">
        <f>計算シート!N100</f>
        <v>0</v>
      </c>
      <c r="P100" s="201">
        <f>計算シート!X100</f>
        <v>0</v>
      </c>
      <c r="Q100" s="202">
        <f t="shared" si="7"/>
        <v>0</v>
      </c>
      <c r="R100" s="210"/>
      <c r="S100" s="210"/>
      <c r="T100" s="396">
        <f>'計算シート（雇用誘発数）'!G102</f>
        <v>0</v>
      </c>
      <c r="U100" s="397">
        <f>'計算シート（雇用誘発数）'!O102</f>
        <v>0</v>
      </c>
      <c r="W100" s="176">
        <f t="shared" si="8"/>
        <v>0</v>
      </c>
      <c r="X100" s="176">
        <f t="shared" si="9"/>
        <v>0</v>
      </c>
    </row>
    <row r="101" spans="2:24" ht="13.5" customHeight="1" x14ac:dyDescent="0.2">
      <c r="B101" s="542" t="s">
        <v>299</v>
      </c>
      <c r="C101" s="545" t="s">
        <v>383</v>
      </c>
      <c r="D101" s="178"/>
      <c r="E101" s="218">
        <f>最終需要額入力!X102</f>
        <v>0</v>
      </c>
      <c r="F101" s="206">
        <f>計算シート!F101</f>
        <v>0</v>
      </c>
      <c r="G101" s="207">
        <f>計算シート!L101</f>
        <v>0</v>
      </c>
      <c r="H101" s="207">
        <f>計算シート!V101</f>
        <v>0</v>
      </c>
      <c r="I101" s="208">
        <f t="shared" si="5"/>
        <v>0</v>
      </c>
      <c r="J101" s="206">
        <f>計算シート!G101</f>
        <v>0</v>
      </c>
      <c r="K101" s="207">
        <f>計算シート!M101</f>
        <v>0</v>
      </c>
      <c r="L101" s="207">
        <f>計算シート!W101</f>
        <v>0</v>
      </c>
      <c r="M101" s="208">
        <f t="shared" si="6"/>
        <v>0</v>
      </c>
      <c r="N101" s="206">
        <f>計算シート!H101</f>
        <v>0</v>
      </c>
      <c r="O101" s="207">
        <f>計算シート!N101</f>
        <v>0</v>
      </c>
      <c r="P101" s="207">
        <f>計算シート!X101</f>
        <v>0</v>
      </c>
      <c r="Q101" s="208">
        <f t="shared" si="7"/>
        <v>0</v>
      </c>
      <c r="R101" s="210"/>
      <c r="S101" s="210"/>
      <c r="T101" s="396">
        <f>'計算シート（雇用誘発数）'!G103</f>
        <v>0</v>
      </c>
      <c r="U101" s="397">
        <f>'計算シート（雇用誘発数）'!O103</f>
        <v>0</v>
      </c>
      <c r="W101" s="176">
        <f t="shared" si="8"/>
        <v>0</v>
      </c>
      <c r="X101" s="176">
        <f t="shared" si="9"/>
        <v>0</v>
      </c>
    </row>
    <row r="102" spans="2:24" ht="13.5" customHeight="1" x14ac:dyDescent="0.2">
      <c r="B102" s="540" t="s">
        <v>300</v>
      </c>
      <c r="C102" s="543" t="s">
        <v>384</v>
      </c>
      <c r="D102" s="115"/>
      <c r="E102" s="216">
        <f>最終需要額入力!X103</f>
        <v>0</v>
      </c>
      <c r="F102" s="200">
        <f>計算シート!F102</f>
        <v>0</v>
      </c>
      <c r="G102" s="201">
        <f>計算シート!L102</f>
        <v>0</v>
      </c>
      <c r="H102" s="201">
        <f>計算シート!V102</f>
        <v>0</v>
      </c>
      <c r="I102" s="202">
        <f t="shared" si="5"/>
        <v>0</v>
      </c>
      <c r="J102" s="200">
        <f>計算シート!G102</f>
        <v>0</v>
      </c>
      <c r="K102" s="201">
        <f>計算シート!M102</f>
        <v>0</v>
      </c>
      <c r="L102" s="201">
        <f>計算シート!W102</f>
        <v>0</v>
      </c>
      <c r="M102" s="202">
        <f t="shared" si="6"/>
        <v>0</v>
      </c>
      <c r="N102" s="200">
        <f>計算シート!H102</f>
        <v>0</v>
      </c>
      <c r="O102" s="201">
        <f>計算シート!N102</f>
        <v>0</v>
      </c>
      <c r="P102" s="201">
        <f>計算シート!X102</f>
        <v>0</v>
      </c>
      <c r="Q102" s="202">
        <f t="shared" si="7"/>
        <v>0</v>
      </c>
      <c r="R102" s="210"/>
      <c r="S102" s="210"/>
      <c r="T102" s="398">
        <f>'計算シート（雇用誘発数）'!G104</f>
        <v>0</v>
      </c>
      <c r="U102" s="399">
        <f>'計算シート（雇用誘発数）'!O104</f>
        <v>0</v>
      </c>
      <c r="W102" s="176">
        <f t="shared" si="8"/>
        <v>0</v>
      </c>
      <c r="X102" s="176">
        <f t="shared" si="9"/>
        <v>0</v>
      </c>
    </row>
    <row r="103" spans="2:24" ht="13.5" customHeight="1" x14ac:dyDescent="0.2">
      <c r="B103" s="540" t="s">
        <v>301</v>
      </c>
      <c r="C103" s="543" t="s">
        <v>385</v>
      </c>
      <c r="D103" s="115"/>
      <c r="E103" s="216">
        <f>最終需要額入力!X104</f>
        <v>0</v>
      </c>
      <c r="F103" s="200">
        <f>計算シート!F103</f>
        <v>0</v>
      </c>
      <c r="G103" s="201">
        <f>計算シート!L103</f>
        <v>0</v>
      </c>
      <c r="H103" s="201">
        <f>計算シート!V103</f>
        <v>0</v>
      </c>
      <c r="I103" s="202">
        <f t="shared" si="5"/>
        <v>0</v>
      </c>
      <c r="J103" s="200">
        <f>計算シート!G103</f>
        <v>0</v>
      </c>
      <c r="K103" s="201">
        <f>計算シート!M103</f>
        <v>0</v>
      </c>
      <c r="L103" s="201">
        <f>計算シート!W103</f>
        <v>0</v>
      </c>
      <c r="M103" s="202">
        <f t="shared" si="6"/>
        <v>0</v>
      </c>
      <c r="N103" s="200">
        <f>計算シート!H103</f>
        <v>0</v>
      </c>
      <c r="O103" s="201">
        <f>計算シート!N103</f>
        <v>0</v>
      </c>
      <c r="P103" s="201">
        <f>計算シート!X103</f>
        <v>0</v>
      </c>
      <c r="Q103" s="202">
        <f t="shared" si="7"/>
        <v>0</v>
      </c>
      <c r="R103" s="210"/>
      <c r="S103" s="210"/>
      <c r="T103" s="396">
        <f>'計算シート（雇用誘発数）'!G105</f>
        <v>0</v>
      </c>
      <c r="U103" s="397">
        <f>'計算シート（雇用誘発数）'!O105</f>
        <v>0</v>
      </c>
      <c r="W103" s="176">
        <f t="shared" si="8"/>
        <v>0</v>
      </c>
      <c r="X103" s="176">
        <f t="shared" si="9"/>
        <v>0</v>
      </c>
    </row>
    <row r="104" spans="2:24" ht="13.5" customHeight="1" x14ac:dyDescent="0.2">
      <c r="B104" s="540" t="s">
        <v>302</v>
      </c>
      <c r="C104" s="543" t="s">
        <v>386</v>
      </c>
      <c r="D104" s="115"/>
      <c r="E104" s="216">
        <f>最終需要額入力!X105</f>
        <v>0</v>
      </c>
      <c r="F104" s="200">
        <f>計算シート!F104</f>
        <v>0</v>
      </c>
      <c r="G104" s="201">
        <f>計算シート!L104</f>
        <v>0</v>
      </c>
      <c r="H104" s="201">
        <f>計算シート!V104</f>
        <v>0</v>
      </c>
      <c r="I104" s="202">
        <f t="shared" si="5"/>
        <v>0</v>
      </c>
      <c r="J104" s="200">
        <f>計算シート!G104</f>
        <v>0</v>
      </c>
      <c r="K104" s="201">
        <f>計算シート!M104</f>
        <v>0</v>
      </c>
      <c r="L104" s="201">
        <f>計算シート!W104</f>
        <v>0</v>
      </c>
      <c r="M104" s="202">
        <f t="shared" si="6"/>
        <v>0</v>
      </c>
      <c r="N104" s="200">
        <f>計算シート!H104</f>
        <v>0</v>
      </c>
      <c r="O104" s="201">
        <f>計算シート!N104</f>
        <v>0</v>
      </c>
      <c r="P104" s="201">
        <f>計算シート!X104</f>
        <v>0</v>
      </c>
      <c r="Q104" s="202">
        <f t="shared" si="7"/>
        <v>0</v>
      </c>
      <c r="R104" s="210"/>
      <c r="S104" s="210"/>
      <c r="T104" s="396">
        <f>'計算シート（雇用誘発数）'!G106</f>
        <v>0</v>
      </c>
      <c r="U104" s="397">
        <f>'計算シート（雇用誘発数）'!O106</f>
        <v>0</v>
      </c>
      <c r="W104" s="176">
        <f t="shared" si="8"/>
        <v>0</v>
      </c>
      <c r="X104" s="176">
        <f t="shared" si="9"/>
        <v>0</v>
      </c>
    </row>
    <row r="105" spans="2:24" ht="13.5" customHeight="1" x14ac:dyDescent="0.2">
      <c r="B105" s="540" t="s">
        <v>303</v>
      </c>
      <c r="C105" s="543" t="s">
        <v>387</v>
      </c>
      <c r="D105" s="115"/>
      <c r="E105" s="216">
        <f>最終需要額入力!X106</f>
        <v>0</v>
      </c>
      <c r="F105" s="200">
        <f>計算シート!F105</f>
        <v>0</v>
      </c>
      <c r="G105" s="201">
        <f>計算シート!L105</f>
        <v>0</v>
      </c>
      <c r="H105" s="201">
        <f>計算シート!V105</f>
        <v>0</v>
      </c>
      <c r="I105" s="202">
        <f t="shared" ref="I105:I110" si="10">F105+G105+H105</f>
        <v>0</v>
      </c>
      <c r="J105" s="200">
        <f>計算シート!G105</f>
        <v>0</v>
      </c>
      <c r="K105" s="201">
        <f>計算シート!M105</f>
        <v>0</v>
      </c>
      <c r="L105" s="201">
        <f>計算シート!W105</f>
        <v>0</v>
      </c>
      <c r="M105" s="202">
        <f t="shared" ref="M105:M111" si="11">J105+K105+L105</f>
        <v>0</v>
      </c>
      <c r="N105" s="200">
        <f>計算シート!H105</f>
        <v>0</v>
      </c>
      <c r="O105" s="201">
        <f>計算シート!N105</f>
        <v>0</v>
      </c>
      <c r="P105" s="201">
        <f>計算シート!X105</f>
        <v>0</v>
      </c>
      <c r="Q105" s="202">
        <f t="shared" ref="Q105:Q111" si="12">N105+O105+P105</f>
        <v>0</v>
      </c>
      <c r="R105" s="210"/>
      <c r="S105" s="210"/>
      <c r="T105" s="396">
        <f>'計算シート（雇用誘発数）'!G107</f>
        <v>0</v>
      </c>
      <c r="U105" s="397">
        <f>'計算シート（雇用誘発数）'!O107</f>
        <v>0</v>
      </c>
      <c r="W105" s="176">
        <f t="shared" si="8"/>
        <v>0</v>
      </c>
      <c r="X105" s="176">
        <f t="shared" si="9"/>
        <v>0</v>
      </c>
    </row>
    <row r="106" spans="2:24" ht="13.5" customHeight="1" x14ac:dyDescent="0.2">
      <c r="B106" s="542" t="s">
        <v>304</v>
      </c>
      <c r="C106" s="545" t="s">
        <v>388</v>
      </c>
      <c r="D106" s="178"/>
      <c r="E106" s="218">
        <f>最終需要額入力!X107</f>
        <v>0</v>
      </c>
      <c r="F106" s="206">
        <f>計算シート!F106</f>
        <v>0</v>
      </c>
      <c r="G106" s="207">
        <f>計算シート!L106</f>
        <v>0</v>
      </c>
      <c r="H106" s="207">
        <f>計算シート!V106</f>
        <v>0</v>
      </c>
      <c r="I106" s="208">
        <f t="shared" si="10"/>
        <v>0</v>
      </c>
      <c r="J106" s="206">
        <f>計算シート!G106</f>
        <v>0</v>
      </c>
      <c r="K106" s="207">
        <f>計算シート!M106</f>
        <v>0</v>
      </c>
      <c r="L106" s="207">
        <f>計算シート!W106</f>
        <v>0</v>
      </c>
      <c r="M106" s="208">
        <f t="shared" si="11"/>
        <v>0</v>
      </c>
      <c r="N106" s="206">
        <f>計算シート!H106</f>
        <v>0</v>
      </c>
      <c r="O106" s="207">
        <f>計算シート!N106</f>
        <v>0</v>
      </c>
      <c r="P106" s="207">
        <f>計算シート!X106</f>
        <v>0</v>
      </c>
      <c r="Q106" s="208">
        <f t="shared" si="12"/>
        <v>0</v>
      </c>
      <c r="R106" s="210"/>
      <c r="S106" s="210"/>
      <c r="T106" s="400">
        <f>'計算シート（雇用誘発数）'!G108</f>
        <v>0</v>
      </c>
      <c r="U106" s="401">
        <f>'計算シート（雇用誘発数）'!O108</f>
        <v>0</v>
      </c>
      <c r="W106" s="176">
        <f t="shared" si="8"/>
        <v>0</v>
      </c>
      <c r="X106" s="176">
        <f t="shared" si="9"/>
        <v>0</v>
      </c>
    </row>
    <row r="107" spans="2:24" ht="13.5" customHeight="1" x14ac:dyDescent="0.2">
      <c r="B107" s="540" t="s">
        <v>305</v>
      </c>
      <c r="C107" s="543" t="s">
        <v>389</v>
      </c>
      <c r="D107" s="115"/>
      <c r="E107" s="216">
        <f>最終需要額入力!X108</f>
        <v>0</v>
      </c>
      <c r="F107" s="200">
        <f>計算シート!F107</f>
        <v>0</v>
      </c>
      <c r="G107" s="201">
        <f>計算シート!L107</f>
        <v>0</v>
      </c>
      <c r="H107" s="201">
        <f>計算シート!V107</f>
        <v>0</v>
      </c>
      <c r="I107" s="202">
        <f t="shared" si="10"/>
        <v>0</v>
      </c>
      <c r="J107" s="200">
        <f>計算シート!G107</f>
        <v>0</v>
      </c>
      <c r="K107" s="201">
        <f>計算シート!M107</f>
        <v>0</v>
      </c>
      <c r="L107" s="201">
        <f>計算シート!W107</f>
        <v>0</v>
      </c>
      <c r="M107" s="202">
        <f t="shared" si="11"/>
        <v>0</v>
      </c>
      <c r="N107" s="200">
        <f>計算シート!H107</f>
        <v>0</v>
      </c>
      <c r="O107" s="201">
        <f>計算シート!N107</f>
        <v>0</v>
      </c>
      <c r="P107" s="201">
        <f>計算シート!X107</f>
        <v>0</v>
      </c>
      <c r="Q107" s="202">
        <f t="shared" si="12"/>
        <v>0</v>
      </c>
      <c r="R107" s="210"/>
      <c r="S107" s="210"/>
      <c r="T107" s="396">
        <f>'計算シート（雇用誘発数）'!G109</f>
        <v>0</v>
      </c>
      <c r="U107" s="397">
        <f>'計算シート（雇用誘発数）'!O109</f>
        <v>0</v>
      </c>
      <c r="W107" s="176">
        <f t="shared" si="8"/>
        <v>0</v>
      </c>
      <c r="X107" s="176">
        <f t="shared" si="9"/>
        <v>0</v>
      </c>
    </row>
    <row r="108" spans="2:24" ht="13.5" customHeight="1" x14ac:dyDescent="0.2">
      <c r="B108" s="540" t="s">
        <v>306</v>
      </c>
      <c r="C108" s="543" t="s">
        <v>390</v>
      </c>
      <c r="D108" s="115"/>
      <c r="E108" s="216">
        <f>最終需要額入力!X109</f>
        <v>0</v>
      </c>
      <c r="F108" s="200">
        <f>計算シート!F108</f>
        <v>0</v>
      </c>
      <c r="G108" s="201">
        <f>計算シート!L108</f>
        <v>0</v>
      </c>
      <c r="H108" s="201">
        <f>計算シート!V108</f>
        <v>0</v>
      </c>
      <c r="I108" s="202">
        <f t="shared" si="10"/>
        <v>0</v>
      </c>
      <c r="J108" s="200">
        <f>計算シート!G108</f>
        <v>0</v>
      </c>
      <c r="K108" s="201">
        <f>計算シート!M108</f>
        <v>0</v>
      </c>
      <c r="L108" s="201">
        <f>計算シート!W108</f>
        <v>0</v>
      </c>
      <c r="M108" s="202">
        <f t="shared" si="11"/>
        <v>0</v>
      </c>
      <c r="N108" s="200">
        <f>計算シート!H108</f>
        <v>0</v>
      </c>
      <c r="O108" s="201">
        <f>計算シート!N108</f>
        <v>0</v>
      </c>
      <c r="P108" s="201">
        <f>計算シート!X108</f>
        <v>0</v>
      </c>
      <c r="Q108" s="202">
        <f t="shared" si="12"/>
        <v>0</v>
      </c>
      <c r="R108" s="210"/>
      <c r="S108" s="210"/>
      <c r="T108" s="396">
        <f>'計算シート（雇用誘発数）'!G110</f>
        <v>0</v>
      </c>
      <c r="U108" s="397">
        <f>'計算シート（雇用誘発数）'!O110</f>
        <v>0</v>
      </c>
      <c r="W108" s="176">
        <f t="shared" si="8"/>
        <v>0</v>
      </c>
      <c r="X108" s="176">
        <f t="shared" si="9"/>
        <v>0</v>
      </c>
    </row>
    <row r="109" spans="2:24" ht="13.5" customHeight="1" x14ac:dyDescent="0.2">
      <c r="B109" s="540" t="s">
        <v>552</v>
      </c>
      <c r="C109" s="543" t="s">
        <v>551</v>
      </c>
      <c r="D109" s="115"/>
      <c r="E109" s="216">
        <f>最終需要額入力!X110</f>
        <v>0</v>
      </c>
      <c r="F109" s="200">
        <f>計算シート!F109</f>
        <v>0</v>
      </c>
      <c r="G109" s="201">
        <f>計算シート!L109</f>
        <v>0</v>
      </c>
      <c r="H109" s="201">
        <f>計算シート!V109</f>
        <v>0</v>
      </c>
      <c r="I109" s="202">
        <f>F109+G109+H109</f>
        <v>0</v>
      </c>
      <c r="J109" s="200">
        <f>計算シート!G109</f>
        <v>0</v>
      </c>
      <c r="K109" s="201">
        <f>計算シート!M109</f>
        <v>0</v>
      </c>
      <c r="L109" s="201">
        <f>計算シート!W109</f>
        <v>0</v>
      </c>
      <c r="M109" s="202">
        <f t="shared" si="11"/>
        <v>0</v>
      </c>
      <c r="N109" s="200">
        <f>計算シート!H109</f>
        <v>0</v>
      </c>
      <c r="O109" s="201">
        <f>計算シート!N109</f>
        <v>0</v>
      </c>
      <c r="P109" s="201">
        <f>計算シート!X109</f>
        <v>0</v>
      </c>
      <c r="Q109" s="202">
        <f t="shared" si="12"/>
        <v>0</v>
      </c>
      <c r="R109" s="210"/>
      <c r="S109" s="210"/>
      <c r="T109" s="396">
        <f>'計算シート（雇用誘発数）'!G111</f>
        <v>0</v>
      </c>
      <c r="U109" s="397">
        <f>'計算シート（雇用誘発数）'!O111</f>
        <v>0</v>
      </c>
      <c r="W109" s="176">
        <f t="shared" si="8"/>
        <v>0</v>
      </c>
      <c r="X109" s="176">
        <f t="shared" si="9"/>
        <v>0</v>
      </c>
    </row>
    <row r="110" spans="2:24" ht="13.5" customHeight="1" x14ac:dyDescent="0.2">
      <c r="B110" s="540" t="s">
        <v>307</v>
      </c>
      <c r="C110" s="543" t="s">
        <v>391</v>
      </c>
      <c r="D110" s="115"/>
      <c r="E110" s="216">
        <f>最終需要額入力!X111</f>
        <v>0</v>
      </c>
      <c r="F110" s="200">
        <f>計算シート!F110</f>
        <v>0</v>
      </c>
      <c r="G110" s="201">
        <f>計算シート!L110</f>
        <v>0</v>
      </c>
      <c r="H110" s="201">
        <f>計算シート!V110</f>
        <v>0</v>
      </c>
      <c r="I110" s="202">
        <f t="shared" si="10"/>
        <v>0</v>
      </c>
      <c r="J110" s="200">
        <f>計算シート!G110</f>
        <v>0</v>
      </c>
      <c r="K110" s="201">
        <f>計算シート!M110</f>
        <v>0</v>
      </c>
      <c r="L110" s="201">
        <f>計算シート!W110</f>
        <v>0</v>
      </c>
      <c r="M110" s="202">
        <f t="shared" si="11"/>
        <v>0</v>
      </c>
      <c r="N110" s="200">
        <f>計算シート!H110</f>
        <v>0</v>
      </c>
      <c r="O110" s="201">
        <f>計算シート!N110</f>
        <v>0</v>
      </c>
      <c r="P110" s="201">
        <f>計算シート!X110</f>
        <v>0</v>
      </c>
      <c r="Q110" s="202">
        <f t="shared" si="12"/>
        <v>0</v>
      </c>
      <c r="R110" s="210"/>
      <c r="S110" s="210"/>
      <c r="T110" s="396">
        <f>'計算シート（雇用誘発数）'!G112</f>
        <v>0</v>
      </c>
      <c r="U110" s="397">
        <f>'計算シート（雇用誘発数）'!O112</f>
        <v>0</v>
      </c>
      <c r="W110" s="176">
        <f t="shared" si="8"/>
        <v>0</v>
      </c>
      <c r="X110" s="176">
        <f t="shared" si="9"/>
        <v>0</v>
      </c>
    </row>
    <row r="111" spans="2:24" ht="13.5" customHeight="1" x14ac:dyDescent="0.2">
      <c r="B111" s="542" t="s">
        <v>308</v>
      </c>
      <c r="C111" s="545" t="s">
        <v>555</v>
      </c>
      <c r="D111" s="178"/>
      <c r="E111" s="218"/>
      <c r="F111" s="206"/>
      <c r="G111" s="207">
        <f>計算シート!L111</f>
        <v>0</v>
      </c>
      <c r="H111" s="207">
        <f>計算シート!V111</f>
        <v>0</v>
      </c>
      <c r="I111" s="208">
        <f>F111+G111+H111</f>
        <v>0</v>
      </c>
      <c r="J111" s="207">
        <f>計算シート!G111</f>
        <v>0</v>
      </c>
      <c r="K111" s="207">
        <f>計算シート!M111</f>
        <v>0</v>
      </c>
      <c r="L111" s="207">
        <f>計算シート!W111</f>
        <v>0</v>
      </c>
      <c r="M111" s="208">
        <f t="shared" si="11"/>
        <v>0</v>
      </c>
      <c r="N111" s="206">
        <f>計算シート!H111</f>
        <v>0</v>
      </c>
      <c r="O111" s="207">
        <f>計算シート!N111</f>
        <v>0</v>
      </c>
      <c r="P111" s="207">
        <f>計算シート!X111</f>
        <v>0</v>
      </c>
      <c r="Q111" s="208">
        <f t="shared" si="12"/>
        <v>0</v>
      </c>
      <c r="R111" s="210"/>
      <c r="S111" s="210"/>
      <c r="T111" s="396">
        <f>'計算シート（雇用誘発数）'!G113</f>
        <v>0</v>
      </c>
      <c r="U111" s="397">
        <f>'計算シート（雇用誘発数）'!O113</f>
        <v>0</v>
      </c>
      <c r="W111" s="176">
        <f t="shared" si="8"/>
        <v>0</v>
      </c>
      <c r="X111" s="176">
        <f t="shared" si="9"/>
        <v>0</v>
      </c>
    </row>
    <row r="112" spans="2:24" ht="13.5" customHeight="1" x14ac:dyDescent="0.2">
      <c r="B112" s="540" t="s">
        <v>309</v>
      </c>
      <c r="C112" s="543" t="s">
        <v>0</v>
      </c>
      <c r="D112" s="115"/>
      <c r="E112" s="216"/>
      <c r="F112" s="200"/>
      <c r="G112" s="201">
        <f>計算シート!L112</f>
        <v>0</v>
      </c>
      <c r="H112" s="201">
        <f>計算シート!V112</f>
        <v>0</v>
      </c>
      <c r="I112" s="202">
        <f>F112+G112+H112</f>
        <v>0</v>
      </c>
      <c r="J112" s="339">
        <f>計算シート!G112</f>
        <v>0</v>
      </c>
      <c r="K112" s="201">
        <f>計算シート!M112</f>
        <v>0</v>
      </c>
      <c r="L112" s="201">
        <f>計算シート!W112</f>
        <v>0</v>
      </c>
      <c r="M112" s="202">
        <f t="shared" ref="M112" si="13">J112+K112+L112</f>
        <v>0</v>
      </c>
      <c r="N112" s="200">
        <f>計算シート!H112</f>
        <v>0</v>
      </c>
      <c r="O112" s="201">
        <f>計算シート!N112</f>
        <v>0</v>
      </c>
      <c r="P112" s="201">
        <f>計算シート!X112</f>
        <v>0</v>
      </c>
      <c r="Q112" s="202">
        <f t="shared" ref="Q112" si="14">N112+O112+P112</f>
        <v>0</v>
      </c>
      <c r="R112" s="210"/>
      <c r="S112" s="210"/>
      <c r="T112" s="645">
        <f>'計算シート（雇用誘発数）'!G114</f>
        <v>0</v>
      </c>
      <c r="U112" s="646">
        <f>'計算シート（雇用誘発数）'!O114</f>
        <v>0</v>
      </c>
      <c r="W112" s="176">
        <f>K112+L112</f>
        <v>0</v>
      </c>
      <c r="X112" s="176">
        <f>O112+P112</f>
        <v>0</v>
      </c>
    </row>
    <row r="113" spans="2:21" ht="12.6" thickBot="1" x14ac:dyDescent="0.25">
      <c r="B113" s="180"/>
      <c r="C113" s="546" t="s">
        <v>29</v>
      </c>
      <c r="D113" s="181"/>
      <c r="E113" s="219">
        <f t="shared" ref="E113:Q113" si="15">SUM(E7:E112)</f>
        <v>0</v>
      </c>
      <c r="F113" s="220">
        <f t="shared" si="15"/>
        <v>0</v>
      </c>
      <c r="G113" s="221">
        <f t="shared" si="15"/>
        <v>0</v>
      </c>
      <c r="H113" s="221">
        <f t="shared" si="15"/>
        <v>0</v>
      </c>
      <c r="I113" s="222">
        <f t="shared" si="15"/>
        <v>0</v>
      </c>
      <c r="J113" s="223">
        <f t="shared" si="15"/>
        <v>0</v>
      </c>
      <c r="K113" s="224">
        <f t="shared" si="15"/>
        <v>0</v>
      </c>
      <c r="L113" s="224">
        <f t="shared" si="15"/>
        <v>0</v>
      </c>
      <c r="M113" s="225">
        <f t="shared" si="15"/>
        <v>0</v>
      </c>
      <c r="N113" s="226">
        <f t="shared" si="15"/>
        <v>0</v>
      </c>
      <c r="O113" s="227">
        <f t="shared" si="15"/>
        <v>0</v>
      </c>
      <c r="P113" s="227">
        <f t="shared" si="15"/>
        <v>0</v>
      </c>
      <c r="Q113" s="228">
        <f t="shared" si="15"/>
        <v>0</v>
      </c>
      <c r="R113" s="184" t="e">
        <f>I113/E113</f>
        <v>#DIV/0!</v>
      </c>
      <c r="S113" s="230" t="e">
        <f>I113/F113</f>
        <v>#DIV/0!</v>
      </c>
      <c r="T113" s="402">
        <f>SUM(T7:T112)</f>
        <v>0</v>
      </c>
      <c r="U113" s="403">
        <f>SUM(U7:U112)</f>
        <v>0</v>
      </c>
    </row>
  </sheetData>
  <mergeCells count="12">
    <mergeCell ref="B3:C6"/>
    <mergeCell ref="F3:I3"/>
    <mergeCell ref="J3:M3"/>
    <mergeCell ref="E3:E6"/>
    <mergeCell ref="F4:I4"/>
    <mergeCell ref="J4:M4"/>
    <mergeCell ref="J5:M5"/>
    <mergeCell ref="N5:Q5"/>
    <mergeCell ref="R2:S2"/>
    <mergeCell ref="R3:R6"/>
    <mergeCell ref="S3:S6"/>
    <mergeCell ref="N3:Q3"/>
  </mergeCells>
  <phoneticPr fontId="3"/>
  <hyperlinks>
    <hyperlink ref="R2:S2" location="入力の説明!A1" display="入力の説明シートへ" xr:uid="{00000000-0004-0000-0500-000000000000}"/>
  </hyperlinks>
  <pageMargins left="0.53" right="0.27559055118110237" top="0.78740157480314965" bottom="0.78740157480314965" header="0.51181102362204722" footer="0.51181102362204722"/>
  <pageSetup paperSize="8" scale="51" orientation="landscape" r:id="rId1"/>
  <headerFooter alignWithMargins="0">
    <oddFooter>&amp;R&amp;F  &amp;A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6699"/>
  </sheetPr>
  <dimension ref="A1:BZ281"/>
  <sheetViews>
    <sheetView topLeftCell="A129" zoomScaleNormal="100" workbookViewId="0"/>
  </sheetViews>
  <sheetFormatPr defaultColWidth="9" defaultRowHeight="13.2" x14ac:dyDescent="0.2"/>
  <cols>
    <col min="1" max="45" width="9" style="4"/>
    <col min="46" max="46" width="8.77734375" style="163" customWidth="1"/>
    <col min="47" max="74" width="9" style="163"/>
    <col min="75" max="16384" width="9" style="4"/>
  </cols>
  <sheetData>
    <row r="1" spans="1:78" ht="18" customHeight="1" thickTop="1" thickBot="1" x14ac:dyDescent="0.25">
      <c r="A1" s="163"/>
      <c r="B1" s="163"/>
      <c r="C1" s="163"/>
      <c r="D1" s="163"/>
      <c r="E1" s="163"/>
      <c r="F1" s="163"/>
      <c r="G1" s="163"/>
      <c r="H1" s="163"/>
      <c r="I1" s="163"/>
      <c r="J1" s="163"/>
      <c r="K1" s="163"/>
      <c r="L1" s="163"/>
      <c r="M1" s="714" t="s">
        <v>154</v>
      </c>
      <c r="N1" s="716"/>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BW1" s="163"/>
      <c r="BX1" s="163"/>
      <c r="BY1" s="163"/>
      <c r="BZ1" s="163"/>
    </row>
    <row r="2" spans="1:78" ht="15" thickTop="1" x14ac:dyDescent="0.2">
      <c r="A2" s="154" t="s">
        <v>60</v>
      </c>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t="s">
        <v>517</v>
      </c>
      <c r="AK2" s="163"/>
      <c r="AL2" s="163"/>
      <c r="AM2" s="163"/>
      <c r="AN2" s="163"/>
      <c r="AO2" s="163"/>
      <c r="AP2" s="163"/>
      <c r="AQ2" s="163"/>
      <c r="AR2" s="163"/>
      <c r="AS2" s="163"/>
      <c r="BW2" s="163"/>
      <c r="BX2" s="163"/>
      <c r="BY2" s="163"/>
      <c r="BZ2" s="163"/>
    </row>
    <row r="3" spans="1:78" x14ac:dyDescent="0.2">
      <c r="A3" s="163"/>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row>
    <row r="4" spans="1:78" x14ac:dyDescent="0.2">
      <c r="A4" s="163"/>
      <c r="B4" s="163"/>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row>
    <row r="5" spans="1:78" x14ac:dyDescent="0.2">
      <c r="A5" s="163"/>
      <c r="B5" s="163"/>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row>
    <row r="6" spans="1:78" x14ac:dyDescent="0.2">
      <c r="A6" s="163"/>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row>
    <row r="7" spans="1:78" x14ac:dyDescent="0.2">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row>
    <row r="8" spans="1:78" x14ac:dyDescent="0.2">
      <c r="A8" s="163"/>
      <c r="B8" s="163"/>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row>
    <row r="9" spans="1:78" x14ac:dyDescent="0.2">
      <c r="A9" s="163"/>
      <c r="B9" s="163"/>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row>
    <row r="10" spans="1:78" x14ac:dyDescent="0.2">
      <c r="A10" s="163"/>
      <c r="B10" s="163"/>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row>
    <row r="11" spans="1:78" x14ac:dyDescent="0.2">
      <c r="A11" s="163"/>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row>
    <row r="12" spans="1:78" x14ac:dyDescent="0.2">
      <c r="A12" s="163"/>
      <c r="B12" s="163"/>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row>
    <row r="13" spans="1:78" x14ac:dyDescent="0.2">
      <c r="A13" s="163"/>
      <c r="B13" s="163"/>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row>
    <row r="14" spans="1:78" x14ac:dyDescent="0.2">
      <c r="A14" s="163"/>
      <c r="B14" s="163"/>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row>
    <row r="15" spans="1:78" x14ac:dyDescent="0.2">
      <c r="A15" s="163"/>
      <c r="B15" s="163"/>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row>
    <row r="16" spans="1:78" x14ac:dyDescent="0.2">
      <c r="A16" s="163"/>
      <c r="B16" s="163"/>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row>
    <row r="17" spans="1:45" x14ac:dyDescent="0.2">
      <c r="A17" s="163"/>
      <c r="B17" s="163"/>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row>
    <row r="18" spans="1:45" x14ac:dyDescent="0.2">
      <c r="A18" s="163"/>
      <c r="B18" s="163"/>
      <c r="C18" s="163"/>
      <c r="D18" s="163"/>
      <c r="E18" s="163"/>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3"/>
      <c r="AL18" s="163"/>
      <c r="AM18" s="163"/>
      <c r="AN18" s="163"/>
      <c r="AO18" s="163"/>
      <c r="AP18" s="163"/>
      <c r="AQ18" s="163"/>
      <c r="AR18" s="163"/>
      <c r="AS18" s="163"/>
    </row>
    <row r="19" spans="1:45" x14ac:dyDescent="0.2">
      <c r="A19" s="163"/>
      <c r="B19" s="163"/>
      <c r="C19" s="163"/>
      <c r="D19" s="163"/>
      <c r="E19" s="163"/>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row>
    <row r="20" spans="1:45" x14ac:dyDescent="0.2">
      <c r="A20" s="163"/>
      <c r="B20" s="163"/>
      <c r="C20" s="163"/>
      <c r="D20" s="163"/>
      <c r="E20" s="163"/>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3"/>
      <c r="AL20" s="163"/>
      <c r="AM20" s="163"/>
      <c r="AN20" s="163"/>
      <c r="AO20" s="163"/>
      <c r="AP20" s="163"/>
      <c r="AQ20" s="163"/>
      <c r="AR20" s="163"/>
      <c r="AS20" s="163"/>
    </row>
    <row r="21" spans="1:45" x14ac:dyDescent="0.2">
      <c r="A21" s="163"/>
      <c r="B21" s="163"/>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row>
    <row r="22" spans="1:45" x14ac:dyDescent="0.2">
      <c r="A22" s="163"/>
      <c r="B22" s="163"/>
      <c r="C22" s="163"/>
      <c r="D22" s="163"/>
      <c r="E22" s="163"/>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row>
    <row r="23" spans="1:45" x14ac:dyDescent="0.2">
      <c r="A23" s="163"/>
      <c r="B23" s="163"/>
      <c r="C23" s="163"/>
      <c r="D23" s="163"/>
      <c r="E23" s="163"/>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3"/>
      <c r="AN23" s="163"/>
      <c r="AO23" s="163"/>
      <c r="AP23" s="163"/>
      <c r="AQ23" s="163"/>
      <c r="AR23" s="163"/>
      <c r="AS23" s="163"/>
    </row>
    <row r="24" spans="1:45" x14ac:dyDescent="0.2">
      <c r="A24" s="163"/>
      <c r="B24" s="163"/>
      <c r="C24" s="163"/>
      <c r="D24" s="163"/>
      <c r="E24" s="163"/>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3"/>
      <c r="AL24" s="163"/>
      <c r="AM24" s="163"/>
      <c r="AN24" s="163"/>
      <c r="AO24" s="163"/>
      <c r="AP24" s="163"/>
      <c r="AQ24" s="163"/>
      <c r="AR24" s="163"/>
      <c r="AS24" s="163"/>
    </row>
    <row r="25" spans="1:45" x14ac:dyDescent="0.2">
      <c r="A25" s="163"/>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3"/>
      <c r="AQ25" s="163"/>
      <c r="AR25" s="163"/>
      <c r="AS25" s="163"/>
    </row>
    <row r="26" spans="1:45" x14ac:dyDescent="0.2">
      <c r="A26" s="163"/>
      <c r="B26" s="163"/>
      <c r="C26" s="163"/>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row>
    <row r="27" spans="1:45" x14ac:dyDescent="0.2">
      <c r="A27" s="163"/>
      <c r="B27" s="163"/>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c r="AP27" s="163"/>
      <c r="AQ27" s="163"/>
      <c r="AR27" s="163"/>
      <c r="AS27" s="163"/>
    </row>
    <row r="28" spans="1:45" x14ac:dyDescent="0.2">
      <c r="A28" s="163"/>
      <c r="B28" s="163"/>
      <c r="C28" s="163"/>
      <c r="D28" s="163"/>
      <c r="E28" s="163"/>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row>
    <row r="29" spans="1:45" x14ac:dyDescent="0.2">
      <c r="A29" s="163"/>
      <c r="B29" s="163"/>
      <c r="C29" s="163"/>
      <c r="D29" s="163"/>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3"/>
      <c r="AQ29" s="163"/>
      <c r="AR29" s="163"/>
      <c r="AS29" s="163"/>
    </row>
    <row r="30" spans="1:45" x14ac:dyDescent="0.2">
      <c r="A30" s="163"/>
      <c r="B30" s="163"/>
      <c r="C30" s="163"/>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3"/>
      <c r="AQ30" s="163"/>
      <c r="AR30" s="163"/>
      <c r="AS30" s="163"/>
    </row>
    <row r="31" spans="1:45" x14ac:dyDescent="0.2">
      <c r="A31" s="163"/>
      <c r="B31" s="163"/>
      <c r="C31" s="163"/>
      <c r="D31" s="163"/>
      <c r="E31" s="163"/>
      <c r="F31" s="163"/>
      <c r="G31" s="163"/>
      <c r="H31" s="163"/>
      <c r="I31" s="163"/>
      <c r="J31" s="163"/>
      <c r="K31" s="163"/>
      <c r="L31" s="163"/>
      <c r="M31" s="163"/>
      <c r="N31" s="163"/>
      <c r="O31" s="163"/>
      <c r="P31" s="163"/>
      <c r="Q31" s="163"/>
      <c r="R31" s="163"/>
      <c r="S31" s="163"/>
      <c r="T31" s="163"/>
      <c r="U31" s="163"/>
      <c r="V31" s="163"/>
      <c r="W31" s="163"/>
      <c r="X31" s="163"/>
      <c r="Y31" s="163"/>
      <c r="Z31" s="163"/>
      <c r="AA31" s="163"/>
      <c r="AB31" s="163"/>
      <c r="AC31" s="163"/>
      <c r="AD31" s="163"/>
      <c r="AE31" s="163"/>
      <c r="AF31" s="163"/>
      <c r="AG31" s="163"/>
      <c r="AH31" s="163"/>
      <c r="AI31" s="163"/>
      <c r="AJ31" s="163"/>
      <c r="AK31" s="163"/>
      <c r="AL31" s="163"/>
      <c r="AM31" s="163"/>
      <c r="AN31" s="163"/>
      <c r="AO31" s="163"/>
      <c r="AP31" s="163"/>
      <c r="AQ31" s="163"/>
      <c r="AR31" s="163"/>
      <c r="AS31" s="163"/>
    </row>
    <row r="32" spans="1:45" x14ac:dyDescent="0.2">
      <c r="A32" s="163"/>
      <c r="B32" s="163"/>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3"/>
      <c r="AA32" s="163"/>
      <c r="AB32" s="163"/>
      <c r="AC32" s="163"/>
      <c r="AD32" s="163"/>
      <c r="AE32" s="163"/>
      <c r="AF32" s="163"/>
      <c r="AG32" s="163"/>
      <c r="AH32" s="163"/>
      <c r="AI32" s="163"/>
      <c r="AJ32" s="163"/>
      <c r="AK32" s="163"/>
      <c r="AL32" s="163"/>
      <c r="AM32" s="163"/>
      <c r="AN32" s="163"/>
      <c r="AO32" s="163"/>
      <c r="AP32" s="163"/>
      <c r="AQ32" s="163"/>
      <c r="AR32" s="163"/>
      <c r="AS32" s="163"/>
    </row>
    <row r="33" spans="1:45" x14ac:dyDescent="0.2">
      <c r="A33" s="163"/>
      <c r="B33" s="163"/>
      <c r="C33" s="163"/>
      <c r="D33" s="163"/>
      <c r="E33" s="163"/>
      <c r="F33" s="163"/>
      <c r="G33" s="163"/>
      <c r="H33" s="163"/>
      <c r="I33" s="163"/>
      <c r="J33" s="163"/>
      <c r="K33" s="163"/>
      <c r="L33" s="163"/>
      <c r="M33" s="163"/>
      <c r="N33" s="163"/>
      <c r="O33" s="163"/>
      <c r="P33" s="163"/>
      <c r="Q33" s="163"/>
      <c r="R33" s="163"/>
      <c r="S33" s="163"/>
      <c r="T33" s="163"/>
      <c r="U33" s="163"/>
      <c r="V33" s="163"/>
      <c r="W33" s="163"/>
      <c r="X33" s="163"/>
      <c r="Y33" s="163"/>
      <c r="Z33" s="163"/>
      <c r="AA33" s="163"/>
      <c r="AB33" s="163"/>
      <c r="AC33" s="163"/>
      <c r="AD33" s="163"/>
      <c r="AE33" s="163"/>
      <c r="AF33" s="163"/>
      <c r="AG33" s="163"/>
      <c r="AH33" s="163"/>
      <c r="AI33" s="163"/>
      <c r="AJ33" s="163"/>
      <c r="AK33" s="163"/>
      <c r="AL33" s="163"/>
      <c r="AM33" s="163"/>
      <c r="AN33" s="163"/>
      <c r="AO33" s="163"/>
      <c r="AP33" s="163"/>
      <c r="AQ33" s="163"/>
      <c r="AR33" s="163"/>
      <c r="AS33" s="163"/>
    </row>
    <row r="34" spans="1:45" x14ac:dyDescent="0.2">
      <c r="A34" s="163"/>
      <c r="B34" s="163"/>
      <c r="C34" s="163"/>
      <c r="D34" s="163"/>
      <c r="E34" s="163"/>
      <c r="F34" s="163"/>
      <c r="G34" s="163"/>
      <c r="H34" s="163"/>
      <c r="I34" s="163"/>
      <c r="J34" s="163"/>
      <c r="K34" s="163"/>
      <c r="L34" s="163"/>
      <c r="M34" s="163"/>
      <c r="N34" s="163"/>
      <c r="O34" s="163"/>
      <c r="P34" s="163"/>
      <c r="Q34" s="163"/>
      <c r="R34" s="163"/>
      <c r="S34" s="163"/>
      <c r="T34" s="163"/>
      <c r="U34" s="163"/>
      <c r="V34" s="163"/>
      <c r="W34" s="163"/>
      <c r="X34" s="163"/>
      <c r="Y34" s="163"/>
      <c r="Z34" s="163"/>
      <c r="AA34" s="163"/>
      <c r="AB34" s="163"/>
      <c r="AC34" s="163"/>
      <c r="AD34" s="163"/>
      <c r="AE34" s="163"/>
      <c r="AF34" s="163"/>
      <c r="AG34" s="163"/>
      <c r="AH34" s="163"/>
      <c r="AI34" s="163"/>
      <c r="AJ34" s="163"/>
      <c r="AK34" s="163"/>
      <c r="AL34" s="163"/>
      <c r="AM34" s="163"/>
      <c r="AN34" s="163"/>
      <c r="AO34" s="163"/>
      <c r="AP34" s="163"/>
      <c r="AQ34" s="163"/>
      <c r="AR34" s="163"/>
      <c r="AS34" s="163"/>
    </row>
    <row r="35" spans="1:45" x14ac:dyDescent="0.2">
      <c r="A35" s="163"/>
      <c r="B35" s="163"/>
      <c r="C35" s="163"/>
      <c r="D35" s="163"/>
      <c r="E35" s="163"/>
      <c r="F35" s="163"/>
      <c r="G35" s="163"/>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3"/>
      <c r="AS35" s="163"/>
    </row>
    <row r="36" spans="1:45" x14ac:dyDescent="0.2">
      <c r="A36" s="163"/>
      <c r="B36" s="163"/>
      <c r="C36" s="163"/>
      <c r="D36" s="163"/>
      <c r="E36" s="163"/>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3"/>
      <c r="AN36" s="163"/>
      <c r="AO36" s="163"/>
      <c r="AP36" s="163"/>
      <c r="AQ36" s="163"/>
      <c r="AR36" s="163"/>
      <c r="AS36" s="163"/>
    </row>
    <row r="37" spans="1:45" x14ac:dyDescent="0.2">
      <c r="A37" s="163"/>
      <c r="B37" s="163"/>
      <c r="C37" s="163"/>
      <c r="D37" s="163"/>
      <c r="E37" s="163"/>
      <c r="F37" s="163"/>
      <c r="G37" s="163"/>
      <c r="H37" s="163"/>
      <c r="I37" s="163"/>
      <c r="J37" s="163"/>
      <c r="K37" s="163"/>
      <c r="L37" s="163"/>
      <c r="M37" s="163"/>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3"/>
      <c r="AN37" s="163"/>
      <c r="AO37" s="163"/>
      <c r="AP37" s="163"/>
      <c r="AQ37" s="163"/>
      <c r="AR37" s="163"/>
      <c r="AS37" s="163"/>
    </row>
    <row r="38" spans="1:45" x14ac:dyDescent="0.2">
      <c r="A38" s="163"/>
      <c r="B38" s="163"/>
      <c r="C38" s="163"/>
      <c r="D38" s="163"/>
      <c r="E38" s="163"/>
      <c r="F38" s="163"/>
      <c r="G38" s="163"/>
      <c r="H38" s="163"/>
      <c r="I38" s="163"/>
      <c r="J38" s="163"/>
      <c r="K38" s="163"/>
      <c r="L38" s="163"/>
      <c r="M38" s="163"/>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3"/>
      <c r="AN38" s="163"/>
      <c r="AO38" s="163"/>
      <c r="AP38" s="163"/>
      <c r="AQ38" s="163"/>
      <c r="AR38" s="163"/>
      <c r="AS38" s="163"/>
    </row>
    <row r="39" spans="1:45" x14ac:dyDescent="0.2">
      <c r="A39" s="163"/>
      <c r="B39" s="163"/>
      <c r="C39" s="163"/>
      <c r="D39" s="163"/>
      <c r="E39" s="163"/>
      <c r="F39" s="163"/>
      <c r="G39" s="163"/>
      <c r="H39" s="163"/>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63"/>
      <c r="AH39" s="163"/>
      <c r="AI39" s="163"/>
      <c r="AJ39" s="163"/>
      <c r="AK39" s="163"/>
      <c r="AL39" s="163"/>
      <c r="AM39" s="163"/>
      <c r="AN39" s="163"/>
      <c r="AO39" s="163"/>
      <c r="AP39" s="163"/>
      <c r="AQ39" s="163"/>
      <c r="AR39" s="163"/>
      <c r="AS39" s="163"/>
    </row>
    <row r="40" spans="1:45" x14ac:dyDescent="0.2">
      <c r="A40" s="163"/>
      <c r="B40" s="163"/>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row>
    <row r="41" spans="1:45" x14ac:dyDescent="0.2">
      <c r="A41" s="163"/>
      <c r="B41" s="163"/>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163"/>
      <c r="AO41" s="163"/>
      <c r="AP41" s="163"/>
      <c r="AQ41" s="163"/>
      <c r="AR41" s="163"/>
      <c r="AS41" s="163"/>
    </row>
    <row r="42" spans="1:45" x14ac:dyDescent="0.2">
      <c r="A42" s="163"/>
      <c r="B42" s="163"/>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row>
    <row r="43" spans="1:45" x14ac:dyDescent="0.2">
      <c r="A43" s="163"/>
      <c r="B43" s="163"/>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3"/>
      <c r="AK43" s="163"/>
      <c r="AL43" s="163"/>
      <c r="AM43" s="163"/>
      <c r="AN43" s="163"/>
      <c r="AO43" s="163"/>
      <c r="AP43" s="163"/>
      <c r="AQ43" s="163"/>
      <c r="AR43" s="163"/>
      <c r="AS43" s="163"/>
    </row>
    <row r="44" spans="1:45" x14ac:dyDescent="0.2">
      <c r="A44" s="163"/>
      <c r="B44" s="163"/>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row>
    <row r="45" spans="1:45" x14ac:dyDescent="0.2">
      <c r="A45" s="163"/>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row>
    <row r="46" spans="1:45" ht="14.4" x14ac:dyDescent="0.2">
      <c r="A46" s="154" t="s">
        <v>76</v>
      </c>
      <c r="B46" s="163"/>
      <c r="C46" s="163"/>
      <c r="D46" s="163"/>
      <c r="E46" s="163"/>
      <c r="F46" s="163"/>
      <c r="G46" s="163"/>
      <c r="H46" s="163"/>
      <c r="I46" s="163"/>
      <c r="J46" s="163"/>
      <c r="K46" s="163"/>
      <c r="L46" s="163"/>
      <c r="M46" s="154"/>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t="s">
        <v>517</v>
      </c>
      <c r="AK46" s="163"/>
      <c r="AL46" s="163"/>
      <c r="AM46" s="163"/>
      <c r="AN46" s="163"/>
      <c r="AO46" s="163"/>
      <c r="AP46" s="163"/>
      <c r="AQ46" s="163"/>
      <c r="AR46" s="163"/>
      <c r="AS46" s="163"/>
    </row>
    <row r="47" spans="1:45" x14ac:dyDescent="0.2">
      <c r="A47" s="163"/>
      <c r="B47" s="163"/>
      <c r="C47" s="163"/>
      <c r="D47" s="163"/>
      <c r="E47" s="163"/>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row>
    <row r="48" spans="1:45" x14ac:dyDescent="0.2">
      <c r="A48" s="163"/>
      <c r="B48" s="163"/>
      <c r="C48" s="163"/>
      <c r="D48" s="163"/>
      <c r="E48" s="163"/>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c r="AH48" s="163"/>
      <c r="AI48" s="163"/>
      <c r="AJ48" s="163"/>
      <c r="AK48" s="163"/>
      <c r="AL48" s="163"/>
      <c r="AM48" s="163"/>
      <c r="AN48" s="163"/>
      <c r="AO48" s="163"/>
      <c r="AP48" s="163"/>
      <c r="AQ48" s="163"/>
      <c r="AR48" s="163"/>
      <c r="AS48" s="163"/>
    </row>
    <row r="49" spans="1:45" x14ac:dyDescent="0.2">
      <c r="A49" s="163"/>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row>
    <row r="50" spans="1:45" x14ac:dyDescent="0.2">
      <c r="A50" s="163"/>
      <c r="B50" s="163"/>
      <c r="C50" s="163"/>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row>
    <row r="51" spans="1:45" x14ac:dyDescent="0.2">
      <c r="A51" s="163"/>
      <c r="B51" s="163"/>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row>
    <row r="52" spans="1:45" x14ac:dyDescent="0.2">
      <c r="A52" s="163"/>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row>
    <row r="53" spans="1:45" x14ac:dyDescent="0.2">
      <c r="A53" s="163"/>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row>
    <row r="54" spans="1:45" x14ac:dyDescent="0.2">
      <c r="A54" s="163"/>
      <c r="B54" s="163"/>
      <c r="C54" s="163"/>
      <c r="D54" s="163"/>
      <c r="E54" s="163"/>
      <c r="F54" s="163"/>
      <c r="G54" s="163"/>
      <c r="H54" s="163"/>
      <c r="I54" s="163"/>
      <c r="J54" s="163"/>
      <c r="K54" s="163"/>
      <c r="L54" s="163"/>
      <c r="M54" s="163"/>
      <c r="N54" s="163"/>
      <c r="O54" s="163"/>
      <c r="P54" s="163"/>
      <c r="Q54" s="163"/>
      <c r="R54" s="163"/>
      <c r="S54" s="163"/>
      <c r="T54" s="163"/>
      <c r="U54" s="163"/>
      <c r="V54" s="163"/>
      <c r="W54" s="163"/>
      <c r="X54" s="163"/>
      <c r="Y54" s="163"/>
      <c r="Z54" s="163"/>
      <c r="AA54" s="163"/>
      <c r="AB54" s="163"/>
      <c r="AC54" s="163"/>
      <c r="AD54" s="163"/>
      <c r="AE54" s="163"/>
      <c r="AF54" s="163"/>
      <c r="AG54" s="163"/>
      <c r="AH54" s="163"/>
      <c r="AI54" s="163"/>
      <c r="AJ54" s="163"/>
      <c r="AK54" s="163"/>
      <c r="AL54" s="163"/>
      <c r="AM54" s="163"/>
      <c r="AN54" s="163"/>
      <c r="AO54" s="163"/>
      <c r="AP54" s="163"/>
      <c r="AQ54" s="163"/>
      <c r="AR54" s="163"/>
      <c r="AS54" s="163"/>
    </row>
    <row r="55" spans="1:45" x14ac:dyDescent="0.2">
      <c r="A55" s="163"/>
      <c r="B55" s="163"/>
      <c r="C55" s="163"/>
      <c r="D55" s="163"/>
      <c r="E55" s="163"/>
      <c r="F55" s="163"/>
      <c r="G55" s="163"/>
      <c r="H55" s="163"/>
      <c r="I55" s="163"/>
      <c r="J55" s="163"/>
      <c r="K55" s="163"/>
      <c r="L55" s="163"/>
      <c r="M55" s="163"/>
      <c r="N55" s="163"/>
      <c r="O55" s="163"/>
      <c r="P55" s="163"/>
      <c r="Q55" s="163"/>
      <c r="R55" s="163"/>
      <c r="S55" s="163"/>
      <c r="T55" s="163"/>
      <c r="U55" s="163"/>
      <c r="V55" s="163"/>
      <c r="W55" s="163"/>
      <c r="X55" s="163"/>
      <c r="Y55" s="163"/>
      <c r="Z55" s="163"/>
      <c r="AA55" s="163"/>
      <c r="AB55" s="163"/>
      <c r="AC55" s="163"/>
      <c r="AD55" s="163"/>
      <c r="AE55" s="163"/>
      <c r="AF55" s="163"/>
      <c r="AG55" s="163"/>
      <c r="AH55" s="163"/>
      <c r="AI55" s="163"/>
      <c r="AJ55" s="163"/>
      <c r="AK55" s="163"/>
      <c r="AL55" s="163"/>
      <c r="AM55" s="163"/>
      <c r="AN55" s="163"/>
      <c r="AO55" s="163"/>
      <c r="AP55" s="163"/>
      <c r="AQ55" s="163"/>
      <c r="AR55" s="163"/>
      <c r="AS55" s="163"/>
    </row>
    <row r="56" spans="1:45" x14ac:dyDescent="0.2">
      <c r="A56" s="163"/>
      <c r="B56" s="163"/>
      <c r="C56" s="163"/>
      <c r="D56" s="163"/>
      <c r="E56" s="163"/>
      <c r="F56" s="163"/>
      <c r="G56" s="163"/>
      <c r="H56" s="163"/>
      <c r="I56" s="163"/>
      <c r="J56" s="163"/>
      <c r="K56" s="163"/>
      <c r="L56" s="163"/>
      <c r="M56" s="163"/>
      <c r="N56" s="163"/>
      <c r="O56" s="163"/>
      <c r="P56" s="163"/>
      <c r="Q56" s="163"/>
      <c r="R56" s="163"/>
      <c r="S56" s="163"/>
      <c r="T56" s="163"/>
      <c r="U56" s="163"/>
      <c r="V56" s="163"/>
      <c r="W56" s="163"/>
      <c r="X56" s="163"/>
      <c r="Y56" s="163"/>
      <c r="Z56" s="163"/>
      <c r="AA56" s="163"/>
      <c r="AB56" s="163"/>
      <c r="AC56" s="163"/>
      <c r="AD56" s="163"/>
      <c r="AE56" s="163"/>
      <c r="AF56" s="163"/>
      <c r="AG56" s="163"/>
      <c r="AH56" s="163"/>
      <c r="AI56" s="163"/>
      <c r="AJ56" s="163"/>
      <c r="AK56" s="163"/>
      <c r="AL56" s="163"/>
      <c r="AM56" s="163"/>
      <c r="AN56" s="163"/>
      <c r="AO56" s="163"/>
      <c r="AP56" s="163"/>
      <c r="AQ56" s="163"/>
      <c r="AR56" s="163"/>
      <c r="AS56" s="163"/>
    </row>
    <row r="57" spans="1:45" x14ac:dyDescent="0.2">
      <c r="A57" s="163"/>
      <c r="B57" s="163"/>
      <c r="C57" s="163"/>
      <c r="D57" s="163"/>
      <c r="E57" s="163"/>
      <c r="F57" s="163"/>
      <c r="G57" s="163"/>
      <c r="H57" s="163"/>
      <c r="I57" s="163"/>
      <c r="J57" s="163"/>
      <c r="K57" s="163"/>
      <c r="L57" s="163"/>
      <c r="M57" s="163"/>
      <c r="N57" s="163"/>
      <c r="O57" s="163"/>
      <c r="P57" s="163"/>
      <c r="Q57" s="163"/>
      <c r="R57" s="163"/>
      <c r="S57" s="163"/>
      <c r="T57" s="163"/>
      <c r="U57" s="163"/>
      <c r="V57" s="163"/>
      <c r="W57" s="163"/>
      <c r="X57" s="163"/>
      <c r="Y57" s="163"/>
      <c r="Z57" s="163"/>
      <c r="AA57" s="163"/>
      <c r="AB57" s="163"/>
      <c r="AC57" s="163"/>
      <c r="AD57" s="163"/>
      <c r="AE57" s="163"/>
      <c r="AF57" s="163"/>
      <c r="AG57" s="163"/>
      <c r="AH57" s="163"/>
      <c r="AI57" s="163"/>
      <c r="AJ57" s="163"/>
      <c r="AK57" s="163"/>
      <c r="AL57" s="163"/>
      <c r="AM57" s="163"/>
      <c r="AN57" s="163"/>
      <c r="AO57" s="163"/>
      <c r="AP57" s="163"/>
      <c r="AQ57" s="163"/>
      <c r="AR57" s="163"/>
      <c r="AS57" s="163"/>
    </row>
    <row r="58" spans="1:45" x14ac:dyDescent="0.2">
      <c r="A58" s="163"/>
      <c r="B58" s="163"/>
      <c r="C58" s="163"/>
      <c r="D58" s="163"/>
      <c r="E58" s="163"/>
      <c r="F58" s="163"/>
      <c r="G58" s="163"/>
      <c r="H58" s="163"/>
      <c r="I58" s="163"/>
      <c r="J58" s="163"/>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c r="AP58" s="163"/>
      <c r="AQ58" s="163"/>
      <c r="AR58" s="163"/>
      <c r="AS58" s="163"/>
    </row>
    <row r="59" spans="1:45" x14ac:dyDescent="0.2">
      <c r="A59" s="163"/>
      <c r="B59" s="163"/>
      <c r="C59" s="163"/>
      <c r="D59" s="163"/>
      <c r="E59" s="163"/>
      <c r="F59" s="163"/>
      <c r="G59" s="163"/>
      <c r="H59" s="163"/>
      <c r="I59" s="163"/>
      <c r="J59" s="163"/>
      <c r="K59" s="163"/>
      <c r="L59" s="163"/>
      <c r="M59" s="163"/>
      <c r="N59" s="163"/>
      <c r="O59" s="163"/>
      <c r="P59" s="163"/>
      <c r="Q59" s="163"/>
      <c r="R59" s="163"/>
      <c r="S59" s="163"/>
      <c r="T59" s="163"/>
      <c r="U59" s="163"/>
      <c r="V59" s="163"/>
      <c r="W59" s="163"/>
      <c r="X59" s="163"/>
      <c r="Y59" s="163"/>
      <c r="Z59" s="163"/>
      <c r="AA59" s="163"/>
      <c r="AB59" s="163"/>
      <c r="AC59" s="163"/>
      <c r="AD59" s="163"/>
      <c r="AE59" s="163"/>
      <c r="AF59" s="163"/>
      <c r="AG59" s="163"/>
      <c r="AH59" s="163"/>
      <c r="AI59" s="163"/>
      <c r="AJ59" s="163"/>
      <c r="AK59" s="163"/>
      <c r="AL59" s="163"/>
      <c r="AM59" s="163"/>
      <c r="AN59" s="163"/>
      <c r="AO59" s="163"/>
      <c r="AP59" s="163"/>
      <c r="AQ59" s="163"/>
      <c r="AR59" s="163"/>
      <c r="AS59" s="163"/>
    </row>
    <row r="60" spans="1:45" x14ac:dyDescent="0.2">
      <c r="A60" s="163"/>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row>
    <row r="61" spans="1:45" x14ac:dyDescent="0.2">
      <c r="A61" s="163"/>
      <c r="B61" s="163"/>
      <c r="C61" s="163"/>
      <c r="D61" s="163"/>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c r="AE61" s="163"/>
      <c r="AF61" s="163"/>
      <c r="AG61" s="163"/>
      <c r="AH61" s="163"/>
      <c r="AI61" s="163"/>
      <c r="AJ61" s="163"/>
      <c r="AK61" s="163"/>
      <c r="AL61" s="163"/>
      <c r="AM61" s="163"/>
      <c r="AN61" s="163"/>
      <c r="AO61" s="163"/>
      <c r="AP61" s="163"/>
      <c r="AQ61" s="163"/>
      <c r="AR61" s="163"/>
      <c r="AS61" s="163"/>
    </row>
    <row r="62" spans="1:45" x14ac:dyDescent="0.2">
      <c r="A62" s="163"/>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c r="AK62" s="163"/>
      <c r="AL62" s="163"/>
      <c r="AM62" s="163"/>
      <c r="AN62" s="163"/>
      <c r="AO62" s="163"/>
      <c r="AP62" s="163"/>
      <c r="AQ62" s="163"/>
      <c r="AR62" s="163"/>
      <c r="AS62" s="163"/>
    </row>
    <row r="63" spans="1:45" x14ac:dyDescent="0.2">
      <c r="A63" s="163"/>
      <c r="B63" s="163"/>
      <c r="C63" s="163"/>
      <c r="D63" s="163"/>
      <c r="E63" s="163"/>
      <c r="F63" s="163"/>
      <c r="G63" s="163"/>
      <c r="H63" s="163"/>
      <c r="I63" s="163"/>
      <c r="J63" s="163"/>
      <c r="K63" s="163"/>
      <c r="L63" s="163"/>
      <c r="M63" s="163"/>
      <c r="N63" s="163"/>
      <c r="O63" s="163"/>
      <c r="P63" s="163"/>
      <c r="Q63" s="163"/>
      <c r="R63" s="163"/>
      <c r="S63" s="163"/>
      <c r="T63" s="163"/>
      <c r="U63" s="163"/>
      <c r="V63" s="163"/>
      <c r="W63" s="163"/>
      <c r="X63" s="163"/>
      <c r="Y63" s="163"/>
      <c r="Z63" s="163"/>
      <c r="AA63" s="163"/>
      <c r="AB63" s="163"/>
      <c r="AC63" s="163"/>
      <c r="AD63" s="163"/>
      <c r="AE63" s="163"/>
      <c r="AF63" s="163"/>
      <c r="AG63" s="163"/>
      <c r="AH63" s="163"/>
      <c r="AI63" s="163"/>
      <c r="AJ63" s="163"/>
      <c r="AK63" s="163"/>
      <c r="AL63" s="163"/>
      <c r="AM63" s="163"/>
      <c r="AN63" s="163"/>
      <c r="AO63" s="163"/>
      <c r="AP63" s="163"/>
      <c r="AQ63" s="163"/>
      <c r="AR63" s="163"/>
      <c r="AS63" s="163"/>
    </row>
    <row r="64" spans="1:45" x14ac:dyDescent="0.2">
      <c r="A64" s="163"/>
      <c r="B64" s="163"/>
      <c r="C64" s="163"/>
      <c r="D64" s="163"/>
      <c r="E64" s="163"/>
      <c r="F64" s="163"/>
      <c r="G64" s="163"/>
      <c r="H64" s="163"/>
      <c r="I64" s="163"/>
      <c r="J64" s="163"/>
      <c r="K64" s="163"/>
      <c r="L64" s="163"/>
      <c r="M64" s="163"/>
      <c r="N64" s="163"/>
      <c r="O64" s="163"/>
      <c r="P64" s="163"/>
      <c r="Q64" s="163"/>
      <c r="R64" s="163"/>
      <c r="S64" s="163"/>
      <c r="T64" s="163"/>
      <c r="U64" s="163"/>
      <c r="V64" s="163"/>
      <c r="W64" s="163"/>
      <c r="X64" s="163"/>
      <c r="Y64" s="163"/>
      <c r="Z64" s="163"/>
      <c r="AA64" s="163"/>
      <c r="AB64" s="163"/>
      <c r="AC64" s="163"/>
      <c r="AD64" s="163"/>
      <c r="AE64" s="163"/>
      <c r="AF64" s="163"/>
      <c r="AG64" s="163"/>
      <c r="AH64" s="163"/>
      <c r="AI64" s="163"/>
      <c r="AJ64" s="163"/>
      <c r="AK64" s="163"/>
      <c r="AL64" s="163"/>
      <c r="AM64" s="163"/>
      <c r="AN64" s="163"/>
      <c r="AO64" s="163"/>
      <c r="AP64" s="163"/>
      <c r="AQ64" s="163"/>
      <c r="AR64" s="163"/>
      <c r="AS64" s="163"/>
    </row>
    <row r="65" spans="1:45" x14ac:dyDescent="0.2">
      <c r="A65" s="163"/>
      <c r="B65" s="163"/>
      <c r="C65" s="163"/>
      <c r="D65" s="163"/>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c r="AD65" s="163"/>
      <c r="AE65" s="163"/>
      <c r="AF65" s="163"/>
      <c r="AG65" s="163"/>
      <c r="AH65" s="163"/>
      <c r="AI65" s="163"/>
      <c r="AJ65" s="163"/>
      <c r="AK65" s="163"/>
      <c r="AL65" s="163"/>
      <c r="AM65" s="163"/>
      <c r="AN65" s="163"/>
      <c r="AO65" s="163"/>
      <c r="AP65" s="163"/>
      <c r="AQ65" s="163"/>
      <c r="AR65" s="163"/>
      <c r="AS65" s="163"/>
    </row>
    <row r="66" spans="1:45" x14ac:dyDescent="0.2">
      <c r="A66" s="163"/>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63"/>
      <c r="AM66" s="163"/>
      <c r="AN66" s="163"/>
      <c r="AO66" s="163"/>
      <c r="AP66" s="163"/>
      <c r="AQ66" s="163"/>
      <c r="AR66" s="163"/>
      <c r="AS66" s="163"/>
    </row>
    <row r="67" spans="1:45" x14ac:dyDescent="0.2">
      <c r="A67" s="163"/>
      <c r="B67" s="163"/>
      <c r="C67" s="163"/>
      <c r="D67" s="163"/>
      <c r="E67" s="163"/>
      <c r="F67" s="163"/>
      <c r="G67" s="163"/>
      <c r="H67" s="163"/>
      <c r="I67" s="163"/>
      <c r="J67" s="163"/>
      <c r="K67" s="163"/>
      <c r="L67" s="163"/>
      <c r="M67" s="163"/>
      <c r="N67" s="163"/>
      <c r="O67" s="163"/>
      <c r="P67" s="163"/>
      <c r="Q67" s="163"/>
      <c r="R67" s="163"/>
      <c r="S67" s="163"/>
      <c r="T67" s="163"/>
      <c r="U67" s="163"/>
      <c r="V67" s="163"/>
      <c r="W67" s="163"/>
      <c r="X67" s="163"/>
      <c r="Y67" s="163"/>
      <c r="Z67" s="163"/>
      <c r="AA67" s="163"/>
      <c r="AB67" s="163"/>
      <c r="AC67" s="163"/>
      <c r="AD67" s="163"/>
      <c r="AE67" s="163"/>
      <c r="AF67" s="163"/>
      <c r="AG67" s="163"/>
      <c r="AH67" s="163"/>
      <c r="AI67" s="163"/>
      <c r="AJ67" s="163"/>
      <c r="AK67" s="163"/>
      <c r="AL67" s="163"/>
      <c r="AM67" s="163"/>
      <c r="AN67" s="163"/>
      <c r="AO67" s="163"/>
      <c r="AP67" s="163"/>
      <c r="AQ67" s="163"/>
      <c r="AR67" s="163"/>
      <c r="AS67" s="163"/>
    </row>
    <row r="68" spans="1:45" x14ac:dyDescent="0.2">
      <c r="A68" s="163"/>
      <c r="B68" s="163"/>
      <c r="C68" s="163"/>
      <c r="D68" s="163"/>
      <c r="E68" s="163"/>
      <c r="F68" s="163"/>
      <c r="G68" s="163"/>
      <c r="H68" s="163"/>
      <c r="I68" s="163"/>
      <c r="J68" s="163"/>
      <c r="K68" s="163"/>
      <c r="L68" s="163"/>
      <c r="M68" s="163"/>
      <c r="N68" s="163"/>
      <c r="O68" s="163"/>
      <c r="P68" s="163"/>
      <c r="Q68" s="163"/>
      <c r="R68" s="163"/>
      <c r="S68" s="163"/>
      <c r="T68" s="163"/>
      <c r="U68" s="163"/>
      <c r="V68" s="163"/>
      <c r="W68" s="163"/>
      <c r="X68" s="163"/>
      <c r="Y68" s="163"/>
      <c r="Z68" s="163"/>
      <c r="AA68" s="163"/>
      <c r="AB68" s="163"/>
      <c r="AC68" s="163"/>
      <c r="AD68" s="163"/>
      <c r="AE68" s="163"/>
      <c r="AF68" s="163"/>
      <c r="AG68" s="163"/>
      <c r="AH68" s="163"/>
      <c r="AI68" s="163"/>
      <c r="AJ68" s="163"/>
      <c r="AK68" s="163"/>
      <c r="AL68" s="163"/>
      <c r="AM68" s="163"/>
      <c r="AN68" s="163"/>
      <c r="AO68" s="163"/>
      <c r="AP68" s="163"/>
      <c r="AQ68" s="163"/>
      <c r="AR68" s="163"/>
      <c r="AS68" s="163"/>
    </row>
    <row r="69" spans="1:45" x14ac:dyDescent="0.2">
      <c r="A69" s="163"/>
      <c r="B69" s="163"/>
      <c r="C69" s="163"/>
      <c r="D69" s="163"/>
      <c r="E69" s="163"/>
      <c r="F69" s="163"/>
      <c r="G69" s="163"/>
      <c r="H69" s="163"/>
      <c r="I69" s="163"/>
      <c r="J69" s="163"/>
      <c r="K69" s="163"/>
      <c r="L69" s="163"/>
      <c r="M69" s="163"/>
      <c r="N69" s="163"/>
      <c r="O69" s="163"/>
      <c r="P69" s="163"/>
      <c r="Q69" s="163"/>
      <c r="R69" s="163"/>
      <c r="S69" s="163"/>
      <c r="T69" s="163"/>
      <c r="U69" s="163"/>
      <c r="V69" s="163"/>
      <c r="W69" s="163"/>
      <c r="X69" s="163"/>
      <c r="Y69" s="163"/>
      <c r="Z69" s="163"/>
      <c r="AA69" s="163"/>
      <c r="AB69" s="163"/>
      <c r="AC69" s="163"/>
      <c r="AD69" s="163"/>
      <c r="AE69" s="163"/>
      <c r="AF69" s="163"/>
      <c r="AG69" s="163"/>
      <c r="AH69" s="163"/>
      <c r="AI69" s="163"/>
      <c r="AJ69" s="163"/>
      <c r="AK69" s="163"/>
      <c r="AL69" s="163"/>
      <c r="AM69" s="163"/>
      <c r="AN69" s="163"/>
      <c r="AO69" s="163"/>
      <c r="AP69" s="163"/>
      <c r="AQ69" s="163"/>
      <c r="AR69" s="163"/>
      <c r="AS69" s="163"/>
    </row>
    <row r="70" spans="1:45" x14ac:dyDescent="0.2">
      <c r="A70" s="163"/>
      <c r="B70" s="163"/>
      <c r="C70" s="163"/>
      <c r="D70" s="163"/>
      <c r="E70" s="163"/>
      <c r="F70" s="163"/>
      <c r="G70" s="163"/>
      <c r="H70" s="163"/>
      <c r="I70" s="163"/>
      <c r="J70" s="163"/>
      <c r="K70" s="163"/>
      <c r="L70" s="163"/>
      <c r="M70" s="163"/>
      <c r="N70" s="163"/>
      <c r="O70" s="163"/>
      <c r="P70" s="163"/>
      <c r="Q70" s="163"/>
      <c r="R70" s="163"/>
      <c r="S70" s="163"/>
      <c r="T70" s="163"/>
      <c r="U70" s="163"/>
      <c r="V70" s="163"/>
      <c r="W70" s="163"/>
      <c r="X70" s="163"/>
      <c r="Y70" s="163"/>
      <c r="Z70" s="163"/>
      <c r="AA70" s="163"/>
      <c r="AB70" s="163"/>
      <c r="AC70" s="163"/>
      <c r="AD70" s="163"/>
      <c r="AE70" s="163"/>
      <c r="AF70" s="163"/>
      <c r="AG70" s="163"/>
      <c r="AH70" s="163"/>
      <c r="AI70" s="163"/>
      <c r="AJ70" s="163"/>
      <c r="AK70" s="163"/>
      <c r="AL70" s="163"/>
      <c r="AM70" s="163"/>
      <c r="AN70" s="163"/>
      <c r="AO70" s="163"/>
      <c r="AP70" s="163"/>
      <c r="AQ70" s="163"/>
      <c r="AR70" s="163"/>
      <c r="AS70" s="163"/>
    </row>
    <row r="71" spans="1:45" x14ac:dyDescent="0.2">
      <c r="A71" s="163"/>
      <c r="B71" s="163"/>
      <c r="C71" s="163"/>
      <c r="D71" s="163"/>
      <c r="E71" s="163"/>
      <c r="F71" s="163"/>
      <c r="G71" s="163"/>
      <c r="H71" s="163"/>
      <c r="I71" s="163"/>
      <c r="J71" s="163"/>
      <c r="K71" s="163"/>
      <c r="L71" s="163"/>
      <c r="M71" s="163"/>
      <c r="N71" s="163"/>
      <c r="O71" s="163"/>
      <c r="P71" s="163"/>
      <c r="Q71" s="163"/>
      <c r="R71" s="163"/>
      <c r="S71" s="163"/>
      <c r="T71" s="163"/>
      <c r="U71" s="163"/>
      <c r="V71" s="163"/>
      <c r="W71" s="163"/>
      <c r="X71" s="163"/>
      <c r="Y71" s="163"/>
      <c r="Z71" s="163"/>
      <c r="AA71" s="163"/>
      <c r="AB71" s="163"/>
      <c r="AC71" s="163"/>
      <c r="AD71" s="163"/>
      <c r="AE71" s="163"/>
      <c r="AF71" s="163"/>
      <c r="AG71" s="163"/>
      <c r="AH71" s="163"/>
      <c r="AI71" s="163"/>
      <c r="AJ71" s="163"/>
      <c r="AK71" s="163"/>
      <c r="AL71" s="163"/>
      <c r="AM71" s="163"/>
      <c r="AN71" s="163"/>
      <c r="AO71" s="163"/>
      <c r="AP71" s="163"/>
      <c r="AQ71" s="163"/>
      <c r="AR71" s="163"/>
      <c r="AS71" s="163"/>
    </row>
    <row r="72" spans="1:45" x14ac:dyDescent="0.2">
      <c r="A72" s="163"/>
      <c r="B72" s="163"/>
      <c r="C72" s="163"/>
      <c r="D72" s="163"/>
      <c r="E72" s="163"/>
      <c r="F72" s="163"/>
      <c r="G72" s="163"/>
      <c r="H72" s="163"/>
      <c r="I72" s="163"/>
      <c r="J72" s="163"/>
      <c r="K72" s="163"/>
      <c r="L72" s="163"/>
      <c r="M72" s="163"/>
      <c r="N72" s="163"/>
      <c r="O72" s="163"/>
      <c r="P72" s="163"/>
      <c r="Q72" s="163"/>
      <c r="R72" s="163"/>
      <c r="S72" s="163"/>
      <c r="T72" s="163"/>
      <c r="U72" s="163"/>
      <c r="V72" s="163"/>
      <c r="W72" s="163"/>
      <c r="X72" s="163"/>
      <c r="Y72" s="163"/>
      <c r="Z72" s="163"/>
      <c r="AA72" s="163"/>
      <c r="AB72" s="163"/>
      <c r="AC72" s="163"/>
      <c r="AD72" s="163"/>
      <c r="AE72" s="163"/>
      <c r="AF72" s="163"/>
      <c r="AG72" s="163"/>
      <c r="AH72" s="163"/>
      <c r="AI72" s="163"/>
      <c r="AJ72" s="163"/>
      <c r="AK72" s="163"/>
      <c r="AL72" s="163"/>
      <c r="AM72" s="163"/>
      <c r="AN72" s="163"/>
      <c r="AO72" s="163"/>
      <c r="AP72" s="163"/>
      <c r="AQ72" s="163"/>
      <c r="AR72" s="163"/>
      <c r="AS72" s="163"/>
    </row>
    <row r="73" spans="1:45" x14ac:dyDescent="0.2">
      <c r="A73" s="163"/>
      <c r="B73" s="163"/>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3"/>
      <c r="AC73" s="163"/>
      <c r="AD73" s="163"/>
      <c r="AE73" s="163"/>
      <c r="AF73" s="163"/>
      <c r="AG73" s="163"/>
      <c r="AH73" s="163"/>
      <c r="AI73" s="163"/>
      <c r="AJ73" s="163"/>
      <c r="AK73" s="163"/>
      <c r="AL73" s="163"/>
      <c r="AM73" s="163"/>
      <c r="AN73" s="163"/>
      <c r="AO73" s="163"/>
      <c r="AP73" s="163"/>
      <c r="AQ73" s="163"/>
      <c r="AR73" s="163"/>
      <c r="AS73" s="163"/>
    </row>
    <row r="74" spans="1:45" x14ac:dyDescent="0.2">
      <c r="A74" s="163"/>
      <c r="B74" s="163"/>
      <c r="C74" s="163"/>
      <c r="D74" s="163"/>
      <c r="E74" s="163"/>
      <c r="F74" s="163"/>
      <c r="G74" s="163"/>
      <c r="H74" s="163"/>
      <c r="I74" s="163"/>
      <c r="J74" s="163"/>
      <c r="K74" s="163"/>
      <c r="L74" s="163"/>
      <c r="M74" s="163"/>
      <c r="N74" s="163"/>
      <c r="O74" s="163"/>
      <c r="P74" s="163"/>
      <c r="Q74" s="163"/>
      <c r="R74" s="163"/>
      <c r="S74" s="163"/>
      <c r="T74" s="163"/>
      <c r="U74" s="163"/>
      <c r="V74" s="163"/>
      <c r="W74" s="163"/>
      <c r="X74" s="163"/>
      <c r="Y74" s="163"/>
      <c r="Z74" s="163"/>
      <c r="AA74" s="163"/>
      <c r="AB74" s="163"/>
      <c r="AC74" s="163"/>
      <c r="AD74" s="163"/>
      <c r="AE74" s="163"/>
      <c r="AF74" s="163"/>
      <c r="AG74" s="163"/>
      <c r="AH74" s="163"/>
      <c r="AI74" s="163"/>
      <c r="AJ74" s="163"/>
      <c r="AK74" s="163"/>
      <c r="AL74" s="163"/>
      <c r="AM74" s="163"/>
      <c r="AN74" s="163"/>
      <c r="AO74" s="163"/>
      <c r="AP74" s="163"/>
      <c r="AQ74" s="163"/>
      <c r="AR74" s="163"/>
      <c r="AS74" s="163"/>
    </row>
    <row r="75" spans="1:45" x14ac:dyDescent="0.2">
      <c r="A75" s="163"/>
      <c r="B75" s="163"/>
      <c r="C75" s="163"/>
      <c r="D75" s="163"/>
      <c r="E75" s="163"/>
      <c r="F75" s="163"/>
      <c r="G75" s="163"/>
      <c r="H75" s="163"/>
      <c r="I75" s="163"/>
      <c r="J75" s="163"/>
      <c r="K75" s="163"/>
      <c r="L75" s="163"/>
      <c r="M75" s="163"/>
      <c r="N75" s="163"/>
      <c r="O75" s="163"/>
      <c r="P75" s="163"/>
      <c r="Q75" s="163"/>
      <c r="R75" s="163"/>
      <c r="S75" s="163"/>
      <c r="T75" s="163"/>
      <c r="U75" s="163"/>
      <c r="V75" s="163"/>
      <c r="W75" s="163"/>
      <c r="X75" s="163"/>
      <c r="Y75" s="163"/>
      <c r="Z75" s="163"/>
      <c r="AA75" s="163"/>
      <c r="AB75" s="163"/>
      <c r="AC75" s="163"/>
      <c r="AD75" s="163"/>
      <c r="AE75" s="163"/>
      <c r="AF75" s="163"/>
      <c r="AG75" s="163"/>
      <c r="AH75" s="163"/>
      <c r="AI75" s="163"/>
      <c r="AJ75" s="163"/>
      <c r="AK75" s="163"/>
      <c r="AL75" s="163"/>
      <c r="AM75" s="163"/>
      <c r="AN75" s="163"/>
      <c r="AO75" s="163"/>
      <c r="AP75" s="163"/>
      <c r="AQ75" s="163"/>
      <c r="AR75" s="163"/>
      <c r="AS75" s="163"/>
    </row>
    <row r="76" spans="1:45" x14ac:dyDescent="0.2">
      <c r="A76" s="163"/>
      <c r="B76" s="163"/>
      <c r="C76" s="163"/>
      <c r="D76" s="163"/>
      <c r="E76" s="163"/>
      <c r="F76" s="163"/>
      <c r="G76" s="163"/>
      <c r="H76" s="163"/>
      <c r="I76" s="163"/>
      <c r="J76" s="163"/>
      <c r="K76" s="163"/>
      <c r="L76" s="163"/>
      <c r="M76" s="163"/>
      <c r="N76" s="163"/>
      <c r="O76" s="163"/>
      <c r="P76" s="163"/>
      <c r="Q76" s="163"/>
      <c r="R76" s="163"/>
      <c r="S76" s="163"/>
      <c r="T76" s="163"/>
      <c r="U76" s="163"/>
      <c r="V76" s="163"/>
      <c r="W76" s="163"/>
      <c r="X76" s="163"/>
      <c r="Y76" s="163"/>
      <c r="Z76" s="163"/>
      <c r="AA76" s="163"/>
      <c r="AB76" s="163"/>
      <c r="AC76" s="163"/>
      <c r="AD76" s="163"/>
      <c r="AE76" s="163"/>
      <c r="AF76" s="163"/>
      <c r="AG76" s="163"/>
      <c r="AH76" s="163"/>
      <c r="AI76" s="163"/>
      <c r="AJ76" s="163"/>
      <c r="AK76" s="163"/>
      <c r="AL76" s="163"/>
      <c r="AM76" s="163"/>
      <c r="AN76" s="163"/>
      <c r="AO76" s="163"/>
      <c r="AP76" s="163"/>
      <c r="AQ76" s="163"/>
      <c r="AR76" s="163"/>
      <c r="AS76" s="163"/>
    </row>
    <row r="77" spans="1:45" x14ac:dyDescent="0.2">
      <c r="A77" s="163"/>
      <c r="B77" s="163"/>
      <c r="C77" s="163"/>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M77" s="163"/>
      <c r="AN77" s="163"/>
      <c r="AO77" s="163"/>
      <c r="AP77" s="163"/>
      <c r="AQ77" s="163"/>
      <c r="AR77" s="163"/>
      <c r="AS77" s="163"/>
    </row>
    <row r="78" spans="1:45" x14ac:dyDescent="0.2">
      <c r="A78" s="163"/>
      <c r="B78" s="163"/>
      <c r="C78" s="163"/>
      <c r="D78" s="163"/>
      <c r="E78" s="163"/>
      <c r="F78" s="163"/>
      <c r="G78" s="163"/>
      <c r="H78" s="163"/>
      <c r="I78" s="163"/>
      <c r="J78" s="163"/>
      <c r="K78" s="163"/>
      <c r="L78" s="163"/>
      <c r="M78" s="163"/>
      <c r="N78" s="163"/>
      <c r="O78" s="163"/>
      <c r="P78" s="163"/>
      <c r="Q78" s="163"/>
      <c r="R78" s="163"/>
      <c r="S78" s="163"/>
      <c r="T78" s="163"/>
      <c r="U78" s="163"/>
      <c r="V78" s="163"/>
      <c r="W78" s="163"/>
      <c r="X78" s="163"/>
      <c r="Y78" s="163"/>
      <c r="Z78" s="163"/>
      <c r="AA78" s="163"/>
      <c r="AB78" s="163"/>
      <c r="AC78" s="163"/>
      <c r="AD78" s="163"/>
      <c r="AE78" s="163"/>
      <c r="AF78" s="163"/>
      <c r="AG78" s="163"/>
      <c r="AH78" s="163"/>
      <c r="AI78" s="163"/>
      <c r="AJ78" s="163"/>
      <c r="AK78" s="163"/>
      <c r="AL78" s="163"/>
      <c r="AM78" s="163"/>
      <c r="AN78" s="163"/>
      <c r="AO78" s="163"/>
      <c r="AP78" s="163"/>
      <c r="AQ78" s="163"/>
      <c r="AR78" s="163"/>
      <c r="AS78" s="163"/>
    </row>
    <row r="79" spans="1:45" x14ac:dyDescent="0.2">
      <c r="A79" s="163"/>
      <c r="B79" s="163"/>
      <c r="C79" s="16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row>
    <row r="80" spans="1:45" x14ac:dyDescent="0.2">
      <c r="A80" s="163"/>
      <c r="B80" s="163"/>
      <c r="C80" s="163"/>
      <c r="D80" s="163"/>
      <c r="E80" s="163"/>
      <c r="F80" s="163"/>
      <c r="G80" s="163"/>
      <c r="H80" s="163"/>
      <c r="I80" s="163"/>
      <c r="J80" s="163"/>
      <c r="K80" s="163"/>
      <c r="L80" s="163"/>
      <c r="M80" s="163"/>
      <c r="N80" s="163"/>
      <c r="O80" s="163"/>
      <c r="P80" s="163"/>
      <c r="Q80" s="163"/>
      <c r="R80" s="163"/>
      <c r="S80" s="163"/>
      <c r="T80" s="163"/>
      <c r="U80" s="163"/>
      <c r="V80" s="163"/>
      <c r="W80" s="163"/>
      <c r="X80" s="163"/>
      <c r="Y80" s="163"/>
      <c r="Z80" s="163"/>
      <c r="AA80" s="163"/>
      <c r="AB80" s="163"/>
      <c r="AC80" s="163"/>
      <c r="AD80" s="163"/>
      <c r="AE80" s="163"/>
      <c r="AF80" s="163"/>
      <c r="AG80" s="163"/>
      <c r="AH80" s="163"/>
      <c r="AI80" s="163"/>
      <c r="AJ80" s="163"/>
      <c r="AK80" s="163"/>
      <c r="AL80" s="163"/>
      <c r="AM80" s="163"/>
      <c r="AN80" s="163"/>
      <c r="AO80" s="163"/>
      <c r="AP80" s="163"/>
      <c r="AQ80" s="163"/>
      <c r="AR80" s="163"/>
      <c r="AS80" s="163"/>
    </row>
    <row r="81" spans="1:45" x14ac:dyDescent="0.2">
      <c r="A81" s="163"/>
      <c r="B81" s="163"/>
      <c r="C81" s="163"/>
      <c r="D81" s="163"/>
      <c r="E81" s="163"/>
      <c r="F81" s="163"/>
      <c r="G81" s="163"/>
      <c r="H81" s="163"/>
      <c r="I81" s="163"/>
      <c r="J81" s="163"/>
      <c r="K81" s="163"/>
      <c r="L81" s="163"/>
      <c r="M81" s="163"/>
      <c r="N81" s="163"/>
      <c r="O81" s="163"/>
      <c r="P81" s="163"/>
      <c r="Q81" s="163"/>
      <c r="R81" s="163"/>
      <c r="S81" s="163"/>
      <c r="T81" s="163"/>
      <c r="U81" s="163"/>
      <c r="V81" s="163"/>
      <c r="W81" s="163"/>
      <c r="X81" s="163"/>
      <c r="Y81" s="163"/>
      <c r="Z81" s="163"/>
      <c r="AA81" s="163"/>
      <c r="AB81" s="163"/>
      <c r="AC81" s="163"/>
      <c r="AD81" s="163"/>
      <c r="AE81" s="163"/>
      <c r="AF81" s="163"/>
      <c r="AG81" s="163"/>
      <c r="AH81" s="163"/>
      <c r="AI81" s="163"/>
      <c r="AJ81" s="163"/>
      <c r="AK81" s="163"/>
      <c r="AL81" s="163"/>
      <c r="AM81" s="163"/>
      <c r="AN81" s="163"/>
      <c r="AO81" s="163"/>
      <c r="AP81" s="163"/>
      <c r="AQ81" s="163"/>
      <c r="AR81" s="163"/>
      <c r="AS81" s="163"/>
    </row>
    <row r="82" spans="1:45" x14ac:dyDescent="0.2">
      <c r="A82" s="163"/>
      <c r="B82" s="163"/>
      <c r="C82" s="163"/>
      <c r="D82" s="163"/>
      <c r="E82" s="163"/>
      <c r="F82" s="163"/>
      <c r="G82" s="163"/>
      <c r="H82" s="163"/>
      <c r="I82" s="163"/>
      <c r="J82" s="163"/>
      <c r="K82" s="163"/>
      <c r="L82" s="163"/>
      <c r="M82" s="163"/>
      <c r="N82" s="163"/>
      <c r="O82" s="163"/>
      <c r="P82" s="163"/>
      <c r="Q82" s="163"/>
      <c r="R82" s="163"/>
      <c r="S82" s="163"/>
      <c r="T82" s="163"/>
      <c r="U82" s="163"/>
      <c r="V82" s="163"/>
      <c r="W82" s="163"/>
      <c r="X82" s="163"/>
      <c r="Y82" s="163"/>
      <c r="Z82" s="163"/>
      <c r="AA82" s="163"/>
      <c r="AB82" s="163"/>
      <c r="AC82" s="163"/>
      <c r="AD82" s="163"/>
      <c r="AE82" s="163"/>
      <c r="AF82" s="163"/>
      <c r="AG82" s="163"/>
      <c r="AH82" s="163"/>
      <c r="AI82" s="163"/>
      <c r="AJ82" s="163"/>
      <c r="AK82" s="163"/>
      <c r="AL82" s="163"/>
      <c r="AM82" s="163"/>
      <c r="AN82" s="163"/>
      <c r="AO82" s="163"/>
      <c r="AP82" s="163"/>
      <c r="AQ82" s="163"/>
      <c r="AR82" s="163"/>
      <c r="AS82" s="163"/>
    </row>
    <row r="83" spans="1:45" x14ac:dyDescent="0.2">
      <c r="A83" s="163"/>
      <c r="B83" s="163"/>
      <c r="C83" s="163"/>
      <c r="D83" s="163"/>
      <c r="E83" s="163"/>
      <c r="F83" s="163"/>
      <c r="G83" s="163"/>
      <c r="H83" s="163"/>
      <c r="I83" s="163"/>
      <c r="J83" s="163"/>
      <c r="K83" s="163"/>
      <c r="L83" s="163"/>
      <c r="M83" s="163"/>
      <c r="N83" s="163"/>
      <c r="O83" s="163"/>
      <c r="P83" s="163"/>
      <c r="Q83" s="163"/>
      <c r="R83" s="163"/>
      <c r="S83" s="163"/>
      <c r="T83" s="163"/>
      <c r="U83" s="163"/>
      <c r="V83" s="163"/>
      <c r="W83" s="163"/>
      <c r="X83" s="163"/>
      <c r="Y83" s="163"/>
      <c r="Z83" s="163"/>
      <c r="AA83" s="163"/>
      <c r="AB83" s="163"/>
      <c r="AC83" s="163"/>
      <c r="AD83" s="163"/>
      <c r="AE83" s="163"/>
      <c r="AF83" s="163"/>
      <c r="AG83" s="163"/>
      <c r="AH83" s="163"/>
      <c r="AI83" s="163"/>
      <c r="AJ83" s="163"/>
      <c r="AK83" s="163"/>
      <c r="AL83" s="163"/>
      <c r="AM83" s="163"/>
      <c r="AN83" s="163"/>
      <c r="AO83" s="163"/>
      <c r="AP83" s="163"/>
      <c r="AQ83" s="163"/>
      <c r="AR83" s="163"/>
      <c r="AS83" s="163"/>
    </row>
    <row r="84" spans="1:45" x14ac:dyDescent="0.2">
      <c r="A84" s="163"/>
      <c r="B84" s="163"/>
      <c r="C84" s="163"/>
      <c r="D84" s="163"/>
      <c r="E84" s="163"/>
      <c r="F84" s="163"/>
      <c r="G84" s="163"/>
      <c r="H84" s="163"/>
      <c r="I84" s="163"/>
      <c r="J84" s="163"/>
      <c r="K84" s="163"/>
      <c r="L84" s="163"/>
      <c r="M84" s="163"/>
      <c r="N84" s="163"/>
      <c r="O84" s="163"/>
      <c r="P84" s="163"/>
      <c r="Q84" s="163"/>
      <c r="R84" s="163"/>
      <c r="S84" s="163"/>
      <c r="T84" s="163"/>
      <c r="U84" s="163"/>
      <c r="V84" s="163"/>
      <c r="W84" s="163"/>
      <c r="X84" s="163"/>
      <c r="Y84" s="163"/>
      <c r="Z84" s="163"/>
      <c r="AA84" s="163"/>
      <c r="AB84" s="163"/>
      <c r="AC84" s="163"/>
      <c r="AD84" s="163"/>
      <c r="AE84" s="163"/>
      <c r="AF84" s="163"/>
      <c r="AG84" s="163"/>
      <c r="AH84" s="163"/>
      <c r="AI84" s="163"/>
      <c r="AJ84" s="163"/>
      <c r="AK84" s="163"/>
      <c r="AL84" s="163"/>
      <c r="AM84" s="163"/>
      <c r="AN84" s="163"/>
      <c r="AO84" s="163"/>
      <c r="AP84" s="163"/>
      <c r="AQ84" s="163"/>
      <c r="AR84" s="163"/>
      <c r="AS84" s="163"/>
    </row>
    <row r="85" spans="1:45" x14ac:dyDescent="0.2">
      <c r="A85" s="163"/>
      <c r="B85" s="163"/>
      <c r="C85" s="163"/>
      <c r="D85" s="163"/>
      <c r="E85" s="163"/>
      <c r="F85" s="163"/>
      <c r="G85" s="163"/>
      <c r="H85" s="163"/>
      <c r="I85" s="163"/>
      <c r="J85" s="163"/>
      <c r="K85" s="163"/>
      <c r="L85" s="163"/>
      <c r="M85" s="163"/>
      <c r="N85" s="163"/>
      <c r="O85" s="163"/>
      <c r="P85" s="163"/>
      <c r="Q85" s="163"/>
      <c r="R85" s="163"/>
      <c r="S85" s="163"/>
      <c r="T85" s="163"/>
      <c r="U85" s="163"/>
      <c r="V85" s="163"/>
      <c r="W85" s="163"/>
      <c r="X85" s="163"/>
      <c r="Y85" s="163"/>
      <c r="Z85" s="163"/>
      <c r="AA85" s="163"/>
      <c r="AB85" s="163"/>
      <c r="AC85" s="163"/>
      <c r="AD85" s="163"/>
      <c r="AE85" s="163"/>
      <c r="AF85" s="163"/>
      <c r="AG85" s="163"/>
      <c r="AH85" s="163"/>
      <c r="AI85" s="163"/>
      <c r="AJ85" s="163"/>
      <c r="AK85" s="163"/>
      <c r="AL85" s="163"/>
      <c r="AM85" s="163"/>
      <c r="AN85" s="163"/>
      <c r="AO85" s="163"/>
      <c r="AP85" s="163"/>
      <c r="AQ85" s="163"/>
      <c r="AR85" s="163"/>
      <c r="AS85" s="163"/>
    </row>
    <row r="86" spans="1:45" x14ac:dyDescent="0.2">
      <c r="A86" s="163"/>
      <c r="B86" s="163"/>
      <c r="C86" s="163"/>
      <c r="D86" s="163"/>
      <c r="E86" s="163"/>
      <c r="F86" s="163"/>
      <c r="G86" s="163"/>
      <c r="H86" s="163"/>
      <c r="I86" s="163"/>
      <c r="J86" s="163"/>
      <c r="K86" s="163"/>
      <c r="L86" s="163"/>
      <c r="M86" s="163"/>
      <c r="N86" s="163"/>
      <c r="O86" s="163"/>
      <c r="P86" s="163"/>
      <c r="Q86" s="163"/>
      <c r="R86" s="163"/>
      <c r="S86" s="163"/>
      <c r="T86" s="163"/>
      <c r="U86" s="163"/>
      <c r="V86" s="163"/>
      <c r="W86" s="163"/>
      <c r="X86" s="163"/>
      <c r="Y86" s="163"/>
      <c r="Z86" s="163"/>
      <c r="AA86" s="163"/>
      <c r="AB86" s="163"/>
      <c r="AC86" s="163"/>
      <c r="AD86" s="163"/>
      <c r="AE86" s="163"/>
      <c r="AF86" s="163"/>
      <c r="AG86" s="163"/>
      <c r="AH86" s="163"/>
      <c r="AI86" s="163"/>
      <c r="AJ86" s="163"/>
      <c r="AK86" s="163"/>
      <c r="AL86" s="163"/>
      <c r="AM86" s="163"/>
      <c r="AN86" s="163"/>
      <c r="AO86" s="163"/>
      <c r="AP86" s="163"/>
      <c r="AQ86" s="163"/>
      <c r="AR86" s="163"/>
      <c r="AS86" s="163"/>
    </row>
    <row r="87" spans="1:45" x14ac:dyDescent="0.2">
      <c r="A87" s="163"/>
      <c r="B87" s="163"/>
      <c r="C87" s="163"/>
      <c r="D87" s="163"/>
      <c r="E87" s="163"/>
      <c r="F87" s="163"/>
      <c r="G87" s="163"/>
      <c r="H87" s="163"/>
      <c r="I87" s="163"/>
      <c r="J87" s="163"/>
      <c r="K87" s="163"/>
      <c r="L87" s="163"/>
      <c r="M87" s="163"/>
      <c r="N87" s="163"/>
      <c r="O87" s="163"/>
      <c r="P87" s="163"/>
      <c r="Q87" s="163"/>
      <c r="R87" s="163"/>
      <c r="S87" s="163"/>
      <c r="T87" s="163"/>
      <c r="U87" s="163"/>
      <c r="V87" s="163"/>
      <c r="W87" s="163"/>
      <c r="X87" s="163"/>
      <c r="Y87" s="163"/>
      <c r="Z87" s="163"/>
      <c r="AA87" s="163"/>
      <c r="AB87" s="163"/>
      <c r="AC87" s="163"/>
      <c r="AD87" s="163"/>
      <c r="AE87" s="163"/>
      <c r="AF87" s="163"/>
      <c r="AG87" s="163"/>
      <c r="AH87" s="163"/>
      <c r="AI87" s="163"/>
      <c r="AJ87" s="163"/>
      <c r="AK87" s="163"/>
      <c r="AL87" s="163"/>
      <c r="AM87" s="163"/>
      <c r="AN87" s="163"/>
      <c r="AO87" s="163"/>
      <c r="AP87" s="163"/>
      <c r="AQ87" s="163"/>
      <c r="AR87" s="163"/>
      <c r="AS87" s="163"/>
    </row>
    <row r="88" spans="1:45" x14ac:dyDescent="0.2">
      <c r="A88" s="163"/>
      <c r="B88" s="163"/>
      <c r="C88" s="163"/>
      <c r="D88" s="163"/>
      <c r="E88" s="163"/>
      <c r="F88" s="163"/>
      <c r="G88" s="163"/>
      <c r="H88" s="163"/>
      <c r="I88" s="163"/>
      <c r="J88" s="163"/>
      <c r="K88" s="163"/>
      <c r="L88" s="163"/>
      <c r="M88" s="163"/>
      <c r="N88" s="163"/>
      <c r="O88" s="163"/>
      <c r="P88" s="163"/>
      <c r="Q88" s="163"/>
      <c r="R88" s="163"/>
      <c r="S88" s="163"/>
      <c r="T88" s="163"/>
      <c r="U88" s="163"/>
      <c r="V88" s="163"/>
      <c r="W88" s="163"/>
      <c r="X88" s="163"/>
      <c r="Y88" s="163"/>
      <c r="Z88" s="163"/>
      <c r="AA88" s="163"/>
      <c r="AB88" s="163"/>
      <c r="AC88" s="163"/>
      <c r="AD88" s="163"/>
      <c r="AE88" s="163"/>
      <c r="AF88" s="163"/>
      <c r="AG88" s="163"/>
      <c r="AH88" s="163"/>
      <c r="AI88" s="163"/>
      <c r="AJ88" s="163"/>
      <c r="AK88" s="163"/>
      <c r="AL88" s="163"/>
      <c r="AM88" s="163"/>
      <c r="AN88" s="163"/>
      <c r="AO88" s="163"/>
      <c r="AP88" s="163"/>
      <c r="AQ88" s="163"/>
      <c r="AR88" s="163"/>
      <c r="AS88" s="163"/>
    </row>
    <row r="89" spans="1:45" x14ac:dyDescent="0.2">
      <c r="A89" s="163"/>
      <c r="B89" s="163"/>
      <c r="C89" s="163"/>
      <c r="D89" s="163"/>
      <c r="E89" s="163"/>
      <c r="F89" s="163"/>
      <c r="G89" s="163"/>
      <c r="H89" s="163"/>
      <c r="I89" s="163"/>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c r="AP89" s="163"/>
      <c r="AQ89" s="163"/>
      <c r="AR89" s="163"/>
      <c r="AS89" s="163"/>
    </row>
    <row r="90" spans="1:45" x14ac:dyDescent="0.2">
      <c r="A90" s="163"/>
      <c r="B90" s="163"/>
      <c r="C90" s="163"/>
      <c r="D90" s="163"/>
      <c r="E90" s="163"/>
      <c r="F90" s="163"/>
      <c r="G90" s="163"/>
      <c r="H90" s="163"/>
      <c r="I90" s="163"/>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P90" s="163"/>
      <c r="AQ90" s="163"/>
      <c r="AR90" s="163"/>
      <c r="AS90" s="163"/>
    </row>
    <row r="91" spans="1:45" ht="13.5" customHeight="1" x14ac:dyDescent="0.2">
      <c r="A91" s="154" t="s">
        <v>77</v>
      </c>
      <c r="B91" s="163"/>
      <c r="C91" s="163"/>
      <c r="D91" s="163"/>
      <c r="E91" s="163"/>
      <c r="F91" s="163"/>
      <c r="G91" s="163"/>
      <c r="H91" s="163"/>
      <c r="I91" s="163"/>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c r="AP91" s="163"/>
      <c r="AQ91" s="163"/>
      <c r="AR91" s="163"/>
      <c r="AS91" s="163"/>
    </row>
    <row r="92" spans="1:45" x14ac:dyDescent="0.2">
      <c r="A92" s="163"/>
      <c r="B92" s="163"/>
      <c r="C92" s="163"/>
      <c r="D92" s="163"/>
      <c r="E92" s="163"/>
      <c r="F92" s="163"/>
      <c r="G92" s="163"/>
      <c r="H92" s="163"/>
      <c r="I92" s="163"/>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t="s">
        <v>517</v>
      </c>
      <c r="AK92" s="163"/>
      <c r="AL92" s="163"/>
      <c r="AM92" s="163"/>
      <c r="AN92" s="163"/>
      <c r="AO92" s="163"/>
      <c r="AP92" s="163"/>
      <c r="AQ92" s="163"/>
      <c r="AR92" s="163"/>
      <c r="AS92" s="163"/>
    </row>
    <row r="93" spans="1:45" x14ac:dyDescent="0.2">
      <c r="A93" s="163"/>
      <c r="B93" s="163"/>
      <c r="C93" s="163"/>
      <c r="D93" s="163"/>
      <c r="E93" s="163"/>
      <c r="F93" s="163"/>
      <c r="G93" s="163"/>
      <c r="H93" s="163"/>
      <c r="I93" s="163"/>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c r="AP93" s="163"/>
      <c r="AQ93" s="163"/>
      <c r="AR93" s="163"/>
      <c r="AS93" s="163"/>
    </row>
    <row r="94" spans="1:45" x14ac:dyDescent="0.2">
      <c r="A94" s="163"/>
      <c r="B94" s="163"/>
      <c r="C94" s="163"/>
      <c r="D94" s="163"/>
      <c r="E94" s="163"/>
      <c r="F94" s="163"/>
      <c r="G94" s="163"/>
      <c r="H94" s="163"/>
      <c r="I94" s="163"/>
      <c r="J94" s="163"/>
      <c r="K94" s="163"/>
      <c r="L94" s="163"/>
      <c r="M94" s="163"/>
      <c r="N94" s="163"/>
      <c r="O94" s="163"/>
      <c r="P94" s="163"/>
      <c r="Q94" s="163"/>
      <c r="R94" s="163"/>
      <c r="S94" s="163"/>
      <c r="T94" s="163"/>
      <c r="U94" s="163"/>
      <c r="V94" s="163"/>
      <c r="W94" s="163"/>
      <c r="X94" s="163"/>
      <c r="Y94" s="163"/>
      <c r="Z94" s="163"/>
      <c r="AA94" s="163"/>
      <c r="AB94" s="163"/>
      <c r="AC94" s="163"/>
      <c r="AD94" s="163"/>
      <c r="AE94" s="163"/>
      <c r="AF94" s="163"/>
      <c r="AG94" s="163"/>
      <c r="AH94" s="163"/>
      <c r="AI94" s="163"/>
      <c r="AJ94" s="163"/>
      <c r="AK94" s="163"/>
      <c r="AL94" s="163"/>
      <c r="AM94" s="163"/>
      <c r="AN94" s="163"/>
      <c r="AO94" s="163"/>
      <c r="AP94" s="163"/>
      <c r="AQ94" s="163"/>
      <c r="AR94" s="163"/>
      <c r="AS94" s="163"/>
    </row>
    <row r="95" spans="1:45" x14ac:dyDescent="0.2">
      <c r="A95" s="163"/>
      <c r="B95" s="163"/>
      <c r="C95" s="163"/>
      <c r="D95" s="163"/>
      <c r="E95" s="163"/>
      <c r="F95" s="163"/>
      <c r="G95" s="163"/>
      <c r="H95" s="163"/>
      <c r="I95" s="163"/>
      <c r="J95" s="163"/>
      <c r="K95" s="163"/>
      <c r="L95" s="163"/>
      <c r="M95" s="163"/>
      <c r="N95" s="163"/>
      <c r="O95" s="163"/>
      <c r="P95" s="163"/>
      <c r="Q95" s="163"/>
      <c r="R95" s="163"/>
      <c r="S95" s="163"/>
      <c r="T95" s="163"/>
      <c r="U95" s="163"/>
      <c r="V95" s="163"/>
      <c r="W95" s="163"/>
      <c r="X95" s="163"/>
      <c r="Y95" s="163"/>
      <c r="Z95" s="163"/>
      <c r="AA95" s="163"/>
      <c r="AB95" s="163"/>
      <c r="AC95" s="163"/>
      <c r="AD95" s="163"/>
      <c r="AE95" s="163"/>
      <c r="AF95" s="163"/>
      <c r="AG95" s="163"/>
      <c r="AH95" s="163"/>
      <c r="AI95" s="163"/>
      <c r="AJ95" s="163"/>
      <c r="AK95" s="163"/>
      <c r="AL95" s="163"/>
      <c r="AM95" s="163"/>
      <c r="AN95" s="163"/>
      <c r="AO95" s="163"/>
      <c r="AP95" s="163"/>
      <c r="AQ95" s="163"/>
      <c r="AR95" s="163"/>
      <c r="AS95" s="163"/>
    </row>
    <row r="96" spans="1:45" x14ac:dyDescent="0.2">
      <c r="A96" s="163"/>
      <c r="B96" s="163"/>
      <c r="C96" s="163"/>
      <c r="D96" s="163"/>
      <c r="E96" s="163"/>
      <c r="F96" s="163"/>
      <c r="G96" s="163"/>
      <c r="H96" s="163"/>
      <c r="I96" s="163"/>
      <c r="J96" s="163"/>
      <c r="K96" s="163"/>
      <c r="L96" s="163"/>
      <c r="M96" s="163"/>
      <c r="N96" s="163"/>
      <c r="O96" s="163"/>
      <c r="P96" s="163"/>
      <c r="Q96" s="163"/>
      <c r="R96" s="163"/>
      <c r="S96" s="163"/>
      <c r="T96" s="163"/>
      <c r="U96" s="163"/>
      <c r="V96" s="163"/>
      <c r="W96" s="163"/>
      <c r="X96" s="163"/>
      <c r="Y96" s="163"/>
      <c r="Z96" s="163"/>
      <c r="AA96" s="163"/>
      <c r="AB96" s="163"/>
      <c r="AC96" s="163"/>
      <c r="AD96" s="163"/>
      <c r="AE96" s="163"/>
      <c r="AF96" s="163"/>
      <c r="AG96" s="163"/>
      <c r="AH96" s="163"/>
      <c r="AI96" s="163"/>
      <c r="AJ96" s="163"/>
      <c r="AK96" s="163"/>
      <c r="AL96" s="163"/>
      <c r="AM96" s="163"/>
      <c r="AN96" s="163"/>
      <c r="AO96" s="163"/>
      <c r="AP96" s="163"/>
      <c r="AQ96" s="163"/>
      <c r="AR96" s="163"/>
      <c r="AS96" s="163"/>
    </row>
    <row r="97" spans="1:45" x14ac:dyDescent="0.2">
      <c r="A97" s="163"/>
      <c r="B97" s="163"/>
      <c r="C97" s="163"/>
      <c r="D97" s="163"/>
      <c r="E97" s="163"/>
      <c r="F97" s="163"/>
      <c r="G97" s="163"/>
      <c r="H97" s="163"/>
      <c r="I97" s="163"/>
      <c r="J97" s="163"/>
      <c r="K97" s="163"/>
      <c r="L97" s="163"/>
      <c r="M97" s="163"/>
      <c r="N97" s="163"/>
      <c r="O97" s="163"/>
      <c r="P97" s="163"/>
      <c r="Q97" s="163"/>
      <c r="R97" s="163"/>
      <c r="S97" s="163"/>
      <c r="T97" s="163"/>
      <c r="U97" s="163"/>
      <c r="V97" s="163"/>
      <c r="W97" s="163"/>
      <c r="X97" s="163"/>
      <c r="Y97" s="163"/>
      <c r="Z97" s="163"/>
      <c r="AA97" s="163"/>
      <c r="AB97" s="163"/>
      <c r="AC97" s="163"/>
      <c r="AD97" s="163"/>
      <c r="AE97" s="163"/>
      <c r="AF97" s="163"/>
      <c r="AG97" s="163"/>
      <c r="AH97" s="163"/>
      <c r="AI97" s="163"/>
      <c r="AJ97" s="163"/>
      <c r="AK97" s="163"/>
      <c r="AL97" s="163"/>
      <c r="AM97" s="163"/>
      <c r="AN97" s="163"/>
      <c r="AO97" s="163"/>
      <c r="AP97" s="163"/>
      <c r="AQ97" s="163"/>
      <c r="AR97" s="163"/>
      <c r="AS97" s="163"/>
    </row>
    <row r="98" spans="1:45" x14ac:dyDescent="0.2">
      <c r="A98" s="163"/>
      <c r="B98" s="163"/>
      <c r="C98" s="163"/>
      <c r="D98" s="163"/>
      <c r="E98" s="163"/>
      <c r="F98" s="163"/>
      <c r="G98" s="163"/>
      <c r="H98" s="163"/>
      <c r="I98" s="163"/>
      <c r="J98" s="163"/>
      <c r="K98" s="163"/>
      <c r="L98" s="163"/>
      <c r="M98" s="163"/>
      <c r="N98" s="163"/>
      <c r="O98" s="163"/>
      <c r="P98" s="163"/>
      <c r="Q98" s="163"/>
      <c r="R98" s="163"/>
      <c r="S98" s="163"/>
      <c r="T98" s="163"/>
      <c r="U98" s="163"/>
      <c r="V98" s="163"/>
      <c r="W98" s="163"/>
      <c r="X98" s="163"/>
      <c r="Y98" s="163"/>
      <c r="Z98" s="163"/>
      <c r="AA98" s="163"/>
      <c r="AB98" s="163"/>
      <c r="AC98" s="163"/>
      <c r="AD98" s="163"/>
      <c r="AE98" s="163"/>
      <c r="AF98" s="163"/>
      <c r="AG98" s="163"/>
      <c r="AH98" s="163"/>
      <c r="AI98" s="163"/>
      <c r="AJ98" s="163"/>
      <c r="AK98" s="163"/>
      <c r="AL98" s="163"/>
      <c r="AM98" s="163"/>
      <c r="AN98" s="163"/>
      <c r="AO98" s="163"/>
      <c r="AP98" s="163"/>
      <c r="AQ98" s="163"/>
      <c r="AR98" s="163"/>
      <c r="AS98" s="163"/>
    </row>
    <row r="99" spans="1:45" x14ac:dyDescent="0.2">
      <c r="A99" s="163"/>
      <c r="B99" s="163"/>
      <c r="C99" s="163"/>
      <c r="D99" s="163"/>
      <c r="E99" s="163"/>
      <c r="F99" s="163"/>
      <c r="G99" s="163"/>
      <c r="H99" s="163"/>
      <c r="I99" s="163"/>
      <c r="J99" s="163"/>
      <c r="K99" s="163"/>
      <c r="L99" s="163"/>
      <c r="M99" s="163"/>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3"/>
      <c r="AK99" s="163"/>
      <c r="AL99" s="163"/>
      <c r="AM99" s="163"/>
      <c r="AN99" s="163"/>
      <c r="AO99" s="163"/>
      <c r="AP99" s="163"/>
      <c r="AQ99" s="163"/>
      <c r="AR99" s="163"/>
      <c r="AS99" s="163"/>
    </row>
    <row r="100" spans="1:45" x14ac:dyDescent="0.2">
      <c r="A100" s="163"/>
      <c r="B100" s="163"/>
      <c r="C100" s="163"/>
      <c r="D100" s="163"/>
      <c r="E100" s="163"/>
      <c r="F100" s="163"/>
      <c r="G100" s="163"/>
      <c r="H100" s="163"/>
      <c r="I100" s="163"/>
      <c r="J100" s="163"/>
      <c r="K100" s="163"/>
      <c r="L100" s="163"/>
      <c r="M100" s="163"/>
      <c r="N100" s="163"/>
      <c r="O100" s="163"/>
      <c r="P100" s="163"/>
      <c r="Q100" s="163"/>
      <c r="R100" s="163"/>
      <c r="S100" s="163"/>
      <c r="T100" s="163"/>
      <c r="U100" s="163"/>
      <c r="V100" s="163"/>
      <c r="W100" s="163"/>
      <c r="X100" s="163"/>
      <c r="Y100" s="163"/>
      <c r="Z100" s="163"/>
      <c r="AA100" s="163"/>
      <c r="AB100" s="163"/>
      <c r="AC100" s="163"/>
      <c r="AD100" s="163"/>
      <c r="AE100" s="163"/>
      <c r="AF100" s="163"/>
      <c r="AG100" s="163"/>
      <c r="AH100" s="163"/>
      <c r="AI100" s="163"/>
      <c r="AJ100" s="163"/>
      <c r="AK100" s="163"/>
      <c r="AL100" s="163"/>
      <c r="AM100" s="163"/>
      <c r="AN100" s="163"/>
      <c r="AO100" s="163"/>
      <c r="AP100" s="163"/>
      <c r="AQ100" s="163"/>
      <c r="AR100" s="163"/>
      <c r="AS100" s="163"/>
    </row>
    <row r="101" spans="1:45" x14ac:dyDescent="0.2">
      <c r="A101" s="163"/>
      <c r="B101" s="163"/>
      <c r="C101" s="163"/>
      <c r="D101" s="163"/>
      <c r="E101" s="163"/>
      <c r="F101" s="16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row>
    <row r="102" spans="1:45" x14ac:dyDescent="0.2">
      <c r="A102" s="163"/>
      <c r="B102" s="163"/>
      <c r="C102" s="163"/>
      <c r="D102" s="163"/>
      <c r="E102" s="163"/>
      <c r="F102" s="163"/>
      <c r="G102" s="163"/>
      <c r="H102" s="163"/>
      <c r="I102" s="163"/>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c r="AP102" s="163"/>
      <c r="AQ102" s="163"/>
      <c r="AR102" s="163"/>
      <c r="AS102" s="163"/>
    </row>
    <row r="103" spans="1:45" x14ac:dyDescent="0.2">
      <c r="A103" s="163"/>
      <c r="B103" s="163"/>
      <c r="C103" s="163"/>
      <c r="D103" s="163"/>
      <c r="E103" s="163"/>
      <c r="F103" s="163"/>
      <c r="G103" s="163"/>
      <c r="H103" s="163"/>
      <c r="I103" s="163"/>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c r="AP103" s="163"/>
      <c r="AQ103" s="163"/>
      <c r="AR103" s="163"/>
      <c r="AS103" s="163"/>
    </row>
    <row r="104" spans="1:45" x14ac:dyDescent="0.2">
      <c r="A104" s="163"/>
      <c r="B104" s="163"/>
      <c r="C104" s="163"/>
      <c r="D104" s="163"/>
      <c r="E104" s="163"/>
      <c r="F104" s="163"/>
      <c r="G104" s="163"/>
      <c r="H104" s="163"/>
      <c r="I104" s="163"/>
      <c r="J104" s="163"/>
      <c r="K104" s="163"/>
      <c r="L104" s="163"/>
      <c r="M104" s="163"/>
      <c r="N104" s="163"/>
      <c r="O104" s="163"/>
      <c r="P104" s="163"/>
      <c r="Q104" s="163"/>
      <c r="R104" s="163"/>
      <c r="S104" s="163"/>
      <c r="T104" s="163"/>
      <c r="U104" s="163"/>
      <c r="V104" s="163"/>
      <c r="W104" s="163"/>
      <c r="X104" s="163"/>
      <c r="Y104" s="163"/>
      <c r="Z104" s="163"/>
      <c r="AA104" s="163"/>
      <c r="AB104" s="163"/>
      <c r="AC104" s="163"/>
      <c r="AD104" s="163"/>
      <c r="AE104" s="163"/>
      <c r="AF104" s="163"/>
      <c r="AG104" s="163"/>
      <c r="AH104" s="163"/>
      <c r="AI104" s="163"/>
      <c r="AJ104" s="163"/>
      <c r="AK104" s="163"/>
      <c r="AL104" s="163"/>
      <c r="AM104" s="163"/>
      <c r="AN104" s="163"/>
      <c r="AO104" s="163"/>
      <c r="AP104" s="163"/>
      <c r="AQ104" s="163"/>
      <c r="AR104" s="163"/>
      <c r="AS104" s="163"/>
    </row>
    <row r="105" spans="1:45" x14ac:dyDescent="0.2">
      <c r="A105" s="163"/>
      <c r="B105" s="163"/>
      <c r="C105" s="163"/>
      <c r="D105" s="163"/>
      <c r="E105" s="163"/>
      <c r="F105" s="163"/>
      <c r="G105" s="163"/>
      <c r="H105" s="163"/>
      <c r="I105" s="163"/>
      <c r="J105" s="163"/>
      <c r="K105" s="163"/>
      <c r="L105" s="163"/>
      <c r="M105" s="163"/>
      <c r="N105" s="163"/>
      <c r="O105" s="163"/>
      <c r="P105" s="163"/>
      <c r="Q105" s="163"/>
      <c r="R105" s="163"/>
      <c r="S105" s="163"/>
      <c r="T105" s="163"/>
      <c r="U105" s="163"/>
      <c r="V105" s="163"/>
      <c r="W105" s="163"/>
      <c r="X105" s="163"/>
      <c r="Y105" s="163"/>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row>
    <row r="106" spans="1:45" x14ac:dyDescent="0.2">
      <c r="A106" s="163"/>
      <c r="B106" s="163"/>
      <c r="C106" s="163"/>
      <c r="D106" s="163"/>
      <c r="E106" s="163"/>
      <c r="F106" s="163"/>
      <c r="G106" s="163"/>
      <c r="H106" s="163"/>
      <c r="I106" s="163"/>
      <c r="J106" s="163"/>
      <c r="K106" s="163"/>
      <c r="L106" s="163"/>
      <c r="M106" s="163"/>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row>
    <row r="107" spans="1:45" x14ac:dyDescent="0.2">
      <c r="A107" s="163"/>
      <c r="B107" s="163"/>
      <c r="C107" s="163"/>
      <c r="D107" s="163"/>
      <c r="E107" s="163"/>
      <c r="F107" s="163"/>
      <c r="G107" s="163"/>
      <c r="H107" s="163"/>
      <c r="I107" s="163"/>
      <c r="J107" s="163"/>
      <c r="K107" s="163"/>
      <c r="L107" s="163"/>
      <c r="M107" s="163"/>
      <c r="N107" s="163"/>
      <c r="O107" s="163"/>
      <c r="P107" s="163"/>
      <c r="Q107" s="163"/>
      <c r="R107" s="163"/>
      <c r="S107" s="163"/>
      <c r="T107" s="163"/>
      <c r="U107" s="163"/>
      <c r="V107" s="163"/>
      <c r="W107" s="163"/>
      <c r="X107" s="163"/>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row>
    <row r="108" spans="1:45" x14ac:dyDescent="0.2">
      <c r="A108" s="163"/>
      <c r="B108" s="163"/>
      <c r="C108" s="163"/>
      <c r="D108" s="163"/>
      <c r="E108" s="163"/>
      <c r="F108" s="163"/>
      <c r="G108" s="163"/>
      <c r="H108" s="163"/>
      <c r="I108" s="163"/>
      <c r="J108" s="163"/>
      <c r="K108" s="163"/>
      <c r="L108" s="163"/>
      <c r="M108" s="163"/>
      <c r="N108" s="163"/>
      <c r="O108" s="163"/>
      <c r="P108" s="163"/>
      <c r="Q108" s="163"/>
      <c r="R108" s="163"/>
      <c r="S108" s="163"/>
      <c r="T108" s="163"/>
      <c r="U108" s="163"/>
      <c r="V108" s="163"/>
      <c r="W108" s="163"/>
      <c r="X108" s="163"/>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row>
    <row r="109" spans="1:45" x14ac:dyDescent="0.2">
      <c r="A109" s="163"/>
      <c r="B109" s="163"/>
      <c r="C109" s="163"/>
      <c r="D109" s="163"/>
      <c r="E109" s="163"/>
      <c r="F109" s="163"/>
      <c r="G109" s="163"/>
      <c r="H109" s="163"/>
      <c r="I109" s="163"/>
      <c r="J109" s="163"/>
      <c r="K109" s="163"/>
      <c r="L109" s="163"/>
      <c r="M109" s="163"/>
      <c r="N109" s="163"/>
      <c r="O109" s="163"/>
      <c r="P109" s="163"/>
      <c r="Q109" s="163"/>
      <c r="R109" s="163"/>
      <c r="S109" s="163"/>
      <c r="T109" s="163"/>
      <c r="U109" s="163"/>
      <c r="V109" s="163"/>
      <c r="W109" s="163"/>
      <c r="X109" s="163"/>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row>
    <row r="110" spans="1:45" x14ac:dyDescent="0.2">
      <c r="A110" s="163"/>
      <c r="B110" s="163"/>
      <c r="C110" s="163"/>
      <c r="D110" s="163"/>
      <c r="E110" s="163"/>
      <c r="F110" s="163"/>
      <c r="G110" s="163"/>
      <c r="H110" s="163"/>
      <c r="I110" s="163"/>
      <c r="J110" s="163"/>
      <c r="K110" s="163"/>
      <c r="L110" s="163"/>
      <c r="M110" s="163"/>
      <c r="N110" s="163"/>
      <c r="O110" s="163"/>
      <c r="P110" s="163"/>
      <c r="Q110" s="163"/>
      <c r="R110" s="163"/>
      <c r="S110" s="163"/>
      <c r="T110" s="163"/>
      <c r="U110" s="163"/>
      <c r="V110" s="163"/>
      <c r="W110" s="163"/>
      <c r="X110" s="163"/>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row>
    <row r="111" spans="1:45" x14ac:dyDescent="0.2">
      <c r="A111" s="163"/>
      <c r="B111" s="163"/>
      <c r="C111" s="163"/>
      <c r="D111" s="163"/>
      <c r="E111" s="163"/>
      <c r="F111" s="163"/>
      <c r="G111" s="163"/>
      <c r="H111" s="163"/>
      <c r="I111" s="163"/>
      <c r="J111" s="163"/>
      <c r="K111" s="163"/>
      <c r="L111" s="163"/>
      <c r="M111" s="163"/>
      <c r="N111" s="163"/>
      <c r="O111" s="163"/>
      <c r="P111" s="163"/>
      <c r="Q111" s="163"/>
      <c r="R111" s="163"/>
      <c r="S111" s="163"/>
      <c r="T111" s="163"/>
      <c r="U111" s="163"/>
      <c r="V111" s="163"/>
      <c r="W111" s="163"/>
      <c r="X111" s="163"/>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row>
    <row r="112" spans="1:45" x14ac:dyDescent="0.2">
      <c r="A112" s="163"/>
      <c r="B112" s="163"/>
      <c r="C112" s="163"/>
      <c r="D112" s="163"/>
      <c r="E112" s="163"/>
      <c r="F112" s="163"/>
      <c r="G112" s="163"/>
      <c r="H112" s="163"/>
      <c r="I112" s="163"/>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c r="AP112" s="163"/>
      <c r="AQ112" s="163"/>
      <c r="AR112" s="163"/>
      <c r="AS112" s="163"/>
    </row>
    <row r="113" spans="1:45" x14ac:dyDescent="0.2">
      <c r="A113" s="163"/>
      <c r="B113" s="163"/>
      <c r="C113" s="163"/>
      <c r="D113" s="163"/>
      <c r="E113" s="163"/>
      <c r="F113" s="16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row>
    <row r="114" spans="1:45" x14ac:dyDescent="0.2">
      <c r="A114" s="163"/>
      <c r="B114" s="163"/>
      <c r="C114" s="163"/>
      <c r="D114" s="163"/>
      <c r="E114" s="163"/>
      <c r="F114" s="163"/>
      <c r="G114" s="163"/>
      <c r="H114" s="163"/>
      <c r="I114" s="163"/>
      <c r="J114" s="163"/>
      <c r="K114" s="163"/>
      <c r="L114" s="163"/>
      <c r="M114" s="163"/>
      <c r="N114" s="163"/>
      <c r="O114" s="163"/>
      <c r="P114" s="163"/>
      <c r="Q114" s="163"/>
      <c r="R114" s="163"/>
      <c r="S114" s="163"/>
      <c r="T114" s="163"/>
      <c r="U114" s="163"/>
      <c r="V114" s="163"/>
      <c r="W114" s="163"/>
      <c r="X114" s="163"/>
      <c r="Y114" s="163"/>
      <c r="Z114" s="163"/>
      <c r="AA114" s="163"/>
      <c r="AB114" s="163"/>
      <c r="AC114" s="163"/>
      <c r="AD114" s="163"/>
      <c r="AE114" s="163"/>
      <c r="AF114" s="163"/>
      <c r="AG114" s="163"/>
      <c r="AH114" s="163"/>
      <c r="AI114" s="163"/>
      <c r="AJ114" s="163"/>
      <c r="AK114" s="163"/>
      <c r="AL114" s="163"/>
      <c r="AM114" s="163"/>
      <c r="AN114" s="163"/>
      <c r="AO114" s="163"/>
      <c r="AP114" s="163"/>
      <c r="AQ114" s="163"/>
      <c r="AR114" s="163"/>
      <c r="AS114" s="163"/>
    </row>
    <row r="115" spans="1:45" x14ac:dyDescent="0.2">
      <c r="A115" s="163"/>
      <c r="B115" s="163"/>
      <c r="C115" s="163"/>
      <c r="D115" s="163"/>
      <c r="E115" s="163"/>
      <c r="F115" s="163"/>
      <c r="G115" s="163"/>
      <c r="H115" s="163"/>
      <c r="I115" s="163"/>
      <c r="J115" s="163"/>
      <c r="K115" s="163"/>
      <c r="L115" s="163"/>
      <c r="M115" s="163"/>
      <c r="N115" s="163"/>
      <c r="O115" s="163"/>
      <c r="P115" s="163"/>
      <c r="Q115" s="163"/>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row>
    <row r="116" spans="1:45" x14ac:dyDescent="0.2">
      <c r="A116" s="163"/>
      <c r="B116" s="163"/>
      <c r="C116" s="163"/>
      <c r="D116" s="163"/>
      <c r="E116" s="163"/>
      <c r="F116" s="163"/>
      <c r="G116" s="163"/>
      <c r="H116" s="163"/>
      <c r="I116" s="163"/>
      <c r="J116" s="163"/>
      <c r="K116" s="163"/>
      <c r="L116" s="163"/>
      <c r="M116" s="163"/>
      <c r="N116" s="163"/>
      <c r="O116" s="163"/>
      <c r="P116" s="163"/>
      <c r="Q116" s="163"/>
      <c r="R116" s="163"/>
      <c r="S116" s="163"/>
      <c r="T116" s="163"/>
      <c r="U116" s="163"/>
      <c r="V116" s="163"/>
      <c r="W116" s="163"/>
      <c r="X116" s="163"/>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row>
    <row r="117" spans="1:45" x14ac:dyDescent="0.2">
      <c r="A117" s="163"/>
      <c r="B117" s="163"/>
      <c r="C117" s="163"/>
      <c r="D117" s="163"/>
      <c r="E117" s="163"/>
      <c r="F117" s="163"/>
      <c r="G117" s="163"/>
      <c r="H117" s="163"/>
      <c r="I117" s="163"/>
      <c r="J117" s="163"/>
      <c r="K117" s="163"/>
      <c r="L117" s="163"/>
      <c r="M117" s="163"/>
      <c r="N117" s="163"/>
      <c r="O117" s="163"/>
      <c r="P117" s="163"/>
      <c r="Q117" s="163"/>
      <c r="R117" s="163"/>
      <c r="S117" s="163"/>
      <c r="T117" s="163"/>
      <c r="U117" s="163"/>
      <c r="V117" s="163"/>
      <c r="W117" s="163"/>
      <c r="X117" s="163"/>
      <c r="Y117" s="163"/>
      <c r="Z117" s="163"/>
      <c r="AA117" s="163"/>
      <c r="AB117" s="163"/>
      <c r="AC117" s="163"/>
      <c r="AD117" s="163"/>
      <c r="AE117" s="163"/>
      <c r="AF117" s="163"/>
      <c r="AG117" s="163"/>
      <c r="AH117" s="163"/>
      <c r="AI117" s="163"/>
      <c r="AJ117" s="163"/>
      <c r="AK117" s="163"/>
      <c r="AL117" s="163"/>
      <c r="AM117" s="163"/>
      <c r="AN117" s="163"/>
      <c r="AO117" s="163"/>
      <c r="AP117" s="163"/>
      <c r="AQ117" s="163"/>
      <c r="AR117" s="163"/>
      <c r="AS117" s="163"/>
    </row>
    <row r="118" spans="1:45" x14ac:dyDescent="0.2">
      <c r="A118" s="163"/>
      <c r="B118" s="163"/>
      <c r="C118" s="163"/>
      <c r="D118" s="163"/>
      <c r="E118" s="163"/>
      <c r="F118" s="163"/>
      <c r="G118" s="163"/>
      <c r="H118" s="163"/>
      <c r="I118" s="163"/>
      <c r="J118" s="163"/>
      <c r="K118" s="163"/>
      <c r="L118" s="163"/>
      <c r="M118" s="163"/>
      <c r="N118" s="163"/>
      <c r="O118" s="163"/>
      <c r="P118" s="163"/>
      <c r="Q118" s="163"/>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row>
    <row r="119" spans="1:45" x14ac:dyDescent="0.2">
      <c r="A119" s="163"/>
      <c r="B119" s="163"/>
      <c r="C119" s="163"/>
      <c r="D119" s="163"/>
      <c r="E119" s="163"/>
      <c r="F119" s="163"/>
      <c r="G119" s="163"/>
      <c r="H119" s="163"/>
      <c r="I119" s="163"/>
      <c r="J119" s="163"/>
      <c r="K119" s="163"/>
      <c r="L119" s="163"/>
      <c r="M119" s="163"/>
      <c r="N119" s="163"/>
      <c r="O119" s="163"/>
      <c r="P119" s="163"/>
      <c r="Q119" s="163"/>
      <c r="R119" s="163"/>
      <c r="S119" s="163"/>
      <c r="T119" s="163"/>
      <c r="U119" s="163"/>
      <c r="V119" s="163"/>
      <c r="W119" s="163"/>
      <c r="X119" s="163"/>
      <c r="Y119" s="163"/>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row>
    <row r="120" spans="1:45" x14ac:dyDescent="0.2">
      <c r="A120" s="163"/>
      <c r="B120" s="163"/>
      <c r="C120" s="163"/>
      <c r="D120" s="163"/>
      <c r="E120" s="163"/>
      <c r="F120" s="163"/>
      <c r="G120" s="163"/>
      <c r="H120" s="163"/>
      <c r="I120" s="163"/>
      <c r="J120" s="163"/>
      <c r="K120" s="163"/>
      <c r="L120" s="163"/>
      <c r="M120" s="163"/>
      <c r="N120" s="163"/>
      <c r="O120" s="163"/>
      <c r="P120" s="163"/>
      <c r="Q120" s="163"/>
      <c r="R120" s="163"/>
      <c r="S120" s="163"/>
      <c r="T120" s="163"/>
      <c r="U120" s="163"/>
      <c r="V120" s="163"/>
      <c r="W120" s="163"/>
      <c r="X120" s="163"/>
      <c r="Y120" s="163"/>
      <c r="Z120" s="163"/>
      <c r="AA120" s="163"/>
      <c r="AB120" s="163"/>
      <c r="AC120" s="163"/>
      <c r="AD120" s="163"/>
      <c r="AE120" s="163"/>
      <c r="AF120" s="163"/>
      <c r="AG120" s="163"/>
      <c r="AH120" s="163"/>
      <c r="AI120" s="163"/>
      <c r="AJ120" s="163"/>
      <c r="AK120" s="163"/>
      <c r="AL120" s="163"/>
      <c r="AM120" s="163"/>
      <c r="AN120" s="163"/>
      <c r="AO120" s="163"/>
      <c r="AP120" s="163"/>
      <c r="AQ120" s="163"/>
      <c r="AR120" s="163"/>
      <c r="AS120" s="163"/>
    </row>
    <row r="121" spans="1:45" x14ac:dyDescent="0.2">
      <c r="A121" s="163"/>
      <c r="B121" s="163"/>
      <c r="C121" s="163"/>
      <c r="D121" s="163"/>
      <c r="E121" s="163"/>
      <c r="F121" s="163"/>
      <c r="G121" s="163"/>
      <c r="H121" s="163"/>
      <c r="I121" s="163"/>
      <c r="J121" s="163"/>
      <c r="K121" s="163"/>
      <c r="L121" s="163"/>
      <c r="M121" s="163"/>
      <c r="N121" s="163"/>
      <c r="O121" s="163"/>
      <c r="P121" s="163"/>
      <c r="Q121" s="163"/>
      <c r="R121" s="163"/>
      <c r="S121" s="163"/>
      <c r="T121" s="163"/>
      <c r="U121" s="163"/>
      <c r="V121" s="163"/>
      <c r="W121" s="163"/>
      <c r="X121" s="163"/>
      <c r="Y121" s="163"/>
      <c r="Z121" s="163"/>
      <c r="AA121" s="163"/>
      <c r="AB121" s="163"/>
      <c r="AC121" s="163"/>
      <c r="AD121" s="163"/>
      <c r="AE121" s="163"/>
      <c r="AF121" s="163"/>
      <c r="AG121" s="163"/>
      <c r="AH121" s="163"/>
      <c r="AI121" s="163"/>
      <c r="AJ121" s="163"/>
      <c r="AK121" s="163"/>
      <c r="AL121" s="163"/>
      <c r="AM121" s="163"/>
      <c r="AN121" s="163"/>
      <c r="AO121" s="163"/>
      <c r="AP121" s="163"/>
      <c r="AQ121" s="163"/>
      <c r="AR121" s="163"/>
      <c r="AS121" s="163"/>
    </row>
    <row r="122" spans="1:45" x14ac:dyDescent="0.2">
      <c r="A122" s="163"/>
      <c r="B122" s="163"/>
      <c r="C122" s="163"/>
      <c r="D122" s="163"/>
      <c r="E122" s="163"/>
      <c r="F122" s="163"/>
      <c r="G122" s="163"/>
      <c r="H122" s="163"/>
      <c r="I122" s="163"/>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c r="AP122" s="163"/>
      <c r="AQ122" s="163"/>
      <c r="AR122" s="163"/>
      <c r="AS122" s="163"/>
    </row>
    <row r="123" spans="1:45" x14ac:dyDescent="0.2">
      <c r="A123" s="163"/>
      <c r="B123" s="163"/>
      <c r="C123" s="163"/>
      <c r="D123" s="163"/>
      <c r="E123" s="163"/>
      <c r="F123" s="163"/>
      <c r="G123" s="163"/>
      <c r="H123" s="163"/>
      <c r="I123" s="163"/>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c r="AP123" s="163"/>
      <c r="AQ123" s="163"/>
      <c r="AR123" s="163"/>
      <c r="AS123" s="163"/>
    </row>
    <row r="124" spans="1:45" x14ac:dyDescent="0.2">
      <c r="A124" s="163"/>
      <c r="B124" s="163"/>
      <c r="C124" s="163"/>
      <c r="D124" s="163"/>
      <c r="E124" s="163"/>
      <c r="F124" s="163"/>
      <c r="G124" s="163"/>
      <c r="H124" s="163"/>
      <c r="I124" s="163"/>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c r="AP124" s="163"/>
      <c r="AQ124" s="163"/>
      <c r="AR124" s="163"/>
      <c r="AS124" s="163"/>
    </row>
    <row r="125" spans="1:45" x14ac:dyDescent="0.2">
      <c r="A125" s="163"/>
      <c r="B125" s="163"/>
      <c r="C125" s="163"/>
      <c r="D125" s="163"/>
      <c r="E125" s="163"/>
      <c r="F125" s="163"/>
      <c r="G125" s="163"/>
      <c r="H125" s="163"/>
      <c r="I125" s="163"/>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c r="AP125" s="163"/>
      <c r="AQ125" s="163"/>
      <c r="AR125" s="163"/>
      <c r="AS125" s="163"/>
    </row>
    <row r="126" spans="1:45" x14ac:dyDescent="0.2">
      <c r="A126" s="163"/>
      <c r="B126" s="163"/>
      <c r="C126" s="163"/>
      <c r="D126" s="163"/>
      <c r="E126" s="163"/>
      <c r="F126" s="163"/>
      <c r="G126" s="163"/>
      <c r="H126" s="163"/>
      <c r="I126" s="163"/>
      <c r="J126" s="163"/>
      <c r="K126" s="163"/>
      <c r="L126" s="163"/>
      <c r="M126" s="163"/>
      <c r="N126" s="163"/>
      <c r="O126" s="163"/>
      <c r="P126" s="163"/>
      <c r="Q126" s="163"/>
      <c r="R126" s="163"/>
      <c r="S126" s="163"/>
      <c r="T126" s="163"/>
      <c r="U126" s="163"/>
      <c r="V126" s="163"/>
      <c r="W126" s="163"/>
      <c r="X126" s="163"/>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row>
    <row r="127" spans="1:45" x14ac:dyDescent="0.2">
      <c r="A127" s="163"/>
      <c r="B127" s="163"/>
      <c r="C127" s="163"/>
      <c r="D127" s="163"/>
      <c r="E127" s="163"/>
      <c r="F127" s="163"/>
      <c r="G127" s="163"/>
      <c r="H127" s="163"/>
      <c r="I127" s="163"/>
      <c r="J127" s="163"/>
      <c r="K127" s="163"/>
      <c r="L127" s="163"/>
      <c r="M127" s="163"/>
      <c r="N127" s="163"/>
      <c r="O127" s="163"/>
      <c r="P127" s="163"/>
      <c r="Q127" s="163"/>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row>
    <row r="128" spans="1:45" x14ac:dyDescent="0.2">
      <c r="A128" s="163"/>
      <c r="B128" s="163"/>
      <c r="C128" s="163"/>
      <c r="D128" s="163"/>
      <c r="E128" s="163"/>
      <c r="F128" s="163"/>
      <c r="G128" s="163"/>
      <c r="H128" s="163"/>
      <c r="I128" s="163"/>
      <c r="J128" s="163"/>
      <c r="K128" s="163"/>
      <c r="L128" s="163"/>
      <c r="M128" s="163"/>
      <c r="N128" s="163"/>
      <c r="O128" s="163"/>
      <c r="P128" s="163"/>
      <c r="Q128" s="163"/>
      <c r="R128" s="163"/>
      <c r="S128" s="163"/>
      <c r="T128" s="163"/>
      <c r="U128" s="163"/>
      <c r="V128" s="163"/>
      <c r="W128" s="163"/>
      <c r="X128" s="163"/>
      <c r="Y128" s="163"/>
      <c r="Z128" s="163"/>
      <c r="AA128" s="163"/>
      <c r="AB128" s="163"/>
      <c r="AC128" s="163"/>
      <c r="AD128" s="163"/>
      <c r="AE128" s="163"/>
      <c r="AF128" s="163"/>
      <c r="AG128" s="163"/>
      <c r="AH128" s="163"/>
      <c r="AI128" s="163"/>
      <c r="AJ128" s="163"/>
      <c r="AK128" s="163"/>
      <c r="AL128" s="163"/>
      <c r="AM128" s="163"/>
      <c r="AN128" s="163"/>
      <c r="AO128" s="163"/>
      <c r="AP128" s="163"/>
      <c r="AQ128" s="163"/>
      <c r="AR128" s="163"/>
      <c r="AS128" s="163"/>
    </row>
    <row r="129" spans="1:45" x14ac:dyDescent="0.2">
      <c r="A129" s="163"/>
      <c r="B129" s="163"/>
      <c r="C129" s="16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row>
    <row r="130" spans="1:45" x14ac:dyDescent="0.2">
      <c r="A130" s="163"/>
      <c r="B130" s="163"/>
      <c r="C130" s="163"/>
      <c r="D130" s="163"/>
      <c r="E130" s="163"/>
      <c r="F130" s="163"/>
      <c r="G130" s="163"/>
      <c r="H130" s="163"/>
      <c r="I130" s="163"/>
      <c r="J130" s="163"/>
      <c r="K130" s="163"/>
      <c r="L130" s="163"/>
      <c r="M130" s="163"/>
      <c r="N130" s="163"/>
      <c r="O130" s="163"/>
      <c r="P130" s="163"/>
      <c r="Q130" s="163"/>
      <c r="R130" s="163"/>
      <c r="S130" s="163"/>
      <c r="T130" s="163"/>
      <c r="U130" s="163"/>
      <c r="V130" s="163"/>
      <c r="W130" s="163"/>
      <c r="X130" s="163"/>
      <c r="Y130" s="163"/>
      <c r="Z130" s="163"/>
      <c r="AA130" s="163"/>
      <c r="AB130" s="163"/>
      <c r="AC130" s="163"/>
      <c r="AD130" s="163"/>
      <c r="AE130" s="163"/>
      <c r="AF130" s="163"/>
      <c r="AG130" s="163"/>
      <c r="AH130" s="163"/>
      <c r="AI130" s="163"/>
      <c r="AJ130" s="163"/>
      <c r="AK130" s="163"/>
      <c r="AL130" s="163"/>
      <c r="AM130" s="163"/>
      <c r="AN130" s="163"/>
      <c r="AO130" s="163"/>
      <c r="AP130" s="163"/>
      <c r="AQ130" s="163"/>
      <c r="AR130" s="163"/>
      <c r="AS130" s="163"/>
    </row>
    <row r="131" spans="1:45" x14ac:dyDescent="0.2">
      <c r="A131" s="163"/>
      <c r="B131" s="163"/>
      <c r="C131" s="163"/>
      <c r="D131" s="163"/>
      <c r="E131" s="163"/>
      <c r="F131" s="163"/>
      <c r="G131" s="163"/>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row>
    <row r="132" spans="1:45" x14ac:dyDescent="0.2">
      <c r="A132" s="163"/>
      <c r="B132" s="163"/>
      <c r="C132" s="163"/>
      <c r="D132" s="163"/>
      <c r="E132" s="163"/>
      <c r="F132" s="163"/>
      <c r="G132" s="163"/>
      <c r="H132" s="163"/>
      <c r="I132" s="163"/>
      <c r="J132" s="163"/>
      <c r="K132" s="163"/>
      <c r="L132" s="163"/>
      <c r="M132" s="163"/>
      <c r="N132" s="163"/>
      <c r="O132" s="163"/>
      <c r="P132" s="163"/>
      <c r="Q132" s="163"/>
      <c r="R132" s="163"/>
      <c r="S132" s="163"/>
      <c r="T132" s="163"/>
      <c r="U132" s="163"/>
      <c r="V132" s="163"/>
      <c r="W132" s="163"/>
      <c r="X132" s="163"/>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row>
    <row r="133" spans="1:45" x14ac:dyDescent="0.2">
      <c r="A133" s="163"/>
      <c r="B133" s="163"/>
      <c r="C133" s="163"/>
      <c r="D133" s="163"/>
      <c r="E133" s="163"/>
      <c r="F133" s="163"/>
      <c r="G133" s="163"/>
      <c r="H133" s="163"/>
      <c r="I133" s="163"/>
      <c r="J133" s="163"/>
      <c r="K133" s="163"/>
      <c r="L133" s="163"/>
      <c r="M133" s="163"/>
      <c r="N133" s="163"/>
      <c r="O133" s="163"/>
      <c r="P133" s="163"/>
      <c r="Q133" s="163"/>
      <c r="R133" s="163"/>
      <c r="S133" s="163"/>
      <c r="T133" s="163"/>
      <c r="U133" s="163"/>
      <c r="V133" s="163"/>
      <c r="W133" s="163"/>
      <c r="X133" s="163"/>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row>
    <row r="134" spans="1:45" x14ac:dyDescent="0.2">
      <c r="A134" s="163"/>
      <c r="B134" s="163"/>
      <c r="C134" s="163"/>
      <c r="D134" s="163"/>
      <c r="E134" s="163"/>
      <c r="F134" s="163"/>
      <c r="G134" s="163"/>
      <c r="H134" s="163"/>
      <c r="I134" s="163"/>
      <c r="J134" s="163"/>
      <c r="K134" s="163"/>
      <c r="L134" s="163"/>
      <c r="M134" s="163"/>
      <c r="N134" s="163"/>
      <c r="O134" s="163"/>
      <c r="P134" s="163"/>
      <c r="Q134" s="163"/>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row>
    <row r="135" spans="1:45" x14ac:dyDescent="0.2">
      <c r="A135" s="163"/>
      <c r="B135" s="163"/>
      <c r="C135" s="163"/>
      <c r="D135" s="163"/>
      <c r="E135" s="163"/>
      <c r="F135" s="163"/>
      <c r="G135" s="163"/>
      <c r="H135" s="163"/>
      <c r="I135" s="163"/>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row>
    <row r="136" spans="1:45" x14ac:dyDescent="0.2">
      <c r="A136" s="163"/>
      <c r="B136" s="163"/>
      <c r="C136" s="163"/>
      <c r="D136" s="163"/>
      <c r="E136" s="163"/>
      <c r="F136" s="163"/>
      <c r="G136" s="163"/>
      <c r="H136" s="163"/>
      <c r="I136" s="163"/>
      <c r="J136" s="163"/>
      <c r="K136" s="163"/>
      <c r="L136" s="163"/>
      <c r="M136" s="163"/>
      <c r="N136" s="163"/>
      <c r="O136" s="163"/>
      <c r="P136" s="163"/>
      <c r="Q136" s="163"/>
      <c r="R136" s="163"/>
      <c r="S136" s="163"/>
      <c r="T136" s="163"/>
      <c r="U136" s="163"/>
      <c r="V136" s="163"/>
      <c r="W136" s="163"/>
      <c r="X136" s="163"/>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row>
    <row r="137" spans="1:45" ht="14.4" x14ac:dyDescent="0.2">
      <c r="A137" s="154" t="s">
        <v>432</v>
      </c>
      <c r="B137" s="163"/>
      <c r="C137" s="163"/>
      <c r="D137" s="163"/>
      <c r="E137" s="163"/>
      <c r="F137" s="163"/>
      <c r="G137" s="163"/>
      <c r="H137" s="163"/>
      <c r="I137" s="163"/>
      <c r="J137" s="163"/>
      <c r="K137" s="163"/>
      <c r="L137" s="163"/>
      <c r="M137" s="163"/>
      <c r="N137" s="163"/>
      <c r="O137" s="163"/>
      <c r="P137" s="163"/>
      <c r="Q137" s="163"/>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row>
    <row r="138" spans="1:45" x14ac:dyDescent="0.2">
      <c r="A138" s="163"/>
      <c r="B138" s="163"/>
      <c r="C138" s="163"/>
      <c r="D138" s="163"/>
      <c r="E138" s="163"/>
      <c r="F138" s="163"/>
      <c r="G138" s="163"/>
      <c r="H138" s="163"/>
      <c r="I138" s="163"/>
      <c r="J138" s="163"/>
      <c r="K138" s="163"/>
      <c r="L138" s="163"/>
      <c r="M138" s="163"/>
      <c r="N138" s="163"/>
      <c r="O138" s="163"/>
      <c r="P138" s="163"/>
      <c r="Q138" s="163"/>
      <c r="R138" s="163"/>
      <c r="S138" s="163"/>
      <c r="T138" s="163"/>
      <c r="U138" s="163"/>
      <c r="V138" s="163"/>
      <c r="W138" s="163"/>
      <c r="X138" s="163"/>
      <c r="Y138" s="163"/>
      <c r="Z138" s="163"/>
      <c r="AA138" s="163"/>
      <c r="AB138" s="163"/>
      <c r="AC138" s="163"/>
      <c r="AD138" s="163"/>
      <c r="AE138" s="163"/>
      <c r="AF138" s="163"/>
      <c r="AG138" s="163"/>
      <c r="AH138" s="163"/>
      <c r="AI138" s="163"/>
      <c r="AJ138" s="163" t="s">
        <v>431</v>
      </c>
      <c r="AK138" s="163"/>
      <c r="AL138" s="163"/>
      <c r="AM138" s="163"/>
      <c r="AN138" s="163"/>
      <c r="AO138" s="163"/>
      <c r="AP138" s="163"/>
      <c r="AQ138" s="163"/>
      <c r="AR138" s="163"/>
      <c r="AS138" s="163"/>
    </row>
    <row r="139" spans="1:45" x14ac:dyDescent="0.2">
      <c r="A139" s="163"/>
      <c r="B139" s="163"/>
      <c r="C139" s="163"/>
      <c r="D139" s="163"/>
      <c r="E139" s="163"/>
      <c r="F139" s="163"/>
      <c r="G139" s="163"/>
      <c r="H139" s="163"/>
      <c r="I139" s="163"/>
      <c r="J139" s="163"/>
      <c r="K139" s="163"/>
      <c r="L139" s="163"/>
      <c r="M139" s="163"/>
      <c r="N139" s="163"/>
      <c r="O139" s="163"/>
      <c r="P139" s="163"/>
      <c r="Q139" s="163"/>
      <c r="R139" s="163"/>
      <c r="S139" s="163"/>
      <c r="T139" s="163"/>
      <c r="U139" s="163"/>
      <c r="V139" s="163"/>
      <c r="W139" s="163"/>
      <c r="X139" s="163"/>
      <c r="Y139" s="163"/>
      <c r="Z139" s="163"/>
      <c r="AA139" s="163"/>
      <c r="AB139" s="163"/>
      <c r="AC139" s="163"/>
      <c r="AD139" s="163"/>
      <c r="AE139" s="163"/>
      <c r="AF139" s="163"/>
      <c r="AG139" s="163"/>
      <c r="AH139" s="163"/>
      <c r="AI139" s="163"/>
      <c r="AJ139" s="163"/>
      <c r="AK139" s="163"/>
      <c r="AL139" s="163"/>
      <c r="AM139" s="163"/>
      <c r="AN139" s="163"/>
      <c r="AO139" s="163"/>
      <c r="AP139" s="163"/>
      <c r="AQ139" s="163"/>
      <c r="AR139" s="163"/>
      <c r="AS139" s="163"/>
    </row>
    <row r="140" spans="1:45" x14ac:dyDescent="0.2">
      <c r="A140" s="163"/>
      <c r="B140" s="163"/>
      <c r="C140" s="163"/>
      <c r="D140" s="163"/>
      <c r="E140" s="163"/>
      <c r="F140" s="163"/>
      <c r="G140" s="163"/>
      <c r="H140" s="163"/>
      <c r="I140" s="163"/>
      <c r="J140" s="163"/>
      <c r="K140" s="163"/>
      <c r="L140" s="163"/>
      <c r="M140" s="163"/>
      <c r="N140" s="163"/>
      <c r="O140" s="163"/>
      <c r="P140" s="163"/>
      <c r="Q140" s="163"/>
      <c r="R140" s="163"/>
      <c r="S140" s="163"/>
      <c r="T140" s="163"/>
      <c r="U140" s="163"/>
      <c r="V140" s="163"/>
      <c r="W140" s="163"/>
      <c r="X140" s="163"/>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row>
    <row r="141" spans="1:45" x14ac:dyDescent="0.2">
      <c r="A141" s="163"/>
      <c r="B141" s="163"/>
      <c r="C141" s="163"/>
      <c r="D141" s="163"/>
      <c r="E141" s="163"/>
      <c r="F141" s="163"/>
      <c r="G141" s="163"/>
      <c r="H141" s="163"/>
      <c r="I141" s="163"/>
      <c r="J141" s="163"/>
      <c r="K141" s="163"/>
      <c r="L141" s="163"/>
      <c r="M141" s="163"/>
      <c r="N141" s="163"/>
      <c r="O141" s="163"/>
      <c r="P141" s="163"/>
      <c r="Q141" s="163"/>
      <c r="R141" s="163"/>
      <c r="S141" s="163"/>
      <c r="T141" s="163"/>
      <c r="U141" s="163"/>
      <c r="V141" s="163"/>
      <c r="W141" s="163"/>
      <c r="X141" s="163"/>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row>
    <row r="142" spans="1:45" x14ac:dyDescent="0.2">
      <c r="A142" s="163"/>
      <c r="B142" s="163"/>
      <c r="C142" s="163"/>
      <c r="D142" s="163"/>
      <c r="E142" s="163"/>
      <c r="F142" s="163"/>
      <c r="G142" s="163"/>
      <c r="H142" s="163"/>
      <c r="I142" s="163"/>
      <c r="J142" s="163"/>
      <c r="K142" s="163"/>
      <c r="L142" s="163"/>
      <c r="M142" s="163"/>
      <c r="N142" s="163"/>
      <c r="O142" s="163"/>
      <c r="P142" s="163"/>
      <c r="Q142" s="163"/>
      <c r="R142" s="163"/>
      <c r="S142" s="163"/>
      <c r="T142" s="163"/>
      <c r="U142" s="163"/>
      <c r="V142" s="163"/>
      <c r="W142" s="163"/>
      <c r="X142" s="163"/>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row>
    <row r="143" spans="1:45" x14ac:dyDescent="0.2">
      <c r="A143" s="163"/>
      <c r="B143" s="163"/>
      <c r="C143" s="163"/>
      <c r="D143" s="163"/>
      <c r="E143" s="163"/>
      <c r="F143" s="163"/>
      <c r="G143" s="163"/>
      <c r="H143" s="163"/>
      <c r="I143" s="163"/>
      <c r="J143" s="163"/>
      <c r="K143" s="163"/>
      <c r="L143" s="163"/>
      <c r="M143" s="163"/>
      <c r="N143" s="163"/>
      <c r="O143" s="163"/>
      <c r="P143" s="163"/>
      <c r="Q143" s="163"/>
      <c r="R143" s="163"/>
      <c r="S143" s="163"/>
      <c r="T143" s="163"/>
      <c r="U143" s="163"/>
      <c r="V143" s="163"/>
      <c r="W143" s="163"/>
      <c r="X143" s="163"/>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row>
    <row r="144" spans="1:45" x14ac:dyDescent="0.2">
      <c r="A144" s="163"/>
      <c r="B144" s="163"/>
      <c r="C144" s="163"/>
      <c r="D144" s="163"/>
      <c r="E144" s="163"/>
      <c r="F144" s="163"/>
      <c r="G144" s="163"/>
      <c r="H144" s="163"/>
      <c r="I144" s="163"/>
      <c r="J144" s="163"/>
      <c r="K144" s="163"/>
      <c r="L144" s="163"/>
      <c r="M144" s="163"/>
      <c r="N144" s="163"/>
      <c r="O144" s="163"/>
      <c r="P144" s="163"/>
      <c r="Q144" s="163"/>
      <c r="R144" s="163"/>
      <c r="S144" s="163"/>
      <c r="T144" s="163"/>
      <c r="U144" s="163"/>
      <c r="V144" s="163"/>
      <c r="W144" s="163"/>
      <c r="X144" s="163"/>
      <c r="Y144" s="163"/>
      <c r="Z144" s="163"/>
      <c r="AA144" s="163"/>
      <c r="AB144" s="163"/>
      <c r="AC144" s="163"/>
      <c r="AD144" s="163"/>
      <c r="AE144" s="163"/>
      <c r="AF144" s="163"/>
      <c r="AG144" s="163"/>
      <c r="AH144" s="163"/>
      <c r="AI144" s="163"/>
      <c r="AJ144" s="163"/>
      <c r="AK144" s="163"/>
      <c r="AL144" s="163"/>
      <c r="AM144" s="163"/>
      <c r="AN144" s="163"/>
      <c r="AO144" s="163"/>
      <c r="AP144" s="163"/>
      <c r="AQ144" s="163"/>
      <c r="AR144" s="163"/>
      <c r="AS144" s="163"/>
    </row>
    <row r="145" spans="1:45" x14ac:dyDescent="0.2">
      <c r="A145" s="163"/>
      <c r="B145" s="163"/>
      <c r="C145" s="163"/>
      <c r="D145" s="163"/>
      <c r="E145" s="163"/>
      <c r="F145" s="163"/>
      <c r="G145" s="163"/>
      <c r="H145" s="163"/>
      <c r="I145" s="163"/>
      <c r="J145" s="163"/>
      <c r="K145" s="163"/>
      <c r="L145" s="163"/>
      <c r="M145" s="163"/>
      <c r="N145" s="163"/>
      <c r="O145" s="163"/>
      <c r="P145" s="163"/>
      <c r="Q145" s="163"/>
      <c r="R145" s="163"/>
      <c r="S145" s="163"/>
      <c r="T145" s="163"/>
      <c r="U145" s="163"/>
      <c r="V145" s="163"/>
      <c r="W145" s="163"/>
      <c r="X145" s="163"/>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row>
    <row r="146" spans="1:45" x14ac:dyDescent="0.2">
      <c r="A146" s="163"/>
      <c r="B146" s="163"/>
      <c r="C146" s="163"/>
      <c r="D146" s="163"/>
      <c r="E146" s="163"/>
      <c r="F146" s="163"/>
      <c r="G146" s="163"/>
      <c r="H146" s="163"/>
      <c r="I146" s="163"/>
      <c r="J146" s="163"/>
      <c r="K146" s="163"/>
      <c r="L146" s="163"/>
      <c r="M146" s="163"/>
      <c r="N146" s="163"/>
      <c r="O146" s="163"/>
      <c r="P146" s="163"/>
      <c r="Q146" s="163"/>
      <c r="R146" s="163"/>
      <c r="S146" s="163"/>
      <c r="T146" s="163"/>
      <c r="U146" s="163"/>
      <c r="V146" s="163"/>
      <c r="W146" s="163"/>
      <c r="X146" s="163"/>
      <c r="Y146" s="163"/>
      <c r="Z146" s="163"/>
      <c r="AA146" s="163"/>
      <c r="AB146" s="163"/>
      <c r="AC146" s="163"/>
      <c r="AD146" s="163"/>
      <c r="AE146" s="163"/>
      <c r="AF146" s="163"/>
      <c r="AG146" s="163"/>
      <c r="AH146" s="163"/>
      <c r="AI146" s="163"/>
      <c r="AJ146" s="163"/>
      <c r="AK146" s="163"/>
      <c r="AL146" s="163"/>
      <c r="AM146" s="163"/>
      <c r="AN146" s="163"/>
      <c r="AO146" s="163"/>
      <c r="AP146" s="163"/>
      <c r="AQ146" s="163"/>
      <c r="AR146" s="163"/>
      <c r="AS146" s="163"/>
    </row>
    <row r="147" spans="1:45" x14ac:dyDescent="0.2">
      <c r="A147" s="163"/>
      <c r="B147" s="163"/>
      <c r="C147" s="163"/>
      <c r="D147" s="163"/>
      <c r="E147" s="163"/>
      <c r="F147" s="163"/>
      <c r="G147" s="163"/>
      <c r="H147" s="163"/>
      <c r="I147" s="163"/>
      <c r="J147" s="163"/>
      <c r="K147" s="163"/>
      <c r="L147" s="163"/>
      <c r="M147" s="163"/>
      <c r="N147" s="163"/>
      <c r="O147" s="163"/>
      <c r="P147" s="163"/>
      <c r="Q147" s="163"/>
      <c r="R147" s="163"/>
      <c r="S147" s="163"/>
      <c r="T147" s="163"/>
      <c r="U147" s="163"/>
      <c r="V147" s="163"/>
      <c r="W147" s="163"/>
      <c r="X147" s="163"/>
      <c r="Y147" s="163"/>
      <c r="Z147" s="163"/>
      <c r="AA147" s="163"/>
      <c r="AB147" s="163"/>
      <c r="AC147" s="163"/>
      <c r="AD147" s="163"/>
      <c r="AE147" s="163"/>
      <c r="AF147" s="163"/>
      <c r="AG147" s="163"/>
      <c r="AH147" s="163"/>
      <c r="AI147" s="163"/>
      <c r="AJ147" s="163"/>
      <c r="AK147" s="163"/>
      <c r="AL147" s="163"/>
      <c r="AM147" s="163"/>
      <c r="AN147" s="163"/>
      <c r="AO147" s="163"/>
      <c r="AP147" s="163"/>
      <c r="AQ147" s="163"/>
      <c r="AR147" s="163"/>
      <c r="AS147" s="163"/>
    </row>
    <row r="148" spans="1:45" x14ac:dyDescent="0.2">
      <c r="A148" s="163"/>
      <c r="B148" s="163"/>
      <c r="C148" s="163"/>
      <c r="D148" s="163"/>
      <c r="E148" s="163"/>
      <c r="F148" s="163"/>
      <c r="G148" s="163"/>
      <c r="H148" s="163"/>
      <c r="I148" s="163"/>
      <c r="J148" s="163"/>
      <c r="K148" s="163"/>
      <c r="L148" s="163"/>
      <c r="M148" s="163"/>
      <c r="N148" s="163"/>
      <c r="O148" s="163"/>
      <c r="P148" s="163"/>
      <c r="Q148" s="163"/>
      <c r="R148" s="163"/>
      <c r="S148" s="163"/>
      <c r="T148" s="163"/>
      <c r="U148" s="163"/>
      <c r="V148" s="163"/>
      <c r="W148" s="163"/>
      <c r="X148" s="163"/>
      <c r="Y148" s="163"/>
      <c r="Z148" s="163"/>
      <c r="AA148" s="163"/>
      <c r="AB148" s="163"/>
      <c r="AC148" s="163"/>
      <c r="AD148" s="163"/>
      <c r="AE148" s="163"/>
      <c r="AF148" s="163"/>
      <c r="AG148" s="163"/>
      <c r="AH148" s="163"/>
      <c r="AI148" s="163"/>
      <c r="AJ148" s="163"/>
      <c r="AK148" s="163"/>
      <c r="AL148" s="163"/>
      <c r="AM148" s="163"/>
      <c r="AN148" s="163"/>
      <c r="AO148" s="163"/>
      <c r="AP148" s="163"/>
      <c r="AQ148" s="163"/>
      <c r="AR148" s="163"/>
      <c r="AS148" s="163"/>
    </row>
    <row r="149" spans="1:45" x14ac:dyDescent="0.2">
      <c r="A149" s="163"/>
      <c r="B149" s="163"/>
      <c r="C149" s="163"/>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c r="AB149" s="163"/>
      <c r="AC149" s="163"/>
      <c r="AD149" s="163"/>
      <c r="AE149" s="163"/>
      <c r="AF149" s="163"/>
      <c r="AG149" s="163"/>
      <c r="AH149" s="163"/>
      <c r="AI149" s="163"/>
      <c r="AJ149" s="163"/>
      <c r="AK149" s="163"/>
      <c r="AL149" s="163"/>
      <c r="AM149" s="163"/>
      <c r="AN149" s="163"/>
      <c r="AO149" s="163"/>
      <c r="AP149" s="163"/>
      <c r="AQ149" s="163"/>
      <c r="AR149" s="163"/>
      <c r="AS149" s="163"/>
    </row>
    <row r="150" spans="1:45" x14ac:dyDescent="0.2">
      <c r="A150" s="163"/>
      <c r="B150" s="163"/>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c r="AC150" s="163"/>
      <c r="AD150" s="163"/>
      <c r="AE150" s="163"/>
      <c r="AF150" s="163"/>
      <c r="AG150" s="163"/>
      <c r="AH150" s="163"/>
      <c r="AI150" s="163"/>
      <c r="AJ150" s="163"/>
      <c r="AK150" s="163"/>
      <c r="AL150" s="163"/>
      <c r="AM150" s="163"/>
      <c r="AN150" s="163"/>
      <c r="AO150" s="163"/>
      <c r="AP150" s="163"/>
      <c r="AQ150" s="163"/>
      <c r="AR150" s="163"/>
      <c r="AS150" s="163"/>
    </row>
    <row r="151" spans="1:45" x14ac:dyDescent="0.2">
      <c r="A151" s="163"/>
      <c r="B151" s="163"/>
      <c r="C151" s="163"/>
      <c r="D151" s="163"/>
      <c r="E151" s="163"/>
      <c r="F151" s="163"/>
      <c r="G151" s="163"/>
      <c r="H151" s="163"/>
      <c r="I151" s="163"/>
      <c r="J151" s="163"/>
      <c r="K151" s="163"/>
      <c r="L151" s="163"/>
      <c r="M151" s="163"/>
      <c r="N151" s="163"/>
      <c r="O151" s="163"/>
      <c r="P151" s="163"/>
      <c r="Q151" s="163"/>
      <c r="R151" s="163"/>
      <c r="S151" s="163"/>
      <c r="T151" s="163"/>
      <c r="U151" s="163"/>
      <c r="V151" s="163"/>
      <c r="W151" s="163"/>
      <c r="X151" s="163"/>
      <c r="Y151" s="163"/>
      <c r="Z151" s="163"/>
      <c r="AA151" s="163"/>
      <c r="AB151" s="163"/>
      <c r="AC151" s="163"/>
      <c r="AD151" s="163"/>
      <c r="AE151" s="163"/>
      <c r="AF151" s="163"/>
      <c r="AG151" s="163"/>
      <c r="AH151" s="163"/>
      <c r="AI151" s="163"/>
      <c r="AJ151" s="163"/>
      <c r="AK151" s="163"/>
      <c r="AL151" s="163"/>
      <c r="AM151" s="163"/>
      <c r="AN151" s="163"/>
      <c r="AO151" s="163"/>
      <c r="AP151" s="163"/>
      <c r="AQ151" s="163"/>
      <c r="AR151" s="163"/>
      <c r="AS151" s="163"/>
    </row>
    <row r="152" spans="1:45" x14ac:dyDescent="0.2">
      <c r="A152" s="163"/>
      <c r="B152" s="163"/>
      <c r="C152" s="163"/>
      <c r="D152" s="163"/>
      <c r="E152" s="163"/>
      <c r="F152" s="163"/>
      <c r="G152" s="163"/>
      <c r="H152" s="163"/>
      <c r="I152" s="163"/>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c r="AP152" s="163"/>
      <c r="AQ152" s="163"/>
      <c r="AR152" s="163"/>
      <c r="AS152" s="163"/>
    </row>
    <row r="153" spans="1:45" x14ac:dyDescent="0.2">
      <c r="A153" s="163"/>
      <c r="B153" s="163"/>
      <c r="C153" s="163"/>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3"/>
      <c r="AM153" s="163"/>
      <c r="AN153" s="163"/>
      <c r="AO153" s="163"/>
      <c r="AP153" s="163"/>
      <c r="AQ153" s="163"/>
      <c r="AR153" s="163"/>
      <c r="AS153" s="163"/>
    </row>
    <row r="154" spans="1:45" x14ac:dyDescent="0.2">
      <c r="A154" s="163"/>
      <c r="B154" s="163"/>
      <c r="C154" s="163"/>
      <c r="D154" s="163"/>
      <c r="E154" s="163"/>
      <c r="F154" s="163"/>
      <c r="G154" s="163"/>
      <c r="H154" s="163"/>
      <c r="I154" s="163"/>
      <c r="J154" s="163"/>
      <c r="K154" s="163"/>
      <c r="L154" s="163"/>
      <c r="M154" s="163"/>
      <c r="N154" s="163"/>
      <c r="O154" s="163"/>
      <c r="P154" s="163"/>
      <c r="Q154" s="163"/>
      <c r="R154" s="163"/>
      <c r="S154" s="163"/>
      <c r="T154" s="163"/>
      <c r="U154" s="163"/>
      <c r="V154" s="163"/>
      <c r="W154" s="163"/>
      <c r="X154" s="163"/>
      <c r="Y154" s="163"/>
      <c r="Z154" s="163"/>
      <c r="AA154" s="163"/>
      <c r="AB154" s="163"/>
      <c r="AC154" s="163"/>
      <c r="AD154" s="163"/>
      <c r="AE154" s="163"/>
      <c r="AF154" s="163"/>
      <c r="AG154" s="163"/>
      <c r="AH154" s="163"/>
      <c r="AI154" s="163"/>
      <c r="AJ154" s="163"/>
      <c r="AK154" s="163"/>
      <c r="AL154" s="163"/>
      <c r="AM154" s="163"/>
      <c r="AN154" s="163"/>
      <c r="AO154" s="163"/>
      <c r="AP154" s="163"/>
      <c r="AQ154" s="163"/>
      <c r="AR154" s="163"/>
      <c r="AS154" s="163"/>
    </row>
    <row r="155" spans="1:45" x14ac:dyDescent="0.2">
      <c r="A155" s="163"/>
      <c r="B155" s="163"/>
      <c r="C155" s="163"/>
      <c r="D155" s="163"/>
      <c r="E155" s="163"/>
      <c r="F155" s="163"/>
      <c r="G155" s="163"/>
      <c r="H155" s="163"/>
      <c r="I155" s="163"/>
      <c r="J155" s="163"/>
      <c r="K155" s="163"/>
      <c r="L155" s="163"/>
      <c r="M155" s="163"/>
      <c r="N155" s="163"/>
      <c r="O155" s="163"/>
      <c r="P155" s="163"/>
      <c r="Q155" s="163"/>
      <c r="R155" s="163"/>
      <c r="S155" s="163"/>
      <c r="T155" s="163"/>
      <c r="U155" s="163"/>
      <c r="V155" s="163"/>
      <c r="W155" s="163"/>
      <c r="X155" s="163"/>
      <c r="Y155" s="163"/>
      <c r="Z155" s="163"/>
      <c r="AA155" s="163"/>
      <c r="AB155" s="163"/>
      <c r="AC155" s="163"/>
      <c r="AD155" s="163"/>
      <c r="AE155" s="163"/>
      <c r="AF155" s="163"/>
      <c r="AG155" s="163"/>
      <c r="AH155" s="163"/>
      <c r="AI155" s="163"/>
      <c r="AJ155" s="163"/>
      <c r="AK155" s="163"/>
      <c r="AL155" s="163"/>
      <c r="AM155" s="163"/>
      <c r="AN155" s="163"/>
      <c r="AO155" s="163"/>
      <c r="AP155" s="163"/>
      <c r="AQ155" s="163"/>
      <c r="AR155" s="163"/>
      <c r="AS155" s="163"/>
    </row>
    <row r="156" spans="1:45" x14ac:dyDescent="0.2">
      <c r="A156" s="163"/>
      <c r="B156" s="163"/>
      <c r="C156" s="163"/>
      <c r="D156" s="163"/>
      <c r="E156" s="163"/>
      <c r="F156" s="163"/>
      <c r="G156" s="163"/>
      <c r="H156" s="163"/>
      <c r="I156" s="163"/>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c r="AP156" s="163"/>
      <c r="AQ156" s="163"/>
      <c r="AR156" s="163"/>
      <c r="AS156" s="163"/>
    </row>
    <row r="157" spans="1:45" x14ac:dyDescent="0.2">
      <c r="A157" s="163"/>
      <c r="B157" s="163"/>
      <c r="C157" s="163"/>
      <c r="D157" s="163"/>
      <c r="E157" s="163"/>
      <c r="F157" s="163"/>
      <c r="G157" s="163"/>
      <c r="H157" s="163"/>
      <c r="I157" s="163"/>
      <c r="J157" s="163"/>
      <c r="K157" s="163"/>
      <c r="L157" s="163"/>
      <c r="M157" s="163"/>
      <c r="N157" s="163"/>
      <c r="O157" s="163"/>
      <c r="P157" s="163"/>
      <c r="Q157" s="163"/>
      <c r="R157" s="163"/>
      <c r="S157" s="163"/>
      <c r="T157" s="163"/>
      <c r="U157" s="163"/>
      <c r="V157" s="163"/>
      <c r="W157" s="163"/>
      <c r="X157" s="163"/>
      <c r="Y157" s="163"/>
      <c r="Z157" s="163"/>
      <c r="AA157" s="163"/>
      <c r="AB157" s="163"/>
      <c r="AC157" s="163"/>
      <c r="AD157" s="163"/>
      <c r="AE157" s="163"/>
      <c r="AF157" s="163"/>
      <c r="AG157" s="163"/>
      <c r="AH157" s="163"/>
      <c r="AI157" s="163"/>
      <c r="AJ157" s="163"/>
      <c r="AK157" s="163"/>
      <c r="AL157" s="163"/>
      <c r="AM157" s="163"/>
      <c r="AN157" s="163"/>
      <c r="AO157" s="163"/>
      <c r="AP157" s="163"/>
      <c r="AQ157" s="163"/>
      <c r="AR157" s="163"/>
      <c r="AS157" s="163"/>
    </row>
    <row r="158" spans="1:45" x14ac:dyDescent="0.2">
      <c r="A158" s="163"/>
      <c r="B158" s="163"/>
      <c r="C158" s="163"/>
      <c r="D158" s="163"/>
      <c r="E158" s="163"/>
      <c r="F158" s="163"/>
      <c r="G158" s="163"/>
      <c r="H158" s="163"/>
      <c r="I158" s="163"/>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c r="AP158" s="163"/>
      <c r="AQ158" s="163"/>
      <c r="AR158" s="163"/>
      <c r="AS158" s="163"/>
    </row>
    <row r="159" spans="1:45" x14ac:dyDescent="0.2">
      <c r="A159" s="163"/>
      <c r="B159" s="163"/>
      <c r="C159" s="163"/>
      <c r="D159" s="163"/>
      <c r="E159" s="163"/>
      <c r="F159" s="163"/>
      <c r="G159" s="163"/>
      <c r="H159" s="163"/>
      <c r="I159" s="163"/>
      <c r="J159" s="163"/>
      <c r="K159" s="163"/>
      <c r="L159" s="163"/>
      <c r="M159" s="163"/>
      <c r="N159" s="163"/>
      <c r="O159" s="163"/>
      <c r="P159" s="163"/>
      <c r="Q159" s="163"/>
      <c r="R159" s="163"/>
      <c r="S159" s="163"/>
      <c r="T159" s="163"/>
      <c r="U159" s="163"/>
      <c r="V159" s="163"/>
      <c r="W159" s="163"/>
      <c r="X159" s="163"/>
      <c r="Y159" s="163"/>
      <c r="Z159" s="163"/>
      <c r="AA159" s="163"/>
      <c r="AB159" s="163"/>
      <c r="AC159" s="163"/>
      <c r="AD159" s="163"/>
      <c r="AE159" s="163"/>
      <c r="AF159" s="163"/>
      <c r="AG159" s="163"/>
      <c r="AH159" s="163"/>
      <c r="AI159" s="163"/>
      <c r="AJ159" s="163"/>
      <c r="AK159" s="163"/>
      <c r="AL159" s="163"/>
      <c r="AM159" s="163"/>
      <c r="AN159" s="163"/>
      <c r="AO159" s="163"/>
      <c r="AP159" s="163"/>
      <c r="AQ159" s="163"/>
      <c r="AR159" s="163"/>
      <c r="AS159" s="163"/>
    </row>
    <row r="160" spans="1:45" x14ac:dyDescent="0.2">
      <c r="A160" s="163"/>
      <c r="B160" s="163"/>
      <c r="C160" s="163"/>
      <c r="D160" s="163"/>
      <c r="E160" s="163"/>
      <c r="F160" s="163"/>
      <c r="G160" s="163"/>
      <c r="H160" s="163"/>
      <c r="I160" s="163"/>
      <c r="J160" s="163"/>
      <c r="K160" s="163"/>
      <c r="L160" s="163"/>
      <c r="M160" s="163"/>
      <c r="N160" s="163"/>
      <c r="O160" s="163"/>
      <c r="P160" s="163"/>
      <c r="Q160" s="163"/>
      <c r="R160" s="163"/>
      <c r="S160" s="163"/>
      <c r="T160" s="163"/>
      <c r="U160" s="163"/>
      <c r="V160" s="163"/>
      <c r="W160" s="163"/>
      <c r="X160" s="163"/>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row>
    <row r="161" spans="1:45" x14ac:dyDescent="0.2">
      <c r="A161" s="163"/>
      <c r="B161" s="163"/>
      <c r="C161" s="163"/>
      <c r="D161" s="163"/>
      <c r="E161" s="163"/>
      <c r="F161" s="163"/>
      <c r="G161" s="163"/>
      <c r="H161" s="163"/>
      <c r="I161" s="163"/>
      <c r="J161" s="163"/>
      <c r="K161" s="163"/>
      <c r="L161" s="163"/>
      <c r="M161" s="163"/>
      <c r="N161" s="163"/>
      <c r="O161" s="163"/>
      <c r="P161" s="163"/>
      <c r="Q161" s="163"/>
      <c r="R161" s="163"/>
      <c r="S161" s="163"/>
      <c r="T161" s="163"/>
      <c r="U161" s="163"/>
      <c r="V161" s="163"/>
      <c r="W161" s="163"/>
      <c r="X161" s="163"/>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row>
    <row r="162" spans="1:45" x14ac:dyDescent="0.2">
      <c r="A162" s="163"/>
      <c r="B162" s="163"/>
      <c r="C162" s="163"/>
      <c r="D162" s="163"/>
      <c r="E162" s="163"/>
      <c r="F162" s="163"/>
      <c r="G162" s="163"/>
      <c r="H162" s="163"/>
      <c r="I162" s="163"/>
      <c r="J162" s="163"/>
      <c r="K162" s="163"/>
      <c r="L162" s="163"/>
      <c r="M162" s="163"/>
      <c r="N162" s="163"/>
      <c r="O162" s="163"/>
      <c r="P162" s="163"/>
      <c r="Q162" s="163"/>
      <c r="R162" s="163"/>
      <c r="S162" s="163"/>
      <c r="T162" s="163"/>
      <c r="U162" s="163"/>
      <c r="V162" s="163"/>
      <c r="W162" s="163"/>
      <c r="X162" s="163"/>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row>
    <row r="163" spans="1:45" x14ac:dyDescent="0.2">
      <c r="A163" s="163"/>
      <c r="B163" s="163"/>
      <c r="C163" s="163"/>
      <c r="D163" s="163"/>
      <c r="E163" s="163"/>
      <c r="F163" s="163"/>
      <c r="G163" s="163"/>
      <c r="H163" s="163"/>
      <c r="I163" s="163"/>
      <c r="J163" s="163"/>
      <c r="K163" s="163"/>
      <c r="L163" s="163"/>
      <c r="M163" s="163"/>
      <c r="N163" s="163"/>
      <c r="O163" s="163"/>
      <c r="P163" s="163"/>
      <c r="Q163" s="163"/>
      <c r="R163" s="163"/>
      <c r="S163" s="163"/>
      <c r="T163" s="163"/>
      <c r="U163" s="163"/>
      <c r="V163" s="163"/>
      <c r="W163" s="163"/>
      <c r="X163" s="163"/>
      <c r="Y163" s="163"/>
      <c r="Z163" s="163"/>
      <c r="AA163" s="163"/>
      <c r="AB163" s="163"/>
      <c r="AC163" s="163"/>
      <c r="AD163" s="163"/>
      <c r="AE163" s="163"/>
      <c r="AF163" s="163"/>
      <c r="AG163" s="163"/>
      <c r="AH163" s="163"/>
      <c r="AI163" s="163"/>
      <c r="AJ163" s="163"/>
      <c r="AK163" s="163"/>
      <c r="AL163" s="163"/>
      <c r="AM163" s="163"/>
      <c r="AN163" s="163"/>
      <c r="AO163" s="163"/>
      <c r="AP163" s="163"/>
      <c r="AQ163" s="163"/>
      <c r="AR163" s="163"/>
      <c r="AS163" s="163"/>
    </row>
    <row r="164" spans="1:45" x14ac:dyDescent="0.2">
      <c r="A164" s="163"/>
      <c r="B164" s="163"/>
      <c r="C164" s="163"/>
      <c r="D164" s="163"/>
      <c r="E164" s="163"/>
      <c r="F164" s="163"/>
      <c r="G164" s="163"/>
      <c r="H164" s="163"/>
      <c r="I164" s="163"/>
      <c r="J164" s="163"/>
      <c r="K164" s="163"/>
      <c r="L164" s="163"/>
      <c r="M164" s="163"/>
      <c r="N164" s="163"/>
      <c r="O164" s="163"/>
      <c r="P164" s="163"/>
      <c r="Q164" s="163"/>
      <c r="R164" s="163"/>
      <c r="S164" s="163"/>
      <c r="T164" s="163"/>
      <c r="U164" s="163"/>
      <c r="V164" s="163"/>
      <c r="W164" s="163"/>
      <c r="X164" s="163"/>
      <c r="Y164" s="163"/>
      <c r="Z164" s="163"/>
      <c r="AA164" s="163"/>
      <c r="AB164" s="163"/>
      <c r="AC164" s="163"/>
      <c r="AD164" s="163"/>
      <c r="AE164" s="163"/>
      <c r="AF164" s="163"/>
      <c r="AG164" s="163"/>
      <c r="AH164" s="163"/>
      <c r="AI164" s="163"/>
      <c r="AJ164" s="163"/>
      <c r="AK164" s="163"/>
      <c r="AL164" s="163"/>
      <c r="AM164" s="163"/>
      <c r="AN164" s="163"/>
      <c r="AO164" s="163"/>
      <c r="AP164" s="163"/>
      <c r="AQ164" s="163"/>
      <c r="AR164" s="163"/>
      <c r="AS164" s="163"/>
    </row>
    <row r="165" spans="1:45" x14ac:dyDescent="0.2">
      <c r="A165" s="163"/>
      <c r="B165" s="163"/>
      <c r="C165" s="163"/>
      <c r="D165" s="163"/>
      <c r="E165" s="163"/>
      <c r="F165" s="163"/>
      <c r="G165" s="163"/>
      <c r="H165" s="163"/>
      <c r="I165" s="163"/>
      <c r="J165" s="163"/>
      <c r="K165" s="163"/>
      <c r="L165" s="163"/>
      <c r="M165" s="163"/>
      <c r="N165" s="163"/>
      <c r="O165" s="163"/>
      <c r="P165" s="163"/>
      <c r="Q165" s="163"/>
      <c r="R165" s="163"/>
      <c r="S165" s="163"/>
      <c r="T165" s="163"/>
      <c r="U165" s="163"/>
      <c r="V165" s="163"/>
      <c r="W165" s="163"/>
      <c r="X165" s="163"/>
      <c r="Y165" s="163"/>
      <c r="Z165" s="163"/>
      <c r="AA165" s="163"/>
      <c r="AB165" s="163"/>
      <c r="AC165" s="163"/>
      <c r="AD165" s="163"/>
      <c r="AE165" s="163"/>
      <c r="AF165" s="163"/>
      <c r="AG165" s="163"/>
      <c r="AH165" s="163"/>
      <c r="AI165" s="163"/>
      <c r="AJ165" s="163"/>
      <c r="AK165" s="163"/>
      <c r="AL165" s="163"/>
      <c r="AM165" s="163"/>
      <c r="AN165" s="163"/>
      <c r="AO165" s="163"/>
      <c r="AP165" s="163"/>
      <c r="AQ165" s="163"/>
      <c r="AR165" s="163"/>
      <c r="AS165" s="163"/>
    </row>
    <row r="166" spans="1:45" x14ac:dyDescent="0.2">
      <c r="A166" s="163"/>
      <c r="B166" s="163"/>
      <c r="C166" s="163"/>
      <c r="D166" s="163"/>
      <c r="E166" s="163"/>
      <c r="F166" s="163"/>
      <c r="G166" s="163"/>
      <c r="H166" s="163"/>
      <c r="I166" s="163"/>
      <c r="J166" s="163"/>
      <c r="K166" s="163"/>
      <c r="L166" s="163"/>
      <c r="M166" s="163"/>
      <c r="N166" s="163"/>
      <c r="O166" s="163"/>
      <c r="P166" s="163"/>
      <c r="Q166" s="163"/>
      <c r="R166" s="163"/>
      <c r="S166" s="163"/>
      <c r="T166" s="163"/>
      <c r="U166" s="163"/>
      <c r="V166" s="163"/>
      <c r="W166" s="163"/>
      <c r="X166" s="163"/>
      <c r="Y166" s="163"/>
      <c r="Z166" s="163"/>
      <c r="AA166" s="163"/>
      <c r="AB166" s="163"/>
      <c r="AC166" s="163"/>
      <c r="AD166" s="163"/>
      <c r="AE166" s="163"/>
      <c r="AF166" s="163"/>
      <c r="AG166" s="163"/>
      <c r="AH166" s="163"/>
      <c r="AI166" s="163"/>
      <c r="AJ166" s="163"/>
      <c r="AK166" s="163"/>
      <c r="AL166" s="163"/>
      <c r="AM166" s="163"/>
      <c r="AN166" s="163"/>
      <c r="AO166" s="163"/>
      <c r="AP166" s="163"/>
      <c r="AQ166" s="163"/>
      <c r="AR166" s="163"/>
      <c r="AS166" s="163"/>
    </row>
    <row r="167" spans="1:45" x14ac:dyDescent="0.2">
      <c r="A167" s="163"/>
      <c r="B167" s="163"/>
      <c r="C167" s="163"/>
      <c r="D167" s="163"/>
      <c r="E167" s="163"/>
      <c r="F167" s="163"/>
      <c r="G167" s="163"/>
      <c r="H167" s="163"/>
      <c r="I167" s="163"/>
      <c r="J167" s="163"/>
      <c r="K167" s="163"/>
      <c r="L167" s="163"/>
      <c r="M167" s="163"/>
      <c r="N167" s="163"/>
      <c r="O167" s="163"/>
      <c r="P167" s="163"/>
      <c r="Q167" s="163"/>
      <c r="R167" s="163"/>
      <c r="S167" s="163"/>
      <c r="T167" s="163"/>
      <c r="U167" s="163"/>
      <c r="V167" s="163"/>
      <c r="W167" s="163"/>
      <c r="X167" s="163"/>
      <c r="Y167" s="163"/>
      <c r="Z167" s="163"/>
      <c r="AA167" s="163"/>
      <c r="AB167" s="163"/>
      <c r="AC167" s="163"/>
      <c r="AD167" s="163"/>
      <c r="AE167" s="163"/>
      <c r="AF167" s="163"/>
      <c r="AG167" s="163"/>
      <c r="AH167" s="163"/>
      <c r="AI167" s="163"/>
      <c r="AJ167" s="163"/>
      <c r="AK167" s="163"/>
      <c r="AL167" s="163"/>
      <c r="AM167" s="163"/>
      <c r="AN167" s="163"/>
      <c r="AO167" s="163"/>
      <c r="AP167" s="163"/>
      <c r="AQ167" s="163"/>
      <c r="AR167" s="163"/>
      <c r="AS167" s="163"/>
    </row>
    <row r="168" spans="1:45" x14ac:dyDescent="0.2">
      <c r="A168" s="163"/>
      <c r="B168" s="163"/>
      <c r="C168" s="163"/>
      <c r="D168" s="163"/>
      <c r="E168" s="163"/>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row>
    <row r="169" spans="1:45" x14ac:dyDescent="0.2">
      <c r="A169" s="163"/>
      <c r="B169" s="163"/>
      <c r="C169" s="163"/>
      <c r="D169" s="163"/>
      <c r="E169" s="163"/>
      <c r="F169" s="163"/>
      <c r="G169" s="163"/>
      <c r="H169" s="163"/>
      <c r="I169" s="163"/>
      <c r="J169" s="163"/>
      <c r="K169" s="163"/>
      <c r="L169" s="163"/>
      <c r="M169" s="163"/>
      <c r="N169" s="163"/>
      <c r="O169" s="163"/>
      <c r="P169" s="163"/>
      <c r="Q169" s="163"/>
      <c r="R169" s="163"/>
      <c r="S169" s="163"/>
      <c r="T169" s="163"/>
      <c r="U169" s="163"/>
      <c r="V169" s="163"/>
      <c r="W169" s="163"/>
      <c r="X169" s="163"/>
      <c r="Y169" s="163"/>
      <c r="Z169" s="163"/>
      <c r="AA169" s="163"/>
      <c r="AB169" s="163"/>
      <c r="AC169" s="163"/>
      <c r="AD169" s="163"/>
      <c r="AE169" s="163"/>
      <c r="AF169" s="163"/>
      <c r="AG169" s="163"/>
      <c r="AH169" s="163"/>
      <c r="AI169" s="163"/>
      <c r="AJ169" s="163"/>
      <c r="AK169" s="163"/>
      <c r="AL169" s="163"/>
      <c r="AM169" s="163"/>
      <c r="AN169" s="163"/>
      <c r="AO169" s="163"/>
      <c r="AP169" s="163"/>
      <c r="AQ169" s="163"/>
      <c r="AR169" s="163"/>
      <c r="AS169" s="163"/>
    </row>
    <row r="170" spans="1:45" x14ac:dyDescent="0.2">
      <c r="A170" s="163"/>
      <c r="B170" s="163"/>
      <c r="C170" s="163"/>
      <c r="D170" s="163"/>
      <c r="E170" s="163"/>
      <c r="F170" s="163"/>
      <c r="G170" s="163"/>
      <c r="H170" s="163"/>
      <c r="I170" s="163"/>
      <c r="J170" s="163"/>
      <c r="K170" s="163"/>
      <c r="L170" s="163"/>
      <c r="M170" s="163"/>
      <c r="N170" s="163"/>
      <c r="O170" s="163"/>
      <c r="P170" s="163"/>
      <c r="Q170" s="163"/>
      <c r="R170" s="163"/>
      <c r="S170" s="163"/>
      <c r="T170" s="163"/>
      <c r="U170" s="163"/>
      <c r="V170" s="163"/>
      <c r="W170" s="163"/>
      <c r="X170" s="163"/>
      <c r="Y170" s="163"/>
      <c r="Z170" s="163"/>
      <c r="AA170" s="163"/>
      <c r="AB170" s="163"/>
      <c r="AC170" s="163"/>
      <c r="AD170" s="163"/>
      <c r="AE170" s="163"/>
      <c r="AF170" s="163"/>
      <c r="AG170" s="163"/>
      <c r="AH170" s="163"/>
      <c r="AI170" s="163"/>
      <c r="AJ170" s="163"/>
      <c r="AK170" s="163"/>
      <c r="AL170" s="163"/>
      <c r="AM170" s="163"/>
      <c r="AN170" s="163"/>
      <c r="AO170" s="163"/>
      <c r="AP170" s="163"/>
      <c r="AQ170" s="163"/>
      <c r="AR170" s="163"/>
      <c r="AS170" s="163"/>
    </row>
    <row r="171" spans="1:45" x14ac:dyDescent="0.2">
      <c r="A171" s="163"/>
      <c r="B171" s="163"/>
      <c r="C171" s="163"/>
      <c r="D171" s="163"/>
      <c r="E171" s="163"/>
      <c r="F171" s="163"/>
      <c r="G171" s="163"/>
      <c r="H171" s="163"/>
      <c r="I171" s="163"/>
      <c r="J171" s="163"/>
      <c r="K171" s="163"/>
      <c r="L171" s="163"/>
      <c r="M171" s="163"/>
      <c r="N171" s="163"/>
      <c r="O171" s="163"/>
      <c r="P171" s="163"/>
      <c r="Q171" s="163"/>
      <c r="R171" s="163"/>
      <c r="S171" s="163"/>
      <c r="T171" s="163"/>
      <c r="U171" s="163"/>
      <c r="V171" s="163"/>
      <c r="W171" s="163"/>
      <c r="X171" s="163"/>
      <c r="Y171" s="163"/>
      <c r="Z171" s="163"/>
      <c r="AA171" s="163"/>
      <c r="AB171" s="163"/>
      <c r="AC171" s="163"/>
      <c r="AD171" s="163"/>
      <c r="AE171" s="163"/>
      <c r="AF171" s="163"/>
      <c r="AG171" s="163"/>
      <c r="AH171" s="163"/>
      <c r="AI171" s="163"/>
      <c r="AJ171" s="163"/>
      <c r="AK171" s="163"/>
      <c r="AL171" s="163"/>
      <c r="AM171" s="163"/>
      <c r="AN171" s="163"/>
      <c r="AO171" s="163"/>
      <c r="AP171" s="163"/>
      <c r="AQ171" s="163"/>
      <c r="AR171" s="163"/>
      <c r="AS171" s="163"/>
    </row>
    <row r="172" spans="1:45" x14ac:dyDescent="0.2">
      <c r="A172" s="163"/>
      <c r="B172" s="163"/>
      <c r="C172" s="163"/>
      <c r="D172" s="163"/>
      <c r="E172" s="163"/>
      <c r="F172" s="163"/>
      <c r="G172" s="163"/>
      <c r="H172" s="163"/>
      <c r="I172" s="163"/>
      <c r="J172" s="163"/>
      <c r="K172" s="163"/>
      <c r="L172" s="163"/>
      <c r="M172" s="163"/>
      <c r="N172" s="163"/>
      <c r="O172" s="163"/>
      <c r="P172" s="163"/>
      <c r="Q172" s="163"/>
      <c r="R172" s="163"/>
      <c r="S172" s="163"/>
      <c r="T172" s="163"/>
      <c r="U172" s="163"/>
      <c r="V172" s="163"/>
      <c r="W172" s="163"/>
      <c r="X172" s="163"/>
      <c r="Y172" s="163"/>
      <c r="Z172" s="163"/>
      <c r="AA172" s="163"/>
      <c r="AB172" s="163"/>
      <c r="AC172" s="163"/>
      <c r="AD172" s="163"/>
      <c r="AE172" s="163"/>
      <c r="AF172" s="163"/>
      <c r="AG172" s="163"/>
      <c r="AH172" s="163"/>
      <c r="AI172" s="163"/>
      <c r="AJ172" s="163"/>
      <c r="AK172" s="163"/>
      <c r="AL172" s="163"/>
      <c r="AM172" s="163"/>
      <c r="AN172" s="163"/>
      <c r="AO172" s="163"/>
      <c r="AP172" s="163"/>
      <c r="AQ172" s="163"/>
      <c r="AR172" s="163"/>
      <c r="AS172" s="163"/>
    </row>
    <row r="173" spans="1:45" x14ac:dyDescent="0.2">
      <c r="A173" s="163"/>
      <c r="B173" s="163"/>
      <c r="C173" s="163"/>
      <c r="D173" s="163"/>
      <c r="E173" s="163"/>
      <c r="F173" s="163"/>
      <c r="G173" s="163"/>
      <c r="H173" s="163"/>
      <c r="I173" s="163"/>
      <c r="J173" s="163"/>
      <c r="K173" s="163"/>
      <c r="L173" s="163"/>
      <c r="M173" s="163"/>
      <c r="N173" s="163"/>
      <c r="O173" s="163"/>
      <c r="P173" s="163"/>
      <c r="Q173" s="163"/>
      <c r="R173" s="163"/>
      <c r="S173" s="163"/>
      <c r="T173" s="163"/>
      <c r="U173" s="163"/>
      <c r="V173" s="163"/>
      <c r="W173" s="163"/>
      <c r="X173" s="163"/>
      <c r="Y173" s="163"/>
      <c r="Z173" s="163"/>
      <c r="AA173" s="163"/>
      <c r="AB173" s="163"/>
      <c r="AC173" s="163"/>
      <c r="AD173" s="163"/>
      <c r="AE173" s="163"/>
      <c r="AF173" s="163"/>
      <c r="AG173" s="163"/>
      <c r="AH173" s="163"/>
      <c r="AI173" s="163"/>
      <c r="AJ173" s="163"/>
      <c r="AK173" s="163"/>
      <c r="AL173" s="163"/>
      <c r="AM173" s="163"/>
      <c r="AN173" s="163"/>
      <c r="AO173" s="163"/>
      <c r="AP173" s="163"/>
      <c r="AQ173" s="163"/>
      <c r="AR173" s="163"/>
      <c r="AS173" s="163"/>
    </row>
    <row r="174" spans="1:45" x14ac:dyDescent="0.2">
      <c r="A174" s="163"/>
      <c r="B174" s="163"/>
      <c r="C174" s="163"/>
      <c r="D174" s="163"/>
      <c r="E174" s="163"/>
      <c r="F174" s="163"/>
      <c r="G174" s="163"/>
      <c r="H174" s="163"/>
      <c r="I174" s="163"/>
      <c r="J174" s="163"/>
      <c r="K174" s="163"/>
      <c r="L174" s="163"/>
      <c r="M174" s="163"/>
      <c r="N174" s="163"/>
      <c r="O174" s="163"/>
      <c r="P174" s="163"/>
      <c r="Q174" s="163"/>
      <c r="R174" s="163"/>
      <c r="S174" s="163"/>
      <c r="T174" s="163"/>
      <c r="U174" s="163"/>
      <c r="V174" s="163"/>
      <c r="W174" s="163"/>
      <c r="X174" s="163"/>
      <c r="Y174" s="163"/>
      <c r="Z174" s="163"/>
      <c r="AA174" s="163"/>
      <c r="AB174" s="163"/>
      <c r="AC174" s="163"/>
      <c r="AD174" s="163"/>
      <c r="AE174" s="163"/>
      <c r="AF174" s="163"/>
      <c r="AG174" s="163"/>
      <c r="AH174" s="163"/>
      <c r="AI174" s="163"/>
      <c r="AJ174" s="163"/>
      <c r="AK174" s="163"/>
      <c r="AL174" s="163"/>
      <c r="AM174" s="163"/>
      <c r="AN174" s="163"/>
      <c r="AO174" s="163"/>
      <c r="AP174" s="163"/>
      <c r="AQ174" s="163"/>
      <c r="AR174" s="163"/>
      <c r="AS174" s="163"/>
    </row>
    <row r="175" spans="1:45" x14ac:dyDescent="0.2">
      <c r="A175" s="163"/>
      <c r="B175" s="163"/>
      <c r="C175" s="163"/>
      <c r="D175" s="163"/>
      <c r="E175" s="163"/>
      <c r="F175" s="163"/>
      <c r="G175" s="163"/>
      <c r="H175" s="163"/>
      <c r="I175" s="163"/>
      <c r="J175" s="163"/>
      <c r="K175" s="163"/>
      <c r="L175" s="163"/>
      <c r="M175" s="163"/>
      <c r="N175" s="163"/>
      <c r="O175" s="163"/>
      <c r="P175" s="163"/>
      <c r="Q175" s="163"/>
      <c r="R175" s="163"/>
      <c r="S175" s="163"/>
      <c r="T175" s="163"/>
      <c r="U175" s="163"/>
      <c r="V175" s="163"/>
      <c r="W175" s="163"/>
      <c r="X175" s="163"/>
      <c r="Y175" s="163"/>
      <c r="Z175" s="163"/>
      <c r="AA175" s="163"/>
      <c r="AB175" s="163"/>
      <c r="AC175" s="163"/>
      <c r="AD175" s="163"/>
      <c r="AE175" s="163"/>
      <c r="AF175" s="163"/>
      <c r="AG175" s="163"/>
      <c r="AH175" s="163"/>
      <c r="AI175" s="163"/>
      <c r="AJ175" s="163"/>
      <c r="AK175" s="163"/>
      <c r="AL175" s="163"/>
      <c r="AM175" s="163"/>
      <c r="AN175" s="163"/>
      <c r="AO175" s="163"/>
      <c r="AP175" s="163"/>
      <c r="AQ175" s="163"/>
      <c r="AR175" s="163"/>
      <c r="AS175" s="163"/>
    </row>
    <row r="176" spans="1:45" x14ac:dyDescent="0.2">
      <c r="A176" s="163"/>
      <c r="B176" s="163"/>
      <c r="C176" s="163"/>
      <c r="D176" s="163"/>
      <c r="E176" s="163"/>
      <c r="F176" s="163"/>
      <c r="G176" s="163"/>
      <c r="H176" s="163"/>
      <c r="I176" s="163"/>
      <c r="J176" s="163"/>
      <c r="K176" s="163"/>
      <c r="L176" s="163"/>
      <c r="M176" s="163"/>
      <c r="N176" s="163"/>
      <c r="O176" s="163"/>
      <c r="P176" s="163"/>
      <c r="Q176" s="163"/>
      <c r="R176" s="163"/>
      <c r="S176" s="163"/>
      <c r="T176" s="163"/>
      <c r="U176" s="163"/>
      <c r="V176" s="163"/>
      <c r="W176" s="163"/>
      <c r="X176" s="163"/>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row>
    <row r="177" spans="1:45" x14ac:dyDescent="0.2">
      <c r="A177" s="163"/>
      <c r="B177" s="163"/>
      <c r="C177" s="163"/>
      <c r="D177" s="163"/>
      <c r="E177" s="163"/>
      <c r="F177" s="163"/>
      <c r="G177" s="163"/>
      <c r="H177" s="163"/>
      <c r="I177" s="163"/>
      <c r="J177" s="163"/>
      <c r="K177" s="163"/>
      <c r="L177" s="163"/>
      <c r="M177" s="163"/>
      <c r="N177" s="163"/>
      <c r="O177" s="163"/>
      <c r="P177" s="163"/>
      <c r="Q177" s="163"/>
      <c r="R177" s="163"/>
      <c r="S177" s="163"/>
      <c r="T177" s="163"/>
      <c r="U177" s="163"/>
      <c r="V177" s="163"/>
      <c r="W177" s="163"/>
      <c r="X177" s="163"/>
      <c r="Y177" s="163"/>
      <c r="Z177" s="163"/>
      <c r="AA177" s="163"/>
      <c r="AB177" s="163"/>
      <c r="AC177" s="163"/>
      <c r="AD177" s="163"/>
      <c r="AE177" s="163"/>
      <c r="AF177" s="163"/>
      <c r="AG177" s="163"/>
      <c r="AH177" s="163"/>
      <c r="AI177" s="163"/>
      <c r="AJ177" s="163"/>
      <c r="AK177" s="163"/>
      <c r="AL177" s="163"/>
      <c r="AM177" s="163"/>
      <c r="AN177" s="163"/>
      <c r="AO177" s="163"/>
      <c r="AP177" s="163"/>
      <c r="AQ177" s="163"/>
      <c r="AR177" s="163"/>
      <c r="AS177" s="163"/>
    </row>
    <row r="178" spans="1:45" x14ac:dyDescent="0.2">
      <c r="A178" s="163"/>
      <c r="B178" s="163"/>
      <c r="C178" s="163"/>
      <c r="D178" s="163"/>
      <c r="E178" s="163"/>
      <c r="F178" s="163"/>
      <c r="G178" s="163"/>
      <c r="H178" s="163"/>
      <c r="I178" s="163"/>
      <c r="J178" s="163"/>
      <c r="K178" s="163"/>
      <c r="L178" s="163"/>
      <c r="M178" s="163"/>
      <c r="N178" s="163"/>
      <c r="O178" s="163"/>
      <c r="P178" s="163"/>
      <c r="Q178" s="163"/>
      <c r="R178" s="163"/>
      <c r="S178" s="163"/>
      <c r="T178" s="163"/>
      <c r="U178" s="163"/>
      <c r="V178" s="163"/>
      <c r="W178" s="163"/>
      <c r="X178" s="163"/>
      <c r="Y178" s="163"/>
      <c r="Z178" s="163"/>
      <c r="AA178" s="163"/>
      <c r="AB178" s="163"/>
      <c r="AC178" s="163"/>
      <c r="AD178" s="163"/>
      <c r="AE178" s="163"/>
      <c r="AF178" s="163"/>
      <c r="AG178" s="163"/>
      <c r="AH178" s="163"/>
      <c r="AI178" s="163"/>
      <c r="AJ178" s="163"/>
      <c r="AK178" s="163"/>
      <c r="AL178" s="163"/>
      <c r="AM178" s="163"/>
      <c r="AN178" s="163"/>
      <c r="AO178" s="163"/>
      <c r="AP178" s="163"/>
      <c r="AQ178" s="163"/>
      <c r="AR178" s="163"/>
      <c r="AS178" s="163"/>
    </row>
    <row r="179" spans="1:45" x14ac:dyDescent="0.2">
      <c r="A179" s="163"/>
      <c r="B179" s="163"/>
      <c r="C179" s="163"/>
      <c r="D179" s="163"/>
      <c r="E179" s="163"/>
      <c r="F179" s="163"/>
      <c r="G179" s="163"/>
      <c r="H179" s="163"/>
      <c r="I179" s="163"/>
      <c r="J179" s="163"/>
      <c r="K179" s="163"/>
      <c r="L179" s="163"/>
      <c r="M179" s="163"/>
      <c r="N179" s="163"/>
      <c r="O179" s="163"/>
      <c r="P179" s="163"/>
      <c r="Q179" s="163"/>
      <c r="R179" s="163"/>
      <c r="S179" s="163"/>
      <c r="T179" s="163"/>
      <c r="U179" s="163"/>
      <c r="V179" s="163"/>
      <c r="W179" s="163"/>
      <c r="X179" s="163"/>
      <c r="Y179" s="163"/>
      <c r="Z179" s="163"/>
      <c r="AA179" s="163"/>
      <c r="AB179" s="163"/>
      <c r="AC179" s="163"/>
      <c r="AD179" s="163"/>
      <c r="AE179" s="163"/>
      <c r="AF179" s="163"/>
      <c r="AG179" s="163"/>
      <c r="AH179" s="163"/>
      <c r="AI179" s="163"/>
      <c r="AJ179" s="163"/>
      <c r="AK179" s="163"/>
      <c r="AL179" s="163"/>
      <c r="AM179" s="163"/>
      <c r="AN179" s="163"/>
      <c r="AO179" s="163"/>
      <c r="AP179" s="163"/>
      <c r="AQ179" s="163"/>
      <c r="AR179" s="163"/>
      <c r="AS179" s="163"/>
    </row>
    <row r="180" spans="1:45" x14ac:dyDescent="0.2">
      <c r="A180" s="163"/>
      <c r="B180" s="163"/>
      <c r="C180" s="163"/>
      <c r="D180" s="163"/>
      <c r="E180" s="163"/>
      <c r="F180" s="163"/>
      <c r="G180" s="163"/>
      <c r="H180" s="163"/>
      <c r="I180" s="163"/>
      <c r="J180" s="163"/>
      <c r="K180" s="163"/>
      <c r="L180" s="163"/>
      <c r="M180" s="163"/>
      <c r="N180" s="163"/>
      <c r="O180" s="163"/>
      <c r="P180" s="163"/>
      <c r="Q180" s="163"/>
      <c r="R180" s="163"/>
      <c r="S180" s="163"/>
      <c r="T180" s="163"/>
      <c r="U180" s="163"/>
      <c r="V180" s="163"/>
      <c r="W180" s="163"/>
      <c r="X180" s="163"/>
      <c r="Y180" s="163"/>
      <c r="Z180" s="163"/>
      <c r="AA180" s="163"/>
      <c r="AB180" s="163"/>
      <c r="AC180" s="163"/>
      <c r="AD180" s="163"/>
      <c r="AE180" s="163"/>
      <c r="AF180" s="163"/>
      <c r="AG180" s="163"/>
      <c r="AH180" s="163"/>
      <c r="AI180" s="163"/>
      <c r="AJ180" s="163"/>
      <c r="AK180" s="163"/>
      <c r="AL180" s="163"/>
      <c r="AM180" s="163"/>
      <c r="AN180" s="163"/>
      <c r="AO180" s="163"/>
      <c r="AP180" s="163"/>
      <c r="AQ180" s="163"/>
      <c r="AR180" s="163"/>
      <c r="AS180" s="163"/>
    </row>
    <row r="181" spans="1:45" x14ac:dyDescent="0.2">
      <c r="A181" s="163"/>
      <c r="B181" s="163"/>
      <c r="C181" s="163"/>
      <c r="D181" s="163"/>
      <c r="E181" s="163"/>
      <c r="F181" s="163"/>
      <c r="G181" s="163"/>
      <c r="H181" s="163"/>
      <c r="I181" s="163"/>
      <c r="J181" s="163"/>
      <c r="K181" s="163"/>
      <c r="L181" s="163"/>
      <c r="M181" s="163"/>
      <c r="N181" s="163"/>
      <c r="O181" s="163"/>
      <c r="P181" s="163"/>
      <c r="Q181" s="163"/>
      <c r="R181" s="163"/>
      <c r="S181" s="163"/>
      <c r="T181" s="163"/>
      <c r="U181" s="163"/>
      <c r="V181" s="163"/>
      <c r="W181" s="163"/>
      <c r="X181" s="163"/>
      <c r="Y181" s="163"/>
      <c r="Z181" s="163"/>
      <c r="AA181" s="163"/>
      <c r="AB181" s="163"/>
      <c r="AC181" s="163"/>
      <c r="AD181" s="163"/>
      <c r="AE181" s="163"/>
      <c r="AF181" s="163"/>
      <c r="AG181" s="163"/>
      <c r="AH181" s="163"/>
      <c r="AI181" s="163"/>
      <c r="AJ181" s="163"/>
      <c r="AK181" s="163"/>
      <c r="AL181" s="163"/>
      <c r="AM181" s="163"/>
      <c r="AN181" s="163"/>
      <c r="AO181" s="163"/>
      <c r="AP181" s="163"/>
      <c r="AQ181" s="163"/>
      <c r="AR181" s="163"/>
      <c r="AS181" s="163"/>
    </row>
    <row r="182" spans="1:45" x14ac:dyDescent="0.2">
      <c r="A182" s="163"/>
      <c r="B182" s="163"/>
      <c r="C182" s="163"/>
      <c r="D182" s="163"/>
      <c r="E182" s="163"/>
      <c r="F182" s="163"/>
      <c r="G182" s="163"/>
      <c r="H182" s="163"/>
      <c r="I182" s="163"/>
      <c r="J182" s="163"/>
      <c r="K182" s="163"/>
      <c r="L182" s="163"/>
      <c r="M182" s="163"/>
      <c r="N182" s="163"/>
      <c r="O182" s="163"/>
      <c r="P182" s="163"/>
      <c r="Q182" s="163"/>
      <c r="R182" s="163"/>
      <c r="S182" s="163"/>
      <c r="T182" s="163"/>
      <c r="U182" s="163"/>
      <c r="V182" s="163"/>
      <c r="W182" s="163"/>
      <c r="X182" s="163"/>
      <c r="Y182" s="163"/>
      <c r="Z182" s="163"/>
      <c r="AA182" s="163"/>
      <c r="AB182" s="163"/>
      <c r="AC182" s="163"/>
      <c r="AD182" s="163"/>
      <c r="AE182" s="163"/>
      <c r="AF182" s="163"/>
      <c r="AG182" s="163"/>
      <c r="AH182" s="163"/>
      <c r="AI182" s="163"/>
      <c r="AJ182" s="163"/>
      <c r="AK182" s="163"/>
      <c r="AL182" s="163"/>
      <c r="AM182" s="163"/>
      <c r="AN182" s="163"/>
      <c r="AO182" s="163"/>
      <c r="AP182" s="163"/>
      <c r="AQ182" s="163"/>
      <c r="AR182" s="163"/>
      <c r="AS182" s="163"/>
    </row>
    <row r="183" spans="1:45" x14ac:dyDescent="0.2">
      <c r="A183" s="163"/>
      <c r="B183" s="163"/>
      <c r="C183" s="163"/>
      <c r="D183" s="163"/>
      <c r="E183" s="163"/>
      <c r="F183" s="163"/>
      <c r="G183" s="163"/>
      <c r="H183" s="163"/>
      <c r="I183" s="163"/>
      <c r="J183" s="163"/>
      <c r="K183" s="163"/>
      <c r="L183" s="163"/>
      <c r="M183" s="163"/>
      <c r="N183" s="163"/>
      <c r="O183" s="163"/>
      <c r="P183" s="163"/>
      <c r="Q183" s="163"/>
      <c r="R183" s="163"/>
      <c r="S183" s="163"/>
      <c r="T183" s="163"/>
      <c r="U183" s="163"/>
      <c r="V183" s="163"/>
      <c r="W183" s="163"/>
      <c r="X183" s="163"/>
      <c r="Y183" s="163"/>
      <c r="Z183" s="163"/>
      <c r="AA183" s="163"/>
      <c r="AB183" s="163"/>
      <c r="AC183" s="163"/>
      <c r="AD183" s="163"/>
      <c r="AE183" s="163"/>
      <c r="AF183" s="163"/>
      <c r="AG183" s="163"/>
      <c r="AH183" s="163"/>
      <c r="AI183" s="163"/>
      <c r="AJ183" s="163"/>
      <c r="AK183" s="163"/>
      <c r="AL183" s="163"/>
      <c r="AM183" s="163"/>
      <c r="AN183" s="163"/>
      <c r="AO183" s="163"/>
      <c r="AP183" s="163"/>
      <c r="AQ183" s="163"/>
      <c r="AR183" s="163"/>
      <c r="AS183" s="163"/>
    </row>
    <row r="184" spans="1:45" x14ac:dyDescent="0.2">
      <c r="A184" s="163"/>
      <c r="B184" s="163"/>
      <c r="C184" s="163"/>
      <c r="D184" s="163"/>
      <c r="E184" s="163"/>
      <c r="F184" s="163"/>
      <c r="G184" s="163"/>
      <c r="H184" s="163"/>
      <c r="I184" s="163"/>
      <c r="J184" s="163"/>
      <c r="K184" s="163"/>
      <c r="L184" s="163"/>
      <c r="M184" s="163"/>
      <c r="N184" s="163"/>
      <c r="O184" s="163"/>
      <c r="P184" s="163"/>
      <c r="Q184" s="163"/>
      <c r="R184" s="163"/>
      <c r="S184" s="163"/>
      <c r="T184" s="163"/>
      <c r="U184" s="163"/>
      <c r="V184" s="163"/>
      <c r="W184" s="163"/>
      <c r="X184" s="163"/>
      <c r="Y184" s="163"/>
      <c r="Z184" s="163"/>
      <c r="AA184" s="163"/>
      <c r="AB184" s="163"/>
      <c r="AC184" s="163"/>
      <c r="AD184" s="163"/>
      <c r="AE184" s="163"/>
      <c r="AF184" s="163"/>
      <c r="AG184" s="163"/>
      <c r="AH184" s="163"/>
      <c r="AI184" s="163"/>
      <c r="AJ184" s="163"/>
      <c r="AK184" s="163"/>
      <c r="AL184" s="163"/>
      <c r="AM184" s="163"/>
      <c r="AN184" s="163"/>
      <c r="AO184" s="163"/>
      <c r="AP184" s="163"/>
      <c r="AQ184" s="163"/>
      <c r="AR184" s="163"/>
      <c r="AS184" s="163"/>
    </row>
    <row r="185" spans="1:45" x14ac:dyDescent="0.2">
      <c r="A185" s="163"/>
      <c r="B185" s="163"/>
      <c r="C185" s="163"/>
      <c r="D185" s="163"/>
      <c r="E185" s="163"/>
      <c r="F185" s="163"/>
      <c r="G185" s="163"/>
      <c r="H185" s="163"/>
      <c r="I185" s="163"/>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c r="AP185" s="163"/>
      <c r="AQ185" s="163"/>
      <c r="AR185" s="163"/>
      <c r="AS185" s="163"/>
    </row>
    <row r="186" spans="1:45" x14ac:dyDescent="0.2">
      <c r="A186" s="163"/>
      <c r="B186" s="163"/>
      <c r="C186" s="163"/>
      <c r="D186" s="163"/>
      <c r="E186" s="163"/>
      <c r="F186" s="163"/>
      <c r="G186" s="163"/>
      <c r="H186" s="163"/>
      <c r="I186" s="163"/>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c r="AP186" s="163"/>
      <c r="AQ186" s="163"/>
      <c r="AR186" s="163"/>
      <c r="AS186" s="163"/>
    </row>
    <row r="187" spans="1:45" x14ac:dyDescent="0.2">
      <c r="A187" s="163"/>
      <c r="B187" s="163"/>
      <c r="C187" s="163"/>
      <c r="D187" s="163"/>
      <c r="E187" s="163"/>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row>
    <row r="188" spans="1:45" x14ac:dyDescent="0.2">
      <c r="A188" s="163"/>
      <c r="B188" s="163"/>
      <c r="C188" s="163"/>
      <c r="D188" s="163"/>
      <c r="E188" s="163"/>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row>
    <row r="189" spans="1:45" x14ac:dyDescent="0.2">
      <c r="A189" s="163"/>
      <c r="B189" s="163"/>
      <c r="C189" s="163"/>
      <c r="D189" s="163"/>
      <c r="E189" s="163"/>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row>
    <row r="190" spans="1:45" x14ac:dyDescent="0.2">
      <c r="A190" s="163"/>
      <c r="B190" s="163"/>
      <c r="C190" s="163"/>
      <c r="D190" s="163"/>
      <c r="E190" s="163"/>
      <c r="F190" s="163"/>
      <c r="G190" s="163"/>
      <c r="H190" s="163"/>
      <c r="I190" s="163"/>
      <c r="J190" s="163"/>
      <c r="K190" s="163"/>
      <c r="L190" s="163"/>
      <c r="M190" s="163"/>
      <c r="N190" s="163"/>
      <c r="O190" s="163"/>
      <c r="P190" s="163"/>
      <c r="Q190" s="163"/>
      <c r="R190" s="163"/>
      <c r="S190" s="163"/>
      <c r="T190" s="163"/>
      <c r="U190" s="163"/>
      <c r="V190" s="163"/>
      <c r="W190" s="163"/>
      <c r="X190" s="163"/>
      <c r="Y190" s="163"/>
      <c r="Z190" s="163"/>
      <c r="AA190" s="163"/>
      <c r="AB190" s="163"/>
      <c r="AC190" s="163"/>
      <c r="AD190" s="163"/>
      <c r="AE190" s="163"/>
      <c r="AF190" s="163"/>
      <c r="AG190" s="163"/>
      <c r="AH190" s="163"/>
      <c r="AI190" s="163"/>
      <c r="AJ190" s="163"/>
      <c r="AK190" s="163"/>
      <c r="AL190" s="163"/>
      <c r="AM190" s="163"/>
      <c r="AN190" s="163"/>
      <c r="AO190" s="163"/>
      <c r="AP190" s="163"/>
      <c r="AQ190" s="163"/>
      <c r="AR190" s="163"/>
      <c r="AS190" s="163"/>
    </row>
    <row r="191" spans="1:45" x14ac:dyDescent="0.2">
      <c r="A191" s="163"/>
      <c r="B191" s="163"/>
      <c r="C191" s="163"/>
      <c r="D191" s="163"/>
      <c r="E191" s="163"/>
      <c r="F191" s="163"/>
      <c r="G191" s="163"/>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row>
    <row r="192" spans="1:45" x14ac:dyDescent="0.2">
      <c r="A192" s="163"/>
      <c r="B192" s="163"/>
      <c r="C192" s="163"/>
      <c r="D192" s="163"/>
      <c r="E192" s="163"/>
      <c r="F192" s="163"/>
      <c r="G192" s="163"/>
      <c r="H192" s="163"/>
      <c r="I192" s="163"/>
      <c r="J192" s="163"/>
      <c r="K192" s="163"/>
      <c r="L192" s="163"/>
      <c r="M192" s="163"/>
      <c r="N192" s="163"/>
      <c r="O192" s="163"/>
      <c r="P192" s="163"/>
      <c r="Q192" s="163"/>
      <c r="R192" s="163"/>
      <c r="S192" s="163"/>
      <c r="T192" s="163"/>
      <c r="U192" s="163"/>
      <c r="V192" s="163"/>
      <c r="W192" s="163"/>
      <c r="X192" s="163"/>
      <c r="Y192" s="163"/>
      <c r="Z192" s="163"/>
      <c r="AA192" s="163"/>
      <c r="AB192" s="163"/>
      <c r="AC192" s="163"/>
      <c r="AD192" s="163"/>
      <c r="AE192" s="163"/>
      <c r="AF192" s="163"/>
      <c r="AG192" s="163"/>
      <c r="AH192" s="163"/>
      <c r="AI192" s="163"/>
      <c r="AJ192" s="163"/>
      <c r="AK192" s="163"/>
      <c r="AL192" s="163"/>
      <c r="AM192" s="163"/>
      <c r="AN192" s="163"/>
      <c r="AO192" s="163"/>
      <c r="AP192" s="163"/>
      <c r="AQ192" s="163"/>
      <c r="AR192" s="163"/>
      <c r="AS192" s="163"/>
    </row>
    <row r="193" spans="1:45" x14ac:dyDescent="0.2">
      <c r="A193" s="163"/>
      <c r="B193" s="163"/>
      <c r="C193" s="163"/>
      <c r="D193" s="163"/>
      <c r="E193" s="163"/>
      <c r="F193" s="163"/>
      <c r="G193" s="163"/>
      <c r="H193" s="163"/>
      <c r="I193" s="163"/>
      <c r="J193" s="163"/>
      <c r="K193" s="163"/>
      <c r="L193" s="163"/>
      <c r="M193" s="163"/>
      <c r="N193" s="163"/>
      <c r="O193" s="163"/>
      <c r="P193" s="163"/>
      <c r="Q193" s="163"/>
      <c r="R193" s="163"/>
      <c r="S193" s="163"/>
      <c r="T193" s="163"/>
      <c r="U193" s="163"/>
      <c r="V193" s="163"/>
      <c r="W193" s="163"/>
      <c r="X193" s="163"/>
      <c r="Y193" s="163"/>
      <c r="Z193" s="163"/>
      <c r="AA193" s="163"/>
      <c r="AB193" s="163"/>
      <c r="AC193" s="163"/>
      <c r="AD193" s="163"/>
      <c r="AE193" s="163"/>
      <c r="AF193" s="163"/>
      <c r="AG193" s="163"/>
      <c r="AH193" s="163"/>
      <c r="AI193" s="163"/>
      <c r="AJ193" s="163"/>
      <c r="AK193" s="163"/>
      <c r="AL193" s="163"/>
      <c r="AM193" s="163"/>
      <c r="AN193" s="163"/>
      <c r="AO193" s="163"/>
      <c r="AP193" s="163"/>
      <c r="AQ193" s="163"/>
      <c r="AR193" s="163"/>
      <c r="AS193" s="163"/>
    </row>
    <row r="194" spans="1:45" x14ac:dyDescent="0.2">
      <c r="A194" s="163"/>
      <c r="B194" s="163"/>
      <c r="C194" s="163"/>
      <c r="D194" s="163"/>
      <c r="E194" s="163"/>
      <c r="F194" s="163"/>
      <c r="G194" s="163"/>
      <c r="H194" s="163"/>
      <c r="I194" s="163"/>
      <c r="J194" s="163"/>
      <c r="K194" s="163"/>
      <c r="L194" s="163"/>
      <c r="M194" s="163"/>
      <c r="N194" s="163"/>
      <c r="O194" s="163"/>
      <c r="P194" s="163"/>
      <c r="Q194" s="163"/>
      <c r="R194" s="163"/>
      <c r="S194" s="163"/>
      <c r="T194" s="163"/>
      <c r="U194" s="163"/>
      <c r="V194" s="163"/>
      <c r="W194" s="163"/>
      <c r="X194" s="163"/>
      <c r="Y194" s="163"/>
      <c r="Z194" s="163"/>
      <c r="AA194" s="163"/>
      <c r="AB194" s="163"/>
      <c r="AC194" s="163"/>
      <c r="AD194" s="163"/>
      <c r="AE194" s="163"/>
      <c r="AF194" s="163"/>
      <c r="AG194" s="163"/>
      <c r="AH194" s="163"/>
      <c r="AI194" s="163"/>
      <c r="AJ194" s="163"/>
      <c r="AK194" s="163"/>
      <c r="AL194" s="163"/>
      <c r="AM194" s="163"/>
      <c r="AN194" s="163"/>
      <c r="AO194" s="163"/>
      <c r="AP194" s="163"/>
      <c r="AQ194" s="163"/>
      <c r="AR194" s="163"/>
      <c r="AS194" s="163"/>
    </row>
    <row r="195" spans="1:45" x14ac:dyDescent="0.2">
      <c r="A195" s="163"/>
      <c r="B195" s="163"/>
      <c r="C195" s="163"/>
      <c r="D195" s="163"/>
      <c r="E195" s="163"/>
      <c r="F195" s="163"/>
      <c r="G195" s="163"/>
      <c r="H195" s="163"/>
      <c r="I195" s="163"/>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c r="AP195" s="163"/>
      <c r="AQ195" s="163"/>
      <c r="AR195" s="163"/>
      <c r="AS195" s="163"/>
    </row>
    <row r="196" spans="1:45" x14ac:dyDescent="0.2">
      <c r="A196" s="163"/>
      <c r="B196" s="163"/>
      <c r="C196" s="163"/>
      <c r="D196" s="163"/>
      <c r="E196" s="163"/>
      <c r="F196" s="163"/>
      <c r="G196" s="163"/>
      <c r="H196" s="163"/>
      <c r="I196" s="163"/>
      <c r="J196" s="163"/>
      <c r="K196" s="163"/>
      <c r="L196" s="163"/>
      <c r="M196" s="163"/>
      <c r="N196" s="163"/>
      <c r="O196" s="163"/>
      <c r="P196" s="163"/>
      <c r="Q196" s="163"/>
      <c r="R196" s="163"/>
      <c r="S196" s="163"/>
      <c r="T196" s="163"/>
      <c r="U196" s="163"/>
      <c r="V196" s="163"/>
      <c r="W196" s="163"/>
      <c r="X196" s="163"/>
      <c r="Y196" s="163"/>
      <c r="Z196" s="163"/>
      <c r="AA196" s="163"/>
      <c r="AB196" s="163"/>
      <c r="AC196" s="163"/>
      <c r="AD196" s="163"/>
      <c r="AE196" s="163"/>
      <c r="AF196" s="163"/>
      <c r="AG196" s="163"/>
      <c r="AH196" s="163"/>
      <c r="AI196" s="163"/>
      <c r="AJ196" s="163"/>
      <c r="AK196" s="163"/>
      <c r="AL196" s="163"/>
      <c r="AM196" s="163"/>
      <c r="AN196" s="163"/>
      <c r="AO196" s="163"/>
      <c r="AP196" s="163"/>
      <c r="AQ196" s="163"/>
      <c r="AR196" s="163"/>
      <c r="AS196" s="163"/>
    </row>
    <row r="197" spans="1:45" x14ac:dyDescent="0.2">
      <c r="A197" s="163"/>
      <c r="B197" s="163"/>
      <c r="C197" s="163"/>
      <c r="D197" s="163"/>
      <c r="E197" s="163"/>
      <c r="F197" s="163"/>
      <c r="G197" s="163"/>
      <c r="H197" s="163"/>
      <c r="I197" s="163"/>
      <c r="J197" s="163"/>
      <c r="K197" s="163"/>
      <c r="L197" s="163"/>
      <c r="M197" s="163"/>
      <c r="N197" s="163"/>
      <c r="O197" s="163"/>
      <c r="P197" s="163"/>
      <c r="Q197" s="163"/>
      <c r="R197" s="163"/>
      <c r="S197" s="163"/>
      <c r="T197" s="163"/>
      <c r="U197" s="163"/>
      <c r="V197" s="163"/>
      <c r="W197" s="163"/>
      <c r="X197" s="163"/>
      <c r="Y197" s="163"/>
      <c r="Z197" s="163"/>
      <c r="AA197" s="163"/>
      <c r="AB197" s="163"/>
      <c r="AC197" s="163"/>
      <c r="AD197" s="163"/>
      <c r="AE197" s="163"/>
      <c r="AF197" s="163"/>
      <c r="AG197" s="163"/>
      <c r="AH197" s="163"/>
      <c r="AI197" s="163"/>
      <c r="AJ197" s="163"/>
      <c r="AK197" s="163"/>
      <c r="AL197" s="163"/>
      <c r="AM197" s="163"/>
      <c r="AN197" s="163"/>
      <c r="AO197" s="163"/>
      <c r="AP197" s="163"/>
      <c r="AQ197" s="163"/>
      <c r="AR197" s="163"/>
      <c r="AS197" s="163"/>
    </row>
    <row r="198" spans="1:45" x14ac:dyDescent="0.2">
      <c r="A198" s="163"/>
      <c r="B198" s="163"/>
      <c r="C198" s="163"/>
      <c r="D198" s="163"/>
      <c r="E198" s="163"/>
      <c r="F198" s="163"/>
      <c r="G198" s="163"/>
      <c r="H198" s="163"/>
      <c r="I198" s="163"/>
      <c r="J198" s="163"/>
      <c r="K198" s="163"/>
      <c r="L198" s="163"/>
      <c r="M198" s="163"/>
      <c r="N198" s="163"/>
      <c r="O198" s="163"/>
      <c r="P198" s="163"/>
      <c r="Q198" s="163"/>
      <c r="R198" s="163"/>
      <c r="S198" s="163"/>
      <c r="T198" s="163"/>
      <c r="U198" s="163"/>
      <c r="V198" s="163"/>
      <c r="W198" s="163"/>
      <c r="X198" s="163"/>
      <c r="Y198" s="163"/>
      <c r="Z198" s="163"/>
      <c r="AA198" s="163"/>
      <c r="AB198" s="163"/>
      <c r="AC198" s="163"/>
      <c r="AD198" s="163"/>
      <c r="AE198" s="163"/>
      <c r="AF198" s="163"/>
      <c r="AG198" s="163"/>
      <c r="AH198" s="163"/>
      <c r="AI198" s="163"/>
      <c r="AJ198" s="163"/>
      <c r="AK198" s="163"/>
      <c r="AL198" s="163"/>
      <c r="AM198" s="163"/>
      <c r="AN198" s="163"/>
      <c r="AO198" s="163"/>
      <c r="AP198" s="163"/>
      <c r="AQ198" s="163"/>
      <c r="AR198" s="163"/>
      <c r="AS198" s="163"/>
    </row>
    <row r="199" spans="1:45" x14ac:dyDescent="0.2">
      <c r="A199" s="163"/>
      <c r="B199" s="163"/>
      <c r="C199" s="163"/>
      <c r="D199" s="163"/>
      <c r="E199" s="163"/>
      <c r="F199" s="163"/>
      <c r="G199" s="163"/>
      <c r="H199" s="163"/>
      <c r="I199" s="163"/>
      <c r="J199" s="163"/>
      <c r="K199" s="163"/>
      <c r="L199" s="163"/>
      <c r="M199" s="163"/>
      <c r="N199" s="163"/>
      <c r="O199" s="163"/>
      <c r="P199" s="163"/>
      <c r="Q199" s="163"/>
      <c r="R199" s="163"/>
      <c r="S199" s="163"/>
      <c r="T199" s="163"/>
      <c r="U199" s="163"/>
      <c r="V199" s="163"/>
      <c r="W199" s="163"/>
      <c r="X199" s="163"/>
      <c r="Y199" s="163"/>
      <c r="Z199" s="163"/>
      <c r="AA199" s="163"/>
      <c r="AB199" s="163"/>
      <c r="AC199" s="163"/>
      <c r="AD199" s="163"/>
      <c r="AE199" s="163"/>
      <c r="AF199" s="163"/>
      <c r="AG199" s="163"/>
      <c r="AH199" s="163"/>
      <c r="AI199" s="163"/>
      <c r="AJ199" s="163"/>
      <c r="AK199" s="163"/>
      <c r="AL199" s="163"/>
      <c r="AM199" s="163"/>
      <c r="AN199" s="163"/>
      <c r="AO199" s="163"/>
      <c r="AP199" s="163"/>
      <c r="AQ199" s="163"/>
      <c r="AR199" s="163"/>
      <c r="AS199" s="163"/>
    </row>
    <row r="200" spans="1:45" x14ac:dyDescent="0.2">
      <c r="A200" s="163"/>
      <c r="B200" s="163"/>
      <c r="C200" s="163"/>
      <c r="D200" s="163"/>
      <c r="E200" s="163"/>
      <c r="F200" s="163"/>
      <c r="G200" s="163"/>
      <c r="H200" s="163"/>
      <c r="I200" s="163"/>
      <c r="J200" s="163"/>
      <c r="K200" s="163"/>
      <c r="L200" s="163"/>
      <c r="M200" s="163"/>
      <c r="N200" s="163"/>
      <c r="O200" s="163"/>
      <c r="P200" s="163"/>
      <c r="Q200" s="163"/>
      <c r="R200" s="163"/>
      <c r="S200" s="163"/>
      <c r="T200" s="163"/>
      <c r="U200" s="163"/>
      <c r="V200" s="163"/>
      <c r="W200" s="163"/>
      <c r="X200" s="163"/>
      <c r="Y200" s="163"/>
      <c r="Z200" s="163"/>
      <c r="AA200" s="163"/>
      <c r="AB200" s="163"/>
      <c r="AC200" s="163"/>
      <c r="AD200" s="163"/>
      <c r="AE200" s="163"/>
      <c r="AF200" s="163"/>
      <c r="AG200" s="163"/>
      <c r="AH200" s="163"/>
      <c r="AI200" s="163"/>
      <c r="AJ200" s="163"/>
      <c r="AK200" s="163"/>
      <c r="AL200" s="163"/>
      <c r="AM200" s="163"/>
      <c r="AN200" s="163"/>
      <c r="AO200" s="163"/>
      <c r="AP200" s="163"/>
      <c r="AQ200" s="163"/>
      <c r="AR200" s="163"/>
      <c r="AS200" s="163"/>
    </row>
    <row r="201" spans="1:45" x14ac:dyDescent="0.2">
      <c r="A201" s="163"/>
      <c r="B201" s="163"/>
      <c r="C201" s="163"/>
      <c r="D201" s="163"/>
      <c r="E201" s="163"/>
      <c r="F201" s="163"/>
      <c r="G201" s="163"/>
      <c r="H201" s="163"/>
      <c r="I201" s="163"/>
      <c r="J201" s="163"/>
      <c r="K201" s="163"/>
      <c r="L201" s="163"/>
      <c r="M201" s="163"/>
      <c r="N201" s="163"/>
      <c r="O201" s="163"/>
      <c r="P201" s="163"/>
      <c r="Q201" s="163"/>
      <c r="R201" s="163"/>
      <c r="S201" s="163"/>
      <c r="T201" s="163"/>
      <c r="U201" s="163"/>
      <c r="V201" s="163"/>
      <c r="W201" s="163"/>
      <c r="X201" s="163"/>
      <c r="Y201" s="163"/>
      <c r="Z201" s="163"/>
      <c r="AA201" s="163"/>
      <c r="AB201" s="163"/>
      <c r="AC201" s="163"/>
      <c r="AD201" s="163"/>
      <c r="AE201" s="163"/>
      <c r="AF201" s="163"/>
      <c r="AG201" s="163"/>
      <c r="AH201" s="163"/>
      <c r="AI201" s="163"/>
      <c r="AJ201" s="163"/>
      <c r="AK201" s="163"/>
      <c r="AL201" s="163"/>
      <c r="AM201" s="163"/>
      <c r="AN201" s="163"/>
      <c r="AO201" s="163"/>
      <c r="AP201" s="163"/>
      <c r="AQ201" s="163"/>
      <c r="AR201" s="163"/>
      <c r="AS201" s="163"/>
    </row>
    <row r="202" spans="1:45" x14ac:dyDescent="0.2">
      <c r="A202" s="163"/>
      <c r="B202" s="163"/>
      <c r="C202" s="163"/>
      <c r="D202" s="163"/>
      <c r="E202" s="163"/>
      <c r="F202" s="163"/>
      <c r="G202" s="163"/>
      <c r="H202" s="163"/>
      <c r="I202" s="163"/>
      <c r="J202" s="163"/>
      <c r="K202" s="163"/>
      <c r="L202" s="163"/>
      <c r="M202" s="163"/>
      <c r="N202" s="163"/>
      <c r="O202" s="163"/>
      <c r="P202" s="163"/>
      <c r="Q202" s="163"/>
      <c r="R202" s="163"/>
      <c r="S202" s="163"/>
      <c r="T202" s="163"/>
      <c r="U202" s="163"/>
      <c r="V202" s="163"/>
      <c r="W202" s="163"/>
      <c r="X202" s="163"/>
      <c r="Y202" s="163"/>
      <c r="Z202" s="163"/>
      <c r="AA202" s="163"/>
      <c r="AB202" s="163"/>
      <c r="AC202" s="163"/>
      <c r="AD202" s="163"/>
      <c r="AE202" s="163"/>
      <c r="AF202" s="163"/>
      <c r="AG202" s="163"/>
      <c r="AH202" s="163"/>
      <c r="AI202" s="163"/>
      <c r="AJ202" s="163"/>
      <c r="AK202" s="163"/>
      <c r="AL202" s="163"/>
      <c r="AM202" s="163"/>
      <c r="AN202" s="163"/>
      <c r="AO202" s="163"/>
      <c r="AP202" s="163"/>
      <c r="AQ202" s="163"/>
      <c r="AR202" s="163"/>
      <c r="AS202" s="163"/>
    </row>
    <row r="203" spans="1:45" x14ac:dyDescent="0.2">
      <c r="A203" s="163"/>
      <c r="B203" s="163"/>
      <c r="C203" s="163"/>
      <c r="D203" s="163"/>
      <c r="E203" s="163"/>
      <c r="F203" s="163"/>
      <c r="G203" s="163"/>
      <c r="H203" s="163"/>
      <c r="I203" s="163"/>
      <c r="J203" s="163"/>
      <c r="K203" s="163"/>
      <c r="L203" s="163"/>
      <c r="M203" s="163"/>
      <c r="N203" s="163"/>
      <c r="O203" s="163"/>
      <c r="P203" s="163"/>
      <c r="Q203" s="163"/>
      <c r="R203" s="163"/>
      <c r="S203" s="163"/>
      <c r="T203" s="163"/>
      <c r="U203" s="163"/>
      <c r="V203" s="163"/>
      <c r="W203" s="163"/>
      <c r="X203" s="163"/>
      <c r="Y203" s="163"/>
      <c r="Z203" s="163"/>
      <c r="AA203" s="163"/>
      <c r="AB203" s="163"/>
      <c r="AC203" s="163"/>
      <c r="AD203" s="163"/>
      <c r="AE203" s="163"/>
      <c r="AF203" s="163"/>
      <c r="AG203" s="163"/>
      <c r="AH203" s="163"/>
      <c r="AI203" s="163"/>
      <c r="AJ203" s="163"/>
      <c r="AK203" s="163"/>
      <c r="AL203" s="163"/>
      <c r="AM203" s="163"/>
      <c r="AN203" s="163"/>
      <c r="AO203" s="163"/>
      <c r="AP203" s="163"/>
      <c r="AQ203" s="163"/>
      <c r="AR203" s="163"/>
      <c r="AS203" s="163"/>
    </row>
    <row r="204" spans="1:45" x14ac:dyDescent="0.2">
      <c r="A204" s="163"/>
      <c r="B204" s="163"/>
      <c r="C204" s="163"/>
      <c r="D204" s="163"/>
      <c r="E204" s="163"/>
      <c r="F204" s="163"/>
      <c r="G204" s="163"/>
      <c r="H204" s="163"/>
      <c r="I204" s="163"/>
      <c r="J204" s="163"/>
      <c r="K204" s="163"/>
      <c r="L204" s="163"/>
      <c r="M204" s="163"/>
      <c r="N204" s="163"/>
      <c r="O204" s="163"/>
      <c r="P204" s="163"/>
      <c r="Q204" s="163"/>
      <c r="R204" s="163"/>
      <c r="S204" s="163"/>
      <c r="T204" s="163"/>
      <c r="U204" s="163"/>
      <c r="V204" s="163"/>
      <c r="W204" s="163"/>
      <c r="X204" s="163"/>
      <c r="Y204" s="163"/>
      <c r="Z204" s="163"/>
      <c r="AA204" s="163"/>
      <c r="AB204" s="163"/>
      <c r="AC204" s="163"/>
      <c r="AD204" s="163"/>
      <c r="AE204" s="163"/>
      <c r="AF204" s="163"/>
      <c r="AG204" s="163"/>
      <c r="AH204" s="163"/>
      <c r="AI204" s="163"/>
      <c r="AJ204" s="163"/>
      <c r="AK204" s="163"/>
      <c r="AL204" s="163"/>
      <c r="AM204" s="163"/>
      <c r="AN204" s="163"/>
      <c r="AO204" s="163"/>
      <c r="AP204" s="163"/>
      <c r="AQ204" s="163"/>
      <c r="AR204" s="163"/>
      <c r="AS204" s="163"/>
    </row>
    <row r="205" spans="1:45" x14ac:dyDescent="0.2">
      <c r="A205" s="163"/>
      <c r="B205" s="163"/>
      <c r="C205" s="163"/>
      <c r="D205" s="163"/>
      <c r="E205" s="163"/>
      <c r="F205" s="163"/>
      <c r="G205" s="163"/>
      <c r="H205" s="163"/>
      <c r="I205" s="163"/>
      <c r="J205" s="163"/>
      <c r="K205" s="163"/>
      <c r="L205" s="163"/>
      <c r="M205" s="163"/>
      <c r="N205" s="163"/>
      <c r="O205" s="163"/>
      <c r="P205" s="163"/>
      <c r="Q205" s="163"/>
      <c r="R205" s="163"/>
      <c r="S205" s="163"/>
      <c r="T205" s="163"/>
      <c r="U205" s="163"/>
      <c r="V205" s="163"/>
      <c r="W205" s="163"/>
      <c r="X205" s="163"/>
      <c r="Y205" s="163"/>
      <c r="Z205" s="163"/>
      <c r="AA205" s="163"/>
      <c r="AB205" s="163"/>
      <c r="AC205" s="163"/>
      <c r="AD205" s="163"/>
      <c r="AE205" s="163"/>
      <c r="AF205" s="163"/>
      <c r="AG205" s="163"/>
      <c r="AH205" s="163"/>
      <c r="AI205" s="163"/>
      <c r="AJ205" s="163"/>
      <c r="AK205" s="163"/>
      <c r="AL205" s="163"/>
      <c r="AM205" s="163"/>
      <c r="AN205" s="163"/>
      <c r="AO205" s="163"/>
      <c r="AP205" s="163"/>
      <c r="AQ205" s="163"/>
      <c r="AR205" s="163"/>
      <c r="AS205" s="163"/>
    </row>
    <row r="206" spans="1:45" x14ac:dyDescent="0.2">
      <c r="A206" s="163"/>
      <c r="B206" s="163"/>
      <c r="C206" s="163"/>
      <c r="D206" s="163"/>
      <c r="E206" s="163"/>
      <c r="F206" s="163"/>
      <c r="G206" s="163"/>
      <c r="H206" s="163"/>
      <c r="I206" s="163"/>
      <c r="J206" s="163"/>
      <c r="K206" s="163"/>
      <c r="L206" s="163"/>
      <c r="M206" s="163"/>
      <c r="N206" s="163"/>
      <c r="O206" s="163"/>
      <c r="P206" s="163"/>
      <c r="Q206" s="163"/>
      <c r="R206" s="163"/>
      <c r="S206" s="163"/>
      <c r="T206" s="163"/>
      <c r="U206" s="163"/>
      <c r="V206" s="163"/>
      <c r="W206" s="163"/>
      <c r="X206" s="163"/>
      <c r="Y206" s="163"/>
      <c r="Z206" s="163"/>
      <c r="AA206" s="163"/>
      <c r="AB206" s="163"/>
      <c r="AC206" s="163"/>
      <c r="AD206" s="163"/>
      <c r="AE206" s="163"/>
      <c r="AF206" s="163"/>
      <c r="AG206" s="163"/>
      <c r="AH206" s="163"/>
      <c r="AI206" s="163"/>
      <c r="AJ206" s="163"/>
      <c r="AK206" s="163"/>
      <c r="AL206" s="163"/>
      <c r="AM206" s="163"/>
      <c r="AN206" s="163"/>
      <c r="AO206" s="163"/>
      <c r="AP206" s="163"/>
      <c r="AQ206" s="163"/>
      <c r="AR206" s="163"/>
      <c r="AS206" s="163"/>
    </row>
    <row r="207" spans="1:45" x14ac:dyDescent="0.2">
      <c r="A207" s="163"/>
      <c r="B207" s="163"/>
      <c r="C207" s="163"/>
      <c r="D207" s="163"/>
      <c r="E207" s="163"/>
      <c r="F207" s="163"/>
      <c r="G207" s="163"/>
      <c r="H207" s="163"/>
      <c r="I207" s="163"/>
      <c r="J207" s="163"/>
      <c r="K207" s="163"/>
      <c r="L207" s="163"/>
      <c r="M207" s="163"/>
      <c r="N207" s="163"/>
      <c r="O207" s="163"/>
      <c r="P207" s="163"/>
      <c r="Q207" s="163"/>
      <c r="R207" s="163"/>
      <c r="S207" s="163"/>
      <c r="T207" s="163"/>
      <c r="U207" s="163"/>
      <c r="V207" s="163"/>
      <c r="W207" s="163"/>
      <c r="X207" s="163"/>
      <c r="Y207" s="163"/>
      <c r="Z207" s="163"/>
      <c r="AA207" s="163"/>
      <c r="AB207" s="163"/>
      <c r="AC207" s="163"/>
      <c r="AD207" s="163"/>
      <c r="AE207" s="163"/>
      <c r="AF207" s="163"/>
      <c r="AG207" s="163"/>
      <c r="AH207" s="163"/>
      <c r="AI207" s="163"/>
      <c r="AJ207" s="163"/>
      <c r="AK207" s="163"/>
      <c r="AL207" s="163"/>
      <c r="AM207" s="163"/>
      <c r="AN207" s="163"/>
      <c r="AO207" s="163"/>
      <c r="AP207" s="163"/>
      <c r="AQ207" s="163"/>
      <c r="AR207" s="163"/>
      <c r="AS207" s="163"/>
    </row>
    <row r="208" spans="1:45" x14ac:dyDescent="0.2">
      <c r="A208" s="163"/>
      <c r="B208" s="163"/>
      <c r="C208" s="163"/>
      <c r="D208" s="163"/>
      <c r="E208" s="163"/>
      <c r="F208" s="163"/>
      <c r="G208" s="163"/>
      <c r="H208" s="163"/>
      <c r="I208" s="163"/>
      <c r="J208" s="163"/>
      <c r="K208" s="163"/>
      <c r="L208" s="163"/>
      <c r="M208" s="163"/>
      <c r="N208" s="163"/>
      <c r="O208" s="163"/>
      <c r="P208" s="163"/>
      <c r="Q208" s="163"/>
      <c r="R208" s="163"/>
      <c r="S208" s="163"/>
      <c r="T208" s="163"/>
      <c r="U208" s="163"/>
      <c r="V208" s="163"/>
      <c r="W208" s="163"/>
      <c r="X208" s="163"/>
      <c r="Y208" s="163"/>
      <c r="Z208" s="163"/>
      <c r="AA208" s="163"/>
      <c r="AB208" s="163"/>
      <c r="AC208" s="163"/>
      <c r="AD208" s="163"/>
      <c r="AE208" s="163"/>
      <c r="AF208" s="163"/>
      <c r="AG208" s="163"/>
      <c r="AH208" s="163"/>
      <c r="AI208" s="163"/>
      <c r="AJ208" s="163"/>
      <c r="AK208" s="163"/>
      <c r="AL208" s="163"/>
      <c r="AM208" s="163"/>
      <c r="AN208" s="163"/>
      <c r="AO208" s="163"/>
      <c r="AP208" s="163"/>
      <c r="AQ208" s="163"/>
      <c r="AR208" s="163"/>
      <c r="AS208" s="163"/>
    </row>
    <row r="209" spans="1:45" x14ac:dyDescent="0.2">
      <c r="A209" s="163"/>
      <c r="B209" s="163"/>
      <c r="C209" s="163"/>
      <c r="D209" s="163"/>
      <c r="E209" s="163"/>
      <c r="F209" s="163"/>
      <c r="G209" s="163"/>
      <c r="H209" s="163"/>
      <c r="I209" s="163"/>
      <c r="J209" s="163"/>
      <c r="K209" s="163"/>
      <c r="L209" s="163"/>
      <c r="M209" s="163"/>
      <c r="N209" s="163"/>
      <c r="O209" s="163"/>
      <c r="P209" s="163"/>
      <c r="Q209" s="163"/>
      <c r="R209" s="163"/>
      <c r="S209" s="163"/>
      <c r="T209" s="163"/>
      <c r="U209" s="163"/>
      <c r="V209" s="163"/>
      <c r="W209" s="163"/>
      <c r="X209" s="163"/>
      <c r="Y209" s="163"/>
      <c r="Z209" s="163"/>
      <c r="AA209" s="163"/>
      <c r="AB209" s="163"/>
      <c r="AC209" s="163"/>
      <c r="AD209" s="163"/>
      <c r="AE209" s="163"/>
      <c r="AF209" s="163"/>
      <c r="AG209" s="163"/>
      <c r="AH209" s="163"/>
      <c r="AI209" s="163"/>
      <c r="AJ209" s="163"/>
      <c r="AK209" s="163"/>
      <c r="AL209" s="163"/>
      <c r="AM209" s="163"/>
      <c r="AN209" s="163"/>
      <c r="AO209" s="163"/>
      <c r="AP209" s="163"/>
      <c r="AQ209" s="163"/>
      <c r="AR209" s="163"/>
      <c r="AS209" s="163"/>
    </row>
    <row r="210" spans="1:45" x14ac:dyDescent="0.2">
      <c r="A210" s="163"/>
      <c r="B210" s="163"/>
      <c r="C210" s="163"/>
      <c r="D210" s="163"/>
      <c r="E210" s="163"/>
      <c r="F210" s="163"/>
      <c r="G210" s="163"/>
      <c r="H210" s="163"/>
      <c r="I210" s="163"/>
      <c r="J210" s="163"/>
      <c r="K210" s="163"/>
      <c r="L210" s="163"/>
      <c r="M210" s="163"/>
      <c r="N210" s="163"/>
      <c r="O210" s="163"/>
      <c r="P210" s="163"/>
      <c r="Q210" s="163"/>
      <c r="R210" s="163"/>
      <c r="S210" s="163"/>
      <c r="T210" s="163"/>
      <c r="U210" s="163"/>
      <c r="V210" s="163"/>
      <c r="W210" s="163"/>
      <c r="X210" s="163"/>
      <c r="Y210" s="163"/>
      <c r="Z210" s="163"/>
      <c r="AA210" s="163"/>
      <c r="AB210" s="163"/>
      <c r="AC210" s="163"/>
      <c r="AD210" s="163"/>
      <c r="AE210" s="163"/>
      <c r="AF210" s="163"/>
      <c r="AG210" s="163"/>
      <c r="AH210" s="163"/>
      <c r="AI210" s="163"/>
      <c r="AJ210" s="163"/>
      <c r="AK210" s="163"/>
      <c r="AL210" s="163"/>
      <c r="AM210" s="163"/>
      <c r="AN210" s="163"/>
      <c r="AO210" s="163"/>
      <c r="AP210" s="163"/>
      <c r="AQ210" s="163"/>
      <c r="AR210" s="163"/>
      <c r="AS210" s="163"/>
    </row>
    <row r="211" spans="1:45" x14ac:dyDescent="0.2">
      <c r="A211" s="163"/>
      <c r="B211" s="163"/>
      <c r="C211" s="163"/>
      <c r="D211" s="163"/>
      <c r="E211" s="163"/>
      <c r="F211" s="163"/>
      <c r="G211" s="163"/>
      <c r="H211" s="163"/>
      <c r="I211" s="163"/>
      <c r="J211" s="163"/>
      <c r="K211" s="163"/>
      <c r="L211" s="163"/>
      <c r="M211" s="163"/>
      <c r="N211" s="163"/>
      <c r="O211" s="163"/>
      <c r="P211" s="163"/>
      <c r="Q211" s="163"/>
      <c r="R211" s="163"/>
      <c r="S211" s="163"/>
      <c r="T211" s="163"/>
      <c r="U211" s="163"/>
      <c r="V211" s="163"/>
      <c r="W211" s="163"/>
      <c r="X211" s="163"/>
      <c r="Y211" s="163"/>
      <c r="Z211" s="163"/>
      <c r="AA211" s="163"/>
      <c r="AB211" s="163"/>
      <c r="AC211" s="163"/>
      <c r="AD211" s="163"/>
      <c r="AE211" s="163"/>
      <c r="AF211" s="163"/>
      <c r="AG211" s="163"/>
      <c r="AH211" s="163"/>
      <c r="AI211" s="163"/>
      <c r="AJ211" s="163"/>
      <c r="AK211" s="163"/>
      <c r="AL211" s="163"/>
      <c r="AM211" s="163"/>
      <c r="AN211" s="163"/>
      <c r="AO211" s="163"/>
      <c r="AP211" s="163"/>
      <c r="AQ211" s="163"/>
      <c r="AR211" s="163"/>
      <c r="AS211" s="163"/>
    </row>
    <row r="212" spans="1:45" x14ac:dyDescent="0.2">
      <c r="A212" s="163"/>
      <c r="B212" s="163"/>
      <c r="C212" s="163"/>
      <c r="D212" s="163"/>
      <c r="E212" s="163"/>
      <c r="F212" s="163"/>
      <c r="G212" s="163"/>
      <c r="H212" s="163"/>
      <c r="I212" s="163"/>
      <c r="J212" s="163"/>
      <c r="K212" s="163"/>
      <c r="L212" s="163"/>
      <c r="M212" s="163"/>
      <c r="N212" s="163"/>
      <c r="O212" s="163"/>
      <c r="P212" s="163"/>
      <c r="Q212" s="163"/>
      <c r="R212" s="163"/>
      <c r="S212" s="163"/>
      <c r="T212" s="163"/>
      <c r="U212" s="163"/>
      <c r="V212" s="163"/>
      <c r="W212" s="163"/>
      <c r="X212" s="163"/>
      <c r="Y212" s="163"/>
      <c r="Z212" s="163"/>
      <c r="AA212" s="163"/>
      <c r="AB212" s="163"/>
      <c r="AC212" s="163"/>
      <c r="AD212" s="163"/>
      <c r="AE212" s="163"/>
      <c r="AF212" s="163"/>
      <c r="AG212" s="163"/>
      <c r="AH212" s="163"/>
      <c r="AI212" s="163"/>
      <c r="AJ212" s="163"/>
      <c r="AK212" s="163"/>
      <c r="AL212" s="163"/>
      <c r="AM212" s="163"/>
      <c r="AN212" s="163"/>
      <c r="AO212" s="163"/>
      <c r="AP212" s="163"/>
      <c r="AQ212" s="163"/>
      <c r="AR212" s="163"/>
      <c r="AS212" s="163"/>
    </row>
    <row r="213" spans="1:45" x14ac:dyDescent="0.2">
      <c r="A213" s="163"/>
      <c r="B213" s="163"/>
      <c r="C213" s="163"/>
      <c r="D213" s="163"/>
      <c r="E213" s="163"/>
      <c r="F213" s="163"/>
      <c r="G213" s="163"/>
      <c r="H213" s="163"/>
      <c r="I213" s="163"/>
      <c r="J213" s="163"/>
      <c r="K213" s="163"/>
      <c r="L213" s="163"/>
      <c r="M213" s="163"/>
      <c r="N213" s="163"/>
      <c r="O213" s="163"/>
      <c r="P213" s="163"/>
      <c r="Q213" s="163"/>
      <c r="R213" s="163"/>
      <c r="S213" s="163"/>
      <c r="T213" s="163"/>
      <c r="U213" s="163"/>
      <c r="V213" s="163"/>
      <c r="W213" s="163"/>
      <c r="X213" s="163"/>
      <c r="Y213" s="163"/>
      <c r="Z213" s="163"/>
      <c r="AA213" s="163"/>
      <c r="AB213" s="163"/>
      <c r="AC213" s="163"/>
      <c r="AD213" s="163"/>
      <c r="AE213" s="163"/>
      <c r="AF213" s="163"/>
      <c r="AG213" s="163"/>
      <c r="AH213" s="163"/>
      <c r="AI213" s="163"/>
      <c r="AJ213" s="163"/>
      <c r="AK213" s="163"/>
      <c r="AL213" s="163"/>
      <c r="AM213" s="163"/>
      <c r="AN213" s="163"/>
      <c r="AO213" s="163"/>
      <c r="AP213" s="163"/>
      <c r="AQ213" s="163"/>
      <c r="AR213" s="163"/>
      <c r="AS213" s="163"/>
    </row>
    <row r="214" spans="1:45" x14ac:dyDescent="0.2">
      <c r="A214" s="163"/>
      <c r="B214" s="163"/>
      <c r="C214" s="163"/>
      <c r="D214" s="163"/>
      <c r="E214" s="163"/>
      <c r="F214" s="163"/>
      <c r="G214" s="163"/>
      <c r="H214" s="163"/>
      <c r="I214" s="163"/>
      <c r="J214" s="163"/>
      <c r="K214" s="163"/>
      <c r="L214" s="163"/>
      <c r="M214" s="163"/>
      <c r="N214" s="163"/>
      <c r="O214" s="163"/>
      <c r="P214" s="163"/>
      <c r="Q214" s="163"/>
      <c r="R214" s="163"/>
      <c r="S214" s="163"/>
      <c r="T214" s="163"/>
      <c r="U214" s="163"/>
      <c r="V214" s="163"/>
      <c r="W214" s="163"/>
      <c r="X214" s="163"/>
      <c r="Y214" s="163"/>
      <c r="Z214" s="163"/>
      <c r="AA214" s="163"/>
      <c r="AB214" s="163"/>
      <c r="AC214" s="163"/>
      <c r="AD214" s="163"/>
      <c r="AE214" s="163"/>
      <c r="AF214" s="163"/>
      <c r="AG214" s="163"/>
      <c r="AH214" s="163"/>
      <c r="AI214" s="163"/>
      <c r="AJ214" s="163"/>
      <c r="AK214" s="163"/>
      <c r="AL214" s="163"/>
      <c r="AM214" s="163"/>
      <c r="AN214" s="163"/>
      <c r="AO214" s="163"/>
      <c r="AP214" s="163"/>
      <c r="AQ214" s="163"/>
      <c r="AR214" s="163"/>
      <c r="AS214" s="163"/>
    </row>
    <row r="215" spans="1:45" x14ac:dyDescent="0.2">
      <c r="A215" s="163"/>
      <c r="B215" s="163"/>
      <c r="C215" s="163"/>
      <c r="D215" s="163"/>
      <c r="E215" s="163"/>
      <c r="F215" s="163"/>
      <c r="G215" s="163"/>
      <c r="H215" s="163"/>
      <c r="I215" s="163"/>
      <c r="J215" s="163"/>
      <c r="K215" s="163"/>
      <c r="L215" s="163"/>
      <c r="M215" s="163"/>
      <c r="N215" s="163"/>
      <c r="O215" s="163"/>
      <c r="P215" s="163"/>
      <c r="Q215" s="163"/>
      <c r="R215" s="163"/>
      <c r="S215" s="163"/>
      <c r="T215" s="163"/>
      <c r="U215" s="163"/>
      <c r="V215" s="163"/>
      <c r="W215" s="163"/>
      <c r="X215" s="163"/>
      <c r="Y215" s="163"/>
      <c r="Z215" s="163"/>
      <c r="AA215" s="163"/>
      <c r="AB215" s="163"/>
      <c r="AC215" s="163"/>
      <c r="AD215" s="163"/>
      <c r="AE215" s="163"/>
      <c r="AF215" s="163"/>
      <c r="AG215" s="163"/>
      <c r="AH215" s="163"/>
      <c r="AI215" s="163"/>
      <c r="AJ215" s="163"/>
      <c r="AK215" s="163"/>
      <c r="AL215" s="163"/>
      <c r="AM215" s="163"/>
      <c r="AN215" s="163"/>
      <c r="AO215" s="163"/>
      <c r="AP215" s="163"/>
      <c r="AQ215" s="163"/>
      <c r="AR215" s="163"/>
      <c r="AS215" s="163"/>
    </row>
    <row r="216" spans="1:45" x14ac:dyDescent="0.2">
      <c r="A216" s="163"/>
      <c r="B216" s="163"/>
      <c r="C216" s="163"/>
      <c r="D216" s="163"/>
      <c r="E216" s="163"/>
      <c r="F216" s="163"/>
      <c r="G216" s="163"/>
      <c r="H216" s="163"/>
      <c r="I216" s="163"/>
      <c r="J216" s="163"/>
      <c r="K216" s="163"/>
      <c r="L216" s="163"/>
      <c r="M216" s="163"/>
      <c r="N216" s="163"/>
      <c r="O216" s="163"/>
      <c r="P216" s="163"/>
      <c r="Q216" s="163"/>
      <c r="R216" s="163"/>
      <c r="S216" s="163"/>
      <c r="T216" s="163"/>
      <c r="U216" s="163"/>
      <c r="V216" s="163"/>
      <c r="W216" s="163"/>
      <c r="X216" s="163"/>
      <c r="Y216" s="163"/>
      <c r="Z216" s="163"/>
      <c r="AA216" s="163"/>
      <c r="AB216" s="163"/>
      <c r="AC216" s="163"/>
      <c r="AD216" s="163"/>
      <c r="AE216" s="163"/>
      <c r="AF216" s="163"/>
      <c r="AG216" s="163"/>
      <c r="AH216" s="163"/>
      <c r="AI216" s="163"/>
      <c r="AJ216" s="163"/>
      <c r="AK216" s="163"/>
      <c r="AL216" s="163"/>
      <c r="AM216" s="163"/>
      <c r="AN216" s="163"/>
      <c r="AO216" s="163"/>
      <c r="AP216" s="163"/>
      <c r="AQ216" s="163"/>
      <c r="AR216" s="163"/>
      <c r="AS216" s="163"/>
    </row>
    <row r="217" spans="1:45" x14ac:dyDescent="0.2">
      <c r="A217" s="163"/>
      <c r="B217" s="163"/>
      <c r="C217" s="163"/>
      <c r="D217" s="163"/>
      <c r="E217" s="163"/>
      <c r="F217" s="163"/>
      <c r="G217" s="163"/>
      <c r="H217" s="163"/>
      <c r="I217" s="163"/>
      <c r="J217" s="163"/>
      <c r="K217" s="163"/>
      <c r="L217" s="163"/>
      <c r="M217" s="163"/>
      <c r="N217" s="163"/>
      <c r="O217" s="163"/>
      <c r="P217" s="163"/>
      <c r="Q217" s="163"/>
      <c r="R217" s="163"/>
      <c r="S217" s="163"/>
      <c r="T217" s="163"/>
      <c r="U217" s="163"/>
      <c r="V217" s="163"/>
      <c r="W217" s="163"/>
      <c r="X217" s="163"/>
      <c r="Y217" s="163"/>
      <c r="Z217" s="163"/>
      <c r="AA217" s="163"/>
      <c r="AB217" s="163"/>
      <c r="AC217" s="163"/>
      <c r="AD217" s="163"/>
      <c r="AE217" s="163"/>
      <c r="AF217" s="163"/>
      <c r="AG217" s="163"/>
      <c r="AH217" s="163"/>
      <c r="AI217" s="163"/>
      <c r="AJ217" s="163"/>
      <c r="AK217" s="163"/>
      <c r="AL217" s="163"/>
      <c r="AM217" s="163"/>
      <c r="AN217" s="163"/>
      <c r="AO217" s="163"/>
      <c r="AP217" s="163"/>
      <c r="AQ217" s="163"/>
      <c r="AR217" s="163"/>
      <c r="AS217" s="163"/>
    </row>
    <row r="218" spans="1:45" x14ac:dyDescent="0.2">
      <c r="A218" s="163"/>
      <c r="B218" s="163"/>
      <c r="C218" s="163"/>
      <c r="D218" s="163"/>
      <c r="E218" s="163"/>
      <c r="F218" s="163"/>
      <c r="G218" s="163"/>
      <c r="H218" s="163"/>
      <c r="I218" s="163"/>
      <c r="J218" s="163"/>
      <c r="K218" s="163"/>
      <c r="L218" s="163"/>
      <c r="M218" s="163"/>
      <c r="N218" s="163"/>
      <c r="O218" s="163"/>
      <c r="P218" s="163"/>
      <c r="Q218" s="163"/>
      <c r="R218" s="163"/>
      <c r="S218" s="163"/>
      <c r="T218" s="163"/>
      <c r="U218" s="163"/>
      <c r="V218" s="163"/>
      <c r="W218" s="163"/>
      <c r="X218" s="163"/>
      <c r="Y218" s="163"/>
      <c r="Z218" s="163"/>
      <c r="AA218" s="163"/>
      <c r="AB218" s="163"/>
      <c r="AC218" s="163"/>
      <c r="AD218" s="163"/>
      <c r="AE218" s="163"/>
      <c r="AF218" s="163"/>
      <c r="AG218" s="163"/>
      <c r="AH218" s="163"/>
      <c r="AI218" s="163"/>
      <c r="AJ218" s="163"/>
      <c r="AK218" s="163"/>
      <c r="AL218" s="163"/>
      <c r="AM218" s="163"/>
      <c r="AN218" s="163"/>
      <c r="AO218" s="163"/>
      <c r="AP218" s="163"/>
      <c r="AQ218" s="163"/>
      <c r="AR218" s="163"/>
      <c r="AS218" s="163"/>
    </row>
    <row r="219" spans="1:45" x14ac:dyDescent="0.2">
      <c r="A219" s="163"/>
      <c r="B219" s="163"/>
      <c r="C219" s="163"/>
      <c r="D219" s="163"/>
      <c r="E219" s="163"/>
      <c r="F219" s="163"/>
      <c r="G219" s="163"/>
      <c r="H219" s="163"/>
      <c r="I219" s="163"/>
      <c r="J219" s="163"/>
      <c r="K219" s="163"/>
      <c r="L219" s="163"/>
      <c r="M219" s="163"/>
      <c r="N219" s="163"/>
      <c r="O219" s="163"/>
      <c r="P219" s="163"/>
      <c r="Q219" s="163"/>
      <c r="R219" s="163"/>
      <c r="S219" s="163"/>
      <c r="T219" s="163"/>
      <c r="U219" s="163"/>
      <c r="V219" s="163"/>
      <c r="W219" s="163"/>
      <c r="X219" s="163"/>
      <c r="Y219" s="163"/>
      <c r="Z219" s="163"/>
      <c r="AA219" s="163"/>
      <c r="AB219" s="163"/>
      <c r="AC219" s="163"/>
      <c r="AD219" s="163"/>
      <c r="AE219" s="163"/>
      <c r="AF219" s="163"/>
      <c r="AG219" s="163"/>
      <c r="AH219" s="163"/>
      <c r="AI219" s="163"/>
      <c r="AJ219" s="163"/>
      <c r="AK219" s="163"/>
      <c r="AL219" s="163"/>
      <c r="AM219" s="163"/>
      <c r="AN219" s="163"/>
      <c r="AO219" s="163"/>
      <c r="AP219" s="163"/>
      <c r="AQ219" s="163"/>
      <c r="AR219" s="163"/>
      <c r="AS219" s="163"/>
    </row>
    <row r="220" spans="1:45" x14ac:dyDescent="0.2">
      <c r="A220" s="163"/>
      <c r="B220" s="163"/>
      <c r="C220" s="163"/>
      <c r="D220" s="163"/>
      <c r="E220" s="163"/>
      <c r="F220" s="163"/>
      <c r="G220" s="163"/>
      <c r="H220" s="163"/>
      <c r="I220" s="163"/>
      <c r="J220" s="163"/>
      <c r="K220" s="163"/>
      <c r="L220" s="163"/>
      <c r="M220" s="163"/>
      <c r="N220" s="163"/>
      <c r="O220" s="163"/>
      <c r="P220" s="163"/>
      <c r="Q220" s="163"/>
      <c r="R220" s="163"/>
      <c r="S220" s="163"/>
      <c r="T220" s="163"/>
      <c r="U220" s="163"/>
      <c r="V220" s="163"/>
      <c r="W220" s="163"/>
      <c r="X220" s="163"/>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row>
    <row r="221" spans="1:45" x14ac:dyDescent="0.2">
      <c r="A221" s="163"/>
      <c r="B221" s="163"/>
      <c r="C221" s="163"/>
      <c r="D221" s="163"/>
      <c r="E221" s="163"/>
      <c r="F221" s="163"/>
      <c r="G221" s="163"/>
      <c r="H221" s="163"/>
      <c r="I221" s="163"/>
      <c r="J221" s="163"/>
      <c r="K221" s="163"/>
      <c r="L221" s="163"/>
      <c r="M221" s="163"/>
      <c r="N221" s="163"/>
      <c r="O221" s="163"/>
      <c r="P221" s="163"/>
      <c r="Q221" s="163"/>
      <c r="R221" s="163"/>
      <c r="S221" s="163"/>
      <c r="T221" s="163"/>
      <c r="U221" s="163"/>
      <c r="V221" s="163"/>
      <c r="W221" s="163"/>
      <c r="X221" s="163"/>
      <c r="Y221" s="163"/>
      <c r="Z221" s="163"/>
      <c r="AA221" s="163"/>
      <c r="AB221" s="163"/>
      <c r="AC221" s="163"/>
      <c r="AD221" s="163"/>
      <c r="AE221" s="163"/>
      <c r="AF221" s="163"/>
      <c r="AG221" s="163"/>
      <c r="AH221" s="163"/>
      <c r="AI221" s="163"/>
      <c r="AJ221" s="163"/>
      <c r="AK221" s="163"/>
      <c r="AL221" s="163"/>
      <c r="AM221" s="163"/>
      <c r="AN221" s="163"/>
      <c r="AO221" s="163"/>
      <c r="AP221" s="163"/>
      <c r="AQ221" s="163"/>
      <c r="AR221" s="163"/>
      <c r="AS221" s="163"/>
    </row>
    <row r="222" spans="1:45" x14ac:dyDescent="0.2">
      <c r="A222" s="163"/>
      <c r="B222" s="163"/>
      <c r="C222" s="163"/>
      <c r="D222" s="163"/>
      <c r="E222" s="163"/>
      <c r="F222" s="163"/>
      <c r="G222" s="163"/>
      <c r="H222" s="163"/>
      <c r="I222" s="163"/>
      <c r="J222" s="163"/>
      <c r="K222" s="163"/>
      <c r="L222" s="163"/>
      <c r="M222" s="163"/>
      <c r="N222" s="163"/>
      <c r="O222" s="163"/>
      <c r="P222" s="163"/>
      <c r="Q222" s="163"/>
      <c r="R222" s="163"/>
      <c r="S222" s="163"/>
      <c r="T222" s="163"/>
      <c r="U222" s="163"/>
      <c r="V222" s="163"/>
      <c r="W222" s="163"/>
      <c r="X222" s="163"/>
      <c r="Y222" s="163"/>
      <c r="Z222" s="163"/>
      <c r="AA222" s="163"/>
      <c r="AB222" s="163"/>
      <c r="AC222" s="163"/>
      <c r="AD222" s="163"/>
      <c r="AE222" s="163"/>
      <c r="AF222" s="163"/>
      <c r="AG222" s="163"/>
      <c r="AH222" s="163"/>
      <c r="AI222" s="163"/>
      <c r="AJ222" s="163"/>
      <c r="AK222" s="163"/>
      <c r="AL222" s="163"/>
      <c r="AM222" s="163"/>
      <c r="AN222" s="163"/>
      <c r="AO222" s="163"/>
      <c r="AP222" s="163"/>
      <c r="AQ222" s="163"/>
      <c r="AR222" s="163"/>
      <c r="AS222" s="163"/>
    </row>
    <row r="223" spans="1:45" x14ac:dyDescent="0.2">
      <c r="A223" s="163"/>
      <c r="B223" s="163"/>
      <c r="C223" s="163"/>
      <c r="D223" s="163"/>
      <c r="E223" s="163"/>
      <c r="F223" s="163"/>
      <c r="G223" s="163"/>
      <c r="H223" s="163"/>
      <c r="I223" s="163"/>
      <c r="J223" s="163"/>
      <c r="K223" s="163"/>
      <c r="L223" s="163"/>
      <c r="M223" s="163"/>
      <c r="N223" s="163"/>
      <c r="O223" s="163"/>
      <c r="P223" s="163"/>
      <c r="Q223" s="163"/>
      <c r="R223" s="163"/>
      <c r="S223" s="163"/>
      <c r="T223" s="163"/>
      <c r="U223" s="163"/>
      <c r="V223" s="163"/>
      <c r="W223" s="163"/>
      <c r="X223" s="163"/>
      <c r="Y223" s="163"/>
      <c r="Z223" s="163"/>
      <c r="AA223" s="163"/>
      <c r="AB223" s="163"/>
      <c r="AC223" s="163"/>
      <c r="AD223" s="163"/>
      <c r="AE223" s="163"/>
      <c r="AF223" s="163"/>
      <c r="AG223" s="163"/>
      <c r="AH223" s="163"/>
      <c r="AI223" s="163"/>
      <c r="AJ223" s="163"/>
      <c r="AK223" s="163"/>
      <c r="AL223" s="163"/>
      <c r="AM223" s="163"/>
      <c r="AN223" s="163"/>
      <c r="AO223" s="163"/>
      <c r="AP223" s="163"/>
      <c r="AQ223" s="163"/>
      <c r="AR223" s="163"/>
      <c r="AS223" s="163"/>
    </row>
    <row r="224" spans="1:45" x14ac:dyDescent="0.2">
      <c r="A224" s="163"/>
      <c r="B224" s="163"/>
      <c r="C224" s="163"/>
      <c r="D224" s="163"/>
      <c r="E224" s="163"/>
      <c r="F224" s="163"/>
      <c r="G224" s="163"/>
      <c r="H224" s="163"/>
      <c r="I224" s="163"/>
      <c r="J224" s="163"/>
      <c r="K224" s="163"/>
      <c r="L224" s="163"/>
      <c r="M224" s="163"/>
      <c r="N224" s="163"/>
      <c r="O224" s="163"/>
      <c r="P224" s="163"/>
      <c r="Q224" s="163"/>
      <c r="R224" s="163"/>
      <c r="S224" s="163"/>
      <c r="T224" s="163"/>
      <c r="U224" s="163"/>
      <c r="V224" s="163"/>
      <c r="W224" s="163"/>
      <c r="X224" s="163"/>
      <c r="Y224" s="163"/>
      <c r="Z224" s="163"/>
      <c r="AA224" s="163"/>
      <c r="AB224" s="163"/>
      <c r="AC224" s="163"/>
      <c r="AD224" s="163"/>
      <c r="AE224" s="163"/>
      <c r="AF224" s="163"/>
      <c r="AG224" s="163"/>
      <c r="AH224" s="163"/>
      <c r="AI224" s="163"/>
      <c r="AJ224" s="163"/>
      <c r="AK224" s="163"/>
      <c r="AL224" s="163"/>
      <c r="AM224" s="163"/>
      <c r="AN224" s="163"/>
      <c r="AO224" s="163"/>
      <c r="AP224" s="163"/>
      <c r="AQ224" s="163"/>
      <c r="AR224" s="163"/>
      <c r="AS224" s="163"/>
    </row>
    <row r="225" spans="1:45" x14ac:dyDescent="0.2">
      <c r="A225" s="163"/>
      <c r="B225" s="163"/>
      <c r="C225" s="163"/>
      <c r="D225" s="163"/>
      <c r="E225" s="163"/>
      <c r="F225" s="163"/>
      <c r="G225" s="163"/>
      <c r="H225" s="163"/>
      <c r="I225" s="163"/>
      <c r="J225" s="163"/>
      <c r="K225" s="163"/>
      <c r="L225" s="163"/>
      <c r="M225" s="163"/>
      <c r="N225" s="163"/>
      <c r="O225" s="163"/>
      <c r="P225" s="163"/>
      <c r="Q225" s="163"/>
      <c r="R225" s="163"/>
      <c r="S225" s="163"/>
      <c r="T225" s="163"/>
      <c r="U225" s="163"/>
      <c r="V225" s="163"/>
      <c r="W225" s="163"/>
      <c r="X225" s="163"/>
      <c r="Y225" s="163"/>
      <c r="Z225" s="163"/>
      <c r="AA225" s="163"/>
      <c r="AB225" s="163"/>
      <c r="AC225" s="163"/>
      <c r="AD225" s="163"/>
      <c r="AE225" s="163"/>
      <c r="AF225" s="163"/>
      <c r="AG225" s="163"/>
      <c r="AH225" s="163"/>
      <c r="AI225" s="163"/>
      <c r="AJ225" s="163"/>
      <c r="AK225" s="163"/>
      <c r="AL225" s="163"/>
      <c r="AM225" s="163"/>
      <c r="AN225" s="163"/>
      <c r="AO225" s="163"/>
      <c r="AP225" s="163"/>
      <c r="AQ225" s="163"/>
      <c r="AR225" s="163"/>
      <c r="AS225" s="163"/>
    </row>
    <row r="226" spans="1:45" x14ac:dyDescent="0.2">
      <c r="A226" s="163"/>
      <c r="B226" s="163"/>
      <c r="C226" s="163"/>
      <c r="D226" s="163"/>
      <c r="E226" s="163"/>
      <c r="F226" s="163"/>
      <c r="G226" s="163"/>
      <c r="H226" s="163"/>
      <c r="I226" s="163"/>
      <c r="J226" s="163"/>
      <c r="K226" s="163"/>
      <c r="L226" s="163"/>
      <c r="M226" s="163"/>
      <c r="N226" s="163"/>
      <c r="O226" s="163"/>
      <c r="P226" s="163"/>
      <c r="Q226" s="163"/>
      <c r="R226" s="163"/>
      <c r="S226" s="163"/>
      <c r="T226" s="163"/>
      <c r="U226" s="163"/>
      <c r="V226" s="163"/>
      <c r="W226" s="163"/>
      <c r="X226" s="163"/>
      <c r="Y226" s="163"/>
      <c r="Z226" s="163"/>
      <c r="AA226" s="163"/>
      <c r="AB226" s="163"/>
      <c r="AC226" s="163"/>
      <c r="AD226" s="163"/>
      <c r="AE226" s="163"/>
      <c r="AF226" s="163"/>
      <c r="AG226" s="163"/>
      <c r="AH226" s="163"/>
      <c r="AI226" s="163"/>
      <c r="AJ226" s="163"/>
      <c r="AK226" s="163"/>
      <c r="AL226" s="163"/>
      <c r="AM226" s="163"/>
      <c r="AN226" s="163"/>
      <c r="AO226" s="163"/>
      <c r="AP226" s="163"/>
      <c r="AQ226" s="163"/>
      <c r="AR226" s="163"/>
      <c r="AS226" s="163"/>
    </row>
    <row r="227" spans="1:45" x14ac:dyDescent="0.2">
      <c r="A227" s="163"/>
      <c r="B227" s="163"/>
      <c r="C227" s="163"/>
      <c r="D227" s="163"/>
      <c r="E227" s="163"/>
      <c r="F227" s="163"/>
      <c r="G227" s="163"/>
      <c r="H227" s="163"/>
      <c r="I227" s="163"/>
      <c r="J227" s="163"/>
      <c r="K227" s="163"/>
      <c r="L227" s="163"/>
      <c r="M227" s="163"/>
      <c r="N227" s="163"/>
      <c r="O227" s="163"/>
      <c r="P227" s="163"/>
      <c r="Q227" s="163"/>
      <c r="R227" s="163"/>
      <c r="S227" s="163"/>
      <c r="T227" s="163"/>
      <c r="U227" s="163"/>
      <c r="V227" s="163"/>
      <c r="W227" s="163"/>
      <c r="X227" s="163"/>
      <c r="Y227" s="163"/>
      <c r="Z227" s="163"/>
      <c r="AA227" s="163"/>
      <c r="AB227" s="163"/>
      <c r="AC227" s="163"/>
      <c r="AD227" s="163"/>
      <c r="AE227" s="163"/>
      <c r="AF227" s="163"/>
      <c r="AG227" s="163"/>
      <c r="AH227" s="163"/>
      <c r="AI227" s="163"/>
      <c r="AJ227" s="163"/>
      <c r="AK227" s="163"/>
      <c r="AL227" s="163"/>
      <c r="AM227" s="163"/>
      <c r="AN227" s="163"/>
      <c r="AO227" s="163"/>
      <c r="AP227" s="163"/>
      <c r="AQ227" s="163"/>
      <c r="AR227" s="163"/>
      <c r="AS227" s="163"/>
    </row>
    <row r="228" spans="1:45" x14ac:dyDescent="0.2">
      <c r="A228" s="163"/>
      <c r="B228" s="163"/>
      <c r="C228" s="163"/>
      <c r="D228" s="163"/>
      <c r="E228" s="163"/>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row>
    <row r="229" spans="1:45" x14ac:dyDescent="0.2">
      <c r="A229" s="163"/>
      <c r="B229" s="163"/>
      <c r="C229" s="163"/>
      <c r="D229" s="163"/>
      <c r="E229" s="163"/>
      <c r="F229" s="163"/>
      <c r="G229" s="163"/>
      <c r="H229" s="163"/>
      <c r="I229" s="163"/>
      <c r="J229" s="163"/>
      <c r="K229" s="163"/>
      <c r="L229" s="163"/>
      <c r="M229" s="163"/>
      <c r="N229" s="163"/>
      <c r="O229" s="163"/>
      <c r="P229" s="163"/>
      <c r="Q229" s="163"/>
      <c r="R229" s="163"/>
      <c r="S229" s="163"/>
      <c r="T229" s="163"/>
      <c r="U229" s="163"/>
      <c r="V229" s="163"/>
      <c r="W229" s="163"/>
      <c r="X229" s="163"/>
      <c r="Y229" s="163"/>
      <c r="Z229" s="163"/>
      <c r="AA229" s="163"/>
      <c r="AB229" s="163"/>
      <c r="AC229" s="163"/>
      <c r="AD229" s="163"/>
      <c r="AE229" s="163"/>
      <c r="AF229" s="163"/>
      <c r="AG229" s="163"/>
      <c r="AH229" s="163"/>
      <c r="AI229" s="163"/>
      <c r="AJ229" s="163"/>
      <c r="AK229" s="163"/>
      <c r="AL229" s="163"/>
      <c r="AM229" s="163"/>
      <c r="AN229" s="163"/>
      <c r="AO229" s="163"/>
      <c r="AP229" s="163"/>
      <c r="AQ229" s="163"/>
      <c r="AR229" s="163"/>
      <c r="AS229" s="163"/>
    </row>
    <row r="230" spans="1:45" x14ac:dyDescent="0.2">
      <c r="A230" s="163"/>
      <c r="B230" s="163"/>
      <c r="C230" s="163"/>
      <c r="D230" s="163"/>
      <c r="E230" s="163"/>
      <c r="F230" s="163"/>
      <c r="G230" s="163"/>
      <c r="H230" s="163"/>
      <c r="I230" s="163"/>
      <c r="J230" s="163"/>
      <c r="K230" s="163"/>
      <c r="L230" s="163"/>
      <c r="M230" s="163"/>
      <c r="N230" s="163"/>
      <c r="O230" s="163"/>
      <c r="P230" s="163"/>
      <c r="Q230" s="163"/>
      <c r="R230" s="163"/>
      <c r="S230" s="163"/>
      <c r="T230" s="163"/>
      <c r="U230" s="163"/>
      <c r="V230" s="163"/>
      <c r="W230" s="163"/>
      <c r="X230" s="163"/>
      <c r="Y230" s="163"/>
      <c r="Z230" s="163"/>
      <c r="AA230" s="163"/>
      <c r="AB230" s="163"/>
      <c r="AC230" s="163"/>
      <c r="AD230" s="163"/>
      <c r="AE230" s="163"/>
      <c r="AF230" s="163"/>
      <c r="AG230" s="163"/>
      <c r="AH230" s="163"/>
      <c r="AI230" s="163"/>
      <c r="AJ230" s="163"/>
      <c r="AK230" s="163"/>
      <c r="AL230" s="163"/>
      <c r="AM230" s="163"/>
      <c r="AN230" s="163"/>
      <c r="AO230" s="163"/>
      <c r="AP230" s="163"/>
      <c r="AQ230" s="163"/>
      <c r="AR230" s="163"/>
      <c r="AS230" s="163"/>
    </row>
    <row r="231" spans="1:45" x14ac:dyDescent="0.2">
      <c r="A231" s="163"/>
      <c r="B231" s="163"/>
      <c r="C231" s="163"/>
      <c r="D231" s="163"/>
      <c r="E231" s="163"/>
      <c r="F231" s="163"/>
      <c r="G231" s="163"/>
      <c r="H231" s="163"/>
      <c r="I231" s="163"/>
      <c r="J231" s="163"/>
      <c r="K231" s="163"/>
      <c r="L231" s="163"/>
      <c r="M231" s="163"/>
      <c r="N231" s="163"/>
      <c r="O231" s="163"/>
      <c r="P231" s="163"/>
      <c r="Q231" s="163"/>
      <c r="R231" s="163"/>
      <c r="S231" s="163"/>
      <c r="T231" s="163"/>
      <c r="U231" s="163"/>
      <c r="V231" s="163"/>
      <c r="W231" s="163"/>
      <c r="X231" s="163"/>
      <c r="Y231" s="163"/>
      <c r="Z231" s="163"/>
      <c r="AA231" s="163"/>
      <c r="AB231" s="163"/>
      <c r="AC231" s="163"/>
      <c r="AD231" s="163"/>
      <c r="AE231" s="163"/>
      <c r="AF231" s="163"/>
      <c r="AG231" s="163"/>
      <c r="AH231" s="163"/>
      <c r="AI231" s="163"/>
      <c r="AJ231" s="163"/>
      <c r="AK231" s="163"/>
      <c r="AL231" s="163"/>
      <c r="AM231" s="163"/>
      <c r="AN231" s="163"/>
      <c r="AO231" s="163"/>
      <c r="AP231" s="163"/>
      <c r="AQ231" s="163"/>
      <c r="AR231" s="163"/>
      <c r="AS231" s="163"/>
    </row>
    <row r="232" spans="1:45" x14ac:dyDescent="0.2">
      <c r="A232" s="163"/>
      <c r="B232" s="163"/>
      <c r="C232" s="163"/>
      <c r="D232" s="163"/>
      <c r="E232" s="163"/>
      <c r="F232" s="163"/>
      <c r="G232" s="163"/>
      <c r="H232" s="163"/>
      <c r="I232" s="163"/>
      <c r="J232" s="163"/>
      <c r="K232" s="163"/>
      <c r="L232" s="163"/>
      <c r="M232" s="163"/>
      <c r="N232" s="163"/>
      <c r="O232" s="163"/>
      <c r="P232" s="163"/>
      <c r="Q232" s="163"/>
      <c r="R232" s="163"/>
      <c r="S232" s="163"/>
      <c r="T232" s="163"/>
      <c r="U232" s="163"/>
      <c r="V232" s="163"/>
      <c r="W232" s="163"/>
      <c r="X232" s="163"/>
      <c r="Y232" s="163"/>
      <c r="Z232" s="163"/>
      <c r="AA232" s="163"/>
      <c r="AB232" s="163"/>
      <c r="AC232" s="163"/>
      <c r="AD232" s="163"/>
      <c r="AE232" s="163"/>
      <c r="AF232" s="163"/>
      <c r="AG232" s="163"/>
      <c r="AH232" s="163"/>
      <c r="AI232" s="163"/>
      <c r="AJ232" s="163"/>
      <c r="AK232" s="163"/>
      <c r="AL232" s="163"/>
      <c r="AM232" s="163"/>
      <c r="AN232" s="163"/>
      <c r="AO232" s="163"/>
      <c r="AP232" s="163"/>
      <c r="AQ232" s="163"/>
      <c r="AR232" s="163"/>
      <c r="AS232" s="163"/>
    </row>
    <row r="233" spans="1:45" x14ac:dyDescent="0.2">
      <c r="A233" s="163"/>
      <c r="B233" s="163"/>
      <c r="C233" s="163"/>
      <c r="D233" s="163"/>
      <c r="E233" s="163"/>
      <c r="F233" s="163"/>
      <c r="G233" s="163"/>
      <c r="H233" s="163"/>
      <c r="I233" s="163"/>
      <c r="J233" s="163"/>
      <c r="K233" s="163"/>
      <c r="L233" s="163"/>
      <c r="M233" s="163"/>
      <c r="N233" s="163"/>
      <c r="O233" s="163"/>
      <c r="P233" s="163"/>
      <c r="Q233" s="163"/>
      <c r="R233" s="163"/>
      <c r="S233" s="163"/>
      <c r="T233" s="163"/>
      <c r="U233" s="163"/>
      <c r="V233" s="163"/>
      <c r="W233" s="163"/>
      <c r="X233" s="163"/>
      <c r="Y233" s="163"/>
      <c r="Z233" s="163"/>
      <c r="AA233" s="163"/>
      <c r="AB233" s="163"/>
      <c r="AC233" s="163"/>
      <c r="AD233" s="163"/>
      <c r="AE233" s="163"/>
      <c r="AF233" s="163"/>
      <c r="AG233" s="163"/>
      <c r="AH233" s="163"/>
      <c r="AI233" s="163"/>
      <c r="AJ233" s="163"/>
      <c r="AK233" s="163"/>
      <c r="AL233" s="163"/>
      <c r="AM233" s="163"/>
      <c r="AN233" s="163"/>
      <c r="AO233" s="163"/>
      <c r="AP233" s="163"/>
      <c r="AQ233" s="163"/>
      <c r="AR233" s="163"/>
      <c r="AS233" s="163"/>
    </row>
    <row r="234" spans="1:45" x14ac:dyDescent="0.2">
      <c r="A234" s="163"/>
      <c r="B234" s="163"/>
      <c r="C234" s="163"/>
      <c r="D234" s="163"/>
      <c r="E234" s="163"/>
      <c r="F234" s="163"/>
      <c r="G234" s="163"/>
      <c r="H234" s="163"/>
      <c r="I234" s="163"/>
      <c r="J234" s="163"/>
      <c r="K234" s="163"/>
      <c r="L234" s="163"/>
      <c r="M234" s="163"/>
      <c r="N234" s="163"/>
      <c r="O234" s="163"/>
      <c r="P234" s="163"/>
      <c r="Q234" s="163"/>
      <c r="R234" s="163"/>
      <c r="S234" s="163"/>
      <c r="T234" s="163"/>
      <c r="U234" s="163"/>
      <c r="V234" s="163"/>
      <c r="W234" s="163"/>
      <c r="X234" s="163"/>
      <c r="Y234" s="163"/>
      <c r="Z234" s="163"/>
      <c r="AA234" s="163"/>
      <c r="AB234" s="163"/>
      <c r="AC234" s="163"/>
      <c r="AD234" s="163"/>
      <c r="AE234" s="163"/>
      <c r="AF234" s="163"/>
      <c r="AG234" s="163"/>
      <c r="AH234" s="163"/>
      <c r="AI234" s="163"/>
      <c r="AJ234" s="163"/>
      <c r="AK234" s="163"/>
      <c r="AL234" s="163"/>
      <c r="AM234" s="163"/>
      <c r="AN234" s="163"/>
      <c r="AO234" s="163"/>
      <c r="AP234" s="163"/>
      <c r="AQ234" s="163"/>
      <c r="AR234" s="163"/>
      <c r="AS234" s="163"/>
    </row>
    <row r="235" spans="1:45" x14ac:dyDescent="0.2">
      <c r="A235" s="163"/>
      <c r="B235" s="163"/>
      <c r="C235" s="163"/>
      <c r="D235" s="163"/>
      <c r="E235" s="163"/>
      <c r="F235" s="163"/>
      <c r="G235" s="163"/>
      <c r="H235" s="163"/>
      <c r="I235" s="163"/>
      <c r="J235" s="163"/>
      <c r="K235" s="163"/>
      <c r="L235" s="163"/>
      <c r="M235" s="163"/>
      <c r="N235" s="163"/>
      <c r="O235" s="163"/>
      <c r="P235" s="163"/>
      <c r="Q235" s="163"/>
      <c r="R235" s="163"/>
      <c r="S235" s="163"/>
      <c r="T235" s="163"/>
      <c r="U235" s="163"/>
      <c r="V235" s="163"/>
      <c r="W235" s="163"/>
      <c r="X235" s="163"/>
      <c r="Y235" s="163"/>
      <c r="Z235" s="163"/>
      <c r="AA235" s="163"/>
      <c r="AB235" s="163"/>
      <c r="AC235" s="163"/>
      <c r="AD235" s="163"/>
      <c r="AE235" s="163"/>
      <c r="AF235" s="163"/>
      <c r="AG235" s="163"/>
      <c r="AH235" s="163"/>
      <c r="AI235" s="163"/>
      <c r="AJ235" s="163"/>
      <c r="AK235" s="163"/>
      <c r="AL235" s="163"/>
      <c r="AM235" s="163"/>
      <c r="AN235" s="163"/>
      <c r="AO235" s="163"/>
      <c r="AP235" s="163"/>
      <c r="AQ235" s="163"/>
      <c r="AR235" s="163"/>
      <c r="AS235" s="163"/>
    </row>
    <row r="236" spans="1:45" x14ac:dyDescent="0.2">
      <c r="A236" s="163"/>
      <c r="B236" s="163"/>
      <c r="C236" s="163"/>
      <c r="D236" s="163"/>
      <c r="E236" s="163"/>
      <c r="F236" s="163"/>
      <c r="G236" s="163"/>
      <c r="H236" s="163"/>
      <c r="I236" s="163"/>
      <c r="J236" s="163"/>
      <c r="K236" s="163"/>
      <c r="L236" s="163"/>
      <c r="M236" s="163"/>
      <c r="N236" s="163"/>
      <c r="O236" s="163"/>
      <c r="P236" s="163"/>
      <c r="Q236" s="163"/>
      <c r="R236" s="163"/>
      <c r="S236" s="163"/>
      <c r="T236" s="163"/>
      <c r="U236" s="163"/>
      <c r="V236" s="163"/>
      <c r="W236" s="163"/>
      <c r="X236" s="163"/>
      <c r="Y236" s="163"/>
      <c r="Z236" s="163"/>
      <c r="AA236" s="163"/>
      <c r="AB236" s="163"/>
      <c r="AC236" s="163"/>
      <c r="AD236" s="163"/>
      <c r="AE236" s="163"/>
      <c r="AF236" s="163"/>
      <c r="AG236" s="163"/>
      <c r="AH236" s="163"/>
      <c r="AI236" s="163"/>
      <c r="AJ236" s="163"/>
      <c r="AK236" s="163"/>
      <c r="AL236" s="163"/>
      <c r="AM236" s="163"/>
      <c r="AN236" s="163"/>
      <c r="AO236" s="163"/>
      <c r="AP236" s="163"/>
      <c r="AQ236" s="163"/>
      <c r="AR236" s="163"/>
      <c r="AS236" s="163"/>
    </row>
    <row r="237" spans="1:45" x14ac:dyDescent="0.2">
      <c r="A237" s="163"/>
      <c r="B237" s="163"/>
      <c r="C237" s="163"/>
      <c r="D237" s="163"/>
      <c r="E237" s="163"/>
      <c r="F237" s="163"/>
      <c r="G237" s="163"/>
      <c r="H237" s="163"/>
      <c r="I237" s="163"/>
      <c r="J237" s="163"/>
      <c r="K237" s="163"/>
      <c r="L237" s="163"/>
      <c r="M237" s="163"/>
      <c r="N237" s="163"/>
      <c r="O237" s="163"/>
      <c r="P237" s="163"/>
      <c r="Q237" s="163"/>
      <c r="R237" s="163"/>
      <c r="S237" s="163"/>
      <c r="T237" s="163"/>
      <c r="U237" s="163"/>
      <c r="V237" s="163"/>
      <c r="W237" s="163"/>
      <c r="X237" s="163"/>
      <c r="Y237" s="163"/>
      <c r="Z237" s="163"/>
      <c r="AA237" s="163"/>
      <c r="AB237" s="163"/>
      <c r="AC237" s="163"/>
      <c r="AD237" s="163"/>
      <c r="AE237" s="163"/>
      <c r="AF237" s="163"/>
      <c r="AG237" s="163"/>
      <c r="AH237" s="163"/>
      <c r="AI237" s="163"/>
      <c r="AJ237" s="163"/>
      <c r="AK237" s="163"/>
      <c r="AL237" s="163"/>
      <c r="AM237" s="163"/>
      <c r="AN237" s="163"/>
      <c r="AO237" s="163"/>
      <c r="AP237" s="163"/>
      <c r="AQ237" s="163"/>
      <c r="AR237" s="163"/>
      <c r="AS237" s="163"/>
    </row>
    <row r="238" spans="1:45" x14ac:dyDescent="0.2">
      <c r="A238" s="163"/>
      <c r="B238" s="163"/>
      <c r="C238" s="163"/>
      <c r="D238" s="163"/>
      <c r="E238" s="163"/>
      <c r="F238" s="163"/>
      <c r="G238" s="163"/>
      <c r="H238" s="163"/>
      <c r="I238" s="163"/>
      <c r="J238" s="163"/>
      <c r="K238" s="163"/>
      <c r="L238" s="163"/>
      <c r="M238" s="163"/>
      <c r="N238" s="163"/>
      <c r="O238" s="163"/>
      <c r="P238" s="163"/>
      <c r="Q238" s="163"/>
      <c r="R238" s="163"/>
      <c r="S238" s="163"/>
      <c r="T238" s="163"/>
      <c r="U238" s="163"/>
      <c r="V238" s="163"/>
      <c r="W238" s="163"/>
      <c r="X238" s="163"/>
      <c r="Y238" s="163"/>
      <c r="Z238" s="163"/>
      <c r="AA238" s="163"/>
      <c r="AB238" s="163"/>
      <c r="AC238" s="163"/>
      <c r="AD238" s="163"/>
      <c r="AE238" s="163"/>
      <c r="AF238" s="163"/>
      <c r="AG238" s="163"/>
      <c r="AH238" s="163"/>
      <c r="AI238" s="163"/>
      <c r="AJ238" s="163"/>
      <c r="AK238" s="163"/>
      <c r="AL238" s="163"/>
      <c r="AM238" s="163"/>
      <c r="AN238" s="163"/>
      <c r="AO238" s="163"/>
      <c r="AP238" s="163"/>
      <c r="AQ238" s="163"/>
      <c r="AR238" s="163"/>
      <c r="AS238" s="163"/>
    </row>
    <row r="239" spans="1:45" x14ac:dyDescent="0.2">
      <c r="A239" s="163"/>
      <c r="B239" s="163"/>
      <c r="C239" s="163"/>
      <c r="D239" s="163"/>
      <c r="E239" s="163"/>
      <c r="F239" s="163"/>
      <c r="G239" s="163"/>
      <c r="H239" s="163"/>
      <c r="I239" s="163"/>
      <c r="J239" s="163"/>
      <c r="K239" s="163"/>
      <c r="L239" s="163"/>
      <c r="M239" s="163"/>
      <c r="N239" s="163"/>
      <c r="O239" s="163"/>
      <c r="P239" s="163"/>
      <c r="Q239" s="163"/>
      <c r="R239" s="163"/>
      <c r="S239" s="163"/>
      <c r="T239" s="163"/>
      <c r="U239" s="163"/>
      <c r="V239" s="163"/>
      <c r="W239" s="163"/>
      <c r="X239" s="163"/>
      <c r="Y239" s="163"/>
      <c r="Z239" s="163"/>
      <c r="AA239" s="163"/>
      <c r="AB239" s="163"/>
      <c r="AC239" s="163"/>
      <c r="AD239" s="163"/>
      <c r="AE239" s="163"/>
      <c r="AF239" s="163"/>
      <c r="AG239" s="163"/>
      <c r="AH239" s="163"/>
      <c r="AI239" s="163"/>
      <c r="AJ239" s="163"/>
      <c r="AK239" s="163"/>
      <c r="AL239" s="163"/>
      <c r="AM239" s="163"/>
      <c r="AN239" s="163"/>
      <c r="AO239" s="163"/>
      <c r="AP239" s="163"/>
      <c r="AQ239" s="163"/>
      <c r="AR239" s="163"/>
      <c r="AS239" s="163"/>
    </row>
    <row r="240" spans="1:45" x14ac:dyDescent="0.2">
      <c r="A240" s="163"/>
      <c r="B240" s="163"/>
      <c r="C240" s="163"/>
      <c r="D240" s="163"/>
      <c r="E240" s="163"/>
      <c r="F240" s="163"/>
      <c r="G240" s="163"/>
      <c r="H240" s="163"/>
      <c r="I240" s="163"/>
      <c r="J240" s="163"/>
      <c r="K240" s="163"/>
      <c r="L240" s="163"/>
      <c r="M240" s="163"/>
      <c r="N240" s="163"/>
      <c r="O240" s="163"/>
      <c r="P240" s="163"/>
      <c r="Q240" s="163"/>
      <c r="R240" s="163"/>
      <c r="S240" s="163"/>
      <c r="T240" s="163"/>
      <c r="U240" s="163"/>
      <c r="V240" s="163"/>
      <c r="W240" s="163"/>
      <c r="X240" s="163"/>
      <c r="Y240" s="163"/>
      <c r="Z240" s="163"/>
      <c r="AA240" s="163"/>
      <c r="AB240" s="163"/>
      <c r="AC240" s="163"/>
      <c r="AD240" s="163"/>
      <c r="AE240" s="163"/>
      <c r="AF240" s="163"/>
      <c r="AG240" s="163"/>
      <c r="AH240" s="163"/>
      <c r="AI240" s="163"/>
      <c r="AJ240" s="163"/>
      <c r="AK240" s="163"/>
      <c r="AL240" s="163"/>
      <c r="AM240" s="163"/>
      <c r="AN240" s="163"/>
      <c r="AO240" s="163"/>
      <c r="AP240" s="163"/>
      <c r="AQ240" s="163"/>
      <c r="AR240" s="163"/>
      <c r="AS240" s="163"/>
    </row>
    <row r="241" spans="1:45" x14ac:dyDescent="0.2">
      <c r="A241" s="163"/>
      <c r="B241" s="163"/>
      <c r="C241" s="163"/>
      <c r="D241" s="163"/>
      <c r="E241" s="163"/>
      <c r="F241" s="163"/>
      <c r="G241" s="163"/>
      <c r="H241" s="163"/>
      <c r="I241" s="163"/>
      <c r="J241" s="163"/>
      <c r="K241" s="163"/>
      <c r="L241" s="163"/>
      <c r="M241" s="163"/>
      <c r="N241" s="163"/>
      <c r="O241" s="163"/>
      <c r="P241" s="163"/>
      <c r="Q241" s="163"/>
      <c r="R241" s="163"/>
      <c r="S241" s="163"/>
      <c r="T241" s="163"/>
      <c r="U241" s="163"/>
      <c r="V241" s="163"/>
      <c r="W241" s="163"/>
      <c r="X241" s="163"/>
      <c r="Y241" s="163"/>
      <c r="Z241" s="163"/>
      <c r="AA241" s="163"/>
      <c r="AB241" s="163"/>
      <c r="AC241" s="163"/>
      <c r="AD241" s="163"/>
      <c r="AE241" s="163"/>
      <c r="AF241" s="163"/>
      <c r="AG241" s="163"/>
      <c r="AH241" s="163"/>
      <c r="AI241" s="163"/>
      <c r="AJ241" s="163"/>
      <c r="AK241" s="163"/>
      <c r="AL241" s="163"/>
      <c r="AM241" s="163"/>
      <c r="AN241" s="163"/>
      <c r="AO241" s="163"/>
      <c r="AP241" s="163"/>
      <c r="AQ241" s="163"/>
      <c r="AR241" s="163"/>
      <c r="AS241" s="163"/>
    </row>
    <row r="242" spans="1:45" x14ac:dyDescent="0.2">
      <c r="A242" s="163"/>
      <c r="B242" s="163"/>
      <c r="C242" s="163"/>
      <c r="D242" s="163"/>
      <c r="E242" s="163"/>
      <c r="F242" s="163"/>
      <c r="G242" s="163"/>
      <c r="H242" s="163"/>
      <c r="I242" s="163"/>
      <c r="J242" s="163"/>
      <c r="K242" s="163"/>
      <c r="L242" s="163"/>
      <c r="M242" s="163"/>
      <c r="N242" s="163"/>
      <c r="O242" s="163"/>
      <c r="P242" s="163"/>
      <c r="Q242" s="163"/>
      <c r="R242" s="163"/>
      <c r="S242" s="163"/>
      <c r="T242" s="163"/>
      <c r="U242" s="163"/>
      <c r="V242" s="163"/>
      <c r="W242" s="163"/>
      <c r="X242" s="163"/>
      <c r="Y242" s="163"/>
      <c r="Z242" s="163"/>
      <c r="AA242" s="163"/>
      <c r="AB242" s="163"/>
      <c r="AC242" s="163"/>
      <c r="AD242" s="163"/>
      <c r="AE242" s="163"/>
      <c r="AF242" s="163"/>
      <c r="AG242" s="163"/>
      <c r="AH242" s="163"/>
      <c r="AI242" s="163"/>
      <c r="AJ242" s="163"/>
      <c r="AK242" s="163"/>
      <c r="AL242" s="163"/>
      <c r="AM242" s="163"/>
      <c r="AN242" s="163"/>
      <c r="AO242" s="163"/>
      <c r="AP242" s="163"/>
      <c r="AQ242" s="163"/>
      <c r="AR242" s="163"/>
      <c r="AS242" s="163"/>
    </row>
    <row r="243" spans="1:45" x14ac:dyDescent="0.2">
      <c r="A243" s="163"/>
      <c r="B243" s="163"/>
      <c r="C243" s="163"/>
      <c r="D243" s="163"/>
      <c r="E243" s="163"/>
      <c r="F243" s="163"/>
      <c r="G243" s="163"/>
      <c r="H243" s="163"/>
      <c r="I243" s="163"/>
      <c r="J243" s="163"/>
      <c r="K243" s="163"/>
      <c r="L243" s="163"/>
      <c r="M243" s="163"/>
      <c r="N243" s="163"/>
      <c r="O243" s="163"/>
      <c r="P243" s="163"/>
      <c r="Q243" s="163"/>
      <c r="R243" s="163"/>
      <c r="S243" s="163"/>
      <c r="T243" s="163"/>
      <c r="U243" s="163"/>
      <c r="V243" s="163"/>
      <c r="W243" s="163"/>
      <c r="X243" s="163"/>
      <c r="Y243" s="163"/>
      <c r="Z243" s="163"/>
      <c r="AA243" s="163"/>
      <c r="AB243" s="163"/>
      <c r="AC243" s="163"/>
      <c r="AD243" s="163"/>
      <c r="AE243" s="163"/>
      <c r="AF243" s="163"/>
      <c r="AG243" s="163"/>
      <c r="AH243" s="163"/>
      <c r="AI243" s="163"/>
      <c r="AJ243" s="163"/>
      <c r="AK243" s="163"/>
      <c r="AL243" s="163"/>
      <c r="AM243" s="163"/>
      <c r="AN243" s="163"/>
      <c r="AO243" s="163"/>
      <c r="AP243" s="163"/>
      <c r="AQ243" s="163"/>
      <c r="AR243" s="163"/>
      <c r="AS243" s="163"/>
    </row>
    <row r="244" spans="1:45" x14ac:dyDescent="0.2">
      <c r="A244" s="163"/>
      <c r="B244" s="163"/>
      <c r="C244" s="163"/>
      <c r="D244" s="163"/>
      <c r="E244" s="163"/>
      <c r="F244" s="163"/>
      <c r="G244" s="163"/>
      <c r="H244" s="163"/>
      <c r="I244" s="163"/>
      <c r="J244" s="163"/>
      <c r="K244" s="163"/>
      <c r="L244" s="163"/>
      <c r="M244" s="163"/>
      <c r="N244" s="163"/>
      <c r="O244" s="163"/>
      <c r="P244" s="163"/>
      <c r="Q244" s="163"/>
      <c r="R244" s="163"/>
      <c r="S244" s="163"/>
      <c r="T244" s="163"/>
      <c r="U244" s="163"/>
      <c r="V244" s="163"/>
      <c r="W244" s="163"/>
      <c r="X244" s="163"/>
      <c r="Y244" s="163"/>
      <c r="Z244" s="163"/>
      <c r="AA244" s="163"/>
      <c r="AB244" s="163"/>
      <c r="AC244" s="163"/>
      <c r="AD244" s="163"/>
      <c r="AE244" s="163"/>
      <c r="AF244" s="163"/>
      <c r="AG244" s="163"/>
      <c r="AH244" s="163"/>
      <c r="AI244" s="163"/>
      <c r="AJ244" s="163"/>
      <c r="AK244" s="163"/>
      <c r="AL244" s="163"/>
      <c r="AM244" s="163"/>
      <c r="AN244" s="163"/>
      <c r="AO244" s="163"/>
      <c r="AP244" s="163"/>
      <c r="AQ244" s="163"/>
      <c r="AR244" s="163"/>
      <c r="AS244" s="163"/>
    </row>
    <row r="245" spans="1:45" x14ac:dyDescent="0.2">
      <c r="A245" s="163"/>
      <c r="B245" s="163"/>
      <c r="C245" s="163"/>
      <c r="D245" s="163"/>
      <c r="E245" s="163"/>
      <c r="F245" s="163"/>
      <c r="G245" s="163"/>
      <c r="H245" s="163"/>
      <c r="I245" s="163"/>
      <c r="J245" s="163"/>
      <c r="K245" s="163"/>
      <c r="L245" s="163"/>
      <c r="M245" s="163"/>
      <c r="N245" s="163"/>
      <c r="O245" s="163"/>
      <c r="P245" s="163"/>
      <c r="Q245" s="163"/>
      <c r="R245" s="163"/>
      <c r="S245" s="163"/>
      <c r="T245" s="163"/>
      <c r="U245" s="163"/>
      <c r="V245" s="163"/>
      <c r="W245" s="163"/>
      <c r="X245" s="163"/>
      <c r="Y245" s="163"/>
      <c r="Z245" s="163"/>
      <c r="AA245" s="163"/>
      <c r="AB245" s="163"/>
      <c r="AC245" s="163"/>
      <c r="AD245" s="163"/>
      <c r="AE245" s="163"/>
      <c r="AF245" s="163"/>
      <c r="AG245" s="163"/>
      <c r="AH245" s="163"/>
      <c r="AI245" s="163"/>
      <c r="AJ245" s="163"/>
      <c r="AK245" s="163"/>
      <c r="AL245" s="163"/>
      <c r="AM245" s="163"/>
      <c r="AN245" s="163"/>
      <c r="AO245" s="163"/>
      <c r="AP245" s="163"/>
      <c r="AQ245" s="163"/>
      <c r="AR245" s="163"/>
      <c r="AS245" s="163"/>
    </row>
    <row r="246" spans="1:45" x14ac:dyDescent="0.2">
      <c r="A246" s="163"/>
      <c r="B246" s="163"/>
      <c r="C246" s="163"/>
      <c r="D246" s="163"/>
      <c r="E246" s="163"/>
      <c r="F246" s="163"/>
      <c r="G246" s="163"/>
      <c r="H246" s="163"/>
      <c r="I246" s="163"/>
      <c r="J246" s="163"/>
      <c r="K246" s="163"/>
      <c r="L246" s="163"/>
      <c r="M246" s="163"/>
      <c r="N246" s="163"/>
      <c r="O246" s="163"/>
      <c r="P246" s="163"/>
      <c r="Q246" s="163"/>
      <c r="R246" s="163"/>
      <c r="S246" s="163"/>
      <c r="T246" s="163"/>
      <c r="U246" s="163"/>
      <c r="V246" s="163"/>
      <c r="W246" s="163"/>
      <c r="X246" s="163"/>
      <c r="Y246" s="163"/>
      <c r="Z246" s="163"/>
      <c r="AA246" s="163"/>
      <c r="AB246" s="163"/>
      <c r="AC246" s="163"/>
      <c r="AD246" s="163"/>
      <c r="AE246" s="163"/>
      <c r="AF246" s="163"/>
      <c r="AG246" s="163"/>
      <c r="AH246" s="163"/>
      <c r="AI246" s="163"/>
      <c r="AJ246" s="163"/>
      <c r="AK246" s="163"/>
      <c r="AL246" s="163"/>
      <c r="AM246" s="163"/>
      <c r="AN246" s="163"/>
      <c r="AO246" s="163"/>
      <c r="AP246" s="163"/>
      <c r="AQ246" s="163"/>
      <c r="AR246" s="163"/>
      <c r="AS246" s="163"/>
    </row>
    <row r="247" spans="1:45" x14ac:dyDescent="0.2">
      <c r="A247" s="163"/>
      <c r="B247" s="163"/>
      <c r="C247" s="163"/>
      <c r="D247" s="163"/>
      <c r="E247" s="163"/>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row>
    <row r="248" spans="1:45" x14ac:dyDescent="0.2">
      <c r="A248" s="163"/>
      <c r="B248" s="163"/>
      <c r="C248" s="163"/>
      <c r="D248" s="163"/>
      <c r="E248" s="163"/>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row>
    <row r="249" spans="1:45" x14ac:dyDescent="0.2">
      <c r="A249" s="163"/>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row>
    <row r="250" spans="1:45" x14ac:dyDescent="0.2">
      <c r="A250" s="163"/>
      <c r="B250" s="163"/>
      <c r="C250" s="163"/>
      <c r="D250" s="163"/>
      <c r="E250" s="163"/>
      <c r="F250" s="163"/>
      <c r="G250" s="163"/>
      <c r="H250" s="163"/>
      <c r="I250" s="163"/>
      <c r="J250" s="163"/>
      <c r="K250" s="163"/>
      <c r="L250" s="163"/>
      <c r="M250" s="163"/>
      <c r="N250" s="163"/>
      <c r="O250" s="163"/>
      <c r="P250" s="163"/>
      <c r="Q250" s="163"/>
      <c r="R250" s="163"/>
      <c r="S250" s="163"/>
      <c r="T250" s="163"/>
      <c r="U250" s="163"/>
      <c r="V250" s="163"/>
      <c r="W250" s="163"/>
      <c r="X250" s="163"/>
      <c r="Y250" s="163"/>
      <c r="Z250" s="163"/>
      <c r="AA250" s="163"/>
      <c r="AB250" s="163"/>
      <c r="AC250" s="163"/>
      <c r="AD250" s="163"/>
      <c r="AE250" s="163"/>
      <c r="AF250" s="163"/>
      <c r="AG250" s="163"/>
      <c r="AH250" s="163"/>
      <c r="AI250" s="163"/>
      <c r="AJ250" s="163"/>
      <c r="AK250" s="163"/>
      <c r="AL250" s="163"/>
      <c r="AM250" s="163"/>
      <c r="AN250" s="163"/>
      <c r="AO250" s="163"/>
      <c r="AP250" s="163"/>
      <c r="AQ250" s="163"/>
      <c r="AR250" s="163"/>
      <c r="AS250" s="163"/>
    </row>
    <row r="251" spans="1:45" x14ac:dyDescent="0.2">
      <c r="A251" s="163"/>
      <c r="B251" s="163"/>
      <c r="C251" s="163"/>
      <c r="D251" s="163"/>
      <c r="E251" s="163"/>
      <c r="F251" s="163"/>
      <c r="G251" s="163"/>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row>
    <row r="252" spans="1:45" x14ac:dyDescent="0.2">
      <c r="A252" s="163"/>
      <c r="B252" s="163"/>
      <c r="C252" s="163"/>
      <c r="D252" s="163"/>
      <c r="E252" s="163"/>
      <c r="F252" s="163"/>
      <c r="G252" s="163"/>
      <c r="H252" s="163"/>
      <c r="I252" s="163"/>
      <c r="J252" s="163"/>
      <c r="K252" s="163"/>
      <c r="L252" s="163"/>
      <c r="M252" s="163"/>
      <c r="N252" s="163"/>
      <c r="O252" s="163"/>
      <c r="P252" s="163"/>
      <c r="Q252" s="163"/>
      <c r="R252" s="163"/>
      <c r="S252" s="163"/>
      <c r="T252" s="163"/>
      <c r="U252" s="163"/>
      <c r="V252" s="163"/>
      <c r="W252" s="163"/>
      <c r="X252" s="163"/>
      <c r="Y252" s="163"/>
      <c r="Z252" s="163"/>
      <c r="AA252" s="163"/>
      <c r="AB252" s="163"/>
      <c r="AC252" s="163"/>
      <c r="AD252" s="163"/>
      <c r="AE252" s="163"/>
      <c r="AF252" s="163"/>
      <c r="AG252" s="163"/>
      <c r="AH252" s="163"/>
      <c r="AI252" s="163"/>
      <c r="AJ252" s="163"/>
      <c r="AK252" s="163"/>
      <c r="AL252" s="163"/>
      <c r="AM252" s="163"/>
      <c r="AN252" s="163"/>
      <c r="AO252" s="163"/>
      <c r="AP252" s="163"/>
      <c r="AQ252" s="163"/>
      <c r="AR252" s="163"/>
      <c r="AS252" s="163"/>
    </row>
    <row r="253" spans="1:45" x14ac:dyDescent="0.2">
      <c r="A253" s="163"/>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row>
    <row r="254" spans="1:45" x14ac:dyDescent="0.2">
      <c r="A254" s="163"/>
      <c r="B254" s="163"/>
      <c r="C254" s="163"/>
      <c r="D254" s="163"/>
      <c r="E254" s="163"/>
      <c r="F254" s="163"/>
      <c r="G254" s="163"/>
      <c r="H254" s="163"/>
      <c r="I254" s="163"/>
      <c r="J254" s="163"/>
      <c r="K254" s="163"/>
      <c r="L254" s="163"/>
      <c r="M254" s="163"/>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row>
    <row r="255" spans="1:45" x14ac:dyDescent="0.2">
      <c r="A255" s="163"/>
      <c r="B255" s="163"/>
      <c r="C255" s="163"/>
      <c r="D255" s="163"/>
      <c r="E255" s="163"/>
      <c r="F255" s="163"/>
      <c r="G255" s="163"/>
      <c r="H255" s="163"/>
      <c r="I255" s="163"/>
      <c r="J255" s="163"/>
      <c r="K255" s="163"/>
      <c r="L255" s="163"/>
      <c r="M255" s="163"/>
      <c r="N255" s="163"/>
      <c r="O255" s="163"/>
      <c r="P255" s="163"/>
      <c r="Q255" s="163"/>
      <c r="R255" s="163"/>
      <c r="S255" s="163"/>
      <c r="T255" s="163"/>
      <c r="U255" s="163"/>
      <c r="V255" s="163"/>
      <c r="W255" s="163"/>
      <c r="X255" s="163"/>
      <c r="Y255" s="163"/>
      <c r="Z255" s="163"/>
      <c r="AA255" s="163"/>
      <c r="AB255" s="163"/>
      <c r="AC255" s="163"/>
      <c r="AD255" s="163"/>
      <c r="AE255" s="163"/>
      <c r="AF255" s="163"/>
      <c r="AG255" s="163"/>
      <c r="AH255" s="163"/>
      <c r="AI255" s="163"/>
      <c r="AJ255" s="163"/>
      <c r="AK255" s="163"/>
      <c r="AL255" s="163"/>
      <c r="AM255" s="163"/>
      <c r="AN255" s="163"/>
      <c r="AO255" s="163"/>
      <c r="AP255" s="163"/>
      <c r="AQ255" s="163"/>
      <c r="AR255" s="163"/>
      <c r="AS255" s="163"/>
    </row>
    <row r="256" spans="1:45" x14ac:dyDescent="0.2">
      <c r="A256" s="163"/>
      <c r="B256" s="163"/>
      <c r="C256" s="163"/>
      <c r="D256" s="163"/>
      <c r="E256" s="163"/>
      <c r="F256" s="163"/>
      <c r="G256" s="163"/>
      <c r="H256" s="163"/>
      <c r="I256" s="163"/>
      <c r="J256" s="163"/>
      <c r="K256" s="163"/>
      <c r="L256" s="163"/>
      <c r="M256" s="163"/>
      <c r="N256" s="163"/>
      <c r="O256" s="163"/>
      <c r="P256" s="163"/>
      <c r="Q256" s="163"/>
      <c r="R256" s="163"/>
      <c r="S256" s="163"/>
      <c r="T256" s="163"/>
      <c r="U256" s="163"/>
      <c r="V256" s="163"/>
      <c r="W256" s="163"/>
      <c r="X256" s="163"/>
      <c r="Y256" s="163"/>
      <c r="Z256" s="163"/>
      <c r="AA256" s="163"/>
      <c r="AB256" s="163"/>
      <c r="AC256" s="163"/>
      <c r="AD256" s="163"/>
      <c r="AE256" s="163"/>
      <c r="AF256" s="163"/>
      <c r="AG256" s="163"/>
      <c r="AH256" s="163"/>
      <c r="AI256" s="163"/>
      <c r="AJ256" s="163"/>
      <c r="AK256" s="163"/>
      <c r="AL256" s="163"/>
      <c r="AM256" s="163"/>
      <c r="AN256" s="163"/>
      <c r="AO256" s="163"/>
      <c r="AP256" s="163"/>
      <c r="AQ256" s="163"/>
      <c r="AR256" s="163"/>
      <c r="AS256" s="163"/>
    </row>
    <row r="257" spans="1:45" x14ac:dyDescent="0.2">
      <c r="A257" s="163"/>
      <c r="B257" s="163"/>
      <c r="C257" s="163"/>
      <c r="D257" s="163"/>
      <c r="E257" s="163"/>
      <c r="F257" s="163"/>
      <c r="G257" s="163"/>
      <c r="H257" s="163"/>
      <c r="I257" s="163"/>
      <c r="J257" s="163"/>
      <c r="K257" s="163"/>
      <c r="L257" s="163"/>
      <c r="M257" s="163"/>
      <c r="N257" s="163"/>
      <c r="O257" s="163"/>
      <c r="P257" s="163"/>
      <c r="Q257" s="163"/>
      <c r="R257" s="163"/>
      <c r="S257" s="163"/>
      <c r="T257" s="163"/>
      <c r="U257" s="163"/>
      <c r="V257" s="163"/>
      <c r="W257" s="163"/>
      <c r="X257" s="163"/>
      <c r="Y257" s="163"/>
      <c r="Z257" s="163"/>
      <c r="AA257" s="163"/>
      <c r="AB257" s="163"/>
      <c r="AC257" s="163"/>
      <c r="AD257" s="163"/>
      <c r="AE257" s="163"/>
      <c r="AF257" s="163"/>
      <c r="AG257" s="163"/>
      <c r="AH257" s="163"/>
      <c r="AI257" s="163"/>
      <c r="AJ257" s="163"/>
      <c r="AK257" s="163"/>
      <c r="AL257" s="163"/>
      <c r="AM257" s="163"/>
      <c r="AN257" s="163"/>
      <c r="AO257" s="163"/>
      <c r="AP257" s="163"/>
      <c r="AQ257" s="163"/>
      <c r="AR257" s="163"/>
      <c r="AS257" s="163"/>
    </row>
    <row r="258" spans="1:45" x14ac:dyDescent="0.2">
      <c r="A258" s="163"/>
      <c r="B258" s="163"/>
      <c r="C258" s="163"/>
      <c r="D258" s="163"/>
      <c r="E258" s="163"/>
      <c r="F258" s="163"/>
      <c r="G258" s="163"/>
      <c r="H258" s="163"/>
      <c r="I258" s="163"/>
      <c r="J258" s="163"/>
      <c r="K258" s="163"/>
      <c r="L258" s="163"/>
      <c r="M258" s="163"/>
      <c r="N258" s="163"/>
      <c r="O258" s="163"/>
      <c r="P258" s="163"/>
      <c r="Q258" s="163"/>
      <c r="R258" s="163"/>
      <c r="S258" s="163"/>
      <c r="T258" s="163"/>
      <c r="U258" s="163"/>
      <c r="V258" s="163"/>
      <c r="W258" s="163"/>
      <c r="X258" s="163"/>
      <c r="Y258" s="163"/>
      <c r="Z258" s="163"/>
      <c r="AA258" s="163"/>
      <c r="AB258" s="163"/>
      <c r="AC258" s="163"/>
      <c r="AD258" s="163"/>
      <c r="AE258" s="163"/>
      <c r="AF258" s="163"/>
      <c r="AG258" s="163"/>
      <c r="AH258" s="163"/>
      <c r="AI258" s="163"/>
      <c r="AJ258" s="163"/>
      <c r="AK258" s="163"/>
      <c r="AL258" s="163"/>
      <c r="AM258" s="163"/>
      <c r="AN258" s="163"/>
      <c r="AO258" s="163"/>
      <c r="AP258" s="163"/>
      <c r="AQ258" s="163"/>
      <c r="AR258" s="163"/>
      <c r="AS258" s="163"/>
    </row>
    <row r="259" spans="1:45" x14ac:dyDescent="0.2">
      <c r="A259" s="163"/>
      <c r="B259" s="163"/>
      <c r="C259" s="163"/>
      <c r="D259" s="163"/>
      <c r="E259" s="163"/>
      <c r="F259" s="163"/>
      <c r="G259" s="163"/>
      <c r="H259" s="163"/>
      <c r="I259" s="163"/>
      <c r="J259" s="163"/>
      <c r="K259" s="163"/>
      <c r="L259" s="163"/>
      <c r="M259" s="163"/>
      <c r="N259" s="163"/>
      <c r="O259" s="163"/>
      <c r="P259" s="163"/>
      <c r="Q259" s="163"/>
      <c r="R259" s="163"/>
      <c r="S259" s="163"/>
      <c r="T259" s="163"/>
      <c r="U259" s="163"/>
      <c r="V259" s="163"/>
      <c r="W259" s="163"/>
      <c r="X259" s="163"/>
      <c r="Y259" s="163"/>
      <c r="Z259" s="163"/>
      <c r="AA259" s="163"/>
      <c r="AB259" s="163"/>
      <c r="AC259" s="163"/>
      <c r="AD259" s="163"/>
      <c r="AE259" s="163"/>
      <c r="AF259" s="163"/>
      <c r="AG259" s="163"/>
      <c r="AH259" s="163"/>
      <c r="AI259" s="163"/>
      <c r="AJ259" s="163"/>
      <c r="AK259" s="163"/>
      <c r="AL259" s="163"/>
      <c r="AM259" s="163"/>
      <c r="AN259" s="163"/>
      <c r="AO259" s="163"/>
      <c r="AP259" s="163"/>
      <c r="AQ259" s="163"/>
      <c r="AR259" s="163"/>
      <c r="AS259" s="163"/>
    </row>
    <row r="260" spans="1:45" x14ac:dyDescent="0.2">
      <c r="A260" s="163"/>
      <c r="B260" s="163"/>
      <c r="C260" s="163"/>
      <c r="D260" s="163"/>
      <c r="E260" s="163"/>
      <c r="F260" s="163"/>
      <c r="G260" s="163"/>
      <c r="H260" s="163"/>
      <c r="I260" s="163"/>
      <c r="J260" s="163"/>
      <c r="K260" s="163"/>
      <c r="L260" s="163"/>
      <c r="M260" s="163"/>
      <c r="N260" s="163"/>
      <c r="O260" s="163"/>
      <c r="P260" s="163"/>
      <c r="Q260" s="163"/>
      <c r="R260" s="163"/>
      <c r="S260" s="163"/>
      <c r="T260" s="163"/>
      <c r="U260" s="163"/>
      <c r="V260" s="163"/>
      <c r="W260" s="163"/>
      <c r="X260" s="163"/>
      <c r="Y260" s="163"/>
      <c r="Z260" s="163"/>
      <c r="AA260" s="163"/>
      <c r="AB260" s="163"/>
      <c r="AC260" s="163"/>
      <c r="AD260" s="163"/>
      <c r="AE260" s="163"/>
      <c r="AF260" s="163"/>
      <c r="AG260" s="163"/>
      <c r="AH260" s="163"/>
      <c r="AI260" s="163"/>
      <c r="AJ260" s="163"/>
      <c r="AK260" s="163"/>
      <c r="AL260" s="163"/>
      <c r="AM260" s="163"/>
      <c r="AN260" s="163"/>
      <c r="AO260" s="163"/>
      <c r="AP260" s="163"/>
      <c r="AQ260" s="163"/>
      <c r="AR260" s="163"/>
      <c r="AS260" s="163"/>
    </row>
    <row r="261" spans="1:45" x14ac:dyDescent="0.2">
      <c r="A261" s="163"/>
      <c r="B261" s="163"/>
      <c r="C261" s="163"/>
      <c r="D261" s="163"/>
      <c r="E261" s="163"/>
      <c r="F261" s="163"/>
      <c r="G261" s="163"/>
      <c r="H261" s="163"/>
      <c r="I261" s="163"/>
      <c r="J261" s="163"/>
      <c r="K261" s="163"/>
      <c r="L261" s="163"/>
      <c r="M261" s="163"/>
      <c r="N261" s="163"/>
      <c r="O261" s="163"/>
      <c r="P261" s="163"/>
      <c r="Q261" s="163"/>
      <c r="R261" s="163"/>
      <c r="S261" s="163"/>
      <c r="T261" s="163"/>
      <c r="U261" s="163"/>
      <c r="V261" s="163"/>
      <c r="W261" s="163"/>
      <c r="X261" s="163"/>
      <c r="Y261" s="163"/>
      <c r="Z261" s="163"/>
      <c r="AA261" s="163"/>
      <c r="AB261" s="163"/>
      <c r="AC261" s="163"/>
      <c r="AD261" s="163"/>
      <c r="AE261" s="163"/>
      <c r="AF261" s="163"/>
      <c r="AG261" s="163"/>
      <c r="AH261" s="163"/>
      <c r="AI261" s="163"/>
      <c r="AJ261" s="163"/>
      <c r="AK261" s="163"/>
      <c r="AL261" s="163"/>
      <c r="AM261" s="163"/>
      <c r="AN261" s="163"/>
      <c r="AO261" s="163"/>
      <c r="AP261" s="163"/>
      <c r="AQ261" s="163"/>
      <c r="AR261" s="163"/>
      <c r="AS261" s="163"/>
    </row>
    <row r="262" spans="1:45" x14ac:dyDescent="0.2">
      <c r="A262" s="163"/>
      <c r="B262" s="163"/>
      <c r="C262" s="163"/>
      <c r="D262" s="163"/>
      <c r="E262" s="163"/>
      <c r="F262" s="163"/>
      <c r="G262" s="163"/>
      <c r="H262" s="163"/>
      <c r="I262" s="163"/>
      <c r="J262" s="163"/>
      <c r="K262" s="163"/>
      <c r="L262" s="163"/>
      <c r="M262" s="163"/>
      <c r="N262" s="163"/>
      <c r="O262" s="163"/>
      <c r="P262" s="163"/>
      <c r="Q262" s="163"/>
      <c r="R262" s="163"/>
      <c r="S262" s="163"/>
      <c r="T262" s="163"/>
      <c r="U262" s="163"/>
      <c r="V262" s="163"/>
      <c r="W262" s="163"/>
      <c r="X262" s="163"/>
      <c r="Y262" s="163"/>
      <c r="Z262" s="163"/>
      <c r="AA262" s="163"/>
      <c r="AB262" s="163"/>
      <c r="AC262" s="163"/>
      <c r="AD262" s="163"/>
      <c r="AE262" s="163"/>
      <c r="AF262" s="163"/>
      <c r="AG262" s="163"/>
      <c r="AH262" s="163"/>
      <c r="AI262" s="163"/>
      <c r="AJ262" s="163"/>
      <c r="AK262" s="163"/>
      <c r="AL262" s="163"/>
      <c r="AM262" s="163"/>
      <c r="AN262" s="163"/>
      <c r="AO262" s="163"/>
      <c r="AP262" s="163"/>
      <c r="AQ262" s="163"/>
      <c r="AR262" s="163"/>
      <c r="AS262" s="163"/>
    </row>
    <row r="263" spans="1:45" x14ac:dyDescent="0.2">
      <c r="A263" s="163"/>
      <c r="B263" s="163"/>
      <c r="C263" s="163"/>
      <c r="D263" s="163"/>
      <c r="E263" s="163"/>
      <c r="F263" s="163"/>
      <c r="G263" s="163"/>
      <c r="H263" s="163"/>
      <c r="I263" s="163"/>
      <c r="J263" s="163"/>
      <c r="K263" s="163"/>
      <c r="L263" s="163"/>
      <c r="M263" s="163"/>
      <c r="N263" s="163"/>
      <c r="O263" s="163"/>
      <c r="P263" s="163"/>
      <c r="Q263" s="163"/>
      <c r="R263" s="163"/>
      <c r="S263" s="163"/>
      <c r="T263" s="163"/>
      <c r="U263" s="163"/>
      <c r="V263" s="163"/>
      <c r="W263" s="163"/>
      <c r="X263" s="163"/>
      <c r="Y263" s="163"/>
      <c r="Z263" s="163"/>
      <c r="AA263" s="163"/>
      <c r="AB263" s="163"/>
      <c r="AC263" s="163"/>
      <c r="AD263" s="163"/>
      <c r="AE263" s="163"/>
      <c r="AF263" s="163"/>
      <c r="AG263" s="163"/>
      <c r="AH263" s="163"/>
      <c r="AI263" s="163"/>
      <c r="AJ263" s="163"/>
      <c r="AK263" s="163"/>
      <c r="AL263" s="163"/>
      <c r="AM263" s="163"/>
      <c r="AN263" s="163"/>
      <c r="AO263" s="163"/>
      <c r="AP263" s="163"/>
      <c r="AQ263" s="163"/>
      <c r="AR263" s="163"/>
      <c r="AS263" s="163"/>
    </row>
    <row r="264" spans="1:45" x14ac:dyDescent="0.2">
      <c r="A264" s="163"/>
      <c r="B264" s="163"/>
      <c r="C264" s="163"/>
      <c r="D264" s="163"/>
      <c r="E264" s="163"/>
      <c r="F264" s="163"/>
      <c r="G264" s="163"/>
      <c r="H264" s="163"/>
      <c r="I264" s="163"/>
      <c r="J264" s="163"/>
      <c r="K264" s="163"/>
      <c r="L264" s="163"/>
      <c r="M264" s="163"/>
      <c r="N264" s="163"/>
      <c r="O264" s="163"/>
      <c r="P264" s="163"/>
      <c r="Q264" s="163"/>
      <c r="R264" s="163"/>
      <c r="S264" s="163"/>
      <c r="T264" s="163"/>
      <c r="U264" s="163"/>
      <c r="V264" s="163"/>
      <c r="W264" s="163"/>
      <c r="X264" s="163"/>
      <c r="Y264" s="163"/>
      <c r="Z264" s="163"/>
      <c r="AA264" s="163"/>
      <c r="AB264" s="163"/>
      <c r="AC264" s="163"/>
      <c r="AD264" s="163"/>
      <c r="AE264" s="163"/>
      <c r="AF264" s="163"/>
      <c r="AG264" s="163"/>
      <c r="AH264" s="163"/>
      <c r="AI264" s="163"/>
      <c r="AJ264" s="163"/>
      <c r="AK264" s="163"/>
      <c r="AL264" s="163"/>
      <c r="AM264" s="163"/>
      <c r="AN264" s="163"/>
      <c r="AO264" s="163"/>
      <c r="AP264" s="163"/>
      <c r="AQ264" s="163"/>
      <c r="AR264" s="163"/>
      <c r="AS264" s="163"/>
    </row>
    <row r="265" spans="1:45" x14ac:dyDescent="0.2">
      <c r="A265" s="163"/>
      <c r="B265" s="163"/>
      <c r="C265" s="163"/>
      <c r="D265" s="163"/>
      <c r="E265" s="163"/>
      <c r="F265" s="163"/>
      <c r="G265" s="163"/>
      <c r="H265" s="163"/>
      <c r="I265" s="163"/>
      <c r="J265" s="163"/>
      <c r="K265" s="163"/>
      <c r="L265" s="163"/>
      <c r="M265" s="163"/>
      <c r="N265" s="163"/>
      <c r="O265" s="163"/>
      <c r="P265" s="163"/>
      <c r="Q265" s="163"/>
      <c r="R265" s="163"/>
      <c r="S265" s="163"/>
      <c r="T265" s="163"/>
      <c r="U265" s="163"/>
      <c r="V265" s="163"/>
      <c r="W265" s="163"/>
      <c r="X265" s="163"/>
      <c r="Y265" s="163"/>
      <c r="Z265" s="163"/>
      <c r="AA265" s="163"/>
      <c r="AB265" s="163"/>
      <c r="AC265" s="163"/>
      <c r="AD265" s="163"/>
      <c r="AE265" s="163"/>
      <c r="AF265" s="163"/>
      <c r="AG265" s="163"/>
      <c r="AH265" s="163"/>
      <c r="AI265" s="163"/>
      <c r="AJ265" s="163"/>
      <c r="AK265" s="163"/>
      <c r="AL265" s="163"/>
      <c r="AM265" s="163"/>
      <c r="AN265" s="163"/>
      <c r="AO265" s="163"/>
      <c r="AP265" s="163"/>
      <c r="AQ265" s="163"/>
      <c r="AR265" s="163"/>
      <c r="AS265" s="163"/>
    </row>
    <row r="266" spans="1:45" x14ac:dyDescent="0.2">
      <c r="A266" s="163"/>
      <c r="B266" s="163"/>
      <c r="C266" s="163"/>
      <c r="D266" s="163"/>
      <c r="E266" s="163"/>
      <c r="F266" s="163"/>
      <c r="G266" s="163"/>
      <c r="H266" s="163"/>
      <c r="I266" s="163"/>
      <c r="J266" s="163"/>
      <c r="K266" s="163"/>
      <c r="L266" s="163"/>
      <c r="M266" s="163"/>
      <c r="N266" s="163"/>
      <c r="O266" s="163"/>
      <c r="P266" s="163"/>
      <c r="Q266" s="163"/>
      <c r="R266" s="163"/>
      <c r="S266" s="163"/>
      <c r="T266" s="163"/>
      <c r="U266" s="163"/>
      <c r="V266" s="163"/>
      <c r="W266" s="163"/>
      <c r="X266" s="163"/>
      <c r="Y266" s="163"/>
      <c r="Z266" s="163"/>
      <c r="AA266" s="163"/>
      <c r="AB266" s="163"/>
      <c r="AC266" s="163"/>
      <c r="AD266" s="163"/>
      <c r="AE266" s="163"/>
      <c r="AF266" s="163"/>
      <c r="AG266" s="163"/>
      <c r="AH266" s="163"/>
      <c r="AI266" s="163"/>
      <c r="AJ266" s="163"/>
      <c r="AK266" s="163"/>
      <c r="AL266" s="163"/>
      <c r="AM266" s="163"/>
      <c r="AN266" s="163"/>
      <c r="AO266" s="163"/>
      <c r="AP266" s="163"/>
      <c r="AQ266" s="163"/>
      <c r="AR266" s="163"/>
      <c r="AS266" s="163"/>
    </row>
    <row r="267" spans="1:45" x14ac:dyDescent="0.2">
      <c r="A267" s="163"/>
      <c r="B267" s="163"/>
      <c r="C267" s="163"/>
      <c r="D267" s="163"/>
      <c r="E267" s="163"/>
      <c r="F267" s="163"/>
      <c r="G267" s="163"/>
      <c r="H267" s="163"/>
      <c r="I267" s="163"/>
      <c r="J267" s="163"/>
      <c r="K267" s="163"/>
      <c r="L267" s="163"/>
      <c r="M267" s="163"/>
      <c r="N267" s="163"/>
      <c r="O267" s="163"/>
      <c r="P267" s="163"/>
      <c r="Q267" s="163"/>
      <c r="R267" s="163"/>
      <c r="S267" s="163"/>
      <c r="T267" s="163"/>
      <c r="U267" s="163"/>
      <c r="V267" s="163"/>
      <c r="W267" s="163"/>
      <c r="X267" s="163"/>
      <c r="Y267" s="163"/>
      <c r="Z267" s="163"/>
      <c r="AA267" s="163"/>
      <c r="AB267" s="163"/>
      <c r="AC267" s="163"/>
      <c r="AD267" s="163"/>
      <c r="AE267" s="163"/>
      <c r="AF267" s="163"/>
      <c r="AG267" s="163"/>
      <c r="AH267" s="163"/>
      <c r="AI267" s="163"/>
      <c r="AJ267" s="163"/>
      <c r="AK267" s="163"/>
      <c r="AL267" s="163"/>
      <c r="AM267" s="163"/>
      <c r="AN267" s="163"/>
      <c r="AO267" s="163"/>
      <c r="AP267" s="163"/>
      <c r="AQ267" s="163"/>
      <c r="AR267" s="163"/>
      <c r="AS267" s="163"/>
    </row>
    <row r="268" spans="1:45" x14ac:dyDescent="0.2">
      <c r="A268" s="163"/>
      <c r="B268" s="163"/>
      <c r="C268" s="163"/>
      <c r="D268" s="163"/>
      <c r="E268" s="163"/>
      <c r="F268" s="163"/>
      <c r="G268" s="163"/>
      <c r="H268" s="163"/>
      <c r="I268" s="163"/>
      <c r="J268" s="163"/>
      <c r="K268" s="163"/>
      <c r="L268" s="163"/>
      <c r="M268" s="163"/>
      <c r="N268" s="163"/>
      <c r="O268" s="163"/>
      <c r="P268" s="163"/>
      <c r="Q268" s="163"/>
      <c r="R268" s="163"/>
      <c r="S268" s="163"/>
      <c r="T268" s="163"/>
      <c r="U268" s="163"/>
      <c r="V268" s="163"/>
      <c r="W268" s="163"/>
      <c r="X268" s="163"/>
      <c r="Y268" s="163"/>
      <c r="Z268" s="163"/>
      <c r="AA268" s="163"/>
      <c r="AB268" s="163"/>
      <c r="AC268" s="163"/>
      <c r="AD268" s="163"/>
      <c r="AE268" s="163"/>
      <c r="AF268" s="163"/>
      <c r="AG268" s="163"/>
      <c r="AH268" s="163"/>
      <c r="AI268" s="163"/>
      <c r="AJ268" s="163"/>
      <c r="AK268" s="163"/>
      <c r="AL268" s="163"/>
      <c r="AM268" s="163"/>
      <c r="AN268" s="163"/>
      <c r="AO268" s="163"/>
      <c r="AP268" s="163"/>
      <c r="AQ268" s="163"/>
      <c r="AR268" s="163"/>
      <c r="AS268" s="163"/>
    </row>
    <row r="269" spans="1:45" x14ac:dyDescent="0.2">
      <c r="A269" s="163"/>
      <c r="B269" s="163"/>
      <c r="C269" s="163"/>
      <c r="D269" s="163"/>
      <c r="E269" s="163"/>
      <c r="F269" s="163"/>
      <c r="G269" s="163"/>
      <c r="H269" s="163"/>
      <c r="I269" s="163"/>
      <c r="J269" s="163"/>
      <c r="K269" s="163"/>
      <c r="L269" s="163"/>
      <c r="M269" s="163"/>
      <c r="N269" s="163"/>
      <c r="O269" s="163"/>
      <c r="P269" s="163"/>
      <c r="Q269" s="163"/>
      <c r="R269" s="163"/>
      <c r="S269" s="163"/>
      <c r="T269" s="163"/>
      <c r="U269" s="163"/>
      <c r="V269" s="163"/>
      <c r="W269" s="163"/>
      <c r="X269" s="163"/>
      <c r="Y269" s="163"/>
      <c r="Z269" s="163"/>
      <c r="AA269" s="163"/>
      <c r="AB269" s="163"/>
      <c r="AC269" s="163"/>
      <c r="AD269" s="163"/>
      <c r="AE269" s="163"/>
      <c r="AF269" s="163"/>
      <c r="AG269" s="163"/>
      <c r="AH269" s="163"/>
      <c r="AI269" s="163"/>
      <c r="AJ269" s="163"/>
      <c r="AK269" s="163"/>
      <c r="AL269" s="163"/>
      <c r="AM269" s="163"/>
      <c r="AN269" s="163"/>
      <c r="AO269" s="163"/>
      <c r="AP269" s="163"/>
      <c r="AQ269" s="163"/>
      <c r="AR269" s="163"/>
      <c r="AS269" s="163"/>
    </row>
    <row r="270" spans="1:45" x14ac:dyDescent="0.2">
      <c r="A270" s="163"/>
      <c r="B270" s="163"/>
      <c r="C270" s="163"/>
      <c r="D270" s="163"/>
      <c r="E270" s="163"/>
      <c r="F270" s="163"/>
      <c r="G270" s="163"/>
      <c r="H270" s="163"/>
      <c r="I270" s="163"/>
      <c r="J270" s="163"/>
      <c r="K270" s="163"/>
      <c r="L270" s="163"/>
      <c r="M270" s="163"/>
      <c r="N270" s="163"/>
      <c r="O270" s="163"/>
      <c r="P270" s="163"/>
      <c r="Q270" s="163"/>
      <c r="R270" s="163"/>
      <c r="S270" s="163"/>
      <c r="T270" s="163"/>
      <c r="U270" s="163"/>
      <c r="V270" s="163"/>
      <c r="W270" s="163"/>
      <c r="X270" s="163"/>
      <c r="Y270" s="163"/>
      <c r="Z270" s="163"/>
      <c r="AA270" s="163"/>
      <c r="AB270" s="163"/>
      <c r="AC270" s="163"/>
      <c r="AD270" s="163"/>
      <c r="AE270" s="163"/>
      <c r="AF270" s="163"/>
      <c r="AG270" s="163"/>
      <c r="AH270" s="163"/>
      <c r="AI270" s="163"/>
      <c r="AJ270" s="163"/>
      <c r="AK270" s="163"/>
      <c r="AL270" s="163"/>
      <c r="AM270" s="163"/>
      <c r="AN270" s="163"/>
      <c r="AO270" s="163"/>
      <c r="AP270" s="163"/>
      <c r="AQ270" s="163"/>
      <c r="AR270" s="163"/>
      <c r="AS270" s="163"/>
    </row>
    <row r="271" spans="1:45" x14ac:dyDescent="0.2">
      <c r="A271" s="163"/>
      <c r="B271" s="163"/>
      <c r="C271" s="163"/>
      <c r="D271" s="163"/>
      <c r="E271" s="163"/>
      <c r="F271" s="163"/>
      <c r="G271" s="163"/>
      <c r="H271" s="163"/>
      <c r="I271" s="163"/>
      <c r="J271" s="163"/>
      <c r="K271" s="163"/>
      <c r="L271" s="163"/>
      <c r="M271" s="163"/>
      <c r="N271" s="163"/>
      <c r="O271" s="163"/>
      <c r="P271" s="163"/>
      <c r="Q271" s="163"/>
      <c r="R271" s="163"/>
      <c r="S271" s="163"/>
      <c r="T271" s="163"/>
      <c r="U271" s="163"/>
      <c r="V271" s="163"/>
      <c r="W271" s="163"/>
      <c r="X271" s="163"/>
      <c r="Y271" s="163"/>
      <c r="Z271" s="163"/>
      <c r="AA271" s="163"/>
      <c r="AB271" s="163"/>
      <c r="AC271" s="163"/>
      <c r="AD271" s="163"/>
      <c r="AE271" s="163"/>
      <c r="AF271" s="163"/>
      <c r="AG271" s="163"/>
      <c r="AH271" s="163"/>
      <c r="AI271" s="163"/>
      <c r="AJ271" s="163"/>
      <c r="AK271" s="163"/>
      <c r="AL271" s="163"/>
      <c r="AM271" s="163"/>
      <c r="AN271" s="163"/>
      <c r="AO271" s="163"/>
      <c r="AP271" s="163"/>
      <c r="AQ271" s="163"/>
      <c r="AR271" s="163"/>
      <c r="AS271" s="163"/>
    </row>
    <row r="272" spans="1:45" x14ac:dyDescent="0.2">
      <c r="A272" s="163"/>
      <c r="B272" s="163"/>
      <c r="C272" s="163"/>
      <c r="D272" s="163"/>
      <c r="E272" s="163"/>
      <c r="F272" s="163"/>
      <c r="G272" s="163"/>
      <c r="H272" s="163"/>
      <c r="I272" s="163"/>
      <c r="J272" s="163"/>
      <c r="K272" s="163"/>
      <c r="L272" s="163"/>
      <c r="M272" s="163"/>
      <c r="N272" s="163"/>
      <c r="O272" s="163"/>
      <c r="P272" s="163"/>
      <c r="Q272" s="163"/>
      <c r="R272" s="163"/>
      <c r="S272" s="163"/>
      <c r="T272" s="163"/>
      <c r="U272" s="163"/>
      <c r="V272" s="163"/>
      <c r="W272" s="163"/>
      <c r="X272" s="163"/>
      <c r="Y272" s="163"/>
      <c r="Z272" s="163"/>
      <c r="AA272" s="163"/>
      <c r="AB272" s="163"/>
      <c r="AC272" s="163"/>
      <c r="AD272" s="163"/>
      <c r="AE272" s="163"/>
      <c r="AF272" s="163"/>
      <c r="AG272" s="163"/>
      <c r="AH272" s="163"/>
      <c r="AI272" s="163"/>
      <c r="AJ272" s="163"/>
      <c r="AK272" s="163"/>
      <c r="AL272" s="163"/>
      <c r="AM272" s="163"/>
      <c r="AN272" s="163"/>
      <c r="AO272" s="163"/>
      <c r="AP272" s="163"/>
      <c r="AQ272" s="163"/>
      <c r="AR272" s="163"/>
      <c r="AS272" s="163"/>
    </row>
    <row r="273" spans="1:45" x14ac:dyDescent="0.2">
      <c r="A273" s="163"/>
      <c r="B273" s="163"/>
      <c r="C273" s="163"/>
      <c r="D273" s="163"/>
      <c r="E273" s="163"/>
      <c r="F273" s="163"/>
      <c r="G273" s="163"/>
      <c r="H273" s="163"/>
      <c r="I273" s="163"/>
      <c r="J273" s="163"/>
      <c r="K273" s="163"/>
      <c r="L273" s="163"/>
      <c r="M273" s="163"/>
      <c r="N273" s="163"/>
      <c r="O273" s="163"/>
      <c r="P273" s="163"/>
      <c r="Q273" s="163"/>
      <c r="R273" s="163"/>
      <c r="S273" s="163"/>
      <c r="T273" s="163"/>
      <c r="U273" s="163"/>
      <c r="V273" s="163"/>
      <c r="W273" s="163"/>
      <c r="X273" s="163"/>
      <c r="Y273" s="163"/>
      <c r="Z273" s="163"/>
      <c r="AA273" s="163"/>
      <c r="AB273" s="163"/>
      <c r="AC273" s="163"/>
      <c r="AD273" s="163"/>
      <c r="AE273" s="163"/>
      <c r="AF273" s="163"/>
      <c r="AG273" s="163"/>
      <c r="AH273" s="163"/>
      <c r="AI273" s="163"/>
      <c r="AJ273" s="163"/>
      <c r="AK273" s="163"/>
      <c r="AL273" s="163"/>
      <c r="AM273" s="163"/>
      <c r="AN273" s="163"/>
      <c r="AO273" s="163"/>
      <c r="AP273" s="163"/>
      <c r="AQ273" s="163"/>
      <c r="AR273" s="163"/>
      <c r="AS273" s="163"/>
    </row>
    <row r="274" spans="1:45" x14ac:dyDescent="0.2">
      <c r="A274" s="163"/>
      <c r="B274" s="163"/>
      <c r="C274" s="163"/>
      <c r="D274" s="163"/>
      <c r="E274" s="163"/>
      <c r="F274" s="163"/>
      <c r="G274" s="163"/>
      <c r="H274" s="163"/>
      <c r="I274" s="163"/>
      <c r="J274" s="163"/>
      <c r="K274" s="163"/>
      <c r="L274" s="163"/>
      <c r="M274" s="163"/>
      <c r="N274" s="163"/>
      <c r="O274" s="163"/>
      <c r="P274" s="163"/>
      <c r="Q274" s="163"/>
      <c r="R274" s="163"/>
      <c r="S274" s="163"/>
      <c r="T274" s="163"/>
      <c r="U274" s="163"/>
      <c r="V274" s="163"/>
      <c r="W274" s="163"/>
      <c r="X274" s="163"/>
      <c r="Y274" s="163"/>
      <c r="Z274" s="163"/>
      <c r="AA274" s="163"/>
      <c r="AB274" s="163"/>
      <c r="AC274" s="163"/>
      <c r="AD274" s="163"/>
      <c r="AE274" s="163"/>
      <c r="AF274" s="163"/>
      <c r="AG274" s="163"/>
      <c r="AH274" s="163"/>
      <c r="AI274" s="163"/>
      <c r="AJ274" s="163"/>
      <c r="AK274" s="163"/>
      <c r="AL274" s="163"/>
      <c r="AM274" s="163"/>
      <c r="AN274" s="163"/>
      <c r="AO274" s="163"/>
      <c r="AP274" s="163"/>
      <c r="AQ274" s="163"/>
      <c r="AR274" s="163"/>
      <c r="AS274" s="163"/>
    </row>
    <row r="275" spans="1:45" x14ac:dyDescent="0.2">
      <c r="A275" s="163"/>
      <c r="B275" s="163"/>
      <c r="C275" s="163"/>
      <c r="D275" s="163"/>
      <c r="E275" s="163"/>
      <c r="F275" s="163"/>
      <c r="G275" s="163"/>
      <c r="H275" s="163"/>
      <c r="I275" s="163"/>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c r="AP275" s="163"/>
      <c r="AQ275" s="163"/>
      <c r="AR275" s="163"/>
      <c r="AS275" s="163"/>
    </row>
    <row r="276" spans="1:45" x14ac:dyDescent="0.2">
      <c r="A276" s="163"/>
      <c r="B276" s="163"/>
      <c r="C276" s="163"/>
      <c r="D276" s="163"/>
      <c r="E276" s="163"/>
      <c r="F276" s="163"/>
      <c r="G276" s="163"/>
      <c r="H276" s="163"/>
      <c r="I276" s="163"/>
      <c r="J276" s="163"/>
      <c r="K276" s="163"/>
      <c r="L276" s="163"/>
      <c r="M276" s="163"/>
      <c r="N276" s="163"/>
      <c r="O276" s="163"/>
      <c r="P276" s="163"/>
      <c r="Q276" s="163"/>
      <c r="R276" s="163"/>
      <c r="S276" s="163"/>
      <c r="T276" s="163"/>
      <c r="U276" s="163"/>
      <c r="V276" s="163"/>
      <c r="W276" s="163"/>
      <c r="X276" s="163"/>
      <c r="Y276" s="163"/>
      <c r="Z276" s="163"/>
      <c r="AA276" s="163"/>
      <c r="AB276" s="163"/>
      <c r="AC276" s="163"/>
      <c r="AD276" s="163"/>
      <c r="AE276" s="163"/>
      <c r="AF276" s="163"/>
      <c r="AG276" s="163"/>
      <c r="AH276" s="163"/>
      <c r="AI276" s="163"/>
      <c r="AJ276" s="163"/>
      <c r="AK276" s="163"/>
      <c r="AL276" s="163"/>
      <c r="AM276" s="163"/>
      <c r="AN276" s="163"/>
      <c r="AO276" s="163"/>
      <c r="AP276" s="163"/>
      <c r="AQ276" s="163"/>
      <c r="AR276" s="163"/>
      <c r="AS276" s="163"/>
    </row>
    <row r="277" spans="1:45" x14ac:dyDescent="0.2">
      <c r="A277" s="163"/>
      <c r="B277" s="163"/>
      <c r="C277" s="163"/>
      <c r="D277" s="163"/>
      <c r="E277" s="163"/>
      <c r="F277" s="163"/>
      <c r="G277" s="163"/>
      <c r="H277" s="163"/>
      <c r="I277" s="163"/>
      <c r="J277" s="163"/>
      <c r="K277" s="163"/>
      <c r="L277" s="163"/>
      <c r="M277" s="163"/>
      <c r="N277" s="163"/>
      <c r="O277" s="163"/>
      <c r="P277" s="163"/>
      <c r="Q277" s="163"/>
      <c r="R277" s="163"/>
      <c r="S277" s="163"/>
      <c r="T277" s="163"/>
      <c r="U277" s="163"/>
      <c r="V277" s="163"/>
      <c r="W277" s="163"/>
      <c r="X277" s="163"/>
      <c r="Y277" s="163"/>
      <c r="Z277" s="163"/>
      <c r="AA277" s="163"/>
      <c r="AB277" s="163"/>
      <c r="AC277" s="163"/>
      <c r="AD277" s="163"/>
      <c r="AE277" s="163"/>
      <c r="AF277" s="163"/>
      <c r="AG277" s="163"/>
      <c r="AH277" s="163"/>
      <c r="AI277" s="163"/>
      <c r="AJ277" s="163"/>
      <c r="AK277" s="163"/>
      <c r="AL277" s="163"/>
      <c r="AM277" s="163"/>
      <c r="AN277" s="163"/>
      <c r="AO277" s="163"/>
      <c r="AP277" s="163"/>
      <c r="AQ277" s="163"/>
      <c r="AR277" s="163"/>
      <c r="AS277" s="163"/>
    </row>
    <row r="278" spans="1:45" x14ac:dyDescent="0.2">
      <c r="A278" s="163"/>
      <c r="B278" s="163"/>
      <c r="C278" s="163"/>
      <c r="D278" s="163"/>
      <c r="E278" s="163"/>
      <c r="F278" s="163"/>
      <c r="G278" s="163"/>
      <c r="H278" s="163"/>
      <c r="I278" s="163"/>
      <c r="J278" s="163"/>
      <c r="K278" s="163"/>
      <c r="L278" s="163"/>
      <c r="M278" s="163"/>
      <c r="N278" s="163"/>
      <c r="O278" s="163"/>
      <c r="P278" s="163"/>
      <c r="Q278" s="163"/>
      <c r="R278" s="163"/>
      <c r="S278" s="163"/>
      <c r="T278" s="163"/>
      <c r="U278" s="163"/>
      <c r="V278" s="163"/>
      <c r="W278" s="163"/>
      <c r="X278" s="163"/>
      <c r="Y278" s="163"/>
      <c r="Z278" s="163"/>
      <c r="AA278" s="163"/>
      <c r="AB278" s="163"/>
      <c r="AC278" s="163"/>
      <c r="AD278" s="163"/>
      <c r="AE278" s="163"/>
      <c r="AF278" s="163"/>
      <c r="AG278" s="163"/>
      <c r="AH278" s="163"/>
      <c r="AI278" s="163"/>
      <c r="AJ278" s="163"/>
      <c r="AK278" s="163"/>
      <c r="AL278" s="163"/>
      <c r="AM278" s="163"/>
      <c r="AN278" s="163"/>
      <c r="AO278" s="163"/>
      <c r="AP278" s="163"/>
      <c r="AQ278" s="163"/>
      <c r="AR278" s="163"/>
      <c r="AS278" s="163"/>
    </row>
    <row r="279" spans="1:45" x14ac:dyDescent="0.2">
      <c r="A279" s="163"/>
      <c r="B279" s="163"/>
      <c r="C279" s="163"/>
      <c r="D279" s="163"/>
      <c r="E279" s="163"/>
      <c r="F279" s="163"/>
      <c r="G279" s="163"/>
      <c r="H279" s="163"/>
      <c r="I279" s="163"/>
      <c r="J279" s="163"/>
      <c r="K279" s="163"/>
      <c r="L279" s="163"/>
      <c r="M279" s="163"/>
      <c r="N279" s="163"/>
      <c r="O279" s="163"/>
      <c r="P279" s="163"/>
      <c r="Q279" s="163"/>
      <c r="R279" s="163"/>
      <c r="S279" s="163"/>
      <c r="T279" s="163"/>
      <c r="U279" s="163"/>
      <c r="V279" s="163"/>
      <c r="W279" s="163"/>
      <c r="X279" s="163"/>
      <c r="Y279" s="163"/>
      <c r="Z279" s="163"/>
      <c r="AA279" s="163"/>
      <c r="AB279" s="163"/>
      <c r="AC279" s="163"/>
      <c r="AD279" s="163"/>
      <c r="AE279" s="163"/>
      <c r="AF279" s="163"/>
      <c r="AG279" s="163"/>
      <c r="AH279" s="163"/>
      <c r="AI279" s="163"/>
      <c r="AJ279" s="163"/>
      <c r="AK279" s="163"/>
      <c r="AL279" s="163"/>
      <c r="AM279" s="163"/>
      <c r="AN279" s="163"/>
      <c r="AO279" s="163"/>
      <c r="AP279" s="163"/>
      <c r="AQ279" s="163"/>
      <c r="AR279" s="163"/>
      <c r="AS279" s="163"/>
    </row>
    <row r="280" spans="1:45" x14ac:dyDescent="0.2">
      <c r="A280" s="163"/>
      <c r="B280" s="163"/>
      <c r="C280" s="163"/>
      <c r="D280" s="163"/>
      <c r="E280" s="163"/>
      <c r="F280" s="163"/>
      <c r="G280" s="163"/>
      <c r="H280" s="163"/>
      <c r="I280" s="163"/>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c r="AP280" s="163"/>
      <c r="AQ280" s="163"/>
      <c r="AR280" s="163"/>
      <c r="AS280" s="163"/>
    </row>
    <row r="281" spans="1:45" x14ac:dyDescent="0.2">
      <c r="A281" s="163"/>
      <c r="B281" s="163"/>
      <c r="C281" s="163"/>
      <c r="D281" s="163"/>
      <c r="E281" s="163"/>
      <c r="F281" s="163"/>
      <c r="G281" s="163"/>
      <c r="H281" s="163"/>
      <c r="I281" s="163"/>
      <c r="J281" s="163"/>
      <c r="K281" s="163"/>
      <c r="L281" s="163"/>
      <c r="M281" s="163"/>
      <c r="N281" s="163"/>
      <c r="O281" s="163"/>
      <c r="P281" s="163"/>
      <c r="Q281" s="163"/>
      <c r="R281" s="163"/>
      <c r="S281" s="163"/>
      <c r="T281" s="163"/>
      <c r="U281" s="163"/>
      <c r="V281" s="163"/>
      <c r="W281" s="163"/>
      <c r="X281" s="163"/>
      <c r="Y281" s="163"/>
      <c r="Z281" s="163"/>
      <c r="AA281" s="163"/>
      <c r="AB281" s="163"/>
      <c r="AC281" s="163"/>
      <c r="AD281" s="163"/>
      <c r="AE281" s="163"/>
      <c r="AF281" s="163"/>
      <c r="AG281" s="163"/>
      <c r="AH281" s="163"/>
      <c r="AI281" s="163"/>
      <c r="AJ281" s="163"/>
      <c r="AK281" s="163"/>
      <c r="AL281" s="163"/>
      <c r="AM281" s="163"/>
      <c r="AN281" s="163"/>
      <c r="AO281" s="163"/>
      <c r="AP281" s="163"/>
      <c r="AQ281" s="163"/>
      <c r="AR281" s="163"/>
      <c r="AS281" s="163"/>
    </row>
  </sheetData>
  <mergeCells count="1">
    <mergeCell ref="M1:N1"/>
  </mergeCells>
  <phoneticPr fontId="3"/>
  <hyperlinks>
    <hyperlink ref="M1:N1" location="入力の説明!A1" display="入力の説明シートへ" xr:uid="{00000000-0004-0000-0600-000000000000}"/>
  </hyperlinks>
  <pageMargins left="0.78740157480314965" right="0.78740157480314965" top="0.78740157480314965" bottom="0.78740157480314965" header="0.51181102362204722" footer="0.51181102362204722"/>
  <pageSetup paperSize="8" scale="37" orientation="portrait" r:id="rId1"/>
  <headerFooter alignWithMargins="0">
    <oddFooter>&amp;R&amp;F  &amp;A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6699"/>
    <pageSetUpPr fitToPage="1"/>
  </sheetPr>
  <dimension ref="A1:AD52"/>
  <sheetViews>
    <sheetView showGridLines="0" zoomScaleNormal="100" workbookViewId="0"/>
  </sheetViews>
  <sheetFormatPr defaultColWidth="9" defaultRowHeight="12" x14ac:dyDescent="0.2"/>
  <cols>
    <col min="1" max="1" width="3.77734375" style="1" customWidth="1"/>
    <col min="2" max="2" width="2.77734375" style="1" customWidth="1"/>
    <col min="3" max="3" width="15.21875" style="1" customWidth="1"/>
    <col min="4" max="4" width="5.109375" style="1" customWidth="1"/>
    <col min="5" max="5" width="8.88671875" style="1" customWidth="1"/>
    <col min="6" max="6" width="5" style="1" customWidth="1"/>
    <col min="7" max="7" width="8.6640625" style="1" customWidth="1"/>
    <col min="8" max="8" width="7.109375" style="1" customWidth="1"/>
    <col min="9" max="10" width="6.109375" style="1" customWidth="1"/>
    <col min="11" max="11" width="9" style="1"/>
    <col min="12" max="12" width="3" style="1" customWidth="1"/>
    <col min="13" max="13" width="16.6640625" style="1" customWidth="1"/>
    <col min="14" max="14" width="4.88671875" style="1" customWidth="1"/>
    <col min="15" max="15" width="5.21875" style="1" customWidth="1"/>
    <col min="16" max="16" width="8" style="1" customWidth="1"/>
    <col min="17" max="17" width="5.77734375" style="1" customWidth="1"/>
    <col min="18" max="18" width="11.77734375" style="1" customWidth="1"/>
    <col min="19" max="19" width="7" style="1" customWidth="1"/>
    <col min="20" max="20" width="8.21875" style="1" customWidth="1"/>
    <col min="21" max="21" width="3.77734375" style="1" customWidth="1"/>
    <col min="22" max="22" width="5.33203125" style="1" customWidth="1"/>
    <col min="23" max="23" width="6.109375" style="1" customWidth="1"/>
    <col min="24" max="24" width="5.21875" style="1" customWidth="1"/>
    <col min="25" max="25" width="8.77734375" style="1" customWidth="1"/>
    <col min="26" max="26" width="5" style="1" customWidth="1"/>
    <col min="27" max="27" width="2.44140625" style="1" customWidth="1"/>
    <col min="28" max="28" width="7" style="1" customWidth="1"/>
    <col min="29" max="29" width="4.21875" style="1" customWidth="1"/>
    <col min="30" max="30" width="3.77734375" style="1" customWidth="1"/>
    <col min="31" max="16384" width="9" style="1"/>
  </cols>
  <sheetData>
    <row r="1" spans="1:30" ht="14.4" thickTop="1" thickBot="1" x14ac:dyDescent="0.25">
      <c r="T1" s="714" t="s">
        <v>154</v>
      </c>
      <c r="U1" s="715"/>
      <c r="V1" s="715"/>
      <c r="W1" s="716"/>
    </row>
    <row r="2" spans="1:30" ht="18" customHeight="1" thickTop="1" x14ac:dyDescent="0.2">
      <c r="A2" s="3" t="s">
        <v>153</v>
      </c>
      <c r="M2" s="3" t="s">
        <v>148</v>
      </c>
    </row>
    <row r="3" spans="1:30" ht="12.75" customHeight="1" x14ac:dyDescent="0.2">
      <c r="M3" s="88"/>
      <c r="N3" s="89"/>
      <c r="O3" s="89"/>
      <c r="P3" s="89"/>
      <c r="Q3" s="89"/>
      <c r="R3" s="89"/>
      <c r="S3" s="89"/>
      <c r="T3" s="89"/>
      <c r="U3" s="89"/>
      <c r="V3" s="89"/>
      <c r="W3" s="89"/>
      <c r="X3" s="89"/>
      <c r="Y3" s="89"/>
      <c r="Z3" s="89"/>
      <c r="AA3" s="6"/>
    </row>
    <row r="4" spans="1:30" ht="16.5" customHeight="1" x14ac:dyDescent="0.2">
      <c r="A4" s="3" t="s">
        <v>136</v>
      </c>
      <c r="M4" s="40"/>
      <c r="N4" s="255" t="s">
        <v>94</v>
      </c>
      <c r="O4" s="255"/>
      <c r="P4" s="255"/>
      <c r="Q4" s="820">
        <f>分析結果部門別集計表!E113</f>
        <v>0</v>
      </c>
      <c r="R4" s="820"/>
      <c r="S4" s="255" t="s">
        <v>427</v>
      </c>
      <c r="T4" s="255"/>
      <c r="U4" s="255"/>
      <c r="V4" s="255"/>
      <c r="W4" s="2"/>
      <c r="X4" s="2"/>
      <c r="Y4" s="2"/>
      <c r="Z4" s="2"/>
      <c r="AA4" s="75"/>
    </row>
    <row r="5" spans="1:30" ht="12.75" customHeight="1" thickBot="1" x14ac:dyDescent="0.25">
      <c r="A5" s="3"/>
      <c r="M5" s="40"/>
      <c r="N5" s="2"/>
      <c r="O5" s="2"/>
      <c r="P5" s="2"/>
      <c r="Q5" s="2"/>
      <c r="R5" s="2"/>
      <c r="S5" s="2"/>
      <c r="T5" s="2"/>
      <c r="U5" s="2"/>
      <c r="V5" s="2"/>
      <c r="W5" s="2"/>
      <c r="X5" s="2"/>
      <c r="Y5" s="2"/>
      <c r="Z5" s="2"/>
      <c r="AA5" s="75"/>
    </row>
    <row r="6" spans="1:30" ht="17.25" customHeight="1" thickBot="1" x14ac:dyDescent="0.25">
      <c r="C6" s="232" t="s">
        <v>135</v>
      </c>
      <c r="D6" s="818">
        <f>最終需要額入力!X112</f>
        <v>0</v>
      </c>
      <c r="E6" s="818"/>
      <c r="F6" s="818"/>
      <c r="G6" s="233" t="s">
        <v>427</v>
      </c>
      <c r="M6" s="40"/>
      <c r="N6" s="2"/>
      <c r="O6" s="2"/>
      <c r="P6" s="2"/>
      <c r="Q6" s="2" t="s">
        <v>107</v>
      </c>
      <c r="R6" s="2"/>
      <c r="S6" s="2"/>
      <c r="T6" s="2"/>
      <c r="U6" s="2"/>
      <c r="V6" s="2"/>
      <c r="W6" s="2"/>
      <c r="X6" s="85" t="s">
        <v>25</v>
      </c>
      <c r="Y6" s="85"/>
      <c r="Z6" s="85"/>
      <c r="AA6" s="75"/>
    </row>
    <row r="7" spans="1:30" ht="12.75" customHeight="1" thickBot="1" x14ac:dyDescent="0.25">
      <c r="C7" s="97"/>
      <c r="D7" s="2"/>
      <c r="E7" s="2"/>
      <c r="L7" s="18"/>
      <c r="M7" s="40"/>
      <c r="N7" s="2"/>
      <c r="O7" s="2"/>
      <c r="P7" s="2"/>
      <c r="Q7" s="2"/>
      <c r="R7" s="2"/>
      <c r="S7" s="2"/>
      <c r="T7" s="2"/>
      <c r="U7" s="2"/>
      <c r="V7" s="2"/>
      <c r="W7" s="2"/>
      <c r="X7" s="85"/>
      <c r="Y7" s="254">
        <f>Q4-R8</f>
        <v>0</v>
      </c>
      <c r="Z7" s="85" t="str">
        <f>S4</f>
        <v>百万円</v>
      </c>
      <c r="AA7" s="75"/>
    </row>
    <row r="8" spans="1:30" ht="12.75" customHeight="1" thickTop="1" thickBot="1" x14ac:dyDescent="0.25">
      <c r="L8" s="16"/>
      <c r="M8" s="275" t="s">
        <v>442</v>
      </c>
      <c r="N8" s="246" t="s">
        <v>106</v>
      </c>
      <c r="O8" s="247"/>
      <c r="P8" s="247"/>
      <c r="Q8" s="247"/>
      <c r="R8" s="251">
        <f>分析結果部門別集計表!F113</f>
        <v>0</v>
      </c>
      <c r="S8" s="248" t="str">
        <f>S4</f>
        <v>百万円</v>
      </c>
      <c r="T8" s="96"/>
      <c r="U8" s="96"/>
      <c r="V8" s="96"/>
      <c r="W8" s="5"/>
      <c r="X8" s="85" t="s">
        <v>24</v>
      </c>
      <c r="Y8" s="85"/>
      <c r="Z8" s="85"/>
      <c r="AA8" s="75"/>
    </row>
    <row r="9" spans="1:30" ht="12.75" customHeight="1" thickTop="1" x14ac:dyDescent="0.2">
      <c r="A9" s="3" t="s">
        <v>137</v>
      </c>
      <c r="L9" s="16"/>
      <c r="M9" s="40"/>
      <c r="N9" s="96"/>
      <c r="O9" s="96"/>
      <c r="P9" s="96"/>
      <c r="Q9" s="96"/>
      <c r="R9" s="96"/>
      <c r="S9" s="96"/>
      <c r="T9" s="96"/>
      <c r="U9" s="96"/>
      <c r="V9" s="96"/>
      <c r="W9" s="5"/>
      <c r="X9" s="23"/>
      <c r="Y9" s="5"/>
      <c r="Z9" s="5"/>
      <c r="AA9" s="76"/>
      <c r="AB9" s="71"/>
      <c r="AC9" s="71"/>
      <c r="AD9" s="71"/>
    </row>
    <row r="10" spans="1:30" ht="12.75" customHeight="1" thickBot="1" x14ac:dyDescent="0.25">
      <c r="A10" s="3"/>
      <c r="K10" s="18" t="s">
        <v>518</v>
      </c>
      <c r="L10" s="95"/>
      <c r="M10" s="40"/>
      <c r="N10" s="96"/>
      <c r="O10" s="96"/>
      <c r="P10" s="96"/>
      <c r="Q10" s="96"/>
      <c r="R10" s="96"/>
      <c r="S10" s="96"/>
      <c r="T10" s="96"/>
      <c r="U10" s="96"/>
      <c r="V10" s="96"/>
      <c r="W10" s="5"/>
      <c r="X10" s="5"/>
      <c r="Y10" s="5"/>
      <c r="Z10" s="5"/>
      <c r="AA10" s="76"/>
      <c r="AB10" s="71"/>
      <c r="AC10" s="71"/>
      <c r="AD10" s="71"/>
    </row>
    <row r="11" spans="1:30" ht="12.75" customHeight="1" x14ac:dyDescent="0.2">
      <c r="A11" s="91"/>
      <c r="B11" s="92"/>
      <c r="C11" s="92"/>
      <c r="D11" s="823" t="s">
        <v>105</v>
      </c>
      <c r="E11" s="824"/>
      <c r="F11" s="823" t="s">
        <v>115</v>
      </c>
      <c r="G11" s="824"/>
      <c r="H11" s="823" t="s">
        <v>116</v>
      </c>
      <c r="I11" s="824"/>
      <c r="J11" s="823" t="s">
        <v>433</v>
      </c>
      <c r="K11" s="827"/>
      <c r="L11" s="95"/>
      <c r="M11" s="40"/>
      <c r="N11" s="96"/>
      <c r="O11" s="96"/>
      <c r="P11" s="96" t="s">
        <v>108</v>
      </c>
      <c r="Q11" s="96"/>
      <c r="R11" s="96" t="s">
        <v>111</v>
      </c>
      <c r="S11" s="96"/>
      <c r="T11" s="96"/>
      <c r="U11" s="96"/>
      <c r="V11" s="96"/>
      <c r="W11" s="5"/>
      <c r="X11" s="5"/>
      <c r="Y11" s="5"/>
      <c r="Z11" s="5"/>
      <c r="AA11" s="76"/>
      <c r="AB11" s="71"/>
      <c r="AC11" s="71"/>
      <c r="AD11" s="71"/>
    </row>
    <row r="12" spans="1:30" ht="12.75" customHeight="1" thickBot="1" x14ac:dyDescent="0.25">
      <c r="A12" s="93"/>
      <c r="B12" s="94"/>
      <c r="C12" s="94"/>
      <c r="D12" s="825"/>
      <c r="E12" s="826"/>
      <c r="F12" s="825"/>
      <c r="G12" s="826"/>
      <c r="H12" s="825"/>
      <c r="I12" s="826"/>
      <c r="J12" s="825"/>
      <c r="K12" s="828"/>
      <c r="L12" s="95"/>
      <c r="M12" s="40"/>
      <c r="N12" s="96"/>
      <c r="O12" s="96"/>
      <c r="P12" s="96"/>
      <c r="Q12" s="96"/>
      <c r="R12" s="96" t="s">
        <v>112</v>
      </c>
      <c r="S12" s="96"/>
      <c r="T12" s="96"/>
      <c r="U12" s="96"/>
      <c r="V12" s="96"/>
      <c r="W12" s="5"/>
      <c r="X12" s="5"/>
      <c r="Y12" s="5"/>
      <c r="Z12" s="5"/>
      <c r="AA12" s="76"/>
      <c r="AB12" s="71"/>
      <c r="AC12" s="71"/>
      <c r="AD12" s="71"/>
    </row>
    <row r="13" spans="1:30" ht="12.75" customHeight="1" thickTop="1" x14ac:dyDescent="0.2">
      <c r="A13" s="782" t="s">
        <v>113</v>
      </c>
      <c r="B13" s="783"/>
      <c r="C13" s="784"/>
      <c r="D13" s="788">
        <f>分析結果部門別集計表!F113</f>
        <v>0</v>
      </c>
      <c r="E13" s="789"/>
      <c r="F13" s="788">
        <f>分析結果部門別集計表!G113</f>
        <v>0</v>
      </c>
      <c r="G13" s="789"/>
      <c r="H13" s="788">
        <f>分析結果部門別集計表!H113</f>
        <v>0</v>
      </c>
      <c r="I13" s="789"/>
      <c r="J13" s="788">
        <f>SUM(D13:I14)</f>
        <v>0</v>
      </c>
      <c r="K13" s="810"/>
      <c r="L13" s="95"/>
      <c r="M13" s="40"/>
      <c r="N13" s="78" t="s">
        <v>109</v>
      </c>
      <c r="O13" s="79"/>
      <c r="P13" s="79"/>
      <c r="Q13" s="78" t="s">
        <v>110</v>
      </c>
      <c r="R13" s="79"/>
      <c r="S13" s="79"/>
      <c r="T13" s="252">
        <f>分析結果部門別集計表!J113</f>
        <v>0</v>
      </c>
      <c r="U13" s="79" t="str">
        <f>S4</f>
        <v>百万円</v>
      </c>
      <c r="V13" s="84"/>
      <c r="W13" s="5"/>
      <c r="X13" s="5"/>
      <c r="Y13" s="5"/>
      <c r="Z13" s="5"/>
      <c r="AA13" s="76"/>
      <c r="AB13" s="71"/>
      <c r="AC13" s="71"/>
      <c r="AD13" s="71"/>
    </row>
    <row r="14" spans="1:30" ht="12.75" customHeight="1" x14ac:dyDescent="0.2">
      <c r="A14" s="785"/>
      <c r="B14" s="786"/>
      <c r="C14" s="787"/>
      <c r="D14" s="790"/>
      <c r="E14" s="791"/>
      <c r="F14" s="790"/>
      <c r="G14" s="791"/>
      <c r="H14" s="790"/>
      <c r="I14" s="791"/>
      <c r="J14" s="790"/>
      <c r="K14" s="811"/>
      <c r="L14" s="95"/>
      <c r="M14" s="40"/>
      <c r="N14" s="821">
        <f>R8-T13</f>
        <v>0</v>
      </c>
      <c r="O14" s="822"/>
      <c r="P14" s="81" t="str">
        <f>S4</f>
        <v>百万円</v>
      </c>
      <c r="Q14" s="80"/>
      <c r="R14" s="82" t="s">
        <v>52</v>
      </c>
      <c r="S14" s="83"/>
      <c r="T14" s="253">
        <f>分析結果部門別集計表!N113</f>
        <v>0</v>
      </c>
      <c r="U14" s="83" t="str">
        <f>S4</f>
        <v>百万円</v>
      </c>
      <c r="V14" s="84"/>
      <c r="W14" s="5"/>
      <c r="X14" s="23"/>
      <c r="Y14" s="5"/>
      <c r="Z14" s="5"/>
      <c r="AA14" s="76"/>
      <c r="AB14" s="71"/>
      <c r="AC14" s="77"/>
      <c r="AD14" s="71"/>
    </row>
    <row r="15" spans="1:30" ht="12.75" customHeight="1" x14ac:dyDescent="0.2">
      <c r="A15" s="234" t="s">
        <v>131</v>
      </c>
      <c r="B15" s="804" t="s">
        <v>132</v>
      </c>
      <c r="C15" s="805"/>
      <c r="D15" s="792">
        <f>分析結果部門別集計表!J113</f>
        <v>0</v>
      </c>
      <c r="E15" s="793"/>
      <c r="F15" s="792">
        <f>分析結果部門別集計表!K113</f>
        <v>0</v>
      </c>
      <c r="G15" s="793"/>
      <c r="H15" s="792">
        <f>分析結果部門別集計表!L113</f>
        <v>0</v>
      </c>
      <c r="I15" s="793"/>
      <c r="J15" s="792">
        <f>SUM(D15:I16)</f>
        <v>0</v>
      </c>
      <c r="K15" s="812"/>
      <c r="L15" s="95"/>
      <c r="M15" s="40"/>
      <c r="N15" s="2"/>
      <c r="O15" s="2"/>
      <c r="P15" s="2"/>
      <c r="Q15" s="2"/>
      <c r="R15" s="2"/>
      <c r="S15" s="2"/>
      <c r="T15" s="2"/>
      <c r="U15" s="2"/>
      <c r="V15" s="2"/>
      <c r="W15" s="2"/>
      <c r="X15" s="2"/>
      <c r="Y15" s="2"/>
      <c r="Z15" s="2"/>
      <c r="AA15" s="75"/>
      <c r="AB15" s="71"/>
      <c r="AC15" s="77"/>
      <c r="AD15" s="71"/>
    </row>
    <row r="16" spans="1:30" ht="12.75" customHeight="1" x14ac:dyDescent="0.2">
      <c r="A16" s="234"/>
      <c r="B16" s="806"/>
      <c r="C16" s="807"/>
      <c r="D16" s="794"/>
      <c r="E16" s="795"/>
      <c r="F16" s="794"/>
      <c r="G16" s="795"/>
      <c r="H16" s="794"/>
      <c r="I16" s="795"/>
      <c r="J16" s="794"/>
      <c r="K16" s="813"/>
      <c r="M16" s="40"/>
      <c r="N16" s="2"/>
      <c r="O16" s="2" t="s">
        <v>117</v>
      </c>
      <c r="P16" s="2"/>
      <c r="Q16" s="2"/>
      <c r="R16" s="2"/>
      <c r="S16" s="2"/>
      <c r="T16" s="2"/>
      <c r="U16" s="2"/>
      <c r="V16" s="2"/>
      <c r="W16" s="2"/>
      <c r="X16" s="85" t="s">
        <v>24</v>
      </c>
      <c r="Y16" s="85"/>
      <c r="Z16" s="2"/>
      <c r="AA16" s="76"/>
    </row>
    <row r="17" spans="1:27" ht="12.75" customHeight="1" thickBot="1" x14ac:dyDescent="0.25">
      <c r="A17" s="234" t="s">
        <v>133</v>
      </c>
      <c r="B17" s="802"/>
      <c r="C17" s="808" t="s">
        <v>134</v>
      </c>
      <c r="D17" s="796">
        <f>分析結果部門別集計表!N113</f>
        <v>0</v>
      </c>
      <c r="E17" s="797"/>
      <c r="F17" s="796">
        <f>分析結果部門別集計表!O113</f>
        <v>0</v>
      </c>
      <c r="G17" s="797"/>
      <c r="H17" s="796">
        <f>分析結果部門別集計表!P113</f>
        <v>0</v>
      </c>
      <c r="I17" s="797"/>
      <c r="J17" s="796">
        <f>SUM(D17:I18)</f>
        <v>0</v>
      </c>
      <c r="K17" s="814"/>
      <c r="M17" s="40"/>
      <c r="N17" s="2"/>
      <c r="O17" s="2"/>
      <c r="P17" s="2"/>
      <c r="Q17" s="2"/>
      <c r="R17" s="2"/>
      <c r="S17" s="2"/>
      <c r="T17" s="2"/>
      <c r="U17" s="2"/>
      <c r="V17" s="2"/>
      <c r="W17" s="2"/>
      <c r="X17" s="2"/>
      <c r="Y17" s="2"/>
      <c r="Z17" s="2"/>
      <c r="AA17" s="75"/>
    </row>
    <row r="18" spans="1:27" ht="12.75" customHeight="1" thickTop="1" thickBot="1" x14ac:dyDescent="0.25">
      <c r="A18" s="235"/>
      <c r="B18" s="803"/>
      <c r="C18" s="809"/>
      <c r="D18" s="798"/>
      <c r="E18" s="799"/>
      <c r="F18" s="798"/>
      <c r="G18" s="799"/>
      <c r="H18" s="798"/>
      <c r="I18" s="799"/>
      <c r="J18" s="798"/>
      <c r="K18" s="815"/>
      <c r="M18" s="275" t="s">
        <v>443</v>
      </c>
      <c r="N18" s="816" t="s">
        <v>113</v>
      </c>
      <c r="O18" s="817"/>
      <c r="P18" s="817"/>
      <c r="Q18" s="817"/>
      <c r="R18" s="251">
        <f>分析結果部門別集計表!G113</f>
        <v>0</v>
      </c>
      <c r="S18" s="248" t="str">
        <f>S4</f>
        <v>百万円</v>
      </c>
      <c r="T18" s="256"/>
      <c r="U18" s="256"/>
      <c r="V18" s="256"/>
      <c r="W18" s="2"/>
      <c r="X18" s="2"/>
      <c r="Y18" s="2"/>
      <c r="Z18" s="2"/>
      <c r="AA18" s="75"/>
    </row>
    <row r="19" spans="1:27" ht="12.75" customHeight="1" x14ac:dyDescent="0.2">
      <c r="M19" s="40"/>
      <c r="N19" s="256"/>
      <c r="O19" s="256"/>
      <c r="P19" s="256"/>
      <c r="Q19" s="256"/>
      <c r="R19" s="256"/>
      <c r="S19" s="256"/>
      <c r="T19" s="256"/>
      <c r="U19" s="256"/>
      <c r="V19" s="256"/>
      <c r="W19" s="2"/>
      <c r="X19" s="2"/>
      <c r="Y19" s="2"/>
      <c r="Z19" s="2"/>
      <c r="AA19" s="75"/>
    </row>
    <row r="20" spans="1:27" ht="12.75" customHeight="1" x14ac:dyDescent="0.2">
      <c r="M20" s="40"/>
      <c r="N20" s="256"/>
      <c r="O20" s="256"/>
      <c r="P20" s="256"/>
      <c r="Q20" s="256"/>
      <c r="R20" s="256" t="s">
        <v>111</v>
      </c>
      <c r="S20" s="256"/>
      <c r="T20" s="256"/>
      <c r="U20" s="256"/>
      <c r="V20" s="256"/>
      <c r="W20" s="2"/>
      <c r="X20" s="2"/>
      <c r="Y20" s="2"/>
      <c r="Z20" s="2"/>
      <c r="AA20" s="75"/>
    </row>
    <row r="21" spans="1:27" ht="12.75" customHeight="1" x14ac:dyDescent="0.2">
      <c r="A21" s="3" t="s">
        <v>138</v>
      </c>
      <c r="M21" s="40"/>
      <c r="N21" s="256"/>
      <c r="O21" s="256"/>
      <c r="P21" s="256"/>
      <c r="Q21" s="256"/>
      <c r="R21" s="256" t="s">
        <v>112</v>
      </c>
      <c r="S21" s="256"/>
      <c r="T21" s="256"/>
      <c r="U21" s="256"/>
      <c r="V21" s="256"/>
      <c r="W21" s="2"/>
      <c r="X21" s="2"/>
      <c r="Y21" s="2"/>
      <c r="Z21" s="2"/>
      <c r="AA21" s="75"/>
    </row>
    <row r="22" spans="1:27" ht="18" customHeight="1" thickBot="1" x14ac:dyDescent="0.25">
      <c r="M22" s="40"/>
      <c r="N22" s="256"/>
      <c r="O22" s="256"/>
      <c r="P22" s="256"/>
      <c r="Q22" s="260" t="s">
        <v>110</v>
      </c>
      <c r="R22" s="261"/>
      <c r="S22" s="261"/>
      <c r="T22" s="257">
        <f>分析結果部門別集計表!K113</f>
        <v>0</v>
      </c>
      <c r="U22" s="261" t="str">
        <f>S4</f>
        <v>百万円</v>
      </c>
      <c r="V22" s="259"/>
      <c r="W22" s="2"/>
      <c r="X22" s="2"/>
      <c r="Y22" s="2"/>
      <c r="Z22" s="2"/>
      <c r="AA22" s="75"/>
    </row>
    <row r="23" spans="1:27" ht="16.5" customHeight="1" thickBot="1" x14ac:dyDescent="0.25">
      <c r="C23" s="236" t="s">
        <v>434</v>
      </c>
      <c r="D23" s="237"/>
      <c r="E23" s="238"/>
      <c r="F23" s="239"/>
      <c r="G23" s="240" t="e">
        <f>J13/D6</f>
        <v>#DIV/0!</v>
      </c>
      <c r="H23" s="233" t="s">
        <v>149</v>
      </c>
      <c r="M23" s="40"/>
      <c r="N23" s="256"/>
      <c r="O23" s="256"/>
      <c r="P23" s="256"/>
      <c r="Q23" s="262"/>
      <c r="R23" s="263" t="s">
        <v>52</v>
      </c>
      <c r="S23" s="264"/>
      <c r="T23" s="258">
        <f>分析結果部門別集計表!O113</f>
        <v>0</v>
      </c>
      <c r="U23" s="264" t="str">
        <f>S4</f>
        <v>百万円</v>
      </c>
      <c r="V23" s="259"/>
      <c r="W23" s="2"/>
      <c r="X23" s="2"/>
      <c r="Y23" s="2"/>
      <c r="Z23" s="2"/>
      <c r="AA23" s="75"/>
    </row>
    <row r="24" spans="1:27" ht="12.75" customHeight="1" x14ac:dyDescent="0.2">
      <c r="M24" s="40"/>
      <c r="N24" s="2"/>
      <c r="O24" s="2"/>
      <c r="P24" s="2"/>
      <c r="Q24" s="2"/>
      <c r="R24" s="2"/>
      <c r="S24" s="2"/>
      <c r="T24" s="2"/>
      <c r="U24" s="2"/>
      <c r="V24" s="2"/>
      <c r="W24" s="2"/>
      <c r="X24" s="2"/>
      <c r="Y24" s="2"/>
      <c r="Z24" s="2"/>
      <c r="AA24" s="75"/>
    </row>
    <row r="25" spans="1:27" ht="12.75" customHeight="1" x14ac:dyDescent="0.2">
      <c r="A25" s="3" t="s">
        <v>435</v>
      </c>
      <c r="M25" s="40"/>
      <c r="N25" s="2"/>
      <c r="O25" s="2"/>
      <c r="P25" s="2"/>
      <c r="Q25" s="2"/>
      <c r="R25" s="2"/>
      <c r="S25" s="2"/>
      <c r="T25" s="2"/>
      <c r="U25" s="2"/>
      <c r="V25" s="2"/>
      <c r="W25" s="2"/>
      <c r="X25" s="2"/>
      <c r="Y25" s="2"/>
      <c r="Z25" s="2"/>
      <c r="AA25" s="75"/>
    </row>
    <row r="26" spans="1:27" ht="12.75" customHeight="1" thickBot="1" x14ac:dyDescent="0.25">
      <c r="M26" s="40"/>
      <c r="N26" s="2"/>
      <c r="O26" s="2"/>
      <c r="P26" s="2"/>
      <c r="Q26" s="2"/>
      <c r="R26" s="2"/>
      <c r="S26" s="2"/>
      <c r="T26" s="2"/>
      <c r="U26" s="2"/>
      <c r="V26" s="2"/>
      <c r="W26" s="2"/>
      <c r="X26" s="2"/>
      <c r="Y26" s="2"/>
      <c r="Z26" s="2"/>
      <c r="AA26" s="75"/>
    </row>
    <row r="27" spans="1:27" ht="15" customHeight="1" x14ac:dyDescent="0.2">
      <c r="C27" s="243" t="s">
        <v>429</v>
      </c>
      <c r="D27" s="241"/>
      <c r="E27" s="241"/>
      <c r="F27" s="819">
        <f>分析結果部門別集計表!T113</f>
        <v>0</v>
      </c>
      <c r="G27" s="819"/>
      <c r="H27" s="249" t="s">
        <v>436</v>
      </c>
      <c r="M27" s="40"/>
      <c r="N27" s="2" t="s">
        <v>52</v>
      </c>
      <c r="O27" s="2"/>
      <c r="P27" s="2"/>
      <c r="Q27" s="2"/>
      <c r="R27" s="274">
        <f>T14+T23</f>
        <v>0</v>
      </c>
      <c r="S27" s="126" t="str">
        <f>S4</f>
        <v>百万円</v>
      </c>
      <c r="T27" s="2"/>
      <c r="U27" s="2"/>
      <c r="V27" s="2"/>
      <c r="W27" s="2"/>
      <c r="X27" s="2"/>
      <c r="Y27" s="2"/>
      <c r="Z27" s="2"/>
      <c r="AA27" s="75"/>
    </row>
    <row r="28" spans="1:27" ht="15" customHeight="1" thickBot="1" x14ac:dyDescent="0.25">
      <c r="C28" s="244" t="s">
        <v>430</v>
      </c>
      <c r="D28" s="242"/>
      <c r="E28" s="242"/>
      <c r="F28" s="801">
        <f>分析結果部門別集計表!U113</f>
        <v>0</v>
      </c>
      <c r="G28" s="801"/>
      <c r="H28" s="250" t="s">
        <v>436</v>
      </c>
      <c r="M28" s="40"/>
      <c r="N28" s="2" t="s">
        <v>151</v>
      </c>
      <c r="O28" s="2"/>
      <c r="P28" s="2"/>
      <c r="Q28" s="2"/>
      <c r="R28" s="2"/>
      <c r="S28" s="2"/>
      <c r="T28" s="2"/>
      <c r="U28" s="2"/>
      <c r="V28" s="2"/>
      <c r="W28" s="2"/>
      <c r="X28" s="2"/>
      <c r="Y28" s="2"/>
      <c r="Z28" s="2"/>
      <c r="AA28" s="75"/>
    </row>
    <row r="29" spans="1:27" ht="12.75" customHeight="1" x14ac:dyDescent="0.2">
      <c r="M29" s="40"/>
      <c r="N29" s="2"/>
      <c r="O29" s="2"/>
      <c r="P29" s="2" t="s">
        <v>150</v>
      </c>
      <c r="Q29" s="2"/>
      <c r="R29" s="2"/>
      <c r="S29" s="2"/>
      <c r="T29" s="2"/>
      <c r="U29" s="2"/>
      <c r="V29" s="2"/>
      <c r="W29" s="2"/>
      <c r="X29" s="2"/>
      <c r="Y29" s="2"/>
      <c r="Z29" s="2"/>
      <c r="AA29" s="75"/>
    </row>
    <row r="30" spans="1:27" ht="12.75" customHeight="1" x14ac:dyDescent="0.2">
      <c r="A30" s="1" t="s">
        <v>437</v>
      </c>
      <c r="M30" s="40"/>
      <c r="N30" s="2"/>
      <c r="O30" s="2"/>
      <c r="P30" s="2"/>
      <c r="Q30" s="2"/>
      <c r="R30" s="2"/>
      <c r="S30" s="2"/>
      <c r="T30" s="2"/>
      <c r="U30" s="2"/>
      <c r="V30" s="2"/>
      <c r="W30" s="2"/>
      <c r="X30" s="2"/>
      <c r="Y30" s="2"/>
      <c r="Z30" s="2"/>
      <c r="AA30" s="75"/>
    </row>
    <row r="31" spans="1:27" ht="12.75" customHeight="1" x14ac:dyDescent="0.2">
      <c r="C31" s="231" t="s">
        <v>438</v>
      </c>
      <c r="M31" s="40"/>
      <c r="N31" s="2" t="s">
        <v>114</v>
      </c>
      <c r="O31" s="2"/>
      <c r="P31" s="2"/>
      <c r="Q31" s="2"/>
      <c r="R31" s="2"/>
      <c r="S31" s="2"/>
      <c r="T31" s="2"/>
      <c r="U31" s="2"/>
      <c r="V31" s="2"/>
      <c r="W31" s="2"/>
      <c r="X31" s="2"/>
      <c r="Y31" s="2"/>
      <c r="Z31" s="2"/>
      <c r="AA31" s="75"/>
    </row>
    <row r="32" spans="1:27" ht="12.75" customHeight="1" x14ac:dyDescent="0.2">
      <c r="C32" s="231" t="s">
        <v>439</v>
      </c>
      <c r="M32" s="40"/>
      <c r="N32" s="2"/>
      <c r="O32" s="2" t="s">
        <v>152</v>
      </c>
      <c r="P32" s="2"/>
      <c r="Q32" s="2"/>
      <c r="R32" s="2"/>
      <c r="S32" s="2"/>
      <c r="T32" s="2"/>
      <c r="U32" s="2"/>
      <c r="V32" s="2"/>
      <c r="W32" s="2"/>
      <c r="X32" s="2"/>
      <c r="Y32" s="2"/>
      <c r="Z32" s="2"/>
      <c r="AA32" s="75"/>
    </row>
    <row r="33" spans="1:27" ht="12.75" customHeight="1" x14ac:dyDescent="0.2">
      <c r="M33" s="40"/>
      <c r="N33" s="2"/>
      <c r="O33" s="2"/>
      <c r="P33" s="2"/>
      <c r="Q33" s="2"/>
      <c r="R33" s="2"/>
      <c r="S33" s="2"/>
      <c r="T33" s="2"/>
      <c r="U33" s="2"/>
      <c r="V33" s="2"/>
      <c r="W33" s="2"/>
      <c r="X33" s="2"/>
      <c r="Y33" s="2"/>
      <c r="Z33" s="2"/>
      <c r="AA33" s="75"/>
    </row>
    <row r="34" spans="1:27" ht="12.75" customHeight="1" x14ac:dyDescent="0.2">
      <c r="A34" s="3" t="s">
        <v>440</v>
      </c>
      <c r="M34" s="40"/>
      <c r="N34" s="2"/>
      <c r="O34" s="2" t="s">
        <v>118</v>
      </c>
      <c r="P34" s="2"/>
      <c r="Q34" s="2"/>
      <c r="R34" s="2"/>
      <c r="S34" s="2"/>
      <c r="T34" s="2"/>
      <c r="U34" s="2"/>
      <c r="V34" s="2"/>
      <c r="W34" s="2"/>
      <c r="X34" s="85" t="s">
        <v>24</v>
      </c>
      <c r="Y34" s="85"/>
      <c r="Z34" s="2"/>
      <c r="AA34" s="75"/>
    </row>
    <row r="35" spans="1:27" ht="12.75" customHeight="1" thickBot="1" x14ac:dyDescent="0.25">
      <c r="B35" s="1" t="s">
        <v>139</v>
      </c>
      <c r="M35" s="40"/>
      <c r="N35" s="2"/>
      <c r="O35" s="2"/>
      <c r="P35" s="2"/>
      <c r="Q35" s="2"/>
      <c r="R35" s="2"/>
      <c r="S35" s="2"/>
      <c r="T35" s="2"/>
      <c r="U35" s="2"/>
      <c r="V35" s="2"/>
      <c r="W35" s="2"/>
      <c r="X35" s="2"/>
      <c r="Y35" s="2"/>
      <c r="Z35" s="2"/>
      <c r="AA35" s="75"/>
    </row>
    <row r="36" spans="1:27" ht="12.75" customHeight="1" thickTop="1" thickBot="1" x14ac:dyDescent="0.25">
      <c r="B36" s="1" t="s">
        <v>140</v>
      </c>
      <c r="M36" s="275" t="s">
        <v>444</v>
      </c>
      <c r="N36" s="246" t="s">
        <v>113</v>
      </c>
      <c r="O36" s="247"/>
      <c r="P36" s="247"/>
      <c r="Q36" s="247"/>
      <c r="R36" s="251">
        <f>分析結果部門別集計表!H113</f>
        <v>0</v>
      </c>
      <c r="S36" s="248" t="str">
        <f>S4</f>
        <v>百万円</v>
      </c>
      <c r="T36" s="265"/>
      <c r="U36" s="265"/>
      <c r="V36" s="265"/>
      <c r="W36" s="2"/>
      <c r="X36" s="2"/>
      <c r="Y36" s="2"/>
      <c r="Z36" s="2"/>
      <c r="AA36" s="75"/>
    </row>
    <row r="37" spans="1:27" ht="12.75" customHeight="1" thickTop="1" x14ac:dyDescent="0.2">
      <c r="B37" s="1" t="s">
        <v>180</v>
      </c>
      <c r="M37" s="40"/>
      <c r="N37" s="265"/>
      <c r="O37" s="265"/>
      <c r="P37" s="265"/>
      <c r="Q37" s="265"/>
      <c r="R37" s="265"/>
      <c r="S37" s="265"/>
      <c r="T37" s="265"/>
      <c r="U37" s="265"/>
      <c r="V37" s="265"/>
      <c r="W37" s="2"/>
      <c r="X37" s="2"/>
      <c r="Y37" s="2"/>
      <c r="Z37" s="2"/>
      <c r="AA37" s="75"/>
    </row>
    <row r="38" spans="1:27" ht="12.75" customHeight="1" x14ac:dyDescent="0.2">
      <c r="B38" s="1" t="s">
        <v>141</v>
      </c>
      <c r="M38" s="40"/>
      <c r="N38" s="265"/>
      <c r="O38" s="265"/>
      <c r="P38" s="265"/>
      <c r="Q38" s="265"/>
      <c r="R38" s="265"/>
      <c r="S38" s="265"/>
      <c r="T38" s="265"/>
      <c r="U38" s="265"/>
      <c r="V38" s="265"/>
      <c r="W38" s="2"/>
      <c r="X38" s="2"/>
      <c r="Y38" s="2"/>
      <c r="Z38" s="2"/>
      <c r="AA38" s="75"/>
    </row>
    <row r="39" spans="1:27" ht="12.75" customHeight="1" x14ac:dyDescent="0.2">
      <c r="B39" s="1" t="s">
        <v>142</v>
      </c>
      <c r="M39" s="40"/>
      <c r="N39" s="265"/>
      <c r="O39" s="265"/>
      <c r="P39" s="265"/>
      <c r="Q39" s="265"/>
      <c r="R39" s="265" t="s">
        <v>111</v>
      </c>
      <c r="S39" s="265"/>
      <c r="T39" s="265"/>
      <c r="U39" s="265"/>
      <c r="V39" s="265"/>
      <c r="W39" s="2"/>
      <c r="X39" s="2"/>
      <c r="Y39" s="2"/>
      <c r="Z39" s="2"/>
      <c r="AA39" s="75"/>
    </row>
    <row r="40" spans="1:27" ht="12.75" customHeight="1" x14ac:dyDescent="0.2">
      <c r="B40" s="1" t="s">
        <v>143</v>
      </c>
      <c r="M40" s="40"/>
      <c r="N40" s="265"/>
      <c r="O40" s="265"/>
      <c r="P40" s="265"/>
      <c r="Q40" s="265"/>
      <c r="R40" s="265" t="s">
        <v>112</v>
      </c>
      <c r="S40" s="265"/>
      <c r="T40" s="265"/>
      <c r="U40" s="265"/>
      <c r="V40" s="265"/>
      <c r="W40" s="2"/>
      <c r="X40" s="2"/>
      <c r="Y40" s="2"/>
      <c r="Z40" s="2"/>
      <c r="AA40" s="75"/>
    </row>
    <row r="41" spans="1:27" ht="15" customHeight="1" x14ac:dyDescent="0.2">
      <c r="M41" s="40"/>
      <c r="N41" s="265"/>
      <c r="O41" s="265"/>
      <c r="P41" s="265"/>
      <c r="Q41" s="269" t="s">
        <v>110</v>
      </c>
      <c r="R41" s="270"/>
      <c r="S41" s="270"/>
      <c r="T41" s="266">
        <f>分析結果部門別集計表!L113</f>
        <v>0</v>
      </c>
      <c r="U41" s="270" t="str">
        <f>S4</f>
        <v>百万円</v>
      </c>
      <c r="V41" s="268"/>
      <c r="W41" s="2"/>
      <c r="X41" s="2"/>
      <c r="Y41" s="2"/>
      <c r="Z41" s="2"/>
      <c r="AA41" s="75"/>
    </row>
    <row r="42" spans="1:27" ht="15" customHeight="1" x14ac:dyDescent="0.2">
      <c r="A42" s="3" t="s">
        <v>441</v>
      </c>
      <c r="M42" s="40"/>
      <c r="N42" s="265"/>
      <c r="O42" s="265"/>
      <c r="P42" s="265"/>
      <c r="Q42" s="271"/>
      <c r="R42" s="272" t="s">
        <v>52</v>
      </c>
      <c r="S42" s="273"/>
      <c r="T42" s="267">
        <f>分析結果部門別集計表!P113</f>
        <v>0</v>
      </c>
      <c r="U42" s="273" t="str">
        <f>S4</f>
        <v>百万円</v>
      </c>
      <c r="V42" s="268"/>
      <c r="W42" s="2"/>
      <c r="X42" s="2"/>
      <c r="Y42" s="2"/>
      <c r="Z42" s="2"/>
      <c r="AA42" s="75"/>
    </row>
    <row r="43" spans="1:27" ht="12.75" customHeight="1" x14ac:dyDescent="0.2">
      <c r="B43" s="1" t="s">
        <v>554</v>
      </c>
      <c r="M43" s="40"/>
      <c r="N43" s="2"/>
      <c r="O43" s="2"/>
      <c r="P43" s="2"/>
      <c r="Q43" s="2"/>
      <c r="R43" s="2"/>
      <c r="S43" s="2"/>
      <c r="T43" s="2"/>
      <c r="U43" s="2"/>
      <c r="V43" s="2"/>
      <c r="W43" s="2"/>
      <c r="X43" s="2"/>
      <c r="Y43" s="2"/>
      <c r="Z43" s="2"/>
      <c r="AA43" s="75"/>
    </row>
    <row r="44" spans="1:27" ht="12.6" thickBot="1" x14ac:dyDescent="0.25">
      <c r="B44" s="1" t="s">
        <v>172</v>
      </c>
      <c r="M44" s="275" t="s">
        <v>445</v>
      </c>
      <c r="N44" s="276" t="s">
        <v>446</v>
      </c>
      <c r="O44" s="276"/>
      <c r="P44" s="276"/>
      <c r="Q44" s="276"/>
      <c r="R44" s="276"/>
      <c r="S44" s="276"/>
      <c r="T44" s="276"/>
      <c r="U44" s="276"/>
      <c r="V44" s="276"/>
      <c r="W44" s="2"/>
      <c r="X44" s="2"/>
      <c r="Y44" s="2"/>
      <c r="Z44" s="2"/>
      <c r="AA44" s="75"/>
    </row>
    <row r="45" spans="1:27" ht="13.2" thickTop="1" thickBot="1" x14ac:dyDescent="0.25">
      <c r="C45" s="1" t="s">
        <v>428</v>
      </c>
      <c r="M45" s="40"/>
      <c r="N45" s="246" t="s">
        <v>113</v>
      </c>
      <c r="O45" s="247"/>
      <c r="P45" s="247"/>
      <c r="Q45" s="247"/>
      <c r="R45" s="251">
        <f>分析結果部門別集計表!I113</f>
        <v>0</v>
      </c>
      <c r="S45" s="248" t="str">
        <f>S4</f>
        <v>百万円</v>
      </c>
      <c r="T45" s="276"/>
      <c r="U45" s="276"/>
      <c r="V45" s="276"/>
      <c r="W45" s="2"/>
      <c r="X45" s="2"/>
      <c r="Y45" s="2"/>
      <c r="Z45" s="2"/>
      <c r="AA45" s="75"/>
    </row>
    <row r="46" spans="1:27" ht="12.6" thickTop="1" x14ac:dyDescent="0.2">
      <c r="C46" s="18" t="s">
        <v>553</v>
      </c>
      <c r="D46" s="245">
        <f>IF([1]その他の設定入力!H6="",[1]その他の設定入力!M6,[1]その他の設定入力!H6)</f>
        <v>2</v>
      </c>
      <c r="E46" s="1" t="s">
        <v>171</v>
      </c>
      <c r="G46" s="144">
        <f>その他の設定入力!J6</f>
        <v>0.56499999999999995</v>
      </c>
      <c r="H46" s="1" t="s">
        <v>144</v>
      </c>
      <c r="M46" s="40"/>
      <c r="N46" s="276"/>
      <c r="O46" s="276"/>
      <c r="P46" s="276"/>
      <c r="Q46" s="276"/>
      <c r="R46" s="276"/>
      <c r="S46" s="276"/>
      <c r="T46" s="276"/>
      <c r="U46" s="276"/>
      <c r="V46" s="276"/>
      <c r="W46" s="2"/>
      <c r="X46" s="2"/>
      <c r="Y46" s="2"/>
      <c r="Z46" s="2"/>
      <c r="AA46" s="75"/>
    </row>
    <row r="47" spans="1:27" x14ac:dyDescent="0.2">
      <c r="M47" s="40"/>
      <c r="N47" s="276"/>
      <c r="O47" s="276"/>
      <c r="P47" s="276"/>
      <c r="Q47" s="276"/>
      <c r="R47" s="276" t="s">
        <v>448</v>
      </c>
      <c r="S47" s="276"/>
      <c r="T47" s="276"/>
      <c r="U47" s="276"/>
      <c r="V47" s="276"/>
      <c r="W47" s="2"/>
      <c r="X47" s="2"/>
      <c r="Y47" s="2"/>
      <c r="Z47" s="2"/>
      <c r="AA47" s="75"/>
    </row>
    <row r="48" spans="1:27" x14ac:dyDescent="0.2">
      <c r="M48" s="40"/>
      <c r="N48" s="276"/>
      <c r="O48" s="276"/>
      <c r="P48" s="276"/>
      <c r="Q48" s="276"/>
      <c r="R48" s="276" t="s">
        <v>449</v>
      </c>
      <c r="S48" s="276"/>
      <c r="T48" s="276"/>
      <c r="U48" s="276"/>
      <c r="V48" s="276"/>
      <c r="W48" s="2"/>
      <c r="X48" s="2"/>
      <c r="Y48" s="2"/>
      <c r="Z48" s="2"/>
      <c r="AA48" s="75"/>
    </row>
    <row r="49" spans="13:27" ht="16.5" customHeight="1" x14ac:dyDescent="0.2">
      <c r="M49" s="40"/>
      <c r="N49" s="276"/>
      <c r="O49" s="276"/>
      <c r="P49" s="276"/>
      <c r="Q49" s="277"/>
      <c r="R49" s="278" t="s">
        <v>429</v>
      </c>
      <c r="S49" s="800">
        <f>分析結果部門別集計表!T113</f>
        <v>0</v>
      </c>
      <c r="T49" s="800"/>
      <c r="U49" s="279" t="s">
        <v>436</v>
      </c>
      <c r="V49" s="280"/>
      <c r="W49" s="2"/>
      <c r="X49" s="2"/>
      <c r="Y49" s="2"/>
      <c r="Z49" s="2"/>
      <c r="AA49" s="75"/>
    </row>
    <row r="50" spans="13:27" ht="16.5" customHeight="1" x14ac:dyDescent="0.2">
      <c r="M50" s="40"/>
      <c r="N50" s="276"/>
      <c r="O50" s="276"/>
      <c r="P50" s="276"/>
      <c r="Q50" s="277"/>
      <c r="R50" s="278" t="s">
        <v>430</v>
      </c>
      <c r="S50" s="800">
        <f>分析結果部門別集計表!U113</f>
        <v>0</v>
      </c>
      <c r="T50" s="800"/>
      <c r="U50" s="279" t="s">
        <v>436</v>
      </c>
      <c r="V50" s="280"/>
      <c r="W50" s="2"/>
      <c r="X50" s="2"/>
      <c r="Y50" s="2"/>
      <c r="Z50" s="2"/>
      <c r="AA50" s="75"/>
    </row>
    <row r="51" spans="13:27" x14ac:dyDescent="0.2">
      <c r="M51" s="90"/>
      <c r="N51" s="7"/>
      <c r="O51" s="7"/>
      <c r="P51" s="7"/>
      <c r="Q51" s="7"/>
      <c r="R51" s="7"/>
      <c r="S51" s="7"/>
      <c r="T51" s="7"/>
      <c r="U51" s="7"/>
      <c r="V51" s="7"/>
      <c r="W51" s="7"/>
      <c r="X51" s="7"/>
      <c r="Y51" s="7"/>
      <c r="Z51" s="7"/>
      <c r="AA51" s="8"/>
    </row>
    <row r="52" spans="13:27" x14ac:dyDescent="0.2">
      <c r="M52" s="2"/>
      <c r="N52" s="2"/>
      <c r="O52" s="2"/>
      <c r="P52" s="2"/>
      <c r="Q52" s="2"/>
      <c r="R52" s="2"/>
      <c r="S52" s="2"/>
      <c r="T52" s="2"/>
      <c r="U52" s="2"/>
      <c r="V52" s="2"/>
      <c r="W52" s="2"/>
      <c r="X52" s="2"/>
      <c r="Y52" s="2"/>
      <c r="Z52" s="2"/>
      <c r="AA52" s="2"/>
    </row>
  </sheetData>
  <mergeCells count="29">
    <mergeCell ref="Q4:R4"/>
    <mergeCell ref="N14:O14"/>
    <mergeCell ref="D11:E12"/>
    <mergeCell ref="F11:G12"/>
    <mergeCell ref="H11:I12"/>
    <mergeCell ref="J11:K12"/>
    <mergeCell ref="S50:T50"/>
    <mergeCell ref="B17:B18"/>
    <mergeCell ref="B15:C16"/>
    <mergeCell ref="C17:C18"/>
    <mergeCell ref="T1:W1"/>
    <mergeCell ref="F17:G18"/>
    <mergeCell ref="H13:I14"/>
    <mergeCell ref="H15:I16"/>
    <mergeCell ref="H17:I18"/>
    <mergeCell ref="J13:K14"/>
    <mergeCell ref="J15:K16"/>
    <mergeCell ref="J17:K18"/>
    <mergeCell ref="N18:Q18"/>
    <mergeCell ref="F13:G14"/>
    <mergeCell ref="D6:F6"/>
    <mergeCell ref="F27:G27"/>
    <mergeCell ref="A13:C14"/>
    <mergeCell ref="D13:E14"/>
    <mergeCell ref="D15:E16"/>
    <mergeCell ref="D17:E18"/>
    <mergeCell ref="S49:T49"/>
    <mergeCell ref="F28:G28"/>
    <mergeCell ref="F15:G16"/>
  </mergeCells>
  <phoneticPr fontId="3"/>
  <hyperlinks>
    <hyperlink ref="T1:U1" location="入力の説明!A1" display="入力の説明シートへ" xr:uid="{00000000-0004-0000-0700-000000000000}"/>
  </hyperlinks>
  <pageMargins left="0.52" right="0.34" top="0.78740157480314965" bottom="0.78740157480314965" header="0.51181102362204722" footer="0.51181102362204722"/>
  <pageSetup paperSize="9" scale="75" orientation="landscape" r:id="rId1"/>
  <headerFooter alignWithMargins="0">
    <oddFooter>&amp;L &amp;R&amp;F  &amp;A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indexed="57"/>
    <pageSetUpPr fitToPage="1"/>
  </sheetPr>
  <dimension ref="A1:BW284"/>
  <sheetViews>
    <sheetView zoomScaleNormal="100" workbookViewId="0">
      <pane xSplit="3" ySplit="6" topLeftCell="D7" activePane="bottomRight" state="frozen"/>
      <selection pane="topRight"/>
      <selection pane="bottomLeft"/>
      <selection pane="bottomRight"/>
    </sheetView>
  </sheetViews>
  <sheetFormatPr defaultColWidth="9" defaultRowHeight="12" x14ac:dyDescent="0.2"/>
  <cols>
    <col min="1" max="1" width="3.6640625" style="1" customWidth="1"/>
    <col min="2" max="2" width="28.44140625" style="1" customWidth="1"/>
    <col min="3" max="3" width="0.88671875" style="1" customWidth="1"/>
    <col min="4" max="5" width="11.33203125" style="1" customWidth="1"/>
    <col min="6" max="8" width="10.33203125" style="1" customWidth="1"/>
    <col min="9" max="10" width="11.6640625" style="1" customWidth="1"/>
    <col min="11" max="11" width="9" style="1"/>
    <col min="12" max="12" width="10.109375" style="1" customWidth="1"/>
    <col min="13" max="15" width="9" style="1"/>
    <col min="16" max="16" width="10.77734375" style="1" customWidth="1"/>
    <col min="17" max="17" width="9.33203125" style="1" customWidth="1"/>
    <col min="18" max="18" width="11.21875" style="1" customWidth="1"/>
    <col min="19" max="19" width="9.44140625" style="1" customWidth="1"/>
    <col min="20" max="20" width="10" style="1" customWidth="1"/>
    <col min="21" max="21" width="9" style="1"/>
    <col min="22" max="24" width="9.44140625" style="1" customWidth="1"/>
    <col min="25" max="25" width="11" style="1" customWidth="1"/>
    <col min="26" max="26" width="9.88671875" style="1" customWidth="1"/>
    <col min="27" max="27" width="10.109375" style="1" customWidth="1"/>
    <col min="28" max="75" width="9" style="114"/>
    <col min="76" max="16384" width="9" style="1"/>
  </cols>
  <sheetData>
    <row r="1" spans="1:27" ht="15" thickBot="1" x14ac:dyDescent="0.25">
      <c r="A1" s="154" t="s">
        <v>80</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66" t="s">
        <v>517</v>
      </c>
    </row>
    <row r="2" spans="1:27" ht="16.5" customHeight="1" thickBot="1" x14ac:dyDescent="0.25">
      <c r="A2" s="739" t="s">
        <v>42</v>
      </c>
      <c r="B2" s="740"/>
      <c r="C2" s="15"/>
      <c r="D2" s="281"/>
      <c r="E2" s="24"/>
      <c r="F2" s="830" t="s">
        <v>105</v>
      </c>
      <c r="G2" s="831"/>
      <c r="H2" s="839"/>
      <c r="I2" s="287"/>
      <c r="J2" s="288"/>
      <c r="K2" s="337"/>
      <c r="L2" s="830" t="s">
        <v>453</v>
      </c>
      <c r="M2" s="831"/>
      <c r="N2" s="839"/>
      <c r="O2" s="342"/>
      <c r="P2" s="343"/>
      <c r="Q2" s="343"/>
      <c r="R2" s="288"/>
      <c r="S2" s="343"/>
      <c r="T2" s="305"/>
      <c r="U2" s="347"/>
      <c r="V2" s="830" t="s">
        <v>455</v>
      </c>
      <c r="W2" s="831"/>
      <c r="X2" s="832"/>
      <c r="Y2" s="831" t="s">
        <v>456</v>
      </c>
      <c r="Z2" s="831"/>
      <c r="AA2" s="832"/>
    </row>
    <row r="3" spans="1:27" ht="15.75" customHeight="1" thickTop="1" thickBot="1" x14ac:dyDescent="0.25">
      <c r="A3" s="741"/>
      <c r="B3" s="742"/>
      <c r="C3" s="310"/>
      <c r="D3" s="311"/>
      <c r="E3" s="312"/>
      <c r="F3" s="325"/>
      <c r="G3" s="328"/>
      <c r="H3" s="329"/>
      <c r="I3" s="313"/>
      <c r="J3" s="314"/>
      <c r="K3" s="338"/>
      <c r="L3" s="325"/>
      <c r="M3" s="328"/>
      <c r="N3" s="329"/>
      <c r="O3" s="840" t="s">
        <v>473</v>
      </c>
      <c r="P3" s="837" t="s">
        <v>474</v>
      </c>
      <c r="Q3" s="837" t="s">
        <v>45</v>
      </c>
      <c r="R3" s="838" t="s">
        <v>454</v>
      </c>
      <c r="S3" s="837" t="s">
        <v>45</v>
      </c>
      <c r="T3" s="838" t="s">
        <v>28</v>
      </c>
      <c r="U3" s="829" t="s">
        <v>46</v>
      </c>
      <c r="V3" s="325"/>
      <c r="W3" s="328"/>
      <c r="X3" s="360"/>
      <c r="Y3" s="363"/>
      <c r="Z3" s="328"/>
      <c r="AA3" s="360"/>
    </row>
    <row r="4" spans="1:27" ht="13.5" customHeight="1" thickTop="1" thickBot="1" x14ac:dyDescent="0.25">
      <c r="A4" s="741"/>
      <c r="B4" s="742"/>
      <c r="C4" s="310"/>
      <c r="D4" s="311"/>
      <c r="E4" s="312"/>
      <c r="F4" s="326" t="s">
        <v>457</v>
      </c>
      <c r="G4" s="833" t="s">
        <v>132</v>
      </c>
      <c r="H4" s="330"/>
      <c r="I4" s="313"/>
      <c r="J4" s="314"/>
      <c r="K4" s="338"/>
      <c r="L4" s="835" t="s">
        <v>447</v>
      </c>
      <c r="M4" s="833" t="s">
        <v>132</v>
      </c>
      <c r="N4" s="331"/>
      <c r="O4" s="840"/>
      <c r="P4" s="837"/>
      <c r="Q4" s="837"/>
      <c r="R4" s="838"/>
      <c r="S4" s="837"/>
      <c r="T4" s="838"/>
      <c r="U4" s="829"/>
      <c r="V4" s="835" t="s">
        <v>451</v>
      </c>
      <c r="W4" s="833" t="s">
        <v>132</v>
      </c>
      <c r="X4" s="361"/>
      <c r="Y4" s="836" t="s">
        <v>451</v>
      </c>
      <c r="Z4" s="833" t="s">
        <v>132</v>
      </c>
      <c r="AA4" s="361"/>
    </row>
    <row r="5" spans="1:27" ht="48.75" customHeight="1" thickTop="1" x14ac:dyDescent="0.2">
      <c r="A5" s="741"/>
      <c r="B5" s="742"/>
      <c r="C5" s="310"/>
      <c r="D5" s="315" t="s">
        <v>104</v>
      </c>
      <c r="E5" s="312" t="s">
        <v>450</v>
      </c>
      <c r="F5" s="327" t="s">
        <v>452</v>
      </c>
      <c r="G5" s="834"/>
      <c r="H5" s="332" t="s">
        <v>134</v>
      </c>
      <c r="I5" s="316" t="s">
        <v>27</v>
      </c>
      <c r="J5" s="317" t="s">
        <v>31</v>
      </c>
      <c r="K5" s="338" t="s">
        <v>79</v>
      </c>
      <c r="L5" s="835"/>
      <c r="M5" s="834"/>
      <c r="N5" s="332" t="s">
        <v>134</v>
      </c>
      <c r="O5" s="840"/>
      <c r="P5" s="837"/>
      <c r="Q5" s="837"/>
      <c r="R5" s="838"/>
      <c r="S5" s="837"/>
      <c r="T5" s="838"/>
      <c r="U5" s="829"/>
      <c r="V5" s="835"/>
      <c r="W5" s="834"/>
      <c r="X5" s="362" t="s">
        <v>134</v>
      </c>
      <c r="Y5" s="836"/>
      <c r="Z5" s="834"/>
      <c r="AA5" s="362" t="s">
        <v>134</v>
      </c>
    </row>
    <row r="6" spans="1:27" ht="24" customHeight="1" x14ac:dyDescent="0.2">
      <c r="A6" s="743"/>
      <c r="B6" s="744"/>
      <c r="C6" s="11"/>
      <c r="D6" s="282" t="s">
        <v>33</v>
      </c>
      <c r="E6" s="25" t="s">
        <v>34</v>
      </c>
      <c r="F6" s="318" t="s">
        <v>38</v>
      </c>
      <c r="G6" s="319" t="s">
        <v>459</v>
      </c>
      <c r="H6" s="320" t="s">
        <v>460</v>
      </c>
      <c r="I6" s="289" t="s">
        <v>408</v>
      </c>
      <c r="J6" s="290" t="s">
        <v>409</v>
      </c>
      <c r="K6" s="321" t="s">
        <v>458</v>
      </c>
      <c r="L6" s="318" t="s">
        <v>461</v>
      </c>
      <c r="M6" s="319" t="s">
        <v>462</v>
      </c>
      <c r="N6" s="320" t="s">
        <v>463</v>
      </c>
      <c r="O6" s="322" t="s">
        <v>464</v>
      </c>
      <c r="P6" s="323" t="s">
        <v>81</v>
      </c>
      <c r="Q6" s="323" t="s">
        <v>465</v>
      </c>
      <c r="R6" s="298" t="s">
        <v>82</v>
      </c>
      <c r="S6" s="323" t="s">
        <v>466</v>
      </c>
      <c r="T6" s="306" t="s">
        <v>467</v>
      </c>
      <c r="U6" s="322" t="s">
        <v>44</v>
      </c>
      <c r="V6" s="318" t="s">
        <v>83</v>
      </c>
      <c r="W6" s="319" t="s">
        <v>468</v>
      </c>
      <c r="X6" s="324" t="s">
        <v>469</v>
      </c>
      <c r="Y6" s="364" t="s">
        <v>470</v>
      </c>
      <c r="Z6" s="319" t="s">
        <v>471</v>
      </c>
      <c r="AA6" s="324" t="s">
        <v>472</v>
      </c>
    </row>
    <row r="7" spans="1:27" x14ac:dyDescent="0.2">
      <c r="A7" s="564" t="s">
        <v>203</v>
      </c>
      <c r="B7" s="571" t="s">
        <v>310</v>
      </c>
      <c r="C7" s="17"/>
      <c r="D7" s="283">
        <f>最終需要額入力!X8</f>
        <v>0</v>
      </c>
      <c r="E7" s="26">
        <f>IF(その他の設定入力!E7="",県内自給率!E4,その他の設定入力!E7/100)</f>
        <v>0.39992701010333831</v>
      </c>
      <c r="F7" s="333">
        <f t="shared" ref="F7:F41" si="0">IF(D7="","",D7*E7)</f>
        <v>0</v>
      </c>
      <c r="G7" s="333">
        <f t="shared" ref="G7:G38" si="1">IF(F7="","",F7*I7)</f>
        <v>0</v>
      </c>
      <c r="H7" s="333">
        <f t="shared" ref="H7:H38" si="2">IF(F7="","",F7*J7)</f>
        <v>0</v>
      </c>
      <c r="I7" s="291">
        <f>粗付加価値率!D4</f>
        <v>0.50552950544103337</v>
      </c>
      <c r="J7" s="292">
        <f>雇用者所得率!D4</f>
        <v>0.14675749800937804</v>
      </c>
      <c r="K7" s="333" cm="1">
        <f t="array" ref="K7:K112">MMULT(逆行列,F7:F112)</f>
        <v>0</v>
      </c>
      <c r="L7" s="333">
        <f t="shared" ref="L7:L38" si="3">K7-F7</f>
        <v>0</v>
      </c>
      <c r="M7" s="333">
        <f t="shared" ref="M7:M38" si="4">L7*I7</f>
        <v>0</v>
      </c>
      <c r="N7" s="333">
        <f t="shared" ref="N7:N38" si="5">L7*J7</f>
        <v>0</v>
      </c>
      <c r="O7" s="339">
        <f t="shared" ref="O7:O38" si="6">IF(H7="",N7,H7+N7)</f>
        <v>0</v>
      </c>
      <c r="P7" s="366"/>
      <c r="Q7" s="367"/>
      <c r="R7" s="299">
        <f>民間消費支出構成比!D4</f>
        <v>9.4421996324004272E-3</v>
      </c>
      <c r="S7" s="344">
        <f t="shared" ref="S7:S38" si="7">$Q$113*R7</f>
        <v>0</v>
      </c>
      <c r="T7" s="307">
        <f>県内自給率!E4</f>
        <v>0.39992701010333831</v>
      </c>
      <c r="U7" s="348">
        <f t="shared" ref="U7:U41" si="8">S7*T7</f>
        <v>0</v>
      </c>
      <c r="V7" s="333" cm="1">
        <f t="array" ref="V7:V112">MMULT(逆行列,U7:U112)</f>
        <v>0</v>
      </c>
      <c r="W7" s="333">
        <f t="shared" ref="W7:W38" si="9">V7*I7</f>
        <v>0</v>
      </c>
      <c r="X7" s="351">
        <f t="shared" ref="X7:X38" si="10">V7*J7</f>
        <v>0</v>
      </c>
      <c r="Y7" s="352">
        <f>IF(F7="",L7+V7,F7+L7+V7)</f>
        <v>0</v>
      </c>
      <c r="Z7" s="333">
        <f t="shared" ref="Z7:Z38" si="11">IF(F7="",M7+W7,G7+M7+W7)</f>
        <v>0</v>
      </c>
      <c r="AA7" s="353">
        <f t="shared" ref="AA7:AA38" si="12">IF(F7="",N7+X7,H7+N7+X7)</f>
        <v>0</v>
      </c>
    </row>
    <row r="8" spans="1:27" x14ac:dyDescent="0.2">
      <c r="A8" s="564" t="s">
        <v>204</v>
      </c>
      <c r="B8" s="571" t="s">
        <v>311</v>
      </c>
      <c r="C8" s="17"/>
      <c r="D8" s="284">
        <f>最終需要額入力!X9</f>
        <v>0</v>
      </c>
      <c r="E8" s="26">
        <f>IF(その他の設定入力!E8="",県内自給率!E5,その他の設定入力!E8/100)</f>
        <v>0.535511474134578</v>
      </c>
      <c r="F8" s="333">
        <f t="shared" si="0"/>
        <v>0</v>
      </c>
      <c r="G8" s="333">
        <f t="shared" si="1"/>
        <v>0</v>
      </c>
      <c r="H8" s="333">
        <f t="shared" si="2"/>
        <v>0</v>
      </c>
      <c r="I8" s="291">
        <f>粗付加価値率!D5</f>
        <v>0.28055522879661215</v>
      </c>
      <c r="J8" s="292">
        <f>雇用者所得率!D5</f>
        <v>0.12069168333137278</v>
      </c>
      <c r="K8" s="333">
        <v>0</v>
      </c>
      <c r="L8" s="333">
        <f t="shared" si="3"/>
        <v>0</v>
      </c>
      <c r="M8" s="333">
        <f t="shared" si="4"/>
        <v>0</v>
      </c>
      <c r="N8" s="333">
        <f t="shared" si="5"/>
        <v>0</v>
      </c>
      <c r="O8" s="339">
        <f t="shared" si="6"/>
        <v>0</v>
      </c>
      <c r="P8" s="368"/>
      <c r="Q8" s="369"/>
      <c r="R8" s="299">
        <f>民間消費支出構成比!D5</f>
        <v>6.4947209001666871E-4</v>
      </c>
      <c r="S8" s="344">
        <f t="shared" si="7"/>
        <v>0</v>
      </c>
      <c r="T8" s="307">
        <f>県内自給率!E5</f>
        <v>0.535511474134578</v>
      </c>
      <c r="U8" s="348">
        <f t="shared" si="8"/>
        <v>0</v>
      </c>
      <c r="V8" s="333">
        <v>0</v>
      </c>
      <c r="W8" s="333">
        <f t="shared" si="9"/>
        <v>0</v>
      </c>
      <c r="X8" s="351">
        <f t="shared" si="10"/>
        <v>0</v>
      </c>
      <c r="Y8" s="352">
        <f t="shared" ref="Y8:Y38" si="13">IF(F8="",L8+V8,F8+L8+V8)</f>
        <v>0</v>
      </c>
      <c r="Z8" s="333">
        <f t="shared" si="11"/>
        <v>0</v>
      </c>
      <c r="AA8" s="353">
        <f t="shared" si="12"/>
        <v>0</v>
      </c>
    </row>
    <row r="9" spans="1:27" x14ac:dyDescent="0.2">
      <c r="A9" s="564" t="s">
        <v>205</v>
      </c>
      <c r="B9" s="571" t="s">
        <v>312</v>
      </c>
      <c r="C9" s="17"/>
      <c r="D9" s="284">
        <f>最終需要額入力!X10</f>
        <v>0</v>
      </c>
      <c r="E9" s="26">
        <f>IF(その他の設定入力!E9="",県内自給率!E6,その他の設定入力!E9/100)</f>
        <v>1</v>
      </c>
      <c r="F9" s="333">
        <f t="shared" si="0"/>
        <v>0</v>
      </c>
      <c r="G9" s="333">
        <f t="shared" si="1"/>
        <v>0</v>
      </c>
      <c r="H9" s="333">
        <f t="shared" si="2"/>
        <v>0</v>
      </c>
      <c r="I9" s="291">
        <f>粗付加価値率!D6</f>
        <v>0.60528290559807896</v>
      </c>
      <c r="J9" s="292">
        <f>雇用者所得率!D6</f>
        <v>0.16794236830256642</v>
      </c>
      <c r="K9" s="333">
        <v>0</v>
      </c>
      <c r="L9" s="333">
        <f t="shared" si="3"/>
        <v>0</v>
      </c>
      <c r="M9" s="333">
        <f t="shared" si="4"/>
        <v>0</v>
      </c>
      <c r="N9" s="333">
        <f t="shared" si="5"/>
        <v>0</v>
      </c>
      <c r="O9" s="339">
        <f t="shared" si="6"/>
        <v>0</v>
      </c>
      <c r="P9" s="368"/>
      <c r="Q9" s="369"/>
      <c r="R9" s="299">
        <f>民間消費支出構成比!D6</f>
        <v>0</v>
      </c>
      <c r="S9" s="344">
        <f t="shared" si="7"/>
        <v>0</v>
      </c>
      <c r="T9" s="307">
        <f>県内自給率!E6</f>
        <v>1</v>
      </c>
      <c r="U9" s="348">
        <f t="shared" si="8"/>
        <v>0</v>
      </c>
      <c r="V9" s="333">
        <v>0</v>
      </c>
      <c r="W9" s="333">
        <f t="shared" si="9"/>
        <v>0</v>
      </c>
      <c r="X9" s="351">
        <f t="shared" si="10"/>
        <v>0</v>
      </c>
      <c r="Y9" s="352">
        <f t="shared" si="13"/>
        <v>0</v>
      </c>
      <c r="Z9" s="333">
        <f t="shared" si="11"/>
        <v>0</v>
      </c>
      <c r="AA9" s="353">
        <f t="shared" si="12"/>
        <v>0</v>
      </c>
    </row>
    <row r="10" spans="1:27" x14ac:dyDescent="0.2">
      <c r="A10" s="564" t="s">
        <v>206</v>
      </c>
      <c r="B10" s="571" t="s">
        <v>313</v>
      </c>
      <c r="C10" s="17"/>
      <c r="D10" s="284">
        <f>最終需要額入力!X11</f>
        <v>0</v>
      </c>
      <c r="E10" s="26">
        <f>IF(その他の設定入力!E10="",県内自給率!E7,その他の設定入力!E10/100)</f>
        <v>0.48319327731092432</v>
      </c>
      <c r="F10" s="333">
        <f t="shared" si="0"/>
        <v>0</v>
      </c>
      <c r="G10" s="333">
        <f t="shared" si="1"/>
        <v>0</v>
      </c>
      <c r="H10" s="333">
        <f t="shared" si="2"/>
        <v>0</v>
      </c>
      <c r="I10" s="291">
        <f>粗付加価値率!D7</f>
        <v>0.5538959422454568</v>
      </c>
      <c r="J10" s="292">
        <f>雇用者所得率!D7</f>
        <v>0.22628827483196415</v>
      </c>
      <c r="K10" s="333">
        <v>0</v>
      </c>
      <c r="L10" s="333">
        <f t="shared" si="3"/>
        <v>0</v>
      </c>
      <c r="M10" s="333">
        <f t="shared" si="4"/>
        <v>0</v>
      </c>
      <c r="N10" s="333">
        <f t="shared" si="5"/>
        <v>0</v>
      </c>
      <c r="O10" s="339">
        <f t="shared" si="6"/>
        <v>0</v>
      </c>
      <c r="P10" s="368"/>
      <c r="Q10" s="369"/>
      <c r="R10" s="299">
        <f>民間消費支出構成比!D7</f>
        <v>6.0750494743717258E-4</v>
      </c>
      <c r="S10" s="344">
        <f t="shared" si="7"/>
        <v>0</v>
      </c>
      <c r="T10" s="307">
        <f>県内自給率!E7</f>
        <v>0.48319327731092432</v>
      </c>
      <c r="U10" s="348">
        <f t="shared" si="8"/>
        <v>0</v>
      </c>
      <c r="V10" s="333">
        <v>0</v>
      </c>
      <c r="W10" s="333">
        <f t="shared" si="9"/>
        <v>0</v>
      </c>
      <c r="X10" s="351">
        <f t="shared" si="10"/>
        <v>0</v>
      </c>
      <c r="Y10" s="352">
        <f t="shared" si="13"/>
        <v>0</v>
      </c>
      <c r="Z10" s="333">
        <f t="shared" si="11"/>
        <v>0</v>
      </c>
      <c r="AA10" s="353">
        <f t="shared" si="12"/>
        <v>0</v>
      </c>
    </row>
    <row r="11" spans="1:27" ht="13.5" customHeight="1" x14ac:dyDescent="0.2">
      <c r="A11" s="564" t="s">
        <v>207</v>
      </c>
      <c r="B11" s="571" t="s">
        <v>314</v>
      </c>
      <c r="C11" s="17"/>
      <c r="D11" s="284">
        <f>最終需要額入力!X12</f>
        <v>0</v>
      </c>
      <c r="E11" s="26">
        <f>IF(その他の設定入力!E11="",県内自給率!E8,その他の設定入力!E11/100)</f>
        <v>0.71226242690058483</v>
      </c>
      <c r="F11" s="333">
        <f t="shared" si="0"/>
        <v>0</v>
      </c>
      <c r="G11" s="333">
        <f t="shared" si="1"/>
        <v>0</v>
      </c>
      <c r="H11" s="333">
        <f t="shared" si="2"/>
        <v>0</v>
      </c>
      <c r="I11" s="291">
        <f>粗付加価値率!D8</f>
        <v>0.64723109691160807</v>
      </c>
      <c r="J11" s="292">
        <f>雇用者所得率!D8</f>
        <v>0.19133830315938943</v>
      </c>
      <c r="K11" s="333">
        <v>0</v>
      </c>
      <c r="L11" s="333">
        <f t="shared" si="3"/>
        <v>0</v>
      </c>
      <c r="M11" s="333">
        <f t="shared" si="4"/>
        <v>0</v>
      </c>
      <c r="N11" s="333">
        <f t="shared" si="5"/>
        <v>0</v>
      </c>
      <c r="O11" s="339">
        <f t="shared" si="6"/>
        <v>0</v>
      </c>
      <c r="P11" s="368"/>
      <c r="Q11" s="369"/>
      <c r="R11" s="299">
        <f>民間消費支出構成比!D8</f>
        <v>1.1563373848602922E-3</v>
      </c>
      <c r="S11" s="344">
        <f t="shared" si="7"/>
        <v>0</v>
      </c>
      <c r="T11" s="307">
        <f>県内自給率!E8</f>
        <v>0.71226242690058483</v>
      </c>
      <c r="U11" s="348">
        <f t="shared" si="8"/>
        <v>0</v>
      </c>
      <c r="V11" s="333">
        <v>0</v>
      </c>
      <c r="W11" s="333">
        <f t="shared" si="9"/>
        <v>0</v>
      </c>
      <c r="X11" s="351">
        <f t="shared" si="10"/>
        <v>0</v>
      </c>
      <c r="Y11" s="352">
        <f t="shared" si="13"/>
        <v>0</v>
      </c>
      <c r="Z11" s="333">
        <f t="shared" si="11"/>
        <v>0</v>
      </c>
      <c r="AA11" s="353">
        <f t="shared" si="12"/>
        <v>0</v>
      </c>
    </row>
    <row r="12" spans="1:27" x14ac:dyDescent="0.2">
      <c r="A12" s="565" t="s">
        <v>208</v>
      </c>
      <c r="B12" s="572" t="s">
        <v>315</v>
      </c>
      <c r="C12" s="70"/>
      <c r="D12" s="285">
        <f>最終需要額入力!X13</f>
        <v>0</v>
      </c>
      <c r="E12" s="27">
        <f>IF(その他の設定入力!E12="",県内自給率!E9,その他の設定入力!E12/100)</f>
        <v>0</v>
      </c>
      <c r="F12" s="334">
        <f t="shared" si="0"/>
        <v>0</v>
      </c>
      <c r="G12" s="334">
        <f t="shared" si="1"/>
        <v>0</v>
      </c>
      <c r="H12" s="334">
        <f t="shared" si="2"/>
        <v>0</v>
      </c>
      <c r="I12" s="293">
        <f>粗付加価値率!D9</f>
        <v>0</v>
      </c>
      <c r="J12" s="294">
        <f>雇用者所得率!D9</f>
        <v>0</v>
      </c>
      <c r="K12" s="334">
        <v>0</v>
      </c>
      <c r="L12" s="334">
        <f t="shared" si="3"/>
        <v>0</v>
      </c>
      <c r="M12" s="334">
        <f t="shared" si="4"/>
        <v>0</v>
      </c>
      <c r="N12" s="334">
        <f t="shared" si="5"/>
        <v>0</v>
      </c>
      <c r="O12" s="340">
        <f t="shared" si="6"/>
        <v>0</v>
      </c>
      <c r="P12" s="368"/>
      <c r="Q12" s="369"/>
      <c r="R12" s="300">
        <f>民間消費支出構成比!D9</f>
        <v>0</v>
      </c>
      <c r="S12" s="345">
        <f t="shared" si="7"/>
        <v>0</v>
      </c>
      <c r="T12" s="308">
        <f>県内自給率!E9</f>
        <v>0</v>
      </c>
      <c r="U12" s="349">
        <f t="shared" si="8"/>
        <v>0</v>
      </c>
      <c r="V12" s="334">
        <v>0</v>
      </c>
      <c r="W12" s="334">
        <f t="shared" si="9"/>
        <v>0</v>
      </c>
      <c r="X12" s="354">
        <f t="shared" si="10"/>
        <v>0</v>
      </c>
      <c r="Y12" s="355">
        <f t="shared" si="13"/>
        <v>0</v>
      </c>
      <c r="Z12" s="334">
        <f t="shared" si="11"/>
        <v>0</v>
      </c>
      <c r="AA12" s="356">
        <f t="shared" si="12"/>
        <v>0</v>
      </c>
    </row>
    <row r="13" spans="1:27" ht="13.5" customHeight="1" x14ac:dyDescent="0.2">
      <c r="A13" s="564" t="s">
        <v>209</v>
      </c>
      <c r="B13" s="571" t="s">
        <v>527</v>
      </c>
      <c r="C13" s="17"/>
      <c r="D13" s="284">
        <f>最終需要額入力!X14</f>
        <v>0</v>
      </c>
      <c r="E13" s="26">
        <f>IF(その他の設定入力!E13="",県内自給率!E10,その他の設定入力!E13/100)</f>
        <v>0.10749915928707543</v>
      </c>
      <c r="F13" s="333">
        <f t="shared" si="0"/>
        <v>0</v>
      </c>
      <c r="G13" s="333">
        <f t="shared" si="1"/>
        <v>0</v>
      </c>
      <c r="H13" s="333">
        <f t="shared" si="2"/>
        <v>0</v>
      </c>
      <c r="I13" s="291">
        <f>粗付加価値率!D10</f>
        <v>0.50094263398868843</v>
      </c>
      <c r="J13" s="292">
        <f>雇用者所得率!D10</f>
        <v>0.28952329652572045</v>
      </c>
      <c r="K13" s="333">
        <v>0</v>
      </c>
      <c r="L13" s="333">
        <f t="shared" si="3"/>
        <v>0</v>
      </c>
      <c r="M13" s="333">
        <f t="shared" si="4"/>
        <v>0</v>
      </c>
      <c r="N13" s="333">
        <f t="shared" si="5"/>
        <v>0</v>
      </c>
      <c r="O13" s="339">
        <f t="shared" si="6"/>
        <v>0</v>
      </c>
      <c r="P13" s="368"/>
      <c r="Q13" s="369"/>
      <c r="R13" s="299">
        <f>民間消費支出構成比!D10</f>
        <v>-1.5075575489721921E-5</v>
      </c>
      <c r="S13" s="344">
        <f t="shared" si="7"/>
        <v>0</v>
      </c>
      <c r="T13" s="307">
        <f>県内自給率!E10</f>
        <v>0.10749915928707543</v>
      </c>
      <c r="U13" s="348">
        <f t="shared" si="8"/>
        <v>0</v>
      </c>
      <c r="V13" s="333">
        <v>0</v>
      </c>
      <c r="W13" s="333">
        <f t="shared" si="9"/>
        <v>0</v>
      </c>
      <c r="X13" s="351">
        <f t="shared" si="10"/>
        <v>0</v>
      </c>
      <c r="Y13" s="352">
        <f t="shared" si="13"/>
        <v>0</v>
      </c>
      <c r="Z13" s="333">
        <f t="shared" si="11"/>
        <v>0</v>
      </c>
      <c r="AA13" s="353">
        <f t="shared" si="12"/>
        <v>0</v>
      </c>
    </row>
    <row r="14" spans="1:27" ht="13.5" customHeight="1" x14ac:dyDescent="0.2">
      <c r="A14" s="564" t="s">
        <v>210</v>
      </c>
      <c r="B14" s="571" t="s">
        <v>316</v>
      </c>
      <c r="C14" s="17"/>
      <c r="D14" s="284">
        <f>最終需要額入力!X15</f>
        <v>0</v>
      </c>
      <c r="E14" s="26">
        <f>IF(その他の設定入力!E14="",県内自給率!E11,その他の設定入力!E14/100)</f>
        <v>0.22773054038327989</v>
      </c>
      <c r="F14" s="333">
        <f t="shared" si="0"/>
        <v>0</v>
      </c>
      <c r="G14" s="333">
        <f t="shared" si="1"/>
        <v>0</v>
      </c>
      <c r="H14" s="333">
        <f t="shared" si="2"/>
        <v>0</v>
      </c>
      <c r="I14" s="291">
        <f>粗付加価値率!D11</f>
        <v>0.3164192892775759</v>
      </c>
      <c r="J14" s="292">
        <f>雇用者所得率!D11</f>
        <v>0.17570363983494489</v>
      </c>
      <c r="K14" s="333">
        <v>0</v>
      </c>
      <c r="L14" s="333">
        <f t="shared" si="3"/>
        <v>0</v>
      </c>
      <c r="M14" s="333">
        <f t="shared" si="4"/>
        <v>0</v>
      </c>
      <c r="N14" s="333">
        <f t="shared" si="5"/>
        <v>0</v>
      </c>
      <c r="O14" s="339">
        <f t="shared" si="6"/>
        <v>0</v>
      </c>
      <c r="P14" s="368"/>
      <c r="Q14" s="369"/>
      <c r="R14" s="299">
        <f>民間消費支出構成比!D11</f>
        <v>7.017069218486241E-2</v>
      </c>
      <c r="S14" s="344">
        <f t="shared" si="7"/>
        <v>0</v>
      </c>
      <c r="T14" s="307">
        <f>県内自給率!E11</f>
        <v>0.22773054038327989</v>
      </c>
      <c r="U14" s="348">
        <f t="shared" si="8"/>
        <v>0</v>
      </c>
      <c r="V14" s="333">
        <v>0</v>
      </c>
      <c r="W14" s="333">
        <f t="shared" si="9"/>
        <v>0</v>
      </c>
      <c r="X14" s="351">
        <f t="shared" si="10"/>
        <v>0</v>
      </c>
      <c r="Y14" s="352">
        <f t="shared" si="13"/>
        <v>0</v>
      </c>
      <c r="Z14" s="333">
        <f t="shared" si="11"/>
        <v>0</v>
      </c>
      <c r="AA14" s="353">
        <f t="shared" si="12"/>
        <v>0</v>
      </c>
    </row>
    <row r="15" spans="1:27" x14ac:dyDescent="0.2">
      <c r="A15" s="564" t="s">
        <v>211</v>
      </c>
      <c r="B15" s="571" t="s">
        <v>317</v>
      </c>
      <c r="C15" s="17"/>
      <c r="D15" s="284">
        <f>最終需要額入力!X16</f>
        <v>0</v>
      </c>
      <c r="E15" s="26">
        <f>IF(その他の設定入力!E15="",県内自給率!E12,その他の設定入力!E15/100)</f>
        <v>7.3285053309193326E-2</v>
      </c>
      <c r="F15" s="333">
        <f t="shared" si="0"/>
        <v>0</v>
      </c>
      <c r="G15" s="333">
        <f t="shared" si="1"/>
        <v>0</v>
      </c>
      <c r="H15" s="333">
        <f t="shared" si="2"/>
        <v>0</v>
      </c>
      <c r="I15" s="291">
        <f>粗付加価値率!D12</f>
        <v>0.28574491655648071</v>
      </c>
      <c r="J15" s="292">
        <f>雇用者所得率!D12</f>
        <v>9.3806954222206335E-2</v>
      </c>
      <c r="K15" s="333">
        <v>0</v>
      </c>
      <c r="L15" s="333">
        <f t="shared" si="3"/>
        <v>0</v>
      </c>
      <c r="M15" s="333">
        <f t="shared" si="4"/>
        <v>0</v>
      </c>
      <c r="N15" s="333">
        <f t="shared" si="5"/>
        <v>0</v>
      </c>
      <c r="O15" s="339">
        <f t="shared" si="6"/>
        <v>0</v>
      </c>
      <c r="P15" s="368"/>
      <c r="Q15" s="369"/>
      <c r="R15" s="299">
        <f>民間消費支出構成比!D12</f>
        <v>1.3737923750998757E-2</v>
      </c>
      <c r="S15" s="344">
        <f t="shared" si="7"/>
        <v>0</v>
      </c>
      <c r="T15" s="307">
        <f>県内自給率!E12</f>
        <v>7.3285053309193326E-2</v>
      </c>
      <c r="U15" s="348">
        <f t="shared" si="8"/>
        <v>0</v>
      </c>
      <c r="V15" s="333">
        <v>0</v>
      </c>
      <c r="W15" s="333">
        <f t="shared" si="9"/>
        <v>0</v>
      </c>
      <c r="X15" s="351">
        <f t="shared" si="10"/>
        <v>0</v>
      </c>
      <c r="Y15" s="352">
        <f t="shared" si="13"/>
        <v>0</v>
      </c>
      <c r="Z15" s="333">
        <f t="shared" si="11"/>
        <v>0</v>
      </c>
      <c r="AA15" s="353">
        <f t="shared" si="12"/>
        <v>0</v>
      </c>
    </row>
    <row r="16" spans="1:27" x14ac:dyDescent="0.2">
      <c r="A16" s="566" t="s">
        <v>212</v>
      </c>
      <c r="B16" s="573" t="s">
        <v>318</v>
      </c>
      <c r="C16" s="17"/>
      <c r="D16" s="286">
        <f>最終需要額入力!X17</f>
        <v>0</v>
      </c>
      <c r="E16" s="28">
        <f>IF(その他の設定入力!E16="",県内自給率!E13,その他の設定入力!E16/100)</f>
        <v>1.8589850946240216E-2</v>
      </c>
      <c r="F16" s="335">
        <f t="shared" si="0"/>
        <v>0</v>
      </c>
      <c r="G16" s="335">
        <f t="shared" si="1"/>
        <v>0</v>
      </c>
      <c r="H16" s="335">
        <f t="shared" si="2"/>
        <v>0</v>
      </c>
      <c r="I16" s="295">
        <f>粗付加価値率!D13</f>
        <v>0.40925978851100314</v>
      </c>
      <c r="J16" s="296">
        <f>雇用者所得率!D13</f>
        <v>0.19062589311231781</v>
      </c>
      <c r="K16" s="335">
        <v>0</v>
      </c>
      <c r="L16" s="335">
        <f t="shared" si="3"/>
        <v>0</v>
      </c>
      <c r="M16" s="335">
        <f t="shared" si="4"/>
        <v>0</v>
      </c>
      <c r="N16" s="335">
        <f t="shared" si="5"/>
        <v>0</v>
      </c>
      <c r="O16" s="341">
        <f t="shared" si="6"/>
        <v>0</v>
      </c>
      <c r="P16" s="368"/>
      <c r="Q16" s="369"/>
      <c r="R16" s="301">
        <f>民間消費支出構成比!D13</f>
        <v>4.6367580830550124E-4</v>
      </c>
      <c r="S16" s="346">
        <f t="shared" si="7"/>
        <v>0</v>
      </c>
      <c r="T16" s="309">
        <f>県内自給率!E13</f>
        <v>1.8589850946240216E-2</v>
      </c>
      <c r="U16" s="350">
        <f t="shared" si="8"/>
        <v>0</v>
      </c>
      <c r="V16" s="335">
        <v>0</v>
      </c>
      <c r="W16" s="335">
        <f t="shared" si="9"/>
        <v>0</v>
      </c>
      <c r="X16" s="357">
        <f t="shared" si="10"/>
        <v>0</v>
      </c>
      <c r="Y16" s="358">
        <f t="shared" si="13"/>
        <v>0</v>
      </c>
      <c r="Z16" s="335">
        <f t="shared" si="11"/>
        <v>0</v>
      </c>
      <c r="AA16" s="359">
        <f t="shared" si="12"/>
        <v>0</v>
      </c>
    </row>
    <row r="17" spans="1:27" x14ac:dyDescent="0.2">
      <c r="A17" s="564" t="s">
        <v>213</v>
      </c>
      <c r="B17" s="571" t="s">
        <v>319</v>
      </c>
      <c r="C17" s="70"/>
      <c r="D17" s="284">
        <f>最終需要額入力!X18</f>
        <v>0</v>
      </c>
      <c r="E17" s="26">
        <f>IF(その他の設定入力!E17="",県内自給率!E14,その他の設定入力!E17/100)</f>
        <v>0</v>
      </c>
      <c r="F17" s="333">
        <f t="shared" si="0"/>
        <v>0</v>
      </c>
      <c r="G17" s="333">
        <f t="shared" si="1"/>
        <v>0</v>
      </c>
      <c r="H17" s="333">
        <f t="shared" si="2"/>
        <v>0</v>
      </c>
      <c r="I17" s="291">
        <f>粗付加価値率!D14</f>
        <v>0</v>
      </c>
      <c r="J17" s="292">
        <f>雇用者所得率!D14</f>
        <v>0</v>
      </c>
      <c r="K17" s="333">
        <v>0</v>
      </c>
      <c r="L17" s="333">
        <f t="shared" si="3"/>
        <v>0</v>
      </c>
      <c r="M17" s="333">
        <f t="shared" si="4"/>
        <v>0</v>
      </c>
      <c r="N17" s="333">
        <f t="shared" si="5"/>
        <v>0</v>
      </c>
      <c r="O17" s="339">
        <f t="shared" si="6"/>
        <v>0</v>
      </c>
      <c r="P17" s="368"/>
      <c r="Q17" s="369"/>
      <c r="R17" s="299">
        <f>民間消費支出構成比!D14</f>
        <v>1.0900048527055157E-2</v>
      </c>
      <c r="S17" s="344">
        <f t="shared" si="7"/>
        <v>0</v>
      </c>
      <c r="T17" s="307">
        <f>県内自給率!E14</f>
        <v>0</v>
      </c>
      <c r="U17" s="348">
        <f t="shared" si="8"/>
        <v>0</v>
      </c>
      <c r="V17" s="333">
        <v>0</v>
      </c>
      <c r="W17" s="333">
        <f t="shared" si="9"/>
        <v>0</v>
      </c>
      <c r="X17" s="351">
        <f t="shared" si="10"/>
        <v>0</v>
      </c>
      <c r="Y17" s="352">
        <f t="shared" si="13"/>
        <v>0</v>
      </c>
      <c r="Z17" s="333">
        <f t="shared" si="11"/>
        <v>0</v>
      </c>
      <c r="AA17" s="353">
        <f t="shared" si="12"/>
        <v>0</v>
      </c>
    </row>
    <row r="18" spans="1:27" x14ac:dyDescent="0.2">
      <c r="A18" s="564" t="s">
        <v>214</v>
      </c>
      <c r="B18" s="571" t="s">
        <v>320</v>
      </c>
      <c r="C18" s="17"/>
      <c r="D18" s="284">
        <f>最終需要額入力!X19</f>
        <v>0</v>
      </c>
      <c r="E18" s="26">
        <f>IF(その他の設定入力!E18="",県内自給率!E15,その他の設定入力!E18/100)</f>
        <v>0.12525252525252528</v>
      </c>
      <c r="F18" s="333">
        <f t="shared" si="0"/>
        <v>0</v>
      </c>
      <c r="G18" s="333">
        <f t="shared" si="1"/>
        <v>0</v>
      </c>
      <c r="H18" s="333">
        <f t="shared" si="2"/>
        <v>0</v>
      </c>
      <c r="I18" s="291">
        <f>粗付加価値率!D15</f>
        <v>0.48972728384493092</v>
      </c>
      <c r="J18" s="292">
        <f>雇用者所得率!D15</f>
        <v>0.33936651583710409</v>
      </c>
      <c r="K18" s="333">
        <v>0</v>
      </c>
      <c r="L18" s="333">
        <f t="shared" si="3"/>
        <v>0</v>
      </c>
      <c r="M18" s="333">
        <f t="shared" si="4"/>
        <v>0</v>
      </c>
      <c r="N18" s="333">
        <f t="shared" si="5"/>
        <v>0</v>
      </c>
      <c r="O18" s="339">
        <f t="shared" si="6"/>
        <v>0</v>
      </c>
      <c r="P18" s="368"/>
      <c r="Q18" s="369"/>
      <c r="R18" s="299">
        <f>民間消費支出構成比!D15</f>
        <v>2.9865937389097753E-4</v>
      </c>
      <c r="S18" s="344">
        <f t="shared" si="7"/>
        <v>0</v>
      </c>
      <c r="T18" s="307">
        <f>県内自給率!E15</f>
        <v>0.12525252525252528</v>
      </c>
      <c r="U18" s="348">
        <f t="shared" si="8"/>
        <v>0</v>
      </c>
      <c r="V18" s="333">
        <v>0</v>
      </c>
      <c r="W18" s="333">
        <f t="shared" si="9"/>
        <v>0</v>
      </c>
      <c r="X18" s="351">
        <f t="shared" si="10"/>
        <v>0</v>
      </c>
      <c r="Y18" s="352">
        <f t="shared" si="13"/>
        <v>0</v>
      </c>
      <c r="Z18" s="333">
        <f t="shared" si="11"/>
        <v>0</v>
      </c>
      <c r="AA18" s="353">
        <f t="shared" si="12"/>
        <v>0</v>
      </c>
    </row>
    <row r="19" spans="1:27" x14ac:dyDescent="0.2">
      <c r="A19" s="564" t="s">
        <v>215</v>
      </c>
      <c r="B19" s="571" t="s">
        <v>321</v>
      </c>
      <c r="C19" s="17"/>
      <c r="D19" s="284">
        <f>最終需要額入力!X20</f>
        <v>0</v>
      </c>
      <c r="E19" s="26">
        <f>IF(その他の設定入力!E19="",県内自給率!E16,その他の設定入力!E19/100)</f>
        <v>7.8272267648711091E-2</v>
      </c>
      <c r="F19" s="333">
        <f t="shared" si="0"/>
        <v>0</v>
      </c>
      <c r="G19" s="333">
        <f t="shared" si="1"/>
        <v>0</v>
      </c>
      <c r="H19" s="333">
        <f t="shared" si="2"/>
        <v>0</v>
      </c>
      <c r="I19" s="291">
        <f>粗付加価値率!D16</f>
        <v>0.3923622476813966</v>
      </c>
      <c r="J19" s="292">
        <f>雇用者所得率!D16</f>
        <v>0.31833060556464809</v>
      </c>
      <c r="K19" s="333">
        <v>0</v>
      </c>
      <c r="L19" s="333">
        <f t="shared" si="3"/>
        <v>0</v>
      </c>
      <c r="M19" s="333">
        <f t="shared" si="4"/>
        <v>0</v>
      </c>
      <c r="N19" s="333">
        <f t="shared" si="5"/>
        <v>0</v>
      </c>
      <c r="O19" s="339">
        <f t="shared" si="6"/>
        <v>0</v>
      </c>
      <c r="P19" s="368"/>
      <c r="Q19" s="369"/>
      <c r="R19" s="299">
        <f>民間消費支出構成比!D16</f>
        <v>1.1834326759431708E-2</v>
      </c>
      <c r="S19" s="344">
        <f t="shared" si="7"/>
        <v>0</v>
      </c>
      <c r="T19" s="307">
        <f>県内自給率!E16</f>
        <v>7.8272267648711091E-2</v>
      </c>
      <c r="U19" s="348">
        <f t="shared" si="8"/>
        <v>0</v>
      </c>
      <c r="V19" s="333">
        <v>0</v>
      </c>
      <c r="W19" s="333">
        <f t="shared" si="9"/>
        <v>0</v>
      </c>
      <c r="X19" s="351">
        <f t="shared" si="10"/>
        <v>0</v>
      </c>
      <c r="Y19" s="352">
        <f t="shared" si="13"/>
        <v>0</v>
      </c>
      <c r="Z19" s="333">
        <f t="shared" si="11"/>
        <v>0</v>
      </c>
      <c r="AA19" s="353">
        <f t="shared" si="12"/>
        <v>0</v>
      </c>
    </row>
    <row r="20" spans="1:27" x14ac:dyDescent="0.2">
      <c r="A20" s="564" t="s">
        <v>216</v>
      </c>
      <c r="B20" s="571" t="s">
        <v>322</v>
      </c>
      <c r="C20" s="17"/>
      <c r="D20" s="284">
        <f>最終需要額入力!X21</f>
        <v>0</v>
      </c>
      <c r="E20" s="26">
        <f>IF(その他の設定入力!E20="",県内自給率!E17,その他の設定入力!E20/100)</f>
        <v>0.25116023616641492</v>
      </c>
      <c r="F20" s="333">
        <f t="shared" si="0"/>
        <v>0</v>
      </c>
      <c r="G20" s="333">
        <f t="shared" si="1"/>
        <v>0</v>
      </c>
      <c r="H20" s="333">
        <f t="shared" si="2"/>
        <v>0</v>
      </c>
      <c r="I20" s="291">
        <f>粗付加価値率!D17</f>
        <v>0.47751394747584708</v>
      </c>
      <c r="J20" s="292">
        <f>雇用者所得率!D17</f>
        <v>0.19910872227513948</v>
      </c>
      <c r="K20" s="333">
        <v>0</v>
      </c>
      <c r="L20" s="333">
        <f t="shared" si="3"/>
        <v>0</v>
      </c>
      <c r="M20" s="333">
        <f t="shared" si="4"/>
        <v>0</v>
      </c>
      <c r="N20" s="333">
        <f t="shared" si="5"/>
        <v>0</v>
      </c>
      <c r="O20" s="339">
        <f t="shared" si="6"/>
        <v>0</v>
      </c>
      <c r="P20" s="368"/>
      <c r="Q20" s="369"/>
      <c r="R20" s="299">
        <f>民間消費支出構成比!D17</f>
        <v>1.8253669782149784E-4</v>
      </c>
      <c r="S20" s="344">
        <f t="shared" si="7"/>
        <v>0</v>
      </c>
      <c r="T20" s="307">
        <f>県内自給率!E17</f>
        <v>0.25116023616641492</v>
      </c>
      <c r="U20" s="348">
        <f t="shared" si="8"/>
        <v>0</v>
      </c>
      <c r="V20" s="333">
        <v>0</v>
      </c>
      <c r="W20" s="333">
        <f t="shared" si="9"/>
        <v>0</v>
      </c>
      <c r="X20" s="351">
        <f t="shared" si="10"/>
        <v>0</v>
      </c>
      <c r="Y20" s="352">
        <f t="shared" si="13"/>
        <v>0</v>
      </c>
      <c r="Z20" s="333">
        <f t="shared" si="11"/>
        <v>0</v>
      </c>
      <c r="AA20" s="353">
        <f t="shared" si="12"/>
        <v>0</v>
      </c>
    </row>
    <row r="21" spans="1:27" x14ac:dyDescent="0.2">
      <c r="A21" s="564" t="s">
        <v>217</v>
      </c>
      <c r="B21" s="571" t="s">
        <v>323</v>
      </c>
      <c r="C21" s="17"/>
      <c r="D21" s="284">
        <f>最終需要額入力!X22</f>
        <v>0</v>
      </c>
      <c r="E21" s="26">
        <f>IF(その他の設定入力!E21="",県内自給率!E18,その他の設定入力!E21/100)</f>
        <v>0.3042424242424242</v>
      </c>
      <c r="F21" s="333">
        <f t="shared" si="0"/>
        <v>0</v>
      </c>
      <c r="G21" s="333">
        <f t="shared" si="1"/>
        <v>0</v>
      </c>
      <c r="H21" s="333">
        <f t="shared" si="2"/>
        <v>0</v>
      </c>
      <c r="I21" s="291">
        <f>粗付加価値率!D18</f>
        <v>0.48937707041271267</v>
      </c>
      <c r="J21" s="292">
        <f>雇用者所得率!D18</f>
        <v>0.2553737328451518</v>
      </c>
      <c r="K21" s="333">
        <v>0</v>
      </c>
      <c r="L21" s="333">
        <f t="shared" si="3"/>
        <v>0</v>
      </c>
      <c r="M21" s="333">
        <f t="shared" si="4"/>
        <v>0</v>
      </c>
      <c r="N21" s="333">
        <f t="shared" si="5"/>
        <v>0</v>
      </c>
      <c r="O21" s="339">
        <f t="shared" si="6"/>
        <v>0</v>
      </c>
      <c r="P21" s="368"/>
      <c r="Q21" s="369"/>
      <c r="R21" s="299">
        <f>民間消費支出構成比!D18</f>
        <v>3.4633078827739545E-4</v>
      </c>
      <c r="S21" s="344">
        <f t="shared" si="7"/>
        <v>0</v>
      </c>
      <c r="T21" s="307">
        <f>県内自給率!E18</f>
        <v>0.3042424242424242</v>
      </c>
      <c r="U21" s="348">
        <f t="shared" si="8"/>
        <v>0</v>
      </c>
      <c r="V21" s="333">
        <v>0</v>
      </c>
      <c r="W21" s="333">
        <f t="shared" si="9"/>
        <v>0</v>
      </c>
      <c r="X21" s="351">
        <f t="shared" si="10"/>
        <v>0</v>
      </c>
      <c r="Y21" s="352">
        <f t="shared" si="13"/>
        <v>0</v>
      </c>
      <c r="Z21" s="333">
        <f t="shared" si="11"/>
        <v>0</v>
      </c>
      <c r="AA21" s="353">
        <f t="shared" si="12"/>
        <v>0</v>
      </c>
    </row>
    <row r="22" spans="1:27" x14ac:dyDescent="0.2">
      <c r="A22" s="565" t="s">
        <v>218</v>
      </c>
      <c r="B22" s="572" t="s">
        <v>324</v>
      </c>
      <c r="C22" s="70"/>
      <c r="D22" s="285">
        <f>最終需要額入力!X23</f>
        <v>0</v>
      </c>
      <c r="E22" s="27">
        <f>IF(その他の設定入力!E22="",県内自給率!E19,その他の設定入力!E22/100)</f>
        <v>0.14605592180040916</v>
      </c>
      <c r="F22" s="334">
        <f t="shared" si="0"/>
        <v>0</v>
      </c>
      <c r="G22" s="334">
        <f t="shared" si="1"/>
        <v>0</v>
      </c>
      <c r="H22" s="334">
        <f t="shared" si="2"/>
        <v>0</v>
      </c>
      <c r="I22" s="293">
        <f>粗付加価値率!D19</f>
        <v>0.29688745980707393</v>
      </c>
      <c r="J22" s="294">
        <f>雇用者所得率!D19</f>
        <v>8.5980707395498387E-2</v>
      </c>
      <c r="K22" s="334">
        <v>0</v>
      </c>
      <c r="L22" s="334">
        <f t="shared" si="3"/>
        <v>0</v>
      </c>
      <c r="M22" s="334">
        <f t="shared" si="4"/>
        <v>0</v>
      </c>
      <c r="N22" s="334">
        <f t="shared" si="5"/>
        <v>0</v>
      </c>
      <c r="O22" s="340">
        <f t="shared" si="6"/>
        <v>0</v>
      </c>
      <c r="P22" s="368"/>
      <c r="Q22" s="369"/>
      <c r="R22" s="302">
        <f>民間消費支出構成比!D19</f>
        <v>-2.3998686387692464E-4</v>
      </c>
      <c r="S22" s="345">
        <f t="shared" si="7"/>
        <v>0</v>
      </c>
      <c r="T22" s="308">
        <f>県内自給率!E19</f>
        <v>0.14605592180040916</v>
      </c>
      <c r="U22" s="349">
        <f t="shared" si="8"/>
        <v>0</v>
      </c>
      <c r="V22" s="334">
        <v>0</v>
      </c>
      <c r="W22" s="334">
        <f t="shared" si="9"/>
        <v>0</v>
      </c>
      <c r="X22" s="354">
        <f t="shared" si="10"/>
        <v>0</v>
      </c>
      <c r="Y22" s="355">
        <f t="shared" si="13"/>
        <v>0</v>
      </c>
      <c r="Z22" s="334">
        <f t="shared" si="11"/>
        <v>0</v>
      </c>
      <c r="AA22" s="356">
        <f t="shared" si="12"/>
        <v>0</v>
      </c>
    </row>
    <row r="23" spans="1:27" x14ac:dyDescent="0.2">
      <c r="A23" s="564" t="s">
        <v>219</v>
      </c>
      <c r="B23" s="571" t="s">
        <v>325</v>
      </c>
      <c r="C23" s="17"/>
      <c r="D23" s="284">
        <f>最終需要額入力!X24</f>
        <v>0</v>
      </c>
      <c r="E23" s="26">
        <f>IF(その他の設定入力!E23="",県内自給率!E20,その他の設定入力!E23/100)</f>
        <v>0.57640837202373563</v>
      </c>
      <c r="F23" s="333">
        <f t="shared" si="0"/>
        <v>0</v>
      </c>
      <c r="G23" s="333">
        <f t="shared" si="1"/>
        <v>0</v>
      </c>
      <c r="H23" s="333">
        <f t="shared" si="2"/>
        <v>0</v>
      </c>
      <c r="I23" s="291">
        <f>粗付加価値率!D20</f>
        <v>0.50921493106799609</v>
      </c>
      <c r="J23" s="292">
        <f>雇用者所得率!D20</f>
        <v>0.28046146646988951</v>
      </c>
      <c r="K23" s="333">
        <v>0</v>
      </c>
      <c r="L23" s="333">
        <f t="shared" si="3"/>
        <v>0</v>
      </c>
      <c r="M23" s="333">
        <f t="shared" si="4"/>
        <v>0</v>
      </c>
      <c r="N23" s="333">
        <f t="shared" si="5"/>
        <v>0</v>
      </c>
      <c r="O23" s="339">
        <f t="shared" si="6"/>
        <v>0</v>
      </c>
      <c r="P23" s="368"/>
      <c r="Q23" s="369"/>
      <c r="R23" s="303">
        <f>民間消費支出構成比!D20</f>
        <v>1.1278160258256832E-3</v>
      </c>
      <c r="S23" s="344">
        <f t="shared" si="7"/>
        <v>0</v>
      </c>
      <c r="T23" s="307">
        <f>県内自給率!E20</f>
        <v>0.57640837202373563</v>
      </c>
      <c r="U23" s="348">
        <f t="shared" si="8"/>
        <v>0</v>
      </c>
      <c r="V23" s="333">
        <v>0</v>
      </c>
      <c r="W23" s="333">
        <f t="shared" si="9"/>
        <v>0</v>
      </c>
      <c r="X23" s="351">
        <f t="shared" si="10"/>
        <v>0</v>
      </c>
      <c r="Y23" s="352">
        <f t="shared" si="13"/>
        <v>0</v>
      </c>
      <c r="Z23" s="333">
        <f t="shared" si="11"/>
        <v>0</v>
      </c>
      <c r="AA23" s="353">
        <f t="shared" si="12"/>
        <v>0</v>
      </c>
    </row>
    <row r="24" spans="1:27" ht="13.5" customHeight="1" x14ac:dyDescent="0.2">
      <c r="A24" s="564" t="s">
        <v>220</v>
      </c>
      <c r="B24" s="571" t="s">
        <v>326</v>
      </c>
      <c r="C24" s="17"/>
      <c r="D24" s="284">
        <f>最終需要額入力!X25</f>
        <v>0</v>
      </c>
      <c r="E24" s="26">
        <f>IF(その他の設定入力!E24="",県内自給率!E21,その他の設定入力!E24/100)</f>
        <v>0.40860142909859443</v>
      </c>
      <c r="F24" s="333">
        <f t="shared" si="0"/>
        <v>0</v>
      </c>
      <c r="G24" s="333">
        <f t="shared" si="1"/>
        <v>0</v>
      </c>
      <c r="H24" s="333">
        <f t="shared" si="2"/>
        <v>0</v>
      </c>
      <c r="I24" s="291">
        <f>粗付加価値率!D21</f>
        <v>0.58424980361351142</v>
      </c>
      <c r="J24" s="292">
        <f>雇用者所得率!D21</f>
        <v>0.27906520031421839</v>
      </c>
      <c r="K24" s="333">
        <v>0</v>
      </c>
      <c r="L24" s="333">
        <f t="shared" si="3"/>
        <v>0</v>
      </c>
      <c r="M24" s="333">
        <f t="shared" si="4"/>
        <v>0</v>
      </c>
      <c r="N24" s="333">
        <f t="shared" si="5"/>
        <v>0</v>
      </c>
      <c r="O24" s="339">
        <f t="shared" si="6"/>
        <v>0</v>
      </c>
      <c r="P24" s="368"/>
      <c r="Q24" s="369"/>
      <c r="R24" s="299">
        <f>民間消費支出構成比!D21</f>
        <v>1.0552902842805345E-4</v>
      </c>
      <c r="S24" s="344">
        <f t="shared" si="7"/>
        <v>0</v>
      </c>
      <c r="T24" s="307">
        <f>県内自給率!E21</f>
        <v>0.40860142909859443</v>
      </c>
      <c r="U24" s="348">
        <f t="shared" si="8"/>
        <v>0</v>
      </c>
      <c r="V24" s="333">
        <v>0</v>
      </c>
      <c r="W24" s="333">
        <f t="shared" si="9"/>
        <v>0</v>
      </c>
      <c r="X24" s="351">
        <f t="shared" si="10"/>
        <v>0</v>
      </c>
      <c r="Y24" s="352">
        <f t="shared" si="13"/>
        <v>0</v>
      </c>
      <c r="Z24" s="333">
        <f t="shared" si="11"/>
        <v>0</v>
      </c>
      <c r="AA24" s="353">
        <f t="shared" si="12"/>
        <v>0</v>
      </c>
    </row>
    <row r="25" spans="1:27" x14ac:dyDescent="0.2">
      <c r="A25" s="564" t="s">
        <v>221</v>
      </c>
      <c r="B25" s="571" t="s">
        <v>327</v>
      </c>
      <c r="C25" s="17"/>
      <c r="D25" s="284">
        <f>最終需要額入力!X26</f>
        <v>0</v>
      </c>
      <c r="E25" s="26">
        <f>IF(その他の設定入力!E25="",県内自給率!E22,その他の設定入力!E25/100)</f>
        <v>0.72103861517976031</v>
      </c>
      <c r="F25" s="333">
        <f t="shared" si="0"/>
        <v>0</v>
      </c>
      <c r="G25" s="333">
        <f t="shared" si="1"/>
        <v>0</v>
      </c>
      <c r="H25" s="333">
        <f t="shared" si="2"/>
        <v>0</v>
      </c>
      <c r="I25" s="291">
        <f>粗付加価値率!D22</f>
        <v>0.40593639575971729</v>
      </c>
      <c r="J25" s="292">
        <f>雇用者所得率!D22</f>
        <v>0.11717314487632509</v>
      </c>
      <c r="K25" s="333">
        <v>0</v>
      </c>
      <c r="L25" s="333">
        <f t="shared" si="3"/>
        <v>0</v>
      </c>
      <c r="M25" s="333">
        <f t="shared" si="4"/>
        <v>0</v>
      </c>
      <c r="N25" s="333">
        <f t="shared" si="5"/>
        <v>0</v>
      </c>
      <c r="O25" s="339">
        <f t="shared" si="6"/>
        <v>0</v>
      </c>
      <c r="P25" s="368"/>
      <c r="Q25" s="369"/>
      <c r="R25" s="299">
        <f>民間消費支出構成比!D22</f>
        <v>2.2002191255269831E-5</v>
      </c>
      <c r="S25" s="344">
        <f t="shared" si="7"/>
        <v>0</v>
      </c>
      <c r="T25" s="307">
        <f>県内自給率!E22</f>
        <v>0.72103861517976031</v>
      </c>
      <c r="U25" s="348">
        <f t="shared" si="8"/>
        <v>0</v>
      </c>
      <c r="V25" s="333">
        <v>0</v>
      </c>
      <c r="W25" s="333">
        <f t="shared" si="9"/>
        <v>0</v>
      </c>
      <c r="X25" s="351">
        <f t="shared" si="10"/>
        <v>0</v>
      </c>
      <c r="Y25" s="352">
        <f t="shared" si="13"/>
        <v>0</v>
      </c>
      <c r="Z25" s="333">
        <f t="shared" si="11"/>
        <v>0</v>
      </c>
      <c r="AA25" s="353">
        <f t="shared" si="12"/>
        <v>0</v>
      </c>
    </row>
    <row r="26" spans="1:27" ht="13.5" customHeight="1" x14ac:dyDescent="0.2">
      <c r="A26" s="564" t="s">
        <v>222</v>
      </c>
      <c r="B26" s="571" t="s">
        <v>328</v>
      </c>
      <c r="C26" s="17"/>
      <c r="D26" s="284">
        <f>最終需要額入力!X27</f>
        <v>0</v>
      </c>
      <c r="E26" s="26">
        <f>IF(その他の設定入力!E26="",県内自給率!E23,その他の設定入力!E26/100)</f>
        <v>0.20445992248497447</v>
      </c>
      <c r="F26" s="333">
        <f t="shared" si="0"/>
        <v>0</v>
      </c>
      <c r="G26" s="333">
        <f t="shared" si="1"/>
        <v>0</v>
      </c>
      <c r="H26" s="333">
        <f t="shared" si="2"/>
        <v>0</v>
      </c>
      <c r="I26" s="291">
        <f>粗付加価値率!D23</f>
        <v>0.53730648352927479</v>
      </c>
      <c r="J26" s="292">
        <f>雇用者所得率!D23</f>
        <v>0.18135257827959492</v>
      </c>
      <c r="K26" s="333">
        <v>0</v>
      </c>
      <c r="L26" s="333">
        <f t="shared" si="3"/>
        <v>0</v>
      </c>
      <c r="M26" s="333">
        <f t="shared" si="4"/>
        <v>0</v>
      </c>
      <c r="N26" s="333">
        <f t="shared" si="5"/>
        <v>0</v>
      </c>
      <c r="O26" s="339">
        <f t="shared" si="6"/>
        <v>0</v>
      </c>
      <c r="P26" s="368"/>
      <c r="Q26" s="369"/>
      <c r="R26" s="299">
        <f>民間消費支出構成比!D23</f>
        <v>2.7299015075982936E-5</v>
      </c>
      <c r="S26" s="344">
        <f t="shared" si="7"/>
        <v>0</v>
      </c>
      <c r="T26" s="307">
        <f>県内自給率!E23</f>
        <v>0.20445992248497447</v>
      </c>
      <c r="U26" s="348">
        <f t="shared" si="8"/>
        <v>0</v>
      </c>
      <c r="V26" s="333">
        <v>0</v>
      </c>
      <c r="W26" s="333">
        <f t="shared" si="9"/>
        <v>0</v>
      </c>
      <c r="X26" s="351">
        <f t="shared" si="10"/>
        <v>0</v>
      </c>
      <c r="Y26" s="352">
        <f t="shared" si="13"/>
        <v>0</v>
      </c>
      <c r="Z26" s="333">
        <f t="shared" si="11"/>
        <v>0</v>
      </c>
      <c r="AA26" s="353">
        <f t="shared" si="12"/>
        <v>0</v>
      </c>
    </row>
    <row r="27" spans="1:27" ht="13.5" customHeight="1" x14ac:dyDescent="0.2">
      <c r="A27" s="565" t="s">
        <v>223</v>
      </c>
      <c r="B27" s="572" t="s">
        <v>528</v>
      </c>
      <c r="C27" s="70"/>
      <c r="D27" s="285">
        <f>最終需要額入力!X28</f>
        <v>0</v>
      </c>
      <c r="E27" s="27">
        <f>IF(その他の設定入力!E27="",県内自給率!E24,その他の設定入力!E27/100)</f>
        <v>0</v>
      </c>
      <c r="F27" s="334">
        <f t="shared" si="0"/>
        <v>0</v>
      </c>
      <c r="G27" s="334">
        <f t="shared" si="1"/>
        <v>0</v>
      </c>
      <c r="H27" s="334">
        <f t="shared" si="2"/>
        <v>0</v>
      </c>
      <c r="I27" s="293">
        <f>粗付加価値率!D24</f>
        <v>0</v>
      </c>
      <c r="J27" s="294">
        <f>雇用者所得率!D24</f>
        <v>0</v>
      </c>
      <c r="K27" s="334">
        <v>0</v>
      </c>
      <c r="L27" s="334">
        <f t="shared" si="3"/>
        <v>0</v>
      </c>
      <c r="M27" s="334">
        <f t="shared" si="4"/>
        <v>0</v>
      </c>
      <c r="N27" s="334">
        <f t="shared" si="5"/>
        <v>0</v>
      </c>
      <c r="O27" s="340">
        <f t="shared" si="6"/>
        <v>0</v>
      </c>
      <c r="P27" s="368"/>
      <c r="Q27" s="369"/>
      <c r="R27" s="302">
        <f>民間消費支出構成比!D24</f>
        <v>0</v>
      </c>
      <c r="S27" s="345">
        <f t="shared" si="7"/>
        <v>0</v>
      </c>
      <c r="T27" s="308">
        <f>県内自給率!E24</f>
        <v>0</v>
      </c>
      <c r="U27" s="349">
        <f t="shared" si="8"/>
        <v>0</v>
      </c>
      <c r="V27" s="334">
        <v>0</v>
      </c>
      <c r="W27" s="334">
        <f t="shared" si="9"/>
        <v>0</v>
      </c>
      <c r="X27" s="354">
        <f t="shared" si="10"/>
        <v>0</v>
      </c>
      <c r="Y27" s="355">
        <f t="shared" si="13"/>
        <v>0</v>
      </c>
      <c r="Z27" s="334">
        <f t="shared" si="11"/>
        <v>0</v>
      </c>
      <c r="AA27" s="356">
        <f t="shared" si="12"/>
        <v>0</v>
      </c>
    </row>
    <row r="28" spans="1:27" x14ac:dyDescent="0.2">
      <c r="A28" s="564" t="s">
        <v>224</v>
      </c>
      <c r="B28" s="571" t="s">
        <v>529</v>
      </c>
      <c r="C28" s="17"/>
      <c r="D28" s="284">
        <f>最終需要額入力!X29</f>
        <v>0</v>
      </c>
      <c r="E28" s="26">
        <f>IF(その他の設定入力!E28="",県内自給率!E25,その他の設定入力!E28/100)</f>
        <v>1.0079575596816936E-2</v>
      </c>
      <c r="F28" s="333">
        <f t="shared" si="0"/>
        <v>0</v>
      </c>
      <c r="G28" s="333">
        <f t="shared" si="1"/>
        <v>0</v>
      </c>
      <c r="H28" s="333">
        <f t="shared" si="2"/>
        <v>0</v>
      </c>
      <c r="I28" s="291">
        <f>粗付加価値率!D25</f>
        <v>0.39633269766759571</v>
      </c>
      <c r="J28" s="292">
        <f>雇用者所得率!D25</f>
        <v>0.17473962153439929</v>
      </c>
      <c r="K28" s="333">
        <v>0</v>
      </c>
      <c r="L28" s="333">
        <f t="shared" si="3"/>
        <v>0</v>
      </c>
      <c r="M28" s="333">
        <f t="shared" si="4"/>
        <v>0</v>
      </c>
      <c r="N28" s="333">
        <f t="shared" si="5"/>
        <v>0</v>
      </c>
      <c r="O28" s="339">
        <f t="shared" si="6"/>
        <v>0</v>
      </c>
      <c r="P28" s="368"/>
      <c r="Q28" s="369"/>
      <c r="R28" s="303">
        <f>民間消費支出構成比!D25</f>
        <v>4.0744798620870057E-7</v>
      </c>
      <c r="S28" s="344">
        <f t="shared" si="7"/>
        <v>0</v>
      </c>
      <c r="T28" s="307">
        <f>県内自給率!E25</f>
        <v>1.0079575596816936E-2</v>
      </c>
      <c r="U28" s="348">
        <f t="shared" si="8"/>
        <v>0</v>
      </c>
      <c r="V28" s="333">
        <v>0</v>
      </c>
      <c r="W28" s="333">
        <f t="shared" si="9"/>
        <v>0</v>
      </c>
      <c r="X28" s="351">
        <f t="shared" si="10"/>
        <v>0</v>
      </c>
      <c r="Y28" s="352">
        <f t="shared" si="13"/>
        <v>0</v>
      </c>
      <c r="Z28" s="333">
        <f t="shared" si="11"/>
        <v>0</v>
      </c>
      <c r="AA28" s="353">
        <f t="shared" si="12"/>
        <v>0</v>
      </c>
    </row>
    <row r="29" spans="1:27" x14ac:dyDescent="0.2">
      <c r="A29" s="564" t="s">
        <v>225</v>
      </c>
      <c r="B29" s="571" t="s">
        <v>547</v>
      </c>
      <c r="C29" s="17"/>
      <c r="D29" s="284">
        <f>最終需要額入力!X30</f>
        <v>0</v>
      </c>
      <c r="E29" s="26">
        <f>IF(その他の設定入力!E29="",県内自給率!E26,その他の設定入力!E29/100)</f>
        <v>3.3988832240835154E-2</v>
      </c>
      <c r="F29" s="333">
        <f t="shared" si="0"/>
        <v>0</v>
      </c>
      <c r="G29" s="333">
        <f t="shared" si="1"/>
        <v>0</v>
      </c>
      <c r="H29" s="333">
        <f t="shared" si="2"/>
        <v>0</v>
      </c>
      <c r="I29" s="291">
        <f>粗付加価値率!D26</f>
        <v>0.33087464900884289</v>
      </c>
      <c r="J29" s="292">
        <f>雇用者所得率!D26</f>
        <v>0.17371442940362936</v>
      </c>
      <c r="K29" s="333">
        <v>0</v>
      </c>
      <c r="L29" s="333">
        <f t="shared" si="3"/>
        <v>0</v>
      </c>
      <c r="M29" s="333">
        <f t="shared" si="4"/>
        <v>0</v>
      </c>
      <c r="N29" s="333">
        <f t="shared" si="5"/>
        <v>0</v>
      </c>
      <c r="O29" s="339">
        <f t="shared" si="6"/>
        <v>0</v>
      </c>
      <c r="P29" s="368"/>
      <c r="Q29" s="369"/>
      <c r="R29" s="299">
        <f>民間消費支出構成比!D26</f>
        <v>0</v>
      </c>
      <c r="S29" s="344">
        <f t="shared" si="7"/>
        <v>0</v>
      </c>
      <c r="T29" s="307">
        <f>県内自給率!E26</f>
        <v>3.3988832240835154E-2</v>
      </c>
      <c r="U29" s="348">
        <f t="shared" si="8"/>
        <v>0</v>
      </c>
      <c r="V29" s="333">
        <v>0</v>
      </c>
      <c r="W29" s="333">
        <f t="shared" si="9"/>
        <v>0</v>
      </c>
      <c r="X29" s="351">
        <f t="shared" si="10"/>
        <v>0</v>
      </c>
      <c r="Y29" s="352">
        <f t="shared" si="13"/>
        <v>0</v>
      </c>
      <c r="Z29" s="333">
        <f t="shared" si="11"/>
        <v>0</v>
      </c>
      <c r="AA29" s="353">
        <f t="shared" si="12"/>
        <v>0</v>
      </c>
    </row>
    <row r="30" spans="1:27" x14ac:dyDescent="0.2">
      <c r="A30" s="564" t="s">
        <v>227</v>
      </c>
      <c r="B30" s="571" t="s">
        <v>329</v>
      </c>
      <c r="C30" s="17"/>
      <c r="D30" s="284">
        <f>最終需要額入力!X31</f>
        <v>0</v>
      </c>
      <c r="E30" s="26">
        <f>IF(その他の設定入力!E30="",県内自給率!E27,その他の設定入力!E30/100)</f>
        <v>0.31345948398237988</v>
      </c>
      <c r="F30" s="333">
        <f t="shared" si="0"/>
        <v>0</v>
      </c>
      <c r="G30" s="333">
        <f t="shared" si="1"/>
        <v>0</v>
      </c>
      <c r="H30" s="333">
        <f t="shared" si="2"/>
        <v>0</v>
      </c>
      <c r="I30" s="291">
        <f>粗付加価値率!D27</f>
        <v>0.44021293357974334</v>
      </c>
      <c r="J30" s="292">
        <f>雇用者所得率!D27</f>
        <v>0.15128297635789334</v>
      </c>
      <c r="K30" s="333">
        <v>0</v>
      </c>
      <c r="L30" s="333">
        <f t="shared" si="3"/>
        <v>0</v>
      </c>
      <c r="M30" s="333">
        <f t="shared" si="4"/>
        <v>0</v>
      </c>
      <c r="N30" s="333">
        <f t="shared" si="5"/>
        <v>0</v>
      </c>
      <c r="O30" s="339">
        <f t="shared" si="6"/>
        <v>0</v>
      </c>
      <c r="P30" s="368"/>
      <c r="Q30" s="369"/>
      <c r="R30" s="299">
        <f>民間消費支出構成比!D27</f>
        <v>2.2022563654580263E-3</v>
      </c>
      <c r="S30" s="344">
        <f t="shared" si="7"/>
        <v>0</v>
      </c>
      <c r="T30" s="307">
        <f>県内自給率!E27</f>
        <v>0.31345948398237988</v>
      </c>
      <c r="U30" s="348">
        <f t="shared" si="8"/>
        <v>0</v>
      </c>
      <c r="V30" s="333">
        <v>0</v>
      </c>
      <c r="W30" s="333">
        <f t="shared" si="9"/>
        <v>0</v>
      </c>
      <c r="X30" s="351">
        <f t="shared" si="10"/>
        <v>0</v>
      </c>
      <c r="Y30" s="352">
        <f t="shared" si="13"/>
        <v>0</v>
      </c>
      <c r="Z30" s="333">
        <f t="shared" si="11"/>
        <v>0</v>
      </c>
      <c r="AA30" s="353">
        <f t="shared" si="12"/>
        <v>0</v>
      </c>
    </row>
    <row r="31" spans="1:27" x14ac:dyDescent="0.2">
      <c r="A31" s="564" t="s">
        <v>228</v>
      </c>
      <c r="B31" s="571" t="s">
        <v>330</v>
      </c>
      <c r="C31" s="17"/>
      <c r="D31" s="284">
        <f>最終需要額入力!X32</f>
        <v>0</v>
      </c>
      <c r="E31" s="26">
        <f>IF(その他の設定入力!E31="",県内自給率!E28,その他の設定入力!E31/100)</f>
        <v>0.21461358772889882</v>
      </c>
      <c r="F31" s="333">
        <f t="shared" si="0"/>
        <v>0</v>
      </c>
      <c r="G31" s="333">
        <f t="shared" si="1"/>
        <v>0</v>
      </c>
      <c r="H31" s="333">
        <f t="shared" si="2"/>
        <v>0</v>
      </c>
      <c r="I31" s="291">
        <f>粗付加価値率!D28</f>
        <v>0.47010432998470858</v>
      </c>
      <c r="J31" s="292">
        <f>雇用者所得率!D28</f>
        <v>0.21448618934246946</v>
      </c>
      <c r="K31" s="333">
        <v>0</v>
      </c>
      <c r="L31" s="333">
        <f t="shared" si="3"/>
        <v>0</v>
      </c>
      <c r="M31" s="333">
        <f t="shared" si="4"/>
        <v>0</v>
      </c>
      <c r="N31" s="333">
        <f t="shared" si="5"/>
        <v>0</v>
      </c>
      <c r="O31" s="339">
        <f t="shared" si="6"/>
        <v>0</v>
      </c>
      <c r="P31" s="368"/>
      <c r="Q31" s="369"/>
      <c r="R31" s="299">
        <f>民間消費支出構成比!D28</f>
        <v>5.3237153878028815E-3</v>
      </c>
      <c r="S31" s="344">
        <f t="shared" si="7"/>
        <v>0</v>
      </c>
      <c r="T31" s="307">
        <f>県内自給率!E28</f>
        <v>0.21461358772889882</v>
      </c>
      <c r="U31" s="348">
        <f t="shared" si="8"/>
        <v>0</v>
      </c>
      <c r="V31" s="333">
        <v>0</v>
      </c>
      <c r="W31" s="333">
        <f t="shared" si="9"/>
        <v>0</v>
      </c>
      <c r="X31" s="351">
        <f t="shared" si="10"/>
        <v>0</v>
      </c>
      <c r="Y31" s="352">
        <f t="shared" si="13"/>
        <v>0</v>
      </c>
      <c r="Z31" s="333">
        <f t="shared" si="11"/>
        <v>0</v>
      </c>
      <c r="AA31" s="353">
        <f t="shared" si="12"/>
        <v>0</v>
      </c>
    </row>
    <row r="32" spans="1:27" x14ac:dyDescent="0.2">
      <c r="A32" s="565" t="s">
        <v>229</v>
      </c>
      <c r="B32" s="572" t="s">
        <v>548</v>
      </c>
      <c r="C32" s="70"/>
      <c r="D32" s="285">
        <f>最終需要額入力!X33</f>
        <v>0</v>
      </c>
      <c r="E32" s="27">
        <f>IF(その他の設定入力!E32="",県内自給率!E29,その他の設定入力!E32/100)</f>
        <v>4.3893787871323697E-2</v>
      </c>
      <c r="F32" s="334">
        <f t="shared" si="0"/>
        <v>0</v>
      </c>
      <c r="G32" s="334">
        <f t="shared" si="1"/>
        <v>0</v>
      </c>
      <c r="H32" s="334">
        <f t="shared" si="2"/>
        <v>0</v>
      </c>
      <c r="I32" s="293">
        <f>粗付加価値率!D29</f>
        <v>0.48793716102487378</v>
      </c>
      <c r="J32" s="294">
        <f>雇用者所得率!D29</f>
        <v>0.10117823078361698</v>
      </c>
      <c r="K32" s="334">
        <v>0</v>
      </c>
      <c r="L32" s="334">
        <f t="shared" si="3"/>
        <v>0</v>
      </c>
      <c r="M32" s="334">
        <f t="shared" si="4"/>
        <v>0</v>
      </c>
      <c r="N32" s="334">
        <f t="shared" si="5"/>
        <v>0</v>
      </c>
      <c r="O32" s="340">
        <f t="shared" si="6"/>
        <v>0</v>
      </c>
      <c r="P32" s="368"/>
      <c r="Q32" s="369"/>
      <c r="R32" s="302">
        <f>民間消費支出構成比!D29</f>
        <v>1.8520955661102692E-2</v>
      </c>
      <c r="S32" s="345">
        <f t="shared" si="7"/>
        <v>0</v>
      </c>
      <c r="T32" s="308">
        <f>県内自給率!E29</f>
        <v>4.3893787871323697E-2</v>
      </c>
      <c r="U32" s="349">
        <f t="shared" si="8"/>
        <v>0</v>
      </c>
      <c r="V32" s="334">
        <v>0</v>
      </c>
      <c r="W32" s="334">
        <f t="shared" si="9"/>
        <v>0</v>
      </c>
      <c r="X32" s="354">
        <f t="shared" si="10"/>
        <v>0</v>
      </c>
      <c r="Y32" s="355">
        <f t="shared" si="13"/>
        <v>0</v>
      </c>
      <c r="Z32" s="334">
        <f t="shared" si="11"/>
        <v>0</v>
      </c>
      <c r="AA32" s="356">
        <f t="shared" si="12"/>
        <v>0</v>
      </c>
    </row>
    <row r="33" spans="1:28" x14ac:dyDescent="0.2">
      <c r="A33" s="564" t="s">
        <v>231</v>
      </c>
      <c r="B33" s="571" t="s">
        <v>331</v>
      </c>
      <c r="C33" s="17"/>
      <c r="D33" s="284">
        <f>最終需要額入力!X34</f>
        <v>0</v>
      </c>
      <c r="E33" s="26">
        <f>IF(その他の設定入力!E33="",県内自給率!E30,その他の設定入力!E33/100)</f>
        <v>0.17333813975962753</v>
      </c>
      <c r="F33" s="333">
        <f t="shared" si="0"/>
        <v>0</v>
      </c>
      <c r="G33" s="333">
        <f t="shared" si="1"/>
        <v>0</v>
      </c>
      <c r="H33" s="333">
        <f t="shared" si="2"/>
        <v>0</v>
      </c>
      <c r="I33" s="291">
        <f>粗付加価値率!D30</f>
        <v>0.44661417708199508</v>
      </c>
      <c r="J33" s="292">
        <f>雇用者所得率!D30</f>
        <v>0.25689919919736204</v>
      </c>
      <c r="K33" s="333">
        <v>0</v>
      </c>
      <c r="L33" s="333">
        <f t="shared" si="3"/>
        <v>0</v>
      </c>
      <c r="M33" s="333">
        <f t="shared" si="4"/>
        <v>0</v>
      </c>
      <c r="N33" s="333">
        <f t="shared" si="5"/>
        <v>0</v>
      </c>
      <c r="O33" s="339">
        <f t="shared" si="6"/>
        <v>0</v>
      </c>
      <c r="P33" s="368"/>
      <c r="Q33" s="369"/>
      <c r="R33" s="303">
        <f>民間消費支出構成比!D30</f>
        <v>1.3242059551782769E-3</v>
      </c>
      <c r="S33" s="344">
        <f t="shared" si="7"/>
        <v>0</v>
      </c>
      <c r="T33" s="307">
        <f>県内自給率!E30</f>
        <v>0.17333813975962753</v>
      </c>
      <c r="U33" s="348">
        <f t="shared" si="8"/>
        <v>0</v>
      </c>
      <c r="V33" s="333">
        <v>0</v>
      </c>
      <c r="W33" s="333">
        <f t="shared" si="9"/>
        <v>0</v>
      </c>
      <c r="X33" s="351">
        <f t="shared" si="10"/>
        <v>0</v>
      </c>
      <c r="Y33" s="352">
        <f t="shared" si="13"/>
        <v>0</v>
      </c>
      <c r="Z33" s="333">
        <f t="shared" si="11"/>
        <v>0</v>
      </c>
      <c r="AA33" s="353">
        <f t="shared" si="12"/>
        <v>0</v>
      </c>
    </row>
    <row r="34" spans="1:28" x14ac:dyDescent="0.2">
      <c r="A34" s="564" t="s">
        <v>232</v>
      </c>
      <c r="B34" s="571" t="s">
        <v>332</v>
      </c>
      <c r="C34" s="17"/>
      <c r="D34" s="284">
        <f>最終需要額入力!X35</f>
        <v>0</v>
      </c>
      <c r="E34" s="26">
        <f>IF(その他の設定入力!E34="",県内自給率!E31,その他の設定入力!E34/100)</f>
        <v>5.6775439666565064E-2</v>
      </c>
      <c r="F34" s="333">
        <f t="shared" si="0"/>
        <v>0</v>
      </c>
      <c r="G34" s="333">
        <f t="shared" si="1"/>
        <v>0</v>
      </c>
      <c r="H34" s="333">
        <f t="shared" si="2"/>
        <v>0</v>
      </c>
      <c r="I34" s="291">
        <f>粗付加価値率!D31</f>
        <v>0.64544650751547306</v>
      </c>
      <c r="J34" s="292">
        <f>雇用者所得率!D31</f>
        <v>0.41450044208664899</v>
      </c>
      <c r="K34" s="333">
        <v>0</v>
      </c>
      <c r="L34" s="333">
        <f t="shared" si="3"/>
        <v>0</v>
      </c>
      <c r="M34" s="333">
        <f t="shared" si="4"/>
        <v>0</v>
      </c>
      <c r="N34" s="333">
        <f t="shared" si="5"/>
        <v>0</v>
      </c>
      <c r="O34" s="339">
        <f t="shared" si="6"/>
        <v>0</v>
      </c>
      <c r="P34" s="368"/>
      <c r="Q34" s="369"/>
      <c r="R34" s="299">
        <f>民間消費支出構成比!D31</f>
        <v>1.3319474669162422E-3</v>
      </c>
      <c r="S34" s="344">
        <f t="shared" si="7"/>
        <v>0</v>
      </c>
      <c r="T34" s="307">
        <f>県内自給率!E31</f>
        <v>5.6775439666565064E-2</v>
      </c>
      <c r="U34" s="348">
        <f t="shared" si="8"/>
        <v>0</v>
      </c>
      <c r="V34" s="333">
        <v>0</v>
      </c>
      <c r="W34" s="333">
        <f t="shared" si="9"/>
        <v>0</v>
      </c>
      <c r="X34" s="351">
        <f t="shared" si="10"/>
        <v>0</v>
      </c>
      <c r="Y34" s="352">
        <f t="shared" si="13"/>
        <v>0</v>
      </c>
      <c r="Z34" s="333">
        <f t="shared" si="11"/>
        <v>0</v>
      </c>
      <c r="AA34" s="353">
        <f t="shared" si="12"/>
        <v>0</v>
      </c>
    </row>
    <row r="35" spans="1:28" ht="13.5" customHeight="1" x14ac:dyDescent="0.2">
      <c r="A35" s="564" t="s">
        <v>233</v>
      </c>
      <c r="B35" s="571" t="s">
        <v>530</v>
      </c>
      <c r="C35" s="17"/>
      <c r="D35" s="284">
        <f>最終需要額入力!X36</f>
        <v>0</v>
      </c>
      <c r="E35" s="26">
        <f>IF(その他の設定入力!E35="",県内自給率!E32,その他の設定入力!E35/100)</f>
        <v>6.0559517279210051E-2</v>
      </c>
      <c r="F35" s="333">
        <f t="shared" si="0"/>
        <v>0</v>
      </c>
      <c r="G35" s="333">
        <f t="shared" si="1"/>
        <v>0</v>
      </c>
      <c r="H35" s="333">
        <f t="shared" si="2"/>
        <v>0</v>
      </c>
      <c r="I35" s="291">
        <f>粗付加価値率!D32</f>
        <v>0.31539017341040465</v>
      </c>
      <c r="J35" s="292">
        <f>雇用者所得率!D32</f>
        <v>0.3038294797687861</v>
      </c>
      <c r="K35" s="333">
        <v>0</v>
      </c>
      <c r="L35" s="333">
        <f t="shared" si="3"/>
        <v>0</v>
      </c>
      <c r="M35" s="333">
        <f t="shared" si="4"/>
        <v>0</v>
      </c>
      <c r="N35" s="333">
        <f t="shared" si="5"/>
        <v>0</v>
      </c>
      <c r="O35" s="339">
        <f t="shared" si="6"/>
        <v>0</v>
      </c>
      <c r="P35" s="368"/>
      <c r="Q35" s="369"/>
      <c r="R35" s="299">
        <f>民間消費支出構成比!D32</f>
        <v>3.0411917690617409E-3</v>
      </c>
      <c r="S35" s="344">
        <f t="shared" si="7"/>
        <v>0</v>
      </c>
      <c r="T35" s="307">
        <f>県内自給率!E32</f>
        <v>6.0559517279210051E-2</v>
      </c>
      <c r="U35" s="348">
        <f t="shared" si="8"/>
        <v>0</v>
      </c>
      <c r="V35" s="333">
        <v>0</v>
      </c>
      <c r="W35" s="333">
        <f t="shared" si="9"/>
        <v>0</v>
      </c>
      <c r="X35" s="351">
        <f t="shared" si="10"/>
        <v>0</v>
      </c>
      <c r="Y35" s="352">
        <f t="shared" si="13"/>
        <v>0</v>
      </c>
      <c r="Z35" s="333">
        <f t="shared" si="11"/>
        <v>0</v>
      </c>
      <c r="AA35" s="353">
        <f t="shared" si="12"/>
        <v>0</v>
      </c>
    </row>
    <row r="36" spans="1:28" ht="13.5" customHeight="1" x14ac:dyDescent="0.2">
      <c r="A36" s="564" t="s">
        <v>234</v>
      </c>
      <c r="B36" s="571" t="s">
        <v>333</v>
      </c>
      <c r="C36" s="17"/>
      <c r="D36" s="284">
        <f>最終需要額入力!X37</f>
        <v>0</v>
      </c>
      <c r="E36" s="26">
        <f>IF(その他の設定入力!E36="",県内自給率!E33,その他の設定入力!E36/100)</f>
        <v>6.8420335286902056E-2</v>
      </c>
      <c r="F36" s="333">
        <f t="shared" si="0"/>
        <v>0</v>
      </c>
      <c r="G36" s="333">
        <f t="shared" si="1"/>
        <v>0</v>
      </c>
      <c r="H36" s="333">
        <f t="shared" si="2"/>
        <v>0</v>
      </c>
      <c r="I36" s="291">
        <f>粗付加価値率!D33</f>
        <v>0.56046983758700697</v>
      </c>
      <c r="J36" s="292">
        <f>雇用者所得率!D33</f>
        <v>0.25812064965197218</v>
      </c>
      <c r="K36" s="333">
        <v>0</v>
      </c>
      <c r="L36" s="333">
        <f t="shared" si="3"/>
        <v>0</v>
      </c>
      <c r="M36" s="333">
        <f t="shared" si="4"/>
        <v>0</v>
      </c>
      <c r="N36" s="333">
        <f t="shared" si="5"/>
        <v>0</v>
      </c>
      <c r="O36" s="339">
        <f t="shared" si="6"/>
        <v>0</v>
      </c>
      <c r="P36" s="368"/>
      <c r="Q36" s="369"/>
      <c r="R36" s="299">
        <f>民間消費支出構成比!D33</f>
        <v>2.281708722768723E-5</v>
      </c>
      <c r="S36" s="344">
        <f t="shared" si="7"/>
        <v>0</v>
      </c>
      <c r="T36" s="307">
        <f>県内自給率!E33</f>
        <v>6.8420335286902056E-2</v>
      </c>
      <c r="U36" s="348">
        <f t="shared" si="8"/>
        <v>0</v>
      </c>
      <c r="V36" s="333">
        <v>0</v>
      </c>
      <c r="W36" s="333">
        <f t="shared" si="9"/>
        <v>0</v>
      </c>
      <c r="X36" s="351">
        <f t="shared" si="10"/>
        <v>0</v>
      </c>
      <c r="Y36" s="352">
        <f t="shared" si="13"/>
        <v>0</v>
      </c>
      <c r="Z36" s="333">
        <f t="shared" si="11"/>
        <v>0</v>
      </c>
      <c r="AA36" s="353">
        <f t="shared" si="12"/>
        <v>0</v>
      </c>
    </row>
    <row r="37" spans="1:28" ht="13.5" customHeight="1" x14ac:dyDescent="0.2">
      <c r="A37" s="565" t="s">
        <v>235</v>
      </c>
      <c r="B37" s="572" t="s">
        <v>334</v>
      </c>
      <c r="C37" s="70"/>
      <c r="D37" s="285">
        <f>最終需要額入力!X38</f>
        <v>0</v>
      </c>
      <c r="E37" s="27">
        <f>IF(その他の設定入力!E37="",県内自給率!E34,その他の設定入力!E37/100)</f>
        <v>0.66858801241484944</v>
      </c>
      <c r="F37" s="334">
        <f t="shared" si="0"/>
        <v>0</v>
      </c>
      <c r="G37" s="334">
        <f t="shared" si="1"/>
        <v>0</v>
      </c>
      <c r="H37" s="334">
        <f t="shared" si="2"/>
        <v>0</v>
      </c>
      <c r="I37" s="293">
        <f>粗付加価値率!D34</f>
        <v>0.52220406257296292</v>
      </c>
      <c r="J37" s="294">
        <f>雇用者所得率!D34</f>
        <v>0.23632967546112538</v>
      </c>
      <c r="K37" s="334">
        <v>0</v>
      </c>
      <c r="L37" s="334">
        <f t="shared" si="3"/>
        <v>0</v>
      </c>
      <c r="M37" s="334">
        <f t="shared" si="4"/>
        <v>0</v>
      </c>
      <c r="N37" s="334">
        <f t="shared" si="5"/>
        <v>0</v>
      </c>
      <c r="O37" s="340">
        <f t="shared" si="6"/>
        <v>0</v>
      </c>
      <c r="P37" s="368"/>
      <c r="Q37" s="369"/>
      <c r="R37" s="302">
        <f>民間消費支出構成比!D34</f>
        <v>4.4819278482957064E-6</v>
      </c>
      <c r="S37" s="345">
        <f t="shared" si="7"/>
        <v>0</v>
      </c>
      <c r="T37" s="308">
        <f>県内自給率!E34</f>
        <v>0.66858801241484944</v>
      </c>
      <c r="U37" s="349">
        <f t="shared" si="8"/>
        <v>0</v>
      </c>
      <c r="V37" s="334">
        <v>0</v>
      </c>
      <c r="W37" s="334">
        <f t="shared" si="9"/>
        <v>0</v>
      </c>
      <c r="X37" s="356">
        <f t="shared" si="10"/>
        <v>0</v>
      </c>
      <c r="Y37" s="355">
        <f t="shared" si="13"/>
        <v>0</v>
      </c>
      <c r="Z37" s="334">
        <f t="shared" si="11"/>
        <v>0</v>
      </c>
      <c r="AA37" s="356">
        <f t="shared" si="12"/>
        <v>0</v>
      </c>
    </row>
    <row r="38" spans="1:28" ht="13.5" customHeight="1" x14ac:dyDescent="0.2">
      <c r="A38" s="564" t="s">
        <v>236</v>
      </c>
      <c r="B38" s="571" t="s">
        <v>335</v>
      </c>
      <c r="C38" s="17"/>
      <c r="D38" s="284">
        <f>最終需要額入力!X39</f>
        <v>0</v>
      </c>
      <c r="E38" s="26">
        <f>IF(その他の設定入力!E38="",県内自給率!E35,その他の設定入力!E38/100)</f>
        <v>5.2614659237033901E-2</v>
      </c>
      <c r="F38" s="333">
        <f t="shared" si="0"/>
        <v>0</v>
      </c>
      <c r="G38" s="333">
        <f t="shared" si="1"/>
        <v>0</v>
      </c>
      <c r="H38" s="333">
        <f t="shared" si="2"/>
        <v>0</v>
      </c>
      <c r="I38" s="291">
        <f>粗付加価値率!D35</f>
        <v>0.32184385382059799</v>
      </c>
      <c r="J38" s="292">
        <f>雇用者所得率!D35</f>
        <v>0.1532392026578073</v>
      </c>
      <c r="K38" s="333">
        <v>0</v>
      </c>
      <c r="L38" s="333">
        <f t="shared" si="3"/>
        <v>0</v>
      </c>
      <c r="M38" s="333">
        <f t="shared" si="4"/>
        <v>0</v>
      </c>
      <c r="N38" s="333">
        <f t="shared" si="5"/>
        <v>0</v>
      </c>
      <c r="O38" s="339">
        <f t="shared" si="6"/>
        <v>0</v>
      </c>
      <c r="P38" s="368"/>
      <c r="Q38" s="369"/>
      <c r="R38" s="303">
        <f>民間消費支出構成比!D35</f>
        <v>5.1745894248504971E-5</v>
      </c>
      <c r="S38" s="344">
        <f t="shared" si="7"/>
        <v>0</v>
      </c>
      <c r="T38" s="307">
        <f>県内自給率!E35</f>
        <v>5.2614659237033901E-2</v>
      </c>
      <c r="U38" s="348">
        <f t="shared" si="8"/>
        <v>0</v>
      </c>
      <c r="V38" s="333">
        <v>0</v>
      </c>
      <c r="W38" s="333">
        <f t="shared" si="9"/>
        <v>0</v>
      </c>
      <c r="X38" s="351">
        <f t="shared" si="10"/>
        <v>0</v>
      </c>
      <c r="Y38" s="352">
        <f t="shared" si="13"/>
        <v>0</v>
      </c>
      <c r="Z38" s="333">
        <f t="shared" si="11"/>
        <v>0</v>
      </c>
      <c r="AA38" s="353">
        <f t="shared" si="12"/>
        <v>0</v>
      </c>
    </row>
    <row r="39" spans="1:28" x14ac:dyDescent="0.2">
      <c r="A39" s="564" t="s">
        <v>237</v>
      </c>
      <c r="B39" s="571" t="s">
        <v>336</v>
      </c>
      <c r="C39" s="17"/>
      <c r="D39" s="284">
        <f>最終需要額入力!X40</f>
        <v>0</v>
      </c>
      <c r="E39" s="26">
        <f>IF(その他の設定入力!E39="",県内自給率!E36,その他の設定入力!E39/100)</f>
        <v>0.15341676091794665</v>
      </c>
      <c r="F39" s="333">
        <f t="shared" si="0"/>
        <v>0</v>
      </c>
      <c r="G39" s="333">
        <f t="shared" ref="G39:G70" si="14">IF(F39="","",F39*I39)</f>
        <v>0</v>
      </c>
      <c r="H39" s="333">
        <f t="shared" ref="H39:H70" si="15">IF(F39="","",F39*J39)</f>
        <v>0</v>
      </c>
      <c r="I39" s="291">
        <f>粗付加価値率!D36</f>
        <v>0.47680647061974396</v>
      </c>
      <c r="J39" s="292">
        <f>雇用者所得率!D36</f>
        <v>0.245299694681022</v>
      </c>
      <c r="K39" s="333">
        <v>0</v>
      </c>
      <c r="L39" s="333">
        <f t="shared" ref="L39:L70" si="16">K39-F39</f>
        <v>0</v>
      </c>
      <c r="M39" s="333">
        <f t="shared" ref="M39:M70" si="17">L39*I39</f>
        <v>0</v>
      </c>
      <c r="N39" s="333">
        <f t="shared" ref="N39:N70" si="18">L39*J39</f>
        <v>0</v>
      </c>
      <c r="O39" s="339">
        <f t="shared" ref="O39:O70" si="19">IF(H39="",N39,H39+N39)</f>
        <v>0</v>
      </c>
      <c r="P39" s="368"/>
      <c r="Q39" s="369"/>
      <c r="R39" s="299">
        <f>民間消費支出構成比!D36</f>
        <v>2.9214020611163831E-4</v>
      </c>
      <c r="S39" s="344">
        <f t="shared" ref="S39:S70" si="20">$Q$113*R39</f>
        <v>0</v>
      </c>
      <c r="T39" s="307">
        <f>県内自給率!E36</f>
        <v>0.15341676091794665</v>
      </c>
      <c r="U39" s="348">
        <f t="shared" si="8"/>
        <v>0</v>
      </c>
      <c r="V39" s="333">
        <v>0</v>
      </c>
      <c r="W39" s="333">
        <f t="shared" ref="W39:W70" si="21">V39*I39</f>
        <v>0</v>
      </c>
      <c r="X39" s="351">
        <f t="shared" ref="X39:X70" si="22">V39*J39</f>
        <v>0</v>
      </c>
      <c r="Y39" s="352">
        <f t="shared" ref="Y39:Y70" si="23">IF(F39="",L39+V39,F39+L39+V39)</f>
        <v>0</v>
      </c>
      <c r="Z39" s="333">
        <f t="shared" ref="Z39:Z70" si="24">IF(F39="",M39+W39,G39+M39+W39)</f>
        <v>0</v>
      </c>
      <c r="AA39" s="353">
        <f t="shared" ref="AA39:AA70" si="25">IF(F39="",N39+X39,H39+N39+X39)</f>
        <v>0</v>
      </c>
    </row>
    <row r="40" spans="1:28" x14ac:dyDescent="0.2">
      <c r="A40" s="564" t="s">
        <v>238</v>
      </c>
      <c r="B40" s="571" t="s">
        <v>337</v>
      </c>
      <c r="C40" s="17"/>
      <c r="D40" s="284">
        <f>最終需要額入力!X41</f>
        <v>0</v>
      </c>
      <c r="E40" s="26">
        <f>IF(その他の設定入力!E40="",県内自給率!E37,その他の設定入力!E40/100)</f>
        <v>0.55153430034946616</v>
      </c>
      <c r="F40" s="333">
        <f t="shared" si="0"/>
        <v>0</v>
      </c>
      <c r="G40" s="333">
        <f t="shared" si="14"/>
        <v>0</v>
      </c>
      <c r="H40" s="333">
        <f t="shared" si="15"/>
        <v>0</v>
      </c>
      <c r="I40" s="291">
        <f>粗付加価値率!D37</f>
        <v>0.36490528414755735</v>
      </c>
      <c r="J40" s="292">
        <f>雇用者所得率!D37</f>
        <v>6.1625933011775484E-2</v>
      </c>
      <c r="K40" s="333">
        <v>0</v>
      </c>
      <c r="L40" s="333">
        <f t="shared" si="16"/>
        <v>0</v>
      </c>
      <c r="M40" s="333">
        <f t="shared" si="17"/>
        <v>0</v>
      </c>
      <c r="N40" s="333">
        <f t="shared" si="18"/>
        <v>0</v>
      </c>
      <c r="O40" s="339">
        <f t="shared" si="19"/>
        <v>0</v>
      </c>
      <c r="P40" s="368"/>
      <c r="Q40" s="369"/>
      <c r="R40" s="299">
        <f>民間消費支出構成比!D37</f>
        <v>-9.819496467629684E-5</v>
      </c>
      <c r="S40" s="344">
        <f t="shared" si="20"/>
        <v>0</v>
      </c>
      <c r="T40" s="307">
        <f>県内自給率!E37</f>
        <v>0.55153430034946616</v>
      </c>
      <c r="U40" s="348">
        <f t="shared" si="8"/>
        <v>0</v>
      </c>
      <c r="V40" s="333">
        <v>0</v>
      </c>
      <c r="W40" s="333">
        <f t="shared" si="21"/>
        <v>0</v>
      </c>
      <c r="X40" s="351">
        <f t="shared" si="22"/>
        <v>0</v>
      </c>
      <c r="Y40" s="352">
        <f t="shared" si="23"/>
        <v>0</v>
      </c>
      <c r="Z40" s="333">
        <f t="shared" si="24"/>
        <v>0</v>
      </c>
      <c r="AA40" s="353">
        <f t="shared" si="25"/>
        <v>0</v>
      </c>
    </row>
    <row r="41" spans="1:28" x14ac:dyDescent="0.2">
      <c r="A41" s="566" t="s">
        <v>239</v>
      </c>
      <c r="B41" s="573" t="s">
        <v>338</v>
      </c>
      <c r="C41" s="98"/>
      <c r="D41" s="286">
        <f>最終需要額入力!X42</f>
        <v>0</v>
      </c>
      <c r="E41" s="26">
        <f>IF(その他の設定入力!E41="",県内自給率!E38,その他の設定入力!E41/100)</f>
        <v>2.9839085673962651E-2</v>
      </c>
      <c r="F41" s="335">
        <f t="shared" si="0"/>
        <v>0</v>
      </c>
      <c r="G41" s="335">
        <f t="shared" si="14"/>
        <v>0</v>
      </c>
      <c r="H41" s="335">
        <f t="shared" si="15"/>
        <v>0</v>
      </c>
      <c r="I41" s="295">
        <f>粗付加価値率!D38</f>
        <v>0.29413166388666245</v>
      </c>
      <c r="J41" s="296">
        <f>雇用者所得率!D38</f>
        <v>0.15356454303229861</v>
      </c>
      <c r="K41" s="335">
        <v>0</v>
      </c>
      <c r="L41" s="335">
        <f t="shared" si="16"/>
        <v>0</v>
      </c>
      <c r="M41" s="335">
        <f t="shared" si="17"/>
        <v>0</v>
      </c>
      <c r="N41" s="335">
        <f t="shared" si="18"/>
        <v>0</v>
      </c>
      <c r="O41" s="341">
        <f t="shared" si="19"/>
        <v>0</v>
      </c>
      <c r="P41" s="368"/>
      <c r="Q41" s="369"/>
      <c r="R41" s="301">
        <f>民間消費支出構成比!D38</f>
        <v>0</v>
      </c>
      <c r="S41" s="346">
        <f t="shared" si="20"/>
        <v>0</v>
      </c>
      <c r="T41" s="309">
        <f>県内自給率!E38</f>
        <v>2.9839085673962651E-2</v>
      </c>
      <c r="U41" s="350">
        <f t="shared" si="8"/>
        <v>0</v>
      </c>
      <c r="V41" s="335">
        <v>0</v>
      </c>
      <c r="W41" s="335">
        <f t="shared" si="21"/>
        <v>0</v>
      </c>
      <c r="X41" s="357">
        <f t="shared" si="22"/>
        <v>0</v>
      </c>
      <c r="Y41" s="358">
        <f t="shared" si="23"/>
        <v>0</v>
      </c>
      <c r="Z41" s="335">
        <f t="shared" si="24"/>
        <v>0</v>
      </c>
      <c r="AA41" s="359">
        <f t="shared" si="25"/>
        <v>0</v>
      </c>
    </row>
    <row r="42" spans="1:28" x14ac:dyDescent="0.2">
      <c r="A42" s="564" t="s">
        <v>240</v>
      </c>
      <c r="B42" s="571" t="s">
        <v>531</v>
      </c>
      <c r="C42" s="17"/>
      <c r="D42" s="284">
        <f>最終需要額入力!X43</f>
        <v>0</v>
      </c>
      <c r="E42" s="100">
        <f>IF(その他の設定入力!E42="",県内自給率!E39,その他の設定入力!E42/100)</f>
        <v>0.48724584103512014</v>
      </c>
      <c r="F42" s="333">
        <f t="shared" ref="F42:F105" si="26">IF(D42="","",D42*E42)</f>
        <v>0</v>
      </c>
      <c r="G42" s="333">
        <f t="shared" si="14"/>
        <v>0</v>
      </c>
      <c r="H42" s="333">
        <f t="shared" si="15"/>
        <v>0</v>
      </c>
      <c r="I42" s="291">
        <f>粗付加価値率!D39</f>
        <v>0.43735483251751606</v>
      </c>
      <c r="J42" s="292">
        <f>雇用者所得率!D39</f>
        <v>0.21929167866397928</v>
      </c>
      <c r="K42" s="333">
        <v>0</v>
      </c>
      <c r="L42" s="333">
        <f t="shared" si="16"/>
        <v>0</v>
      </c>
      <c r="M42" s="333">
        <f t="shared" si="17"/>
        <v>0</v>
      </c>
      <c r="N42" s="333">
        <f t="shared" si="18"/>
        <v>0</v>
      </c>
      <c r="O42" s="339">
        <f t="shared" si="19"/>
        <v>0</v>
      </c>
      <c r="P42" s="368"/>
      <c r="Q42" s="369"/>
      <c r="R42" s="299">
        <f>民間消費支出構成比!D39</f>
        <v>0</v>
      </c>
      <c r="S42" s="344">
        <f t="shared" si="20"/>
        <v>0</v>
      </c>
      <c r="T42" s="307">
        <f>県内自給率!E39</f>
        <v>0.48724584103512014</v>
      </c>
      <c r="U42" s="348">
        <f t="shared" ref="U42:U105" si="27">S42*T42</f>
        <v>0</v>
      </c>
      <c r="V42" s="333">
        <v>0</v>
      </c>
      <c r="W42" s="333">
        <f t="shared" si="21"/>
        <v>0</v>
      </c>
      <c r="X42" s="351">
        <f t="shared" si="22"/>
        <v>0</v>
      </c>
      <c r="Y42" s="352">
        <f t="shared" si="23"/>
        <v>0</v>
      </c>
      <c r="Z42" s="333">
        <f t="shared" si="24"/>
        <v>0</v>
      </c>
      <c r="AA42" s="353">
        <f t="shared" si="25"/>
        <v>0</v>
      </c>
    </row>
    <row r="43" spans="1:28" x14ac:dyDescent="0.2">
      <c r="A43" s="564" t="s">
        <v>241</v>
      </c>
      <c r="B43" s="571" t="s">
        <v>339</v>
      </c>
      <c r="C43" s="17"/>
      <c r="D43" s="284">
        <f>最終需要額入力!X44</f>
        <v>0</v>
      </c>
      <c r="E43" s="26">
        <f>IF(その他の設定入力!E43="",県内自給率!E40,その他の設定入力!E43/100)</f>
        <v>0.37169358707820244</v>
      </c>
      <c r="F43" s="333">
        <f t="shared" si="26"/>
        <v>0</v>
      </c>
      <c r="G43" s="333">
        <f t="shared" si="14"/>
        <v>0</v>
      </c>
      <c r="H43" s="333">
        <f t="shared" si="15"/>
        <v>0</v>
      </c>
      <c r="I43" s="291">
        <f>粗付加価値率!D40</f>
        <v>0.43064143401411531</v>
      </c>
      <c r="J43" s="292">
        <f>雇用者所得率!D40</f>
        <v>0.11816875897820249</v>
      </c>
      <c r="K43" s="333">
        <v>0</v>
      </c>
      <c r="L43" s="333">
        <f t="shared" si="16"/>
        <v>0</v>
      </c>
      <c r="M43" s="333">
        <f t="shared" si="17"/>
        <v>0</v>
      </c>
      <c r="N43" s="333">
        <f t="shared" si="18"/>
        <v>0</v>
      </c>
      <c r="O43" s="339">
        <f t="shared" si="19"/>
        <v>0</v>
      </c>
      <c r="P43" s="368"/>
      <c r="Q43" s="369"/>
      <c r="R43" s="299">
        <f>民間消費支出構成比!D40</f>
        <v>0</v>
      </c>
      <c r="S43" s="344">
        <f t="shared" si="20"/>
        <v>0</v>
      </c>
      <c r="T43" s="307">
        <f>県内自給率!E40</f>
        <v>0.37169358707820244</v>
      </c>
      <c r="U43" s="348">
        <f t="shared" si="27"/>
        <v>0</v>
      </c>
      <c r="V43" s="333">
        <v>0</v>
      </c>
      <c r="W43" s="333">
        <f t="shared" si="21"/>
        <v>0</v>
      </c>
      <c r="X43" s="351">
        <f t="shared" si="22"/>
        <v>0</v>
      </c>
      <c r="Y43" s="352">
        <f t="shared" si="23"/>
        <v>0</v>
      </c>
      <c r="Z43" s="333">
        <f t="shared" si="24"/>
        <v>0</v>
      </c>
      <c r="AA43" s="353">
        <f t="shared" si="25"/>
        <v>0</v>
      </c>
    </row>
    <row r="44" spans="1:28" x14ac:dyDescent="0.2">
      <c r="A44" s="564" t="s">
        <v>242</v>
      </c>
      <c r="B44" s="571" t="s">
        <v>340</v>
      </c>
      <c r="C44" s="17"/>
      <c r="D44" s="284">
        <f>最終需要額入力!X45</f>
        <v>0</v>
      </c>
      <c r="E44" s="26">
        <f>IF(その他の設定入力!E44="",県内自給率!E41,その他の設定入力!E44/100)</f>
        <v>0.24517926138916346</v>
      </c>
      <c r="F44" s="333">
        <f t="shared" si="26"/>
        <v>0</v>
      </c>
      <c r="G44" s="333">
        <f t="shared" si="14"/>
        <v>0</v>
      </c>
      <c r="H44" s="333">
        <f t="shared" si="15"/>
        <v>0</v>
      </c>
      <c r="I44" s="291">
        <f>粗付加価値率!D41</f>
        <v>0.16079568172730907</v>
      </c>
      <c r="J44" s="292">
        <f>雇用者所得率!D41</f>
        <v>9.2203118752498994E-2</v>
      </c>
      <c r="K44" s="333">
        <v>0</v>
      </c>
      <c r="L44" s="333">
        <f t="shared" si="16"/>
        <v>0</v>
      </c>
      <c r="M44" s="333">
        <f t="shared" si="17"/>
        <v>0</v>
      </c>
      <c r="N44" s="333">
        <f t="shared" si="18"/>
        <v>0</v>
      </c>
      <c r="O44" s="339">
        <f t="shared" si="19"/>
        <v>0</v>
      </c>
      <c r="P44" s="368"/>
      <c r="Q44" s="369"/>
      <c r="R44" s="299">
        <f>民間消費支出構成比!D41</f>
        <v>5.3334941394718905E-4</v>
      </c>
      <c r="S44" s="344">
        <f t="shared" si="20"/>
        <v>0</v>
      </c>
      <c r="T44" s="307">
        <f>県内自給率!E41</f>
        <v>0.24517926138916346</v>
      </c>
      <c r="U44" s="348">
        <f t="shared" si="27"/>
        <v>0</v>
      </c>
      <c r="V44" s="333">
        <v>0</v>
      </c>
      <c r="W44" s="333">
        <f t="shared" si="21"/>
        <v>0</v>
      </c>
      <c r="X44" s="351">
        <f t="shared" si="22"/>
        <v>0</v>
      </c>
      <c r="Y44" s="352">
        <f t="shared" si="23"/>
        <v>0</v>
      </c>
      <c r="Z44" s="333">
        <f t="shared" si="24"/>
        <v>0</v>
      </c>
      <c r="AA44" s="353">
        <f t="shared" si="25"/>
        <v>0</v>
      </c>
    </row>
    <row r="45" spans="1:28" x14ac:dyDescent="0.2">
      <c r="A45" s="564" t="s">
        <v>243</v>
      </c>
      <c r="B45" s="571" t="s">
        <v>341</v>
      </c>
      <c r="C45" s="17"/>
      <c r="D45" s="284">
        <f>最終需要額入力!X46</f>
        <v>0</v>
      </c>
      <c r="E45" s="26">
        <f>IF(その他の設定入力!E45="",県内自給率!E42,その他の設定入力!E45/100)</f>
        <v>0.56675215210963914</v>
      </c>
      <c r="F45" s="333">
        <f t="shared" si="26"/>
        <v>0</v>
      </c>
      <c r="G45" s="333">
        <f t="shared" si="14"/>
        <v>0</v>
      </c>
      <c r="H45" s="333">
        <f t="shared" si="15"/>
        <v>0</v>
      </c>
      <c r="I45" s="291">
        <f>粗付加価値率!D42</f>
        <v>0.17539844832222939</v>
      </c>
      <c r="J45" s="292">
        <f>雇用者所得率!D42</f>
        <v>0.1517528681682794</v>
      </c>
      <c r="K45" s="333">
        <v>0</v>
      </c>
      <c r="L45" s="333">
        <f t="shared" si="16"/>
        <v>0</v>
      </c>
      <c r="M45" s="333">
        <f t="shared" si="17"/>
        <v>0</v>
      </c>
      <c r="N45" s="333">
        <f t="shared" si="18"/>
        <v>0</v>
      </c>
      <c r="O45" s="339">
        <f t="shared" si="19"/>
        <v>0</v>
      </c>
      <c r="P45" s="368"/>
      <c r="Q45" s="369"/>
      <c r="R45" s="299">
        <f>民間消費支出構成比!D42</f>
        <v>2.037239931043503E-5</v>
      </c>
      <c r="S45" s="344">
        <f t="shared" si="20"/>
        <v>0</v>
      </c>
      <c r="T45" s="307">
        <f>県内自給率!E42</f>
        <v>0.56675215210963914</v>
      </c>
      <c r="U45" s="348">
        <f t="shared" si="27"/>
        <v>0</v>
      </c>
      <c r="V45" s="333">
        <v>0</v>
      </c>
      <c r="W45" s="333">
        <f t="shared" si="21"/>
        <v>0</v>
      </c>
      <c r="X45" s="351">
        <f t="shared" si="22"/>
        <v>0</v>
      </c>
      <c r="Y45" s="352">
        <f t="shared" si="23"/>
        <v>0</v>
      </c>
      <c r="Z45" s="333">
        <f t="shared" si="24"/>
        <v>0</v>
      </c>
      <c r="AA45" s="353">
        <f t="shared" si="25"/>
        <v>0</v>
      </c>
    </row>
    <row r="46" spans="1:28" x14ac:dyDescent="0.2">
      <c r="A46" s="566" t="s">
        <v>244</v>
      </c>
      <c r="B46" s="573" t="s">
        <v>532</v>
      </c>
      <c r="C46" s="98"/>
      <c r="D46" s="286">
        <f>最終需要額入力!X47</f>
        <v>0</v>
      </c>
      <c r="E46" s="28">
        <f>IF(その他の設定入力!E46="",県内自給率!E43,その他の設定入力!E46/100)</f>
        <v>0.53478927520616626</v>
      </c>
      <c r="F46" s="335">
        <f t="shared" si="26"/>
        <v>0</v>
      </c>
      <c r="G46" s="335">
        <f t="shared" si="14"/>
        <v>0</v>
      </c>
      <c r="H46" s="335">
        <f t="shared" si="15"/>
        <v>0</v>
      </c>
      <c r="I46" s="295">
        <f>粗付加価値率!D43</f>
        <v>0.53404674808339381</v>
      </c>
      <c r="J46" s="297">
        <f>雇用者所得率!D43</f>
        <v>0.30984659002957399</v>
      </c>
      <c r="K46" s="335">
        <v>0</v>
      </c>
      <c r="L46" s="335">
        <f t="shared" si="16"/>
        <v>0</v>
      </c>
      <c r="M46" s="335">
        <f t="shared" si="17"/>
        <v>0</v>
      </c>
      <c r="N46" s="335">
        <f t="shared" si="18"/>
        <v>0</v>
      </c>
      <c r="O46" s="341">
        <f t="shared" si="19"/>
        <v>0</v>
      </c>
      <c r="P46" s="368"/>
      <c r="Q46" s="369"/>
      <c r="R46" s="304">
        <f>民間消費支出構成比!D43</f>
        <v>1.1734502002810576E-4</v>
      </c>
      <c r="S46" s="346">
        <f t="shared" si="20"/>
        <v>0</v>
      </c>
      <c r="T46" s="309">
        <f>県内自給率!E43</f>
        <v>0.53478927520616626</v>
      </c>
      <c r="U46" s="350">
        <f t="shared" si="27"/>
        <v>0</v>
      </c>
      <c r="V46" s="335">
        <v>0</v>
      </c>
      <c r="W46" s="335">
        <f t="shared" si="21"/>
        <v>0</v>
      </c>
      <c r="X46" s="357">
        <f t="shared" si="22"/>
        <v>0</v>
      </c>
      <c r="Y46" s="358">
        <f t="shared" si="23"/>
        <v>0</v>
      </c>
      <c r="Z46" s="335">
        <f t="shared" si="24"/>
        <v>0</v>
      </c>
      <c r="AA46" s="359">
        <f t="shared" si="25"/>
        <v>0</v>
      </c>
      <c r="AB46" s="178"/>
    </row>
    <row r="47" spans="1:28" x14ac:dyDescent="0.2">
      <c r="A47" s="564" t="s">
        <v>245</v>
      </c>
      <c r="B47" s="571" t="s">
        <v>342</v>
      </c>
      <c r="C47" s="17"/>
      <c r="D47" s="284">
        <f>最終需要額入力!X48</f>
        <v>0</v>
      </c>
      <c r="E47" s="26">
        <f>IF(その他の設定入力!E47="",県内自給率!E44,その他の設定入力!E47/100)</f>
        <v>0.2898839817131027</v>
      </c>
      <c r="F47" s="333">
        <f t="shared" si="26"/>
        <v>0</v>
      </c>
      <c r="G47" s="333">
        <f t="shared" si="14"/>
        <v>0</v>
      </c>
      <c r="H47" s="333">
        <f t="shared" si="15"/>
        <v>0</v>
      </c>
      <c r="I47" s="291">
        <f>粗付加価値率!D44</f>
        <v>0.60995871018482106</v>
      </c>
      <c r="J47" s="292">
        <f>雇用者所得率!D44</f>
        <v>0.4297253899593656</v>
      </c>
      <c r="K47" s="333">
        <v>0</v>
      </c>
      <c r="L47" s="333">
        <f t="shared" si="16"/>
        <v>0</v>
      </c>
      <c r="M47" s="333">
        <f t="shared" si="17"/>
        <v>0</v>
      </c>
      <c r="N47" s="333">
        <f t="shared" si="18"/>
        <v>0</v>
      </c>
      <c r="O47" s="339">
        <f t="shared" si="19"/>
        <v>0</v>
      </c>
      <c r="P47" s="368"/>
      <c r="Q47" s="369"/>
      <c r="R47" s="299">
        <f>民間消費支出構成比!D44</f>
        <v>6.7595620912023428E-4</v>
      </c>
      <c r="S47" s="344">
        <f t="shared" si="20"/>
        <v>0</v>
      </c>
      <c r="T47" s="307">
        <f>県内自給率!E44</f>
        <v>0.2898839817131027</v>
      </c>
      <c r="U47" s="348">
        <f t="shared" si="27"/>
        <v>0</v>
      </c>
      <c r="V47" s="333">
        <v>0</v>
      </c>
      <c r="W47" s="333">
        <f t="shared" si="21"/>
        <v>0</v>
      </c>
      <c r="X47" s="351">
        <f t="shared" si="22"/>
        <v>0</v>
      </c>
      <c r="Y47" s="352">
        <f t="shared" si="23"/>
        <v>0</v>
      </c>
      <c r="Z47" s="333">
        <f t="shared" si="24"/>
        <v>0</v>
      </c>
      <c r="AA47" s="353">
        <f t="shared" si="25"/>
        <v>0</v>
      </c>
    </row>
    <row r="48" spans="1:28" x14ac:dyDescent="0.2">
      <c r="A48" s="564" t="s">
        <v>246</v>
      </c>
      <c r="B48" s="571" t="s">
        <v>185</v>
      </c>
      <c r="C48" s="17"/>
      <c r="D48" s="284">
        <f>最終需要額入力!X49</f>
        <v>0</v>
      </c>
      <c r="E48" s="26">
        <f>IF(その他の設定入力!E48="",県内自給率!E45,その他の設定入力!E48/100)</f>
        <v>0.2761043409956252</v>
      </c>
      <c r="F48" s="333">
        <f t="shared" si="26"/>
        <v>0</v>
      </c>
      <c r="G48" s="333">
        <f t="shared" si="14"/>
        <v>0</v>
      </c>
      <c r="H48" s="333">
        <f t="shared" si="15"/>
        <v>0</v>
      </c>
      <c r="I48" s="291">
        <f>粗付加価値率!D45</f>
        <v>0.49803680098519804</v>
      </c>
      <c r="J48" s="292">
        <f>雇用者所得率!D45</f>
        <v>0.24577172513614445</v>
      </c>
      <c r="K48" s="333">
        <v>0</v>
      </c>
      <c r="L48" s="333">
        <f t="shared" si="16"/>
        <v>0</v>
      </c>
      <c r="M48" s="333">
        <f t="shared" si="17"/>
        <v>0</v>
      </c>
      <c r="N48" s="333">
        <f t="shared" si="18"/>
        <v>0</v>
      </c>
      <c r="O48" s="339">
        <f t="shared" si="19"/>
        <v>0</v>
      </c>
      <c r="P48" s="368"/>
      <c r="Q48" s="369"/>
      <c r="R48" s="299">
        <f>民間消費支出構成比!D45</f>
        <v>4.0744798620870059E-5</v>
      </c>
      <c r="S48" s="344">
        <f t="shared" si="20"/>
        <v>0</v>
      </c>
      <c r="T48" s="307">
        <f>県内自給率!E45</f>
        <v>0.2761043409956252</v>
      </c>
      <c r="U48" s="348">
        <f t="shared" si="27"/>
        <v>0</v>
      </c>
      <c r="V48" s="333">
        <v>0</v>
      </c>
      <c r="W48" s="333">
        <f t="shared" si="21"/>
        <v>0</v>
      </c>
      <c r="X48" s="351">
        <f t="shared" si="22"/>
        <v>0</v>
      </c>
      <c r="Y48" s="352">
        <f t="shared" si="23"/>
        <v>0</v>
      </c>
      <c r="Z48" s="333">
        <f t="shared" si="24"/>
        <v>0</v>
      </c>
      <c r="AA48" s="353">
        <f t="shared" si="25"/>
        <v>0</v>
      </c>
    </row>
    <row r="49" spans="1:27" x14ac:dyDescent="0.2">
      <c r="A49" s="564" t="s">
        <v>247</v>
      </c>
      <c r="B49" s="571" t="s">
        <v>186</v>
      </c>
      <c r="C49" s="17"/>
      <c r="D49" s="284">
        <f>最終需要額入力!X50</f>
        <v>0</v>
      </c>
      <c r="E49" s="26">
        <f>IF(その他の設定入力!E49="",県内自給率!E46,その他の設定入力!E49/100)</f>
        <v>0.32818262973665047</v>
      </c>
      <c r="F49" s="333">
        <f t="shared" si="26"/>
        <v>0</v>
      </c>
      <c r="G49" s="333">
        <f t="shared" si="14"/>
        <v>0</v>
      </c>
      <c r="H49" s="333">
        <f t="shared" si="15"/>
        <v>0</v>
      </c>
      <c r="I49" s="291">
        <f>粗付加価値率!D46</f>
        <v>0.49991968370926537</v>
      </c>
      <c r="J49" s="292">
        <f>雇用者所得率!D46</f>
        <v>0.27265308025929208</v>
      </c>
      <c r="K49" s="333">
        <v>0</v>
      </c>
      <c r="L49" s="333">
        <f t="shared" si="16"/>
        <v>0</v>
      </c>
      <c r="M49" s="333">
        <f t="shared" si="17"/>
        <v>0</v>
      </c>
      <c r="N49" s="333">
        <f t="shared" si="18"/>
        <v>0</v>
      </c>
      <c r="O49" s="339">
        <f t="shared" si="19"/>
        <v>0</v>
      </c>
      <c r="P49" s="368"/>
      <c r="Q49" s="369"/>
      <c r="R49" s="299">
        <f>民間消費支出構成比!D46</f>
        <v>2.159474326906113E-5</v>
      </c>
      <c r="S49" s="344">
        <f t="shared" si="20"/>
        <v>0</v>
      </c>
      <c r="T49" s="307">
        <f>県内自給率!E46</f>
        <v>0.32818262973665047</v>
      </c>
      <c r="U49" s="348">
        <f t="shared" si="27"/>
        <v>0</v>
      </c>
      <c r="V49" s="333">
        <v>0</v>
      </c>
      <c r="W49" s="333">
        <f t="shared" si="21"/>
        <v>0</v>
      </c>
      <c r="X49" s="351">
        <f t="shared" si="22"/>
        <v>0</v>
      </c>
      <c r="Y49" s="352">
        <f t="shared" si="23"/>
        <v>0</v>
      </c>
      <c r="Z49" s="333">
        <f t="shared" si="24"/>
        <v>0</v>
      </c>
      <c r="AA49" s="353">
        <f t="shared" si="25"/>
        <v>0</v>
      </c>
    </row>
    <row r="50" spans="1:27" x14ac:dyDescent="0.2">
      <c r="A50" s="564" t="s">
        <v>248</v>
      </c>
      <c r="B50" s="571" t="s">
        <v>187</v>
      </c>
      <c r="C50" s="17"/>
      <c r="D50" s="284">
        <f>最終需要額入力!X51</f>
        <v>0</v>
      </c>
      <c r="E50" s="26">
        <f>IF(その他の設定入力!E50="",県内自給率!E47,その他の設定入力!E50/100)</f>
        <v>3.3371800004710184E-2</v>
      </c>
      <c r="F50" s="333">
        <f t="shared" si="26"/>
        <v>0</v>
      </c>
      <c r="G50" s="333">
        <f t="shared" si="14"/>
        <v>0</v>
      </c>
      <c r="H50" s="333">
        <f t="shared" si="15"/>
        <v>0</v>
      </c>
      <c r="I50" s="291">
        <f>粗付加価値率!D47</f>
        <v>0.31701878377867643</v>
      </c>
      <c r="J50" s="292">
        <f>雇用者所得率!D47</f>
        <v>0.22729506028194565</v>
      </c>
      <c r="K50" s="333">
        <v>0</v>
      </c>
      <c r="L50" s="333">
        <f t="shared" si="16"/>
        <v>0</v>
      </c>
      <c r="M50" s="333">
        <f t="shared" si="17"/>
        <v>0</v>
      </c>
      <c r="N50" s="333">
        <f t="shared" si="18"/>
        <v>0</v>
      </c>
      <c r="O50" s="339">
        <f t="shared" si="19"/>
        <v>0</v>
      </c>
      <c r="P50" s="368"/>
      <c r="Q50" s="369"/>
      <c r="R50" s="299">
        <f>民間消費支出構成比!D47</f>
        <v>2.5343264742181174E-4</v>
      </c>
      <c r="S50" s="344">
        <f t="shared" si="20"/>
        <v>0</v>
      </c>
      <c r="T50" s="307">
        <f>県内自給率!E47</f>
        <v>3.3371800004710184E-2</v>
      </c>
      <c r="U50" s="348">
        <f t="shared" si="27"/>
        <v>0</v>
      </c>
      <c r="V50" s="333">
        <v>0</v>
      </c>
      <c r="W50" s="333">
        <f t="shared" si="21"/>
        <v>0</v>
      </c>
      <c r="X50" s="351">
        <f t="shared" si="22"/>
        <v>0</v>
      </c>
      <c r="Y50" s="352">
        <f t="shared" si="23"/>
        <v>0</v>
      </c>
      <c r="Z50" s="333">
        <f t="shared" si="24"/>
        <v>0</v>
      </c>
      <c r="AA50" s="353">
        <f t="shared" si="25"/>
        <v>0</v>
      </c>
    </row>
    <row r="51" spans="1:27" x14ac:dyDescent="0.2">
      <c r="A51" s="566" t="s">
        <v>249</v>
      </c>
      <c r="B51" s="573" t="s">
        <v>343</v>
      </c>
      <c r="C51" s="98"/>
      <c r="D51" s="286">
        <f>最終需要額入力!X52</f>
        <v>0</v>
      </c>
      <c r="E51" s="28">
        <f>IF(その他の設定入力!E51="",県内自給率!E48,その他の設定入力!E51/100)</f>
        <v>5.9941709844559599E-2</v>
      </c>
      <c r="F51" s="335">
        <f t="shared" si="26"/>
        <v>0</v>
      </c>
      <c r="G51" s="335">
        <f t="shared" si="14"/>
        <v>0</v>
      </c>
      <c r="H51" s="335">
        <f t="shared" si="15"/>
        <v>0</v>
      </c>
      <c r="I51" s="295">
        <f>粗付加価値率!D48</f>
        <v>0.43477010775808184</v>
      </c>
      <c r="J51" s="296">
        <f>雇用者所得率!D48</f>
        <v>0.15993699527464561</v>
      </c>
      <c r="K51" s="335">
        <v>0</v>
      </c>
      <c r="L51" s="335">
        <f t="shared" si="16"/>
        <v>0</v>
      </c>
      <c r="M51" s="335">
        <f t="shared" si="17"/>
        <v>0</v>
      </c>
      <c r="N51" s="335">
        <f t="shared" si="18"/>
        <v>0</v>
      </c>
      <c r="O51" s="339">
        <f t="shared" si="19"/>
        <v>0</v>
      </c>
      <c r="P51" s="368"/>
      <c r="Q51" s="369"/>
      <c r="R51" s="304">
        <f>民間消費支出構成比!D48</f>
        <v>4.4819278482957064E-6</v>
      </c>
      <c r="S51" s="346">
        <f t="shared" si="20"/>
        <v>0</v>
      </c>
      <c r="T51" s="309">
        <f>県内自給率!E48</f>
        <v>5.9941709844559599E-2</v>
      </c>
      <c r="U51" s="350">
        <f t="shared" si="27"/>
        <v>0</v>
      </c>
      <c r="V51" s="335">
        <v>0</v>
      </c>
      <c r="W51" s="335">
        <f t="shared" si="21"/>
        <v>0</v>
      </c>
      <c r="X51" s="357">
        <f t="shared" si="22"/>
        <v>0</v>
      </c>
      <c r="Y51" s="358">
        <f t="shared" si="23"/>
        <v>0</v>
      </c>
      <c r="Z51" s="335">
        <f t="shared" si="24"/>
        <v>0</v>
      </c>
      <c r="AA51" s="359">
        <f t="shared" si="25"/>
        <v>0</v>
      </c>
    </row>
    <row r="52" spans="1:27" x14ac:dyDescent="0.2">
      <c r="A52" s="564" t="s">
        <v>250</v>
      </c>
      <c r="B52" s="571" t="s">
        <v>344</v>
      </c>
      <c r="C52" s="17"/>
      <c r="D52" s="284">
        <f>最終需要額入力!X53</f>
        <v>0</v>
      </c>
      <c r="E52" s="26">
        <f>IF(その他の設定入力!E52="",県内自給率!E49,その他の設定入力!E52/100)</f>
        <v>3.1222273214012497E-2</v>
      </c>
      <c r="F52" s="333">
        <f t="shared" si="26"/>
        <v>0</v>
      </c>
      <c r="G52" s="333">
        <f t="shared" si="14"/>
        <v>0</v>
      </c>
      <c r="H52" s="333">
        <f t="shared" si="15"/>
        <v>0</v>
      </c>
      <c r="I52" s="291">
        <f>粗付加価値率!D49</f>
        <v>0.39836968308797471</v>
      </c>
      <c r="J52" s="292">
        <f>雇用者所得率!D49</f>
        <v>0.31373814423173563</v>
      </c>
      <c r="K52" s="333">
        <v>0</v>
      </c>
      <c r="L52" s="333">
        <f t="shared" si="16"/>
        <v>0</v>
      </c>
      <c r="M52" s="333">
        <f t="shared" si="17"/>
        <v>0</v>
      </c>
      <c r="N52" s="333">
        <f t="shared" si="18"/>
        <v>0</v>
      </c>
      <c r="O52" s="203">
        <f t="shared" si="19"/>
        <v>0</v>
      </c>
      <c r="P52" s="368"/>
      <c r="Q52" s="369"/>
      <c r="R52" s="299">
        <f>民間消費支出構成比!D49</f>
        <v>1.2467908377986238E-4</v>
      </c>
      <c r="S52" s="344">
        <f t="shared" si="20"/>
        <v>0</v>
      </c>
      <c r="T52" s="307">
        <f>県内自給率!E49</f>
        <v>3.1222273214012497E-2</v>
      </c>
      <c r="U52" s="348">
        <f t="shared" si="27"/>
        <v>0</v>
      </c>
      <c r="V52" s="333">
        <v>0</v>
      </c>
      <c r="W52" s="333">
        <f t="shared" si="21"/>
        <v>0</v>
      </c>
      <c r="X52" s="351">
        <f t="shared" si="22"/>
        <v>0</v>
      </c>
      <c r="Y52" s="352">
        <f t="shared" si="23"/>
        <v>0</v>
      </c>
      <c r="Z52" s="333">
        <f t="shared" si="24"/>
        <v>0</v>
      </c>
      <c r="AA52" s="353">
        <f t="shared" si="25"/>
        <v>0</v>
      </c>
    </row>
    <row r="53" spans="1:27" x14ac:dyDescent="0.2">
      <c r="A53" s="564" t="s">
        <v>251</v>
      </c>
      <c r="B53" s="571" t="s">
        <v>345</v>
      </c>
      <c r="C53" s="17"/>
      <c r="D53" s="284">
        <f>最終需要額入力!X54</f>
        <v>0</v>
      </c>
      <c r="E53" s="26">
        <f>IF(その他の設定入力!E53="",県内自給率!E50,その他の設定入力!E53/100)</f>
        <v>0.17571604654563688</v>
      </c>
      <c r="F53" s="333">
        <f t="shared" si="26"/>
        <v>0</v>
      </c>
      <c r="G53" s="333">
        <f t="shared" si="14"/>
        <v>0</v>
      </c>
      <c r="H53" s="333">
        <f t="shared" si="15"/>
        <v>0</v>
      </c>
      <c r="I53" s="291">
        <f>粗付加価値率!D50</f>
        <v>0.5006607014761959</v>
      </c>
      <c r="J53" s="292">
        <f>雇用者所得率!D50</f>
        <v>0.36810510816627023</v>
      </c>
      <c r="K53" s="333">
        <v>0</v>
      </c>
      <c r="L53" s="333">
        <f t="shared" si="16"/>
        <v>0</v>
      </c>
      <c r="M53" s="333">
        <f t="shared" si="17"/>
        <v>0</v>
      </c>
      <c r="N53" s="333">
        <f t="shared" si="18"/>
        <v>0</v>
      </c>
      <c r="O53" s="339">
        <f t="shared" si="19"/>
        <v>0</v>
      </c>
      <c r="P53" s="368"/>
      <c r="Q53" s="369"/>
      <c r="R53" s="299">
        <f>民間消費支出構成比!D50</f>
        <v>5.2153342234713672E-5</v>
      </c>
      <c r="S53" s="344">
        <f t="shared" si="20"/>
        <v>0</v>
      </c>
      <c r="T53" s="307">
        <f>県内自給率!E50</f>
        <v>0.17571604654563688</v>
      </c>
      <c r="U53" s="348">
        <f t="shared" si="27"/>
        <v>0</v>
      </c>
      <c r="V53" s="333">
        <v>0</v>
      </c>
      <c r="W53" s="333">
        <f t="shared" si="21"/>
        <v>0</v>
      </c>
      <c r="X53" s="351">
        <f t="shared" si="22"/>
        <v>0</v>
      </c>
      <c r="Y53" s="352">
        <f t="shared" si="23"/>
        <v>0</v>
      </c>
      <c r="Z53" s="333">
        <f t="shared" si="24"/>
        <v>0</v>
      </c>
      <c r="AA53" s="353">
        <f t="shared" si="25"/>
        <v>0</v>
      </c>
    </row>
    <row r="54" spans="1:27" x14ac:dyDescent="0.2">
      <c r="A54" s="564" t="s">
        <v>252</v>
      </c>
      <c r="B54" s="571" t="s">
        <v>346</v>
      </c>
      <c r="C54" s="17"/>
      <c r="D54" s="284">
        <f>最終需要額入力!X55</f>
        <v>0</v>
      </c>
      <c r="E54" s="26">
        <f>IF(その他の設定入力!E54="",県内自給率!E51,その他の設定入力!E54/100)</f>
        <v>5.5172226447897432E-2</v>
      </c>
      <c r="F54" s="333">
        <f t="shared" si="26"/>
        <v>0</v>
      </c>
      <c r="G54" s="333">
        <f t="shared" si="14"/>
        <v>0</v>
      </c>
      <c r="H54" s="333">
        <f t="shared" si="15"/>
        <v>0</v>
      </c>
      <c r="I54" s="291">
        <f>粗付加価値率!D51</f>
        <v>0.3574598839194264</v>
      </c>
      <c r="J54" s="292">
        <f>雇用者所得率!D51</f>
        <v>0.16626835097302833</v>
      </c>
      <c r="K54" s="333">
        <v>0</v>
      </c>
      <c r="L54" s="333">
        <f t="shared" si="16"/>
        <v>0</v>
      </c>
      <c r="M54" s="333">
        <f t="shared" si="17"/>
        <v>0</v>
      </c>
      <c r="N54" s="333">
        <f t="shared" si="18"/>
        <v>0</v>
      </c>
      <c r="O54" s="339">
        <f t="shared" si="19"/>
        <v>0</v>
      </c>
      <c r="P54" s="368"/>
      <c r="Q54" s="369"/>
      <c r="R54" s="299">
        <f>民間消費支出構成比!D51</f>
        <v>1.2052311432053363E-2</v>
      </c>
      <c r="S54" s="344">
        <f t="shared" si="20"/>
        <v>0</v>
      </c>
      <c r="T54" s="307">
        <f>県内自給率!E51</f>
        <v>5.5172226447897432E-2</v>
      </c>
      <c r="U54" s="348">
        <f t="shared" si="27"/>
        <v>0</v>
      </c>
      <c r="V54" s="333">
        <v>0</v>
      </c>
      <c r="W54" s="333">
        <f t="shared" si="21"/>
        <v>0</v>
      </c>
      <c r="X54" s="351">
        <f t="shared" si="22"/>
        <v>0</v>
      </c>
      <c r="Y54" s="352">
        <f t="shared" si="23"/>
        <v>0</v>
      </c>
      <c r="Z54" s="333">
        <f t="shared" si="24"/>
        <v>0</v>
      </c>
      <c r="AA54" s="353">
        <f t="shared" si="25"/>
        <v>0</v>
      </c>
    </row>
    <row r="55" spans="1:27" x14ac:dyDescent="0.2">
      <c r="A55" s="564" t="s">
        <v>253</v>
      </c>
      <c r="B55" s="571" t="s">
        <v>347</v>
      </c>
      <c r="C55" s="17"/>
      <c r="D55" s="284">
        <f>最終需要額入力!X56</f>
        <v>0</v>
      </c>
      <c r="E55" s="26">
        <f>IF(その他の設定入力!E55="",県内自給率!E52,その他の設定入力!E55/100)</f>
        <v>0.10564943875663002</v>
      </c>
      <c r="F55" s="333">
        <f t="shared" si="26"/>
        <v>0</v>
      </c>
      <c r="G55" s="333">
        <f t="shared" si="14"/>
        <v>0</v>
      </c>
      <c r="H55" s="333">
        <f t="shared" si="15"/>
        <v>0</v>
      </c>
      <c r="I55" s="291">
        <f>粗付加価値率!D52</f>
        <v>0.49102927289896131</v>
      </c>
      <c r="J55" s="292">
        <f>雇用者所得率!D52</f>
        <v>0.35788479697828141</v>
      </c>
      <c r="K55" s="333">
        <v>0</v>
      </c>
      <c r="L55" s="333">
        <f t="shared" si="16"/>
        <v>0</v>
      </c>
      <c r="M55" s="333">
        <f t="shared" si="17"/>
        <v>0</v>
      </c>
      <c r="N55" s="333">
        <f t="shared" si="18"/>
        <v>0</v>
      </c>
      <c r="O55" s="339">
        <f t="shared" si="19"/>
        <v>0</v>
      </c>
      <c r="P55" s="368"/>
      <c r="Q55" s="369"/>
      <c r="R55" s="299">
        <f>民間消費支出構成比!D52</f>
        <v>0</v>
      </c>
      <c r="S55" s="344">
        <f t="shared" si="20"/>
        <v>0</v>
      </c>
      <c r="T55" s="307">
        <f>県内自給率!E52</f>
        <v>0.10564943875663002</v>
      </c>
      <c r="U55" s="348">
        <f t="shared" si="27"/>
        <v>0</v>
      </c>
      <c r="V55" s="333">
        <v>0</v>
      </c>
      <c r="W55" s="333">
        <f t="shared" si="21"/>
        <v>0</v>
      </c>
      <c r="X55" s="351">
        <f t="shared" si="22"/>
        <v>0</v>
      </c>
      <c r="Y55" s="352">
        <f t="shared" si="23"/>
        <v>0</v>
      </c>
      <c r="Z55" s="333">
        <f t="shared" si="24"/>
        <v>0</v>
      </c>
      <c r="AA55" s="353">
        <f t="shared" si="25"/>
        <v>0</v>
      </c>
    </row>
    <row r="56" spans="1:27" x14ac:dyDescent="0.2">
      <c r="A56" s="566" t="s">
        <v>254</v>
      </c>
      <c r="B56" s="573" t="s">
        <v>348</v>
      </c>
      <c r="C56" s="98"/>
      <c r="D56" s="286">
        <f>最終需要額入力!X57</f>
        <v>0</v>
      </c>
      <c r="E56" s="28">
        <f>IF(その他の設定入力!E56="",県内自給率!E53,その他の設定入力!E56/100)</f>
        <v>-2.2931166271069614E-3</v>
      </c>
      <c r="F56" s="335">
        <f t="shared" si="26"/>
        <v>0</v>
      </c>
      <c r="G56" s="335">
        <f t="shared" si="14"/>
        <v>0</v>
      </c>
      <c r="H56" s="335">
        <f t="shared" si="15"/>
        <v>0</v>
      </c>
      <c r="I56" s="295">
        <f>粗付加価値率!D53</f>
        <v>0.60414026193493875</v>
      </c>
      <c r="J56" s="296">
        <f>雇用者所得率!D53</f>
        <v>0.36628643852978454</v>
      </c>
      <c r="K56" s="335">
        <v>0</v>
      </c>
      <c r="L56" s="335">
        <f t="shared" si="16"/>
        <v>0</v>
      </c>
      <c r="M56" s="335">
        <f t="shared" si="17"/>
        <v>0</v>
      </c>
      <c r="N56" s="335">
        <f t="shared" si="18"/>
        <v>0</v>
      </c>
      <c r="O56" s="341">
        <f t="shared" si="19"/>
        <v>0</v>
      </c>
      <c r="P56" s="368"/>
      <c r="Q56" s="369"/>
      <c r="R56" s="304">
        <f>民間消費支出構成比!D53</f>
        <v>2.5506243936664653E-3</v>
      </c>
      <c r="S56" s="346">
        <f t="shared" si="20"/>
        <v>0</v>
      </c>
      <c r="T56" s="309">
        <f>県内自給率!E53</f>
        <v>-2.2931166271069614E-3</v>
      </c>
      <c r="U56" s="350">
        <f t="shared" si="27"/>
        <v>0</v>
      </c>
      <c r="V56" s="335">
        <v>0</v>
      </c>
      <c r="W56" s="335">
        <f t="shared" si="21"/>
        <v>0</v>
      </c>
      <c r="X56" s="357">
        <f t="shared" si="22"/>
        <v>0</v>
      </c>
      <c r="Y56" s="358">
        <f t="shared" si="23"/>
        <v>0</v>
      </c>
      <c r="Z56" s="335">
        <f t="shared" si="24"/>
        <v>0</v>
      </c>
      <c r="AA56" s="359">
        <f t="shared" si="25"/>
        <v>0</v>
      </c>
    </row>
    <row r="57" spans="1:27" x14ac:dyDescent="0.2">
      <c r="A57" s="564" t="s">
        <v>255</v>
      </c>
      <c r="B57" s="571" t="s">
        <v>533</v>
      </c>
      <c r="C57" s="17"/>
      <c r="D57" s="284">
        <f>最終需要額入力!X58</f>
        <v>0</v>
      </c>
      <c r="E57" s="26">
        <f>IF(その他の設定入力!E57="",県内自給率!E54,その他の設定入力!E57/100)</f>
        <v>5.9552985001470882E-3</v>
      </c>
      <c r="F57" s="333">
        <f t="shared" si="26"/>
        <v>0</v>
      </c>
      <c r="G57" s="333">
        <f t="shared" si="14"/>
        <v>0</v>
      </c>
      <c r="H57" s="333">
        <f t="shared" si="15"/>
        <v>0</v>
      </c>
      <c r="I57" s="291">
        <f>粗付加価値率!D54</f>
        <v>0.37376895419727996</v>
      </c>
      <c r="J57" s="292">
        <f>雇用者所得率!D54</f>
        <v>0.17054869470064093</v>
      </c>
      <c r="K57" s="333">
        <v>0</v>
      </c>
      <c r="L57" s="333">
        <f t="shared" si="16"/>
        <v>0</v>
      </c>
      <c r="M57" s="333">
        <f t="shared" si="17"/>
        <v>0</v>
      </c>
      <c r="N57" s="333">
        <f t="shared" si="18"/>
        <v>0</v>
      </c>
      <c r="O57" s="339">
        <f t="shared" si="19"/>
        <v>0</v>
      </c>
      <c r="P57" s="368"/>
      <c r="Q57" s="369"/>
      <c r="R57" s="299">
        <f>民間消費支出構成比!D54</f>
        <v>1.0462856837853222E-2</v>
      </c>
      <c r="S57" s="344">
        <f t="shared" si="20"/>
        <v>0</v>
      </c>
      <c r="T57" s="307">
        <f>県内自給率!E54</f>
        <v>5.9552985001470882E-3</v>
      </c>
      <c r="U57" s="348">
        <f t="shared" si="27"/>
        <v>0</v>
      </c>
      <c r="V57" s="333">
        <v>0</v>
      </c>
      <c r="W57" s="333">
        <f t="shared" si="21"/>
        <v>0</v>
      </c>
      <c r="X57" s="351">
        <f t="shared" si="22"/>
        <v>0</v>
      </c>
      <c r="Y57" s="352">
        <f t="shared" si="23"/>
        <v>0</v>
      </c>
      <c r="Z57" s="333">
        <f t="shared" si="24"/>
        <v>0</v>
      </c>
      <c r="AA57" s="353">
        <f t="shared" si="25"/>
        <v>0</v>
      </c>
    </row>
    <row r="58" spans="1:27" x14ac:dyDescent="0.2">
      <c r="A58" s="564" t="s">
        <v>256</v>
      </c>
      <c r="B58" s="571" t="s">
        <v>349</v>
      </c>
      <c r="C58" s="17"/>
      <c r="D58" s="284">
        <f>最終需要額入力!X59</f>
        <v>0</v>
      </c>
      <c r="E58" s="26">
        <f>IF(その他の設定入力!E58="",県内自給率!E55,その他の設定入力!E58/100)</f>
        <v>-1.3978194017338907E-4</v>
      </c>
      <c r="F58" s="333">
        <f t="shared" si="26"/>
        <v>0</v>
      </c>
      <c r="G58" s="333">
        <f t="shared" si="14"/>
        <v>0</v>
      </c>
      <c r="H58" s="333">
        <f t="shared" si="15"/>
        <v>0</v>
      </c>
      <c r="I58" s="291">
        <f>粗付加価値率!D55</f>
        <v>0.54648526077097503</v>
      </c>
      <c r="J58" s="292">
        <f>雇用者所得率!D55</f>
        <v>0.51700680272108845</v>
      </c>
      <c r="K58" s="333">
        <v>0</v>
      </c>
      <c r="L58" s="333">
        <f t="shared" si="16"/>
        <v>0</v>
      </c>
      <c r="M58" s="333">
        <f t="shared" si="17"/>
        <v>0</v>
      </c>
      <c r="N58" s="333">
        <f t="shared" si="18"/>
        <v>0</v>
      </c>
      <c r="O58" s="339">
        <f t="shared" si="19"/>
        <v>0</v>
      </c>
      <c r="P58" s="368"/>
      <c r="Q58" s="369"/>
      <c r="R58" s="299">
        <f>民間消費支出構成比!D55</f>
        <v>2.0722804578574509E-3</v>
      </c>
      <c r="S58" s="344">
        <f t="shared" si="20"/>
        <v>0</v>
      </c>
      <c r="T58" s="307">
        <f>県内自給率!E55</f>
        <v>-1.3978194017338907E-4</v>
      </c>
      <c r="U58" s="348">
        <f t="shared" si="27"/>
        <v>0</v>
      </c>
      <c r="V58" s="333">
        <v>0</v>
      </c>
      <c r="W58" s="333">
        <f t="shared" si="21"/>
        <v>0</v>
      </c>
      <c r="X58" s="351">
        <f t="shared" si="22"/>
        <v>0</v>
      </c>
      <c r="Y58" s="352">
        <f t="shared" si="23"/>
        <v>0</v>
      </c>
      <c r="Z58" s="333">
        <f t="shared" si="24"/>
        <v>0</v>
      </c>
      <c r="AA58" s="353">
        <f t="shared" si="25"/>
        <v>0</v>
      </c>
    </row>
    <row r="59" spans="1:27" x14ac:dyDescent="0.2">
      <c r="A59" s="564" t="s">
        <v>257</v>
      </c>
      <c r="B59" s="571" t="s">
        <v>350</v>
      </c>
      <c r="C59" s="17"/>
      <c r="D59" s="284">
        <f>最終需要額入力!X60</f>
        <v>0</v>
      </c>
      <c r="E59" s="26">
        <f>IF(その他の設定入力!E59="",県内自給率!E56,その他の設定入力!E59/100)</f>
        <v>0</v>
      </c>
      <c r="F59" s="333">
        <f t="shared" si="26"/>
        <v>0</v>
      </c>
      <c r="G59" s="333">
        <f t="shared" si="14"/>
        <v>0</v>
      </c>
      <c r="H59" s="333">
        <f t="shared" si="15"/>
        <v>0</v>
      </c>
      <c r="I59" s="291">
        <f>粗付加価値率!D56</f>
        <v>0</v>
      </c>
      <c r="J59" s="292">
        <f>雇用者所得率!D56</f>
        <v>0</v>
      </c>
      <c r="K59" s="333">
        <v>0</v>
      </c>
      <c r="L59" s="333">
        <f t="shared" si="16"/>
        <v>0</v>
      </c>
      <c r="M59" s="333">
        <f t="shared" si="17"/>
        <v>0</v>
      </c>
      <c r="N59" s="333">
        <f t="shared" si="18"/>
        <v>0</v>
      </c>
      <c r="O59" s="339">
        <f t="shared" si="19"/>
        <v>0</v>
      </c>
      <c r="P59" s="368"/>
      <c r="Q59" s="369"/>
      <c r="R59" s="299">
        <f>民間消費支出構成比!D56</f>
        <v>1.6316662055713624E-2</v>
      </c>
      <c r="S59" s="344">
        <f t="shared" si="20"/>
        <v>0</v>
      </c>
      <c r="T59" s="307">
        <f>県内自給率!E56</f>
        <v>0</v>
      </c>
      <c r="U59" s="348">
        <f t="shared" si="27"/>
        <v>0</v>
      </c>
      <c r="V59" s="333">
        <v>0</v>
      </c>
      <c r="W59" s="333">
        <f t="shared" si="21"/>
        <v>0</v>
      </c>
      <c r="X59" s="351">
        <f t="shared" si="22"/>
        <v>0</v>
      </c>
      <c r="Y59" s="352">
        <f t="shared" si="23"/>
        <v>0</v>
      </c>
      <c r="Z59" s="333">
        <f t="shared" si="24"/>
        <v>0</v>
      </c>
      <c r="AA59" s="353">
        <f t="shared" si="25"/>
        <v>0</v>
      </c>
    </row>
    <row r="60" spans="1:27" x14ac:dyDescent="0.2">
      <c r="A60" s="564" t="s">
        <v>258</v>
      </c>
      <c r="B60" s="571" t="s">
        <v>351</v>
      </c>
      <c r="C60" s="17"/>
      <c r="D60" s="284">
        <f>最終需要額入力!X61</f>
        <v>0</v>
      </c>
      <c r="E60" s="26">
        <f>IF(その他の設定入力!E60="",県内自給率!E57,その他の設定入力!E60/100)</f>
        <v>7.278572114000581E-2</v>
      </c>
      <c r="F60" s="333">
        <f t="shared" si="26"/>
        <v>0</v>
      </c>
      <c r="G60" s="333">
        <f t="shared" si="14"/>
        <v>0</v>
      </c>
      <c r="H60" s="333">
        <f t="shared" si="15"/>
        <v>0</v>
      </c>
      <c r="I60" s="291">
        <f>粗付加価値率!D57</f>
        <v>0.62835755173932184</v>
      </c>
      <c r="J60" s="292">
        <f>雇用者所得率!D57</f>
        <v>0.49757815940114486</v>
      </c>
      <c r="K60" s="333">
        <v>0</v>
      </c>
      <c r="L60" s="333">
        <f t="shared" si="16"/>
        <v>0</v>
      </c>
      <c r="M60" s="333">
        <f t="shared" si="17"/>
        <v>0</v>
      </c>
      <c r="N60" s="333">
        <f t="shared" si="18"/>
        <v>0</v>
      </c>
      <c r="O60" s="339">
        <f t="shared" si="19"/>
        <v>0</v>
      </c>
      <c r="P60" s="368"/>
      <c r="Q60" s="369"/>
      <c r="R60" s="299">
        <f>民間消費支出構成比!D57</f>
        <v>1.5788609465587147E-3</v>
      </c>
      <c r="S60" s="344">
        <f t="shared" si="20"/>
        <v>0</v>
      </c>
      <c r="T60" s="307">
        <f>県内自給率!E57</f>
        <v>7.278572114000581E-2</v>
      </c>
      <c r="U60" s="348">
        <f t="shared" si="27"/>
        <v>0</v>
      </c>
      <c r="V60" s="333">
        <v>0</v>
      </c>
      <c r="W60" s="333">
        <f t="shared" si="21"/>
        <v>0</v>
      </c>
      <c r="X60" s="351">
        <f t="shared" si="22"/>
        <v>0</v>
      </c>
      <c r="Y60" s="352">
        <f t="shared" si="23"/>
        <v>0</v>
      </c>
      <c r="Z60" s="333">
        <f t="shared" si="24"/>
        <v>0</v>
      </c>
      <c r="AA60" s="353">
        <f t="shared" si="25"/>
        <v>0</v>
      </c>
    </row>
    <row r="61" spans="1:27" x14ac:dyDescent="0.2">
      <c r="A61" s="566" t="s">
        <v>259</v>
      </c>
      <c r="B61" s="573" t="s">
        <v>352</v>
      </c>
      <c r="C61" s="98"/>
      <c r="D61" s="286">
        <f>最終需要額入力!X62</f>
        <v>0</v>
      </c>
      <c r="E61" s="28">
        <f>IF(その他の設定入力!E61="",県内自給率!E58,その他の設定入力!E61/100)</f>
        <v>0.35068194217130388</v>
      </c>
      <c r="F61" s="335">
        <f t="shared" si="26"/>
        <v>0</v>
      </c>
      <c r="G61" s="335">
        <f t="shared" si="14"/>
        <v>0</v>
      </c>
      <c r="H61" s="335">
        <f t="shared" si="15"/>
        <v>0</v>
      </c>
      <c r="I61" s="295">
        <f>粗付加価値率!D58</f>
        <v>0.33905696949266811</v>
      </c>
      <c r="J61" s="296">
        <f>雇用者所得率!D58</f>
        <v>0.24654474970503962</v>
      </c>
      <c r="K61" s="335">
        <v>0</v>
      </c>
      <c r="L61" s="335">
        <f t="shared" si="16"/>
        <v>0</v>
      </c>
      <c r="M61" s="335">
        <f t="shared" si="17"/>
        <v>0</v>
      </c>
      <c r="N61" s="335">
        <f t="shared" si="18"/>
        <v>0</v>
      </c>
      <c r="O61" s="341">
        <f t="shared" si="19"/>
        <v>0</v>
      </c>
      <c r="P61" s="368"/>
      <c r="Q61" s="369"/>
      <c r="R61" s="304">
        <f>民間消費支出構成比!D58</f>
        <v>6.1117197931305085E-5</v>
      </c>
      <c r="S61" s="346">
        <f t="shared" si="20"/>
        <v>0</v>
      </c>
      <c r="T61" s="309">
        <f>県内自給率!E58</f>
        <v>0.35068194217130388</v>
      </c>
      <c r="U61" s="350">
        <f t="shared" si="27"/>
        <v>0</v>
      </c>
      <c r="V61" s="335">
        <v>0</v>
      </c>
      <c r="W61" s="335">
        <f t="shared" si="21"/>
        <v>0</v>
      </c>
      <c r="X61" s="357">
        <f t="shared" si="22"/>
        <v>0</v>
      </c>
      <c r="Y61" s="358">
        <f t="shared" si="23"/>
        <v>0</v>
      </c>
      <c r="Z61" s="335">
        <f t="shared" si="24"/>
        <v>0</v>
      </c>
      <c r="AA61" s="359">
        <f t="shared" si="25"/>
        <v>0</v>
      </c>
    </row>
    <row r="62" spans="1:27" x14ac:dyDescent="0.2">
      <c r="A62" s="564" t="s">
        <v>260</v>
      </c>
      <c r="B62" s="571" t="s">
        <v>353</v>
      </c>
      <c r="C62" s="17"/>
      <c r="D62" s="284">
        <f>最終需要額入力!X63</f>
        <v>0</v>
      </c>
      <c r="E62" s="26">
        <f>IF(その他の設定入力!E62="",県内自給率!E59,その他の設定入力!E62/100)</f>
        <v>0.15225144895229603</v>
      </c>
      <c r="F62" s="333">
        <f t="shared" si="26"/>
        <v>0</v>
      </c>
      <c r="G62" s="333">
        <f t="shared" si="14"/>
        <v>0</v>
      </c>
      <c r="H62" s="333">
        <f t="shared" si="15"/>
        <v>0</v>
      </c>
      <c r="I62" s="291">
        <f>粗付加価値率!D59</f>
        <v>0.3456973293768546</v>
      </c>
      <c r="J62" s="292">
        <f>雇用者所得率!D59</f>
        <v>0.11290801186943621</v>
      </c>
      <c r="K62" s="333">
        <v>0</v>
      </c>
      <c r="L62" s="333">
        <f t="shared" si="16"/>
        <v>0</v>
      </c>
      <c r="M62" s="333">
        <f t="shared" si="17"/>
        <v>0</v>
      </c>
      <c r="N62" s="333">
        <f t="shared" si="18"/>
        <v>0</v>
      </c>
      <c r="O62" s="339">
        <f t="shared" si="19"/>
        <v>0</v>
      </c>
      <c r="P62" s="368"/>
      <c r="Q62" s="369"/>
      <c r="R62" s="299">
        <f>民間消費支出構成比!D59</f>
        <v>1.3405038746266249E-4</v>
      </c>
      <c r="S62" s="344">
        <f t="shared" si="20"/>
        <v>0</v>
      </c>
      <c r="T62" s="307">
        <f>県内自給率!E59</f>
        <v>0.15225144895229603</v>
      </c>
      <c r="U62" s="348">
        <f t="shared" si="27"/>
        <v>0</v>
      </c>
      <c r="V62" s="333">
        <v>0</v>
      </c>
      <c r="W62" s="333">
        <f t="shared" si="21"/>
        <v>0</v>
      </c>
      <c r="X62" s="351">
        <f t="shared" si="22"/>
        <v>0</v>
      </c>
      <c r="Y62" s="352">
        <f t="shared" si="23"/>
        <v>0</v>
      </c>
      <c r="Z62" s="333">
        <f t="shared" si="24"/>
        <v>0</v>
      </c>
      <c r="AA62" s="353">
        <f t="shared" si="25"/>
        <v>0</v>
      </c>
    </row>
    <row r="63" spans="1:27" x14ac:dyDescent="0.2">
      <c r="A63" s="564" t="s">
        <v>261</v>
      </c>
      <c r="B63" s="571" t="s">
        <v>354</v>
      </c>
      <c r="C63" s="17"/>
      <c r="D63" s="284">
        <f>最終需要額入力!X64</f>
        <v>0</v>
      </c>
      <c r="E63" s="26">
        <f>IF(その他の設定入力!E63="",県内自給率!E60,その他の設定入力!E63/100)</f>
        <v>0.10567657300186251</v>
      </c>
      <c r="F63" s="333">
        <f t="shared" si="26"/>
        <v>0</v>
      </c>
      <c r="G63" s="333">
        <f t="shared" si="14"/>
        <v>0</v>
      </c>
      <c r="H63" s="333">
        <f t="shared" si="15"/>
        <v>0</v>
      </c>
      <c r="I63" s="291">
        <f>粗付加価値率!D60</f>
        <v>0.2936966694192128</v>
      </c>
      <c r="J63" s="292">
        <f>雇用者所得率!D60</f>
        <v>0.18662262592898432</v>
      </c>
      <c r="K63" s="333">
        <v>0</v>
      </c>
      <c r="L63" s="333">
        <f t="shared" si="16"/>
        <v>0</v>
      </c>
      <c r="M63" s="333">
        <f t="shared" si="17"/>
        <v>0</v>
      </c>
      <c r="N63" s="333">
        <f t="shared" si="18"/>
        <v>0</v>
      </c>
      <c r="O63" s="339">
        <f t="shared" si="19"/>
        <v>0</v>
      </c>
      <c r="P63" s="368"/>
      <c r="Q63" s="369"/>
      <c r="R63" s="299">
        <f>民間消費支出構成比!D60</f>
        <v>1.6949836226281943E-4</v>
      </c>
      <c r="S63" s="344">
        <f t="shared" si="20"/>
        <v>0</v>
      </c>
      <c r="T63" s="307">
        <f>県内自給率!E60</f>
        <v>0.10567657300186251</v>
      </c>
      <c r="U63" s="348">
        <f t="shared" si="27"/>
        <v>0</v>
      </c>
      <c r="V63" s="333">
        <v>0</v>
      </c>
      <c r="W63" s="333">
        <f t="shared" si="21"/>
        <v>0</v>
      </c>
      <c r="X63" s="351">
        <f t="shared" si="22"/>
        <v>0</v>
      </c>
      <c r="Y63" s="352">
        <f t="shared" si="23"/>
        <v>0</v>
      </c>
      <c r="Z63" s="333">
        <f t="shared" si="24"/>
        <v>0</v>
      </c>
      <c r="AA63" s="353">
        <f t="shared" si="25"/>
        <v>0</v>
      </c>
    </row>
    <row r="64" spans="1:27" x14ac:dyDescent="0.2">
      <c r="A64" s="564" t="s">
        <v>262</v>
      </c>
      <c r="B64" s="571" t="s">
        <v>78</v>
      </c>
      <c r="C64" s="17"/>
      <c r="D64" s="284">
        <f>最終需要額入力!X65</f>
        <v>0</v>
      </c>
      <c r="E64" s="26">
        <f>IF(その他の設定入力!E64="",県内自給率!E61,その他の設定入力!E64/100)</f>
        <v>3.8092863475177263E-2</v>
      </c>
      <c r="F64" s="333">
        <f t="shared" si="26"/>
        <v>0</v>
      </c>
      <c r="G64" s="333">
        <f t="shared" si="14"/>
        <v>0</v>
      </c>
      <c r="H64" s="333">
        <f t="shared" si="15"/>
        <v>0</v>
      </c>
      <c r="I64" s="291">
        <f>粗付加価値率!D61</f>
        <v>0.42054015636105191</v>
      </c>
      <c r="J64" s="292">
        <f>雇用者所得率!D61</f>
        <v>0.30321250888415069</v>
      </c>
      <c r="K64" s="333">
        <v>0</v>
      </c>
      <c r="L64" s="333">
        <f t="shared" si="16"/>
        <v>0</v>
      </c>
      <c r="M64" s="333">
        <f t="shared" si="17"/>
        <v>0</v>
      </c>
      <c r="N64" s="333">
        <f t="shared" si="18"/>
        <v>0</v>
      </c>
      <c r="O64" s="339">
        <f t="shared" si="19"/>
        <v>0</v>
      </c>
      <c r="P64" s="368"/>
      <c r="Q64" s="369"/>
      <c r="R64" s="299">
        <f>民間消費支出構成比!D61</f>
        <v>4.1889727462116506E-3</v>
      </c>
      <c r="S64" s="344">
        <f t="shared" si="20"/>
        <v>0</v>
      </c>
      <c r="T64" s="307">
        <f>県内自給率!E61</f>
        <v>3.8092863475177263E-2</v>
      </c>
      <c r="U64" s="348">
        <f t="shared" si="27"/>
        <v>0</v>
      </c>
      <c r="V64" s="333">
        <v>0</v>
      </c>
      <c r="W64" s="333">
        <f t="shared" si="21"/>
        <v>0</v>
      </c>
      <c r="X64" s="351">
        <f t="shared" si="22"/>
        <v>0</v>
      </c>
      <c r="Y64" s="352">
        <f t="shared" si="23"/>
        <v>0</v>
      </c>
      <c r="Z64" s="333">
        <f t="shared" si="24"/>
        <v>0</v>
      </c>
      <c r="AA64" s="353">
        <f t="shared" si="25"/>
        <v>0</v>
      </c>
    </row>
    <row r="65" spans="1:27" x14ac:dyDescent="0.2">
      <c r="A65" s="564" t="s">
        <v>263</v>
      </c>
      <c r="B65" s="571" t="s">
        <v>355</v>
      </c>
      <c r="C65" s="17"/>
      <c r="D65" s="284">
        <f>最終需要額入力!X66</f>
        <v>0</v>
      </c>
      <c r="E65" s="26">
        <f>IF(その他の設定入力!E65="",県内自給率!E62,その他の設定入力!E65/100)</f>
        <v>1</v>
      </c>
      <c r="F65" s="333">
        <f t="shared" si="26"/>
        <v>0</v>
      </c>
      <c r="G65" s="333">
        <f t="shared" si="14"/>
        <v>0</v>
      </c>
      <c r="H65" s="333">
        <f t="shared" si="15"/>
        <v>0</v>
      </c>
      <c r="I65" s="291">
        <f>粗付加価値率!D62</f>
        <v>0.17405466117558965</v>
      </c>
      <c r="J65" s="292">
        <f>雇用者所得率!D62</f>
        <v>0.24511418944215649</v>
      </c>
      <c r="K65" s="333">
        <v>0</v>
      </c>
      <c r="L65" s="333">
        <f t="shared" si="16"/>
        <v>0</v>
      </c>
      <c r="M65" s="333">
        <f t="shared" si="17"/>
        <v>0</v>
      </c>
      <c r="N65" s="333">
        <f t="shared" si="18"/>
        <v>0</v>
      </c>
      <c r="O65" s="339">
        <f t="shared" si="19"/>
        <v>0</v>
      </c>
      <c r="P65" s="368"/>
      <c r="Q65" s="369"/>
      <c r="R65" s="299">
        <f>民間消費支出構成比!D62</f>
        <v>1.8905586560083706E-4</v>
      </c>
      <c r="S65" s="344">
        <f t="shared" si="20"/>
        <v>0</v>
      </c>
      <c r="T65" s="307">
        <f>県内自給率!E62</f>
        <v>1</v>
      </c>
      <c r="U65" s="348">
        <f t="shared" si="27"/>
        <v>0</v>
      </c>
      <c r="V65" s="333">
        <v>0</v>
      </c>
      <c r="W65" s="333">
        <f t="shared" si="21"/>
        <v>0</v>
      </c>
      <c r="X65" s="351">
        <f t="shared" si="22"/>
        <v>0</v>
      </c>
      <c r="Y65" s="352">
        <f t="shared" si="23"/>
        <v>0</v>
      </c>
      <c r="Z65" s="333">
        <f t="shared" si="24"/>
        <v>0</v>
      </c>
      <c r="AA65" s="353">
        <f t="shared" si="25"/>
        <v>0</v>
      </c>
    </row>
    <row r="66" spans="1:27" x14ac:dyDescent="0.2">
      <c r="A66" s="566" t="s">
        <v>264</v>
      </c>
      <c r="B66" s="573" t="s">
        <v>356</v>
      </c>
      <c r="C66" s="98"/>
      <c r="D66" s="286">
        <f>最終需要額入力!X67</f>
        <v>0</v>
      </c>
      <c r="E66" s="28">
        <f>IF(その他の設定入力!E66="",県内自給率!E63,その他の設定入力!E66/100)</f>
        <v>1</v>
      </c>
      <c r="F66" s="335">
        <f t="shared" si="26"/>
        <v>0</v>
      </c>
      <c r="G66" s="335">
        <f t="shared" si="14"/>
        <v>0</v>
      </c>
      <c r="H66" s="335">
        <f t="shared" si="15"/>
        <v>0</v>
      </c>
      <c r="I66" s="295">
        <f>粗付加価値率!D63</f>
        <v>0.47101268800243523</v>
      </c>
      <c r="J66" s="296">
        <f>雇用者所得率!D63</f>
        <v>0.33094654988723315</v>
      </c>
      <c r="K66" s="335">
        <v>0</v>
      </c>
      <c r="L66" s="335">
        <f t="shared" si="16"/>
        <v>0</v>
      </c>
      <c r="M66" s="335">
        <f t="shared" si="17"/>
        <v>0</v>
      </c>
      <c r="N66" s="335">
        <f t="shared" si="18"/>
        <v>0</v>
      </c>
      <c r="O66" s="206">
        <f t="shared" si="19"/>
        <v>0</v>
      </c>
      <c r="P66" s="368"/>
      <c r="Q66" s="369"/>
      <c r="R66" s="304">
        <f>民間消費支出構成比!D63</f>
        <v>0</v>
      </c>
      <c r="S66" s="346">
        <f t="shared" si="20"/>
        <v>0</v>
      </c>
      <c r="T66" s="309">
        <f>県内自給率!E63</f>
        <v>1</v>
      </c>
      <c r="U66" s="350">
        <f t="shared" si="27"/>
        <v>0</v>
      </c>
      <c r="V66" s="335">
        <v>0</v>
      </c>
      <c r="W66" s="335">
        <f t="shared" si="21"/>
        <v>0</v>
      </c>
      <c r="X66" s="357">
        <f t="shared" si="22"/>
        <v>0</v>
      </c>
      <c r="Y66" s="358">
        <f t="shared" si="23"/>
        <v>0</v>
      </c>
      <c r="Z66" s="335">
        <f t="shared" si="24"/>
        <v>0</v>
      </c>
      <c r="AA66" s="359">
        <f t="shared" si="25"/>
        <v>0</v>
      </c>
    </row>
    <row r="67" spans="1:27" x14ac:dyDescent="0.2">
      <c r="A67" s="564" t="s">
        <v>265</v>
      </c>
      <c r="B67" s="571" t="s">
        <v>357</v>
      </c>
      <c r="C67" s="17"/>
      <c r="D67" s="284">
        <f>最終需要額入力!X68</f>
        <v>0</v>
      </c>
      <c r="E67" s="26">
        <f>IF(その他の設定入力!E67="",県内自給率!E64,その他の設定入力!E67/100)</f>
        <v>1</v>
      </c>
      <c r="F67" s="333">
        <f t="shared" si="26"/>
        <v>0</v>
      </c>
      <c r="G67" s="333">
        <f t="shared" si="14"/>
        <v>0</v>
      </c>
      <c r="H67" s="333">
        <f t="shared" si="15"/>
        <v>0</v>
      </c>
      <c r="I67" s="291">
        <f>粗付加価値率!D64</f>
        <v>0.47344465621710807</v>
      </c>
      <c r="J67" s="292">
        <f>雇用者所得率!D64</f>
        <v>0.34277302079481126</v>
      </c>
      <c r="K67" s="333">
        <v>0</v>
      </c>
      <c r="L67" s="333">
        <f t="shared" si="16"/>
        <v>0</v>
      </c>
      <c r="M67" s="333">
        <f t="shared" si="17"/>
        <v>0</v>
      </c>
      <c r="N67" s="333">
        <f t="shared" si="18"/>
        <v>0</v>
      </c>
      <c r="O67" s="339">
        <f t="shared" si="19"/>
        <v>0</v>
      </c>
      <c r="P67" s="368"/>
      <c r="Q67" s="369"/>
      <c r="R67" s="299">
        <f>民間消費支出構成比!D64</f>
        <v>0</v>
      </c>
      <c r="S67" s="344">
        <f t="shared" si="20"/>
        <v>0</v>
      </c>
      <c r="T67" s="307">
        <f>県内自給率!E64</f>
        <v>1</v>
      </c>
      <c r="U67" s="348">
        <f t="shared" si="27"/>
        <v>0</v>
      </c>
      <c r="V67" s="333">
        <v>0</v>
      </c>
      <c r="W67" s="333">
        <f t="shared" si="21"/>
        <v>0</v>
      </c>
      <c r="X67" s="351">
        <f t="shared" si="22"/>
        <v>0</v>
      </c>
      <c r="Y67" s="352">
        <f t="shared" si="23"/>
        <v>0</v>
      </c>
      <c r="Z67" s="333">
        <f t="shared" si="24"/>
        <v>0</v>
      </c>
      <c r="AA67" s="353">
        <f t="shared" si="25"/>
        <v>0</v>
      </c>
    </row>
    <row r="68" spans="1:27" x14ac:dyDescent="0.2">
      <c r="A68" s="564" t="s">
        <v>266</v>
      </c>
      <c r="B68" s="571" t="s">
        <v>358</v>
      </c>
      <c r="C68" s="17"/>
      <c r="D68" s="284">
        <f>最終需要額入力!X69</f>
        <v>0</v>
      </c>
      <c r="E68" s="26">
        <f>IF(その他の設定入力!E68="",県内自給率!E65,その他の設定入力!E68/100)</f>
        <v>1</v>
      </c>
      <c r="F68" s="333">
        <f t="shared" si="26"/>
        <v>0</v>
      </c>
      <c r="G68" s="333">
        <f t="shared" si="14"/>
        <v>0</v>
      </c>
      <c r="H68" s="333">
        <f t="shared" si="15"/>
        <v>0</v>
      </c>
      <c r="I68" s="291">
        <f>粗付加価値率!D65</f>
        <v>0.49555141411227122</v>
      </c>
      <c r="J68" s="292">
        <f>雇用者所得率!D65</f>
        <v>0.3387787247647045</v>
      </c>
      <c r="K68" s="333">
        <v>0</v>
      </c>
      <c r="L68" s="333">
        <f t="shared" si="16"/>
        <v>0</v>
      </c>
      <c r="M68" s="333">
        <f t="shared" si="17"/>
        <v>0</v>
      </c>
      <c r="N68" s="333">
        <f t="shared" si="18"/>
        <v>0</v>
      </c>
      <c r="O68" s="339">
        <f t="shared" si="19"/>
        <v>0</v>
      </c>
      <c r="P68" s="368"/>
      <c r="Q68" s="369"/>
      <c r="R68" s="299">
        <f>民間消費支出構成比!D65</f>
        <v>0</v>
      </c>
      <c r="S68" s="344">
        <f t="shared" si="20"/>
        <v>0</v>
      </c>
      <c r="T68" s="307">
        <f>県内自給率!E65</f>
        <v>1</v>
      </c>
      <c r="U68" s="348">
        <f t="shared" si="27"/>
        <v>0</v>
      </c>
      <c r="V68" s="333">
        <v>0</v>
      </c>
      <c r="W68" s="333">
        <f t="shared" si="21"/>
        <v>0</v>
      </c>
      <c r="X68" s="351">
        <f t="shared" si="22"/>
        <v>0</v>
      </c>
      <c r="Y68" s="352">
        <f t="shared" si="23"/>
        <v>0</v>
      </c>
      <c r="Z68" s="333">
        <f t="shared" si="24"/>
        <v>0</v>
      </c>
      <c r="AA68" s="353">
        <f t="shared" si="25"/>
        <v>0</v>
      </c>
    </row>
    <row r="69" spans="1:27" x14ac:dyDescent="0.2">
      <c r="A69" s="564" t="s">
        <v>267</v>
      </c>
      <c r="B69" s="571" t="s">
        <v>359</v>
      </c>
      <c r="C69" s="17"/>
      <c r="D69" s="284">
        <f>最終需要額入力!X70</f>
        <v>0</v>
      </c>
      <c r="E69" s="26">
        <f>IF(その他の設定入力!E69="",県内自給率!E66,その他の設定入力!E69/100)</f>
        <v>1</v>
      </c>
      <c r="F69" s="333">
        <f t="shared" si="26"/>
        <v>0</v>
      </c>
      <c r="G69" s="333">
        <f t="shared" si="14"/>
        <v>0</v>
      </c>
      <c r="H69" s="333">
        <f t="shared" si="15"/>
        <v>0</v>
      </c>
      <c r="I69" s="291">
        <f>粗付加価値率!D66</f>
        <v>0.51899391725455368</v>
      </c>
      <c r="J69" s="292">
        <f>雇用者所得率!D66</f>
        <v>0.40677312867603932</v>
      </c>
      <c r="K69" s="333">
        <v>0</v>
      </c>
      <c r="L69" s="333">
        <f t="shared" si="16"/>
        <v>0</v>
      </c>
      <c r="M69" s="333">
        <f t="shared" si="17"/>
        <v>0</v>
      </c>
      <c r="N69" s="333">
        <f t="shared" si="18"/>
        <v>0</v>
      </c>
      <c r="O69" s="339">
        <f t="shared" si="19"/>
        <v>0</v>
      </c>
      <c r="P69" s="368"/>
      <c r="Q69" s="369"/>
      <c r="R69" s="299">
        <f>民間消費支出構成比!D66</f>
        <v>0</v>
      </c>
      <c r="S69" s="344">
        <f t="shared" si="20"/>
        <v>0</v>
      </c>
      <c r="T69" s="307">
        <f>県内自給率!E66</f>
        <v>1</v>
      </c>
      <c r="U69" s="348">
        <f t="shared" si="27"/>
        <v>0</v>
      </c>
      <c r="V69" s="333">
        <v>0</v>
      </c>
      <c r="W69" s="333">
        <f t="shared" si="21"/>
        <v>0</v>
      </c>
      <c r="X69" s="351">
        <f t="shared" si="22"/>
        <v>0</v>
      </c>
      <c r="Y69" s="352">
        <f t="shared" si="23"/>
        <v>0</v>
      </c>
      <c r="Z69" s="333">
        <f t="shared" si="24"/>
        <v>0</v>
      </c>
      <c r="AA69" s="353">
        <f t="shared" si="25"/>
        <v>0</v>
      </c>
    </row>
    <row r="70" spans="1:27" x14ac:dyDescent="0.2">
      <c r="A70" s="564" t="s">
        <v>268</v>
      </c>
      <c r="B70" s="571" t="s">
        <v>549</v>
      </c>
      <c r="C70" s="17"/>
      <c r="D70" s="284">
        <f>最終需要額入力!X71</f>
        <v>0</v>
      </c>
      <c r="E70" s="26">
        <f>IF(その他の設定入力!E70="",県内自給率!E67,その他の設定入力!E70/100)</f>
        <v>0.94337195388404038</v>
      </c>
      <c r="F70" s="333">
        <f t="shared" si="26"/>
        <v>0</v>
      </c>
      <c r="G70" s="333">
        <f t="shared" si="14"/>
        <v>0</v>
      </c>
      <c r="H70" s="333">
        <f t="shared" si="15"/>
        <v>0</v>
      </c>
      <c r="I70" s="291">
        <f>粗付加価値率!D67</f>
        <v>0.51030571465508034</v>
      </c>
      <c r="J70" s="292">
        <f>雇用者所得率!D67</f>
        <v>0.10316113112736143</v>
      </c>
      <c r="K70" s="333">
        <v>0</v>
      </c>
      <c r="L70" s="333">
        <f t="shared" si="16"/>
        <v>0</v>
      </c>
      <c r="M70" s="333">
        <f t="shared" si="17"/>
        <v>0</v>
      </c>
      <c r="N70" s="333">
        <f t="shared" si="18"/>
        <v>0</v>
      </c>
      <c r="O70" s="339">
        <f t="shared" si="19"/>
        <v>0</v>
      </c>
      <c r="P70" s="368"/>
      <c r="Q70" s="369"/>
      <c r="R70" s="299">
        <f>民間消費支出構成比!D67</f>
        <v>2.2379488090499087E-2</v>
      </c>
      <c r="S70" s="344">
        <f t="shared" si="20"/>
        <v>0</v>
      </c>
      <c r="T70" s="307">
        <f>県内自給率!E67</f>
        <v>0.94337195388404038</v>
      </c>
      <c r="U70" s="348">
        <f t="shared" si="27"/>
        <v>0</v>
      </c>
      <c r="V70" s="333">
        <v>0</v>
      </c>
      <c r="W70" s="333">
        <f t="shared" si="21"/>
        <v>0</v>
      </c>
      <c r="X70" s="351">
        <f t="shared" si="22"/>
        <v>0</v>
      </c>
      <c r="Y70" s="352">
        <f t="shared" si="23"/>
        <v>0</v>
      </c>
      <c r="Z70" s="333">
        <f t="shared" si="24"/>
        <v>0</v>
      </c>
      <c r="AA70" s="353">
        <f t="shared" si="25"/>
        <v>0</v>
      </c>
    </row>
    <row r="71" spans="1:27" x14ac:dyDescent="0.2">
      <c r="A71" s="566" t="s">
        <v>269</v>
      </c>
      <c r="B71" s="573" t="s">
        <v>360</v>
      </c>
      <c r="C71" s="98"/>
      <c r="D71" s="286">
        <f>最終需要額入力!X72</f>
        <v>0</v>
      </c>
      <c r="E71" s="28">
        <f>IF(その他の設定入力!E71="",県内自給率!E68,その他の設定入力!E71/100)</f>
        <v>0.99993511970414584</v>
      </c>
      <c r="F71" s="335">
        <f t="shared" si="26"/>
        <v>0</v>
      </c>
      <c r="G71" s="335">
        <f t="shared" ref="G71:G102" si="28">IF(F71="","",F71*I71)</f>
        <v>0</v>
      </c>
      <c r="H71" s="335">
        <f t="shared" ref="H71:H102" si="29">IF(F71="","",F71*J71)</f>
        <v>0</v>
      </c>
      <c r="I71" s="295">
        <f>粗付加価値率!D68</f>
        <v>0.24892954456987154</v>
      </c>
      <c r="J71" s="296">
        <f>雇用者所得率!D68</f>
        <v>8.2068249643181518E-2</v>
      </c>
      <c r="K71" s="335">
        <v>0</v>
      </c>
      <c r="L71" s="335">
        <f t="shared" ref="L71:L102" si="30">K71-F71</f>
        <v>0</v>
      </c>
      <c r="M71" s="335">
        <f t="shared" ref="M71:M102" si="31">L71*I71</f>
        <v>0</v>
      </c>
      <c r="N71" s="335">
        <f t="shared" ref="N71:N102" si="32">L71*J71</f>
        <v>0</v>
      </c>
      <c r="O71" s="341">
        <f t="shared" ref="O71:O102" si="33">IF(H71="",N71,H71+N71)</f>
        <v>0</v>
      </c>
      <c r="P71" s="368"/>
      <c r="Q71" s="369"/>
      <c r="R71" s="304">
        <f>民間消費支出構成比!D68</f>
        <v>2.1142476004369472E-3</v>
      </c>
      <c r="S71" s="346">
        <f t="shared" ref="S71:S102" si="34">$Q$113*R71</f>
        <v>0</v>
      </c>
      <c r="T71" s="309">
        <f>県内自給率!E68</f>
        <v>0.99993511970414584</v>
      </c>
      <c r="U71" s="350">
        <f t="shared" si="27"/>
        <v>0</v>
      </c>
      <c r="V71" s="335">
        <v>0</v>
      </c>
      <c r="W71" s="335">
        <f t="shared" ref="W71:W102" si="35">V71*I71</f>
        <v>0</v>
      </c>
      <c r="X71" s="357">
        <f t="shared" ref="X71:X102" si="36">V71*J71</f>
        <v>0</v>
      </c>
      <c r="Y71" s="358">
        <f t="shared" ref="Y71:Y102" si="37">IF(F71="",L71+V71,F71+L71+V71)</f>
        <v>0</v>
      </c>
      <c r="Z71" s="335">
        <f t="shared" ref="Z71:Z102" si="38">IF(F71="",M71+W71,G71+M71+W71)</f>
        <v>0</v>
      </c>
      <c r="AA71" s="359">
        <f t="shared" ref="AA71:AA102" si="39">IF(F71="",N71+X71,H71+N71+X71)</f>
        <v>0</v>
      </c>
    </row>
    <row r="72" spans="1:27" x14ac:dyDescent="0.2">
      <c r="A72" s="564" t="s">
        <v>270</v>
      </c>
      <c r="B72" s="571" t="s">
        <v>188</v>
      </c>
      <c r="C72" s="17"/>
      <c r="D72" s="284">
        <f>最終需要額入力!X73</f>
        <v>0</v>
      </c>
      <c r="E72" s="26">
        <f>IF(その他の設定入力!E72="",県内自給率!E69,その他の設定入力!E72/100)</f>
        <v>1</v>
      </c>
      <c r="F72" s="333">
        <f t="shared" si="26"/>
        <v>0</v>
      </c>
      <c r="G72" s="333">
        <f t="shared" si="28"/>
        <v>0</v>
      </c>
      <c r="H72" s="333">
        <f t="shared" si="29"/>
        <v>0</v>
      </c>
      <c r="I72" s="291">
        <f>粗付加価値率!D69</f>
        <v>0.4326613852066829</v>
      </c>
      <c r="J72" s="292">
        <f>雇用者所得率!D69</f>
        <v>0.11872826626924987</v>
      </c>
      <c r="K72" s="333">
        <v>0</v>
      </c>
      <c r="L72" s="333">
        <f t="shared" si="30"/>
        <v>0</v>
      </c>
      <c r="M72" s="333">
        <f t="shared" si="31"/>
        <v>0</v>
      </c>
      <c r="N72" s="333">
        <f t="shared" si="32"/>
        <v>0</v>
      </c>
      <c r="O72" s="339">
        <f t="shared" si="33"/>
        <v>0</v>
      </c>
      <c r="P72" s="368"/>
      <c r="Q72" s="369"/>
      <c r="R72" s="299">
        <f>民間消費支出構成比!D69</f>
        <v>6.746116307657455E-3</v>
      </c>
      <c r="S72" s="344">
        <f t="shared" si="34"/>
        <v>0</v>
      </c>
      <c r="T72" s="307">
        <f>県内自給率!E69</f>
        <v>1</v>
      </c>
      <c r="U72" s="348">
        <f t="shared" si="27"/>
        <v>0</v>
      </c>
      <c r="V72" s="333">
        <v>0</v>
      </c>
      <c r="W72" s="333">
        <f t="shared" si="35"/>
        <v>0</v>
      </c>
      <c r="X72" s="351">
        <f t="shared" si="36"/>
        <v>0</v>
      </c>
      <c r="Y72" s="352">
        <f t="shared" si="37"/>
        <v>0</v>
      </c>
      <c r="Z72" s="333">
        <f t="shared" si="38"/>
        <v>0</v>
      </c>
      <c r="AA72" s="353">
        <f t="shared" si="39"/>
        <v>0</v>
      </c>
    </row>
    <row r="73" spans="1:27" x14ac:dyDescent="0.2">
      <c r="A73" s="564" t="s">
        <v>271</v>
      </c>
      <c r="B73" s="571" t="s">
        <v>189</v>
      </c>
      <c r="C73" s="17"/>
      <c r="D73" s="284">
        <f>最終需要額入力!X74</f>
        <v>0</v>
      </c>
      <c r="E73" s="26">
        <f>IF(その他の設定入力!E73="",県内自給率!E70,その他の設定入力!E73/100)</f>
        <v>0.96362937074630861</v>
      </c>
      <c r="F73" s="333">
        <f t="shared" si="26"/>
        <v>0</v>
      </c>
      <c r="G73" s="333">
        <f t="shared" si="28"/>
        <v>0</v>
      </c>
      <c r="H73" s="333">
        <f t="shared" si="29"/>
        <v>0</v>
      </c>
      <c r="I73" s="291">
        <f>粗付加価値率!D70</f>
        <v>0.65252510002264663</v>
      </c>
      <c r="J73" s="292">
        <f>雇用者所得率!D70</f>
        <v>0.4578772552275987</v>
      </c>
      <c r="K73" s="333">
        <v>0</v>
      </c>
      <c r="L73" s="333">
        <f t="shared" si="30"/>
        <v>0</v>
      </c>
      <c r="M73" s="333">
        <f t="shared" si="31"/>
        <v>0</v>
      </c>
      <c r="N73" s="333">
        <f t="shared" si="32"/>
        <v>0</v>
      </c>
      <c r="O73" s="339">
        <f t="shared" si="33"/>
        <v>0</v>
      </c>
      <c r="P73" s="368"/>
      <c r="Q73" s="369"/>
      <c r="R73" s="299">
        <f>民間消費支出構成比!D70</f>
        <v>9.4976125585248105E-4</v>
      </c>
      <c r="S73" s="344">
        <f t="shared" si="34"/>
        <v>0</v>
      </c>
      <c r="T73" s="307">
        <f>県内自給率!E70</f>
        <v>0.96362937074630861</v>
      </c>
      <c r="U73" s="348">
        <f t="shared" si="27"/>
        <v>0</v>
      </c>
      <c r="V73" s="333">
        <v>0</v>
      </c>
      <c r="W73" s="333">
        <f t="shared" si="35"/>
        <v>0</v>
      </c>
      <c r="X73" s="351">
        <f t="shared" si="36"/>
        <v>0</v>
      </c>
      <c r="Y73" s="352">
        <f t="shared" si="37"/>
        <v>0</v>
      </c>
      <c r="Z73" s="333">
        <f t="shared" si="38"/>
        <v>0</v>
      </c>
      <c r="AA73" s="353">
        <f t="shared" si="39"/>
        <v>0</v>
      </c>
    </row>
    <row r="74" spans="1:27" x14ac:dyDescent="0.2">
      <c r="A74" s="564" t="s">
        <v>272</v>
      </c>
      <c r="B74" s="571" t="s">
        <v>190</v>
      </c>
      <c r="C74" s="17"/>
      <c r="D74" s="284">
        <f>最終需要額入力!X75</f>
        <v>0</v>
      </c>
      <c r="E74" s="26">
        <f>IF(その他の設定入力!E74="",県内自給率!E71,その他の設定入力!E74/100)</f>
        <v>0.49917839386534091</v>
      </c>
      <c r="F74" s="333">
        <f t="shared" si="26"/>
        <v>0</v>
      </c>
      <c r="G74" s="333">
        <f t="shared" si="28"/>
        <v>0</v>
      </c>
      <c r="H74" s="333">
        <f t="shared" si="29"/>
        <v>0</v>
      </c>
      <c r="I74" s="291">
        <f>粗付加価値率!D71</f>
        <v>0.68620015033588022</v>
      </c>
      <c r="J74" s="292">
        <f>雇用者所得率!D71</f>
        <v>0.43737730063952135</v>
      </c>
      <c r="K74" s="333">
        <v>0</v>
      </c>
      <c r="L74" s="333">
        <f t="shared" si="30"/>
        <v>0</v>
      </c>
      <c r="M74" s="333">
        <f t="shared" si="31"/>
        <v>0</v>
      </c>
      <c r="N74" s="333">
        <f t="shared" si="32"/>
        <v>0</v>
      </c>
      <c r="O74" s="339">
        <f t="shared" si="33"/>
        <v>0</v>
      </c>
      <c r="P74" s="368"/>
      <c r="Q74" s="369"/>
      <c r="R74" s="299">
        <f>民間消費支出構成比!D71</f>
        <v>0.15610310226822219</v>
      </c>
      <c r="S74" s="344">
        <f t="shared" si="34"/>
        <v>0</v>
      </c>
      <c r="T74" s="307">
        <f>県内自給率!E71</f>
        <v>0.49917839386534091</v>
      </c>
      <c r="U74" s="348">
        <f t="shared" si="27"/>
        <v>0</v>
      </c>
      <c r="V74" s="333">
        <v>0</v>
      </c>
      <c r="W74" s="333">
        <f t="shared" si="35"/>
        <v>0</v>
      </c>
      <c r="X74" s="351">
        <f t="shared" si="36"/>
        <v>0</v>
      </c>
      <c r="Y74" s="352">
        <f t="shared" si="37"/>
        <v>0</v>
      </c>
      <c r="Z74" s="333">
        <f t="shared" si="38"/>
        <v>0</v>
      </c>
      <c r="AA74" s="353">
        <f t="shared" si="39"/>
        <v>0</v>
      </c>
    </row>
    <row r="75" spans="1:27" x14ac:dyDescent="0.2">
      <c r="A75" s="564" t="s">
        <v>273</v>
      </c>
      <c r="B75" s="571" t="s">
        <v>191</v>
      </c>
      <c r="C75" s="17"/>
      <c r="D75" s="284">
        <f>最終需要額入力!X76</f>
        <v>0</v>
      </c>
      <c r="E75" s="26">
        <f>IF(その他の設定入力!E75="",県内自給率!E72,その他の設定入力!E75/100)</f>
        <v>0.86334061225592562</v>
      </c>
      <c r="F75" s="333">
        <f t="shared" si="26"/>
        <v>0</v>
      </c>
      <c r="G75" s="333">
        <f t="shared" si="28"/>
        <v>0</v>
      </c>
      <c r="H75" s="333">
        <f t="shared" si="29"/>
        <v>0</v>
      </c>
      <c r="I75" s="291">
        <f>粗付加価値率!D72</f>
        <v>0.62647739602169983</v>
      </c>
      <c r="J75" s="292">
        <f>雇用者所得率!D72</f>
        <v>0.30584448462929475</v>
      </c>
      <c r="K75" s="333">
        <v>0</v>
      </c>
      <c r="L75" s="333">
        <f t="shared" si="30"/>
        <v>0</v>
      </c>
      <c r="M75" s="333">
        <f t="shared" si="31"/>
        <v>0</v>
      </c>
      <c r="N75" s="333">
        <f t="shared" si="32"/>
        <v>0</v>
      </c>
      <c r="O75" s="339">
        <f t="shared" si="33"/>
        <v>0</v>
      </c>
      <c r="P75" s="368"/>
      <c r="Q75" s="369"/>
      <c r="R75" s="299">
        <f>民間消費支出構成比!D72</f>
        <v>5.8562906505762742E-2</v>
      </c>
      <c r="S75" s="344">
        <f t="shared" si="34"/>
        <v>0</v>
      </c>
      <c r="T75" s="307">
        <f>県内自給率!E72</f>
        <v>0.86334061225592562</v>
      </c>
      <c r="U75" s="348">
        <f t="shared" si="27"/>
        <v>0</v>
      </c>
      <c r="V75" s="333">
        <v>0</v>
      </c>
      <c r="W75" s="333">
        <f t="shared" si="35"/>
        <v>0</v>
      </c>
      <c r="X75" s="351">
        <f t="shared" si="36"/>
        <v>0</v>
      </c>
      <c r="Y75" s="352">
        <f t="shared" si="37"/>
        <v>0</v>
      </c>
      <c r="Z75" s="333">
        <f t="shared" si="38"/>
        <v>0</v>
      </c>
      <c r="AA75" s="353">
        <f t="shared" si="39"/>
        <v>0</v>
      </c>
    </row>
    <row r="76" spans="1:27" x14ac:dyDescent="0.2">
      <c r="A76" s="566" t="s">
        <v>274</v>
      </c>
      <c r="B76" s="573" t="s">
        <v>361</v>
      </c>
      <c r="C76" s="98"/>
      <c r="D76" s="286">
        <f>最終需要額入力!X77</f>
        <v>0</v>
      </c>
      <c r="E76" s="28">
        <f>IF(その他の設定入力!E76="",県内自給率!E73,その他の設定入力!E76/100)</f>
        <v>0.78446340681250959</v>
      </c>
      <c r="F76" s="335">
        <f t="shared" si="26"/>
        <v>0</v>
      </c>
      <c r="G76" s="335">
        <f t="shared" si="28"/>
        <v>0</v>
      </c>
      <c r="H76" s="335">
        <f t="shared" si="29"/>
        <v>0</v>
      </c>
      <c r="I76" s="295">
        <f>粗付加価値率!D73</f>
        <v>0.74606334198272495</v>
      </c>
      <c r="J76" s="296">
        <f>雇用者所得率!D73</f>
        <v>0.15099704972807734</v>
      </c>
      <c r="K76" s="335">
        <v>0</v>
      </c>
      <c r="L76" s="335">
        <f t="shared" si="30"/>
        <v>0</v>
      </c>
      <c r="M76" s="335">
        <f t="shared" si="31"/>
        <v>0</v>
      </c>
      <c r="N76" s="335">
        <f t="shared" si="32"/>
        <v>0</v>
      </c>
      <c r="O76" s="341">
        <f t="shared" si="33"/>
        <v>0</v>
      </c>
      <c r="P76" s="368"/>
      <c r="Q76" s="369"/>
      <c r="R76" s="304">
        <f>民間消費支出構成比!D73</f>
        <v>1.1408543613843616E-3</v>
      </c>
      <c r="S76" s="346">
        <f t="shared" si="34"/>
        <v>0</v>
      </c>
      <c r="T76" s="309">
        <f>県内自給率!E73</f>
        <v>0.78446340681250959</v>
      </c>
      <c r="U76" s="350">
        <f t="shared" si="27"/>
        <v>0</v>
      </c>
      <c r="V76" s="335">
        <v>0</v>
      </c>
      <c r="W76" s="335">
        <f t="shared" si="35"/>
        <v>0</v>
      </c>
      <c r="X76" s="357">
        <f t="shared" si="36"/>
        <v>0</v>
      </c>
      <c r="Y76" s="358">
        <f t="shared" si="37"/>
        <v>0</v>
      </c>
      <c r="Z76" s="335">
        <f t="shared" si="38"/>
        <v>0</v>
      </c>
      <c r="AA76" s="359">
        <f t="shared" si="39"/>
        <v>0</v>
      </c>
    </row>
    <row r="77" spans="1:27" x14ac:dyDescent="0.2">
      <c r="A77" s="564" t="s">
        <v>275</v>
      </c>
      <c r="B77" s="571" t="s">
        <v>362</v>
      </c>
      <c r="C77" s="17"/>
      <c r="D77" s="284">
        <f>最終需要額入力!X78</f>
        <v>0</v>
      </c>
      <c r="E77" s="26">
        <f>IF(その他の設定入力!E77="",県内自給率!E74,その他の設定入力!E77/100)</f>
        <v>0.99990106063004591</v>
      </c>
      <c r="F77" s="333">
        <f t="shared" si="26"/>
        <v>0</v>
      </c>
      <c r="G77" s="333">
        <f t="shared" si="28"/>
        <v>0</v>
      </c>
      <c r="H77" s="333">
        <f t="shared" si="29"/>
        <v>0</v>
      </c>
      <c r="I77" s="291">
        <f>粗付加価値率!D74</f>
        <v>0.64228702386597125</v>
      </c>
      <c r="J77" s="292">
        <f>雇用者所得率!D74</f>
        <v>0.10239845108266162</v>
      </c>
      <c r="K77" s="333">
        <v>0</v>
      </c>
      <c r="L77" s="333">
        <f t="shared" si="30"/>
        <v>0</v>
      </c>
      <c r="M77" s="333">
        <f t="shared" si="31"/>
        <v>0</v>
      </c>
      <c r="N77" s="333">
        <f t="shared" si="32"/>
        <v>0</v>
      </c>
      <c r="O77" s="339">
        <f t="shared" si="33"/>
        <v>0</v>
      </c>
      <c r="P77" s="368"/>
      <c r="Q77" s="369"/>
      <c r="R77" s="299">
        <f>民間消費支出構成比!D74</f>
        <v>2.058223502333251E-2</v>
      </c>
      <c r="S77" s="344">
        <f t="shared" si="34"/>
        <v>0</v>
      </c>
      <c r="T77" s="307">
        <f>県内自給率!E74</f>
        <v>0.99990106063004591</v>
      </c>
      <c r="U77" s="348">
        <f t="shared" si="27"/>
        <v>0</v>
      </c>
      <c r="V77" s="333">
        <v>0</v>
      </c>
      <c r="W77" s="333">
        <f t="shared" si="35"/>
        <v>0</v>
      </c>
      <c r="X77" s="351">
        <f t="shared" si="36"/>
        <v>0</v>
      </c>
      <c r="Y77" s="352">
        <f t="shared" si="37"/>
        <v>0</v>
      </c>
      <c r="Z77" s="333">
        <f t="shared" si="38"/>
        <v>0</v>
      </c>
      <c r="AA77" s="353">
        <f t="shared" si="39"/>
        <v>0</v>
      </c>
    </row>
    <row r="78" spans="1:27" x14ac:dyDescent="0.2">
      <c r="A78" s="564" t="s">
        <v>276</v>
      </c>
      <c r="B78" s="571" t="s">
        <v>363</v>
      </c>
      <c r="C78" s="17"/>
      <c r="D78" s="284">
        <f>最終需要額入力!X79</f>
        <v>0</v>
      </c>
      <c r="E78" s="26">
        <f>IF(その他の設定入力!E78="",県内自給率!E75,その他の設定入力!E78/100)</f>
        <v>1</v>
      </c>
      <c r="F78" s="333">
        <f t="shared" si="26"/>
        <v>0</v>
      </c>
      <c r="G78" s="333">
        <f t="shared" si="28"/>
        <v>0</v>
      </c>
      <c r="H78" s="333">
        <f t="shared" si="29"/>
        <v>0</v>
      </c>
      <c r="I78" s="291">
        <f>粗付加価値率!D75</f>
        <v>0.89077593092120133</v>
      </c>
      <c r="J78" s="292">
        <f>雇用者所得率!D75</f>
        <v>0</v>
      </c>
      <c r="K78" s="333">
        <v>0</v>
      </c>
      <c r="L78" s="333">
        <f t="shared" si="30"/>
        <v>0</v>
      </c>
      <c r="M78" s="333">
        <f t="shared" si="31"/>
        <v>0</v>
      </c>
      <c r="N78" s="333">
        <f t="shared" si="32"/>
        <v>0</v>
      </c>
      <c r="O78" s="339">
        <f t="shared" si="33"/>
        <v>0</v>
      </c>
      <c r="P78" s="368"/>
      <c r="Q78" s="369"/>
      <c r="R78" s="299">
        <f>民間消費支出構成比!D75</f>
        <v>0.21630272733458528</v>
      </c>
      <c r="S78" s="344">
        <f t="shared" si="34"/>
        <v>0</v>
      </c>
      <c r="T78" s="307">
        <f>県内自給率!E75</f>
        <v>1</v>
      </c>
      <c r="U78" s="348">
        <f t="shared" si="27"/>
        <v>0</v>
      </c>
      <c r="V78" s="333">
        <v>0</v>
      </c>
      <c r="W78" s="333">
        <f t="shared" si="35"/>
        <v>0</v>
      </c>
      <c r="X78" s="351">
        <f t="shared" si="36"/>
        <v>0</v>
      </c>
      <c r="Y78" s="352">
        <f t="shared" si="37"/>
        <v>0</v>
      </c>
      <c r="Z78" s="333">
        <f t="shared" si="38"/>
        <v>0</v>
      </c>
      <c r="AA78" s="353">
        <f t="shared" si="39"/>
        <v>0</v>
      </c>
    </row>
    <row r="79" spans="1:27" x14ac:dyDescent="0.2">
      <c r="A79" s="564" t="s">
        <v>277</v>
      </c>
      <c r="B79" s="571" t="s">
        <v>364</v>
      </c>
      <c r="C79" s="17"/>
      <c r="D79" s="284">
        <f>最終需要額入力!X80</f>
        <v>0</v>
      </c>
      <c r="E79" s="26">
        <f>IF(その他の設定入力!E79="",県内自給率!E76,その他の設定入力!E79/100)</f>
        <v>7.9443460074941186E-2</v>
      </c>
      <c r="F79" s="333">
        <f t="shared" si="26"/>
        <v>0</v>
      </c>
      <c r="G79" s="333">
        <f t="shared" si="28"/>
        <v>0</v>
      </c>
      <c r="H79" s="333">
        <f t="shared" si="29"/>
        <v>0</v>
      </c>
      <c r="I79" s="291">
        <f>粗付加価値率!D76</f>
        <v>0.63097779675491028</v>
      </c>
      <c r="J79" s="292">
        <f>雇用者所得率!D76</f>
        <v>0.29888983774551664</v>
      </c>
      <c r="K79" s="333">
        <v>0</v>
      </c>
      <c r="L79" s="333">
        <f t="shared" si="30"/>
        <v>0</v>
      </c>
      <c r="M79" s="333">
        <f t="shared" si="31"/>
        <v>0</v>
      </c>
      <c r="N79" s="333">
        <f t="shared" si="32"/>
        <v>0</v>
      </c>
      <c r="O79" s="339">
        <f t="shared" si="33"/>
        <v>0</v>
      </c>
      <c r="P79" s="368"/>
      <c r="Q79" s="369"/>
      <c r="R79" s="299">
        <f>民間消費支出構成比!D76</f>
        <v>7.0325522419621717E-3</v>
      </c>
      <c r="S79" s="344">
        <f t="shared" si="34"/>
        <v>0</v>
      </c>
      <c r="T79" s="307">
        <f>県内自給率!E76</f>
        <v>7.9443460074941186E-2</v>
      </c>
      <c r="U79" s="348">
        <f t="shared" si="27"/>
        <v>0</v>
      </c>
      <c r="V79" s="333">
        <v>0</v>
      </c>
      <c r="W79" s="333">
        <f t="shared" si="35"/>
        <v>0</v>
      </c>
      <c r="X79" s="351">
        <f t="shared" si="36"/>
        <v>0</v>
      </c>
      <c r="Y79" s="352">
        <f t="shared" si="37"/>
        <v>0</v>
      </c>
      <c r="Z79" s="333">
        <f t="shared" si="38"/>
        <v>0</v>
      </c>
      <c r="AA79" s="353">
        <f t="shared" si="39"/>
        <v>0</v>
      </c>
    </row>
    <row r="80" spans="1:27" x14ac:dyDescent="0.2">
      <c r="A80" s="564" t="s">
        <v>278</v>
      </c>
      <c r="B80" s="571" t="s">
        <v>365</v>
      </c>
      <c r="C80" s="17"/>
      <c r="D80" s="284">
        <f>最終需要額入力!X81</f>
        <v>0</v>
      </c>
      <c r="E80" s="26">
        <f>IF(その他の設定入力!E80="",県内自給率!E77,その他の設定入力!E80/100)</f>
        <v>0.55020338102930988</v>
      </c>
      <c r="F80" s="333">
        <f t="shared" si="26"/>
        <v>0</v>
      </c>
      <c r="G80" s="333">
        <f t="shared" si="28"/>
        <v>0</v>
      </c>
      <c r="H80" s="333">
        <f t="shared" si="29"/>
        <v>0</v>
      </c>
      <c r="I80" s="291">
        <f>粗付加価値率!D77</f>
        <v>0.78008532983262224</v>
      </c>
      <c r="J80" s="292">
        <f>雇用者所得率!D77</f>
        <v>0.57155891040367579</v>
      </c>
      <c r="K80" s="333">
        <v>0</v>
      </c>
      <c r="L80" s="333">
        <f t="shared" si="30"/>
        <v>0</v>
      </c>
      <c r="M80" s="333">
        <f t="shared" si="31"/>
        <v>0</v>
      </c>
      <c r="N80" s="333">
        <f t="shared" si="32"/>
        <v>0</v>
      </c>
      <c r="O80" s="339">
        <f t="shared" si="33"/>
        <v>0</v>
      </c>
      <c r="P80" s="368"/>
      <c r="Q80" s="369"/>
      <c r="R80" s="299">
        <f>民間消費支出構成比!D77</f>
        <v>1.2319189863020061E-2</v>
      </c>
      <c r="S80" s="344">
        <f t="shared" si="34"/>
        <v>0</v>
      </c>
      <c r="T80" s="307">
        <f>県内自給率!E77</f>
        <v>0.55020338102930988</v>
      </c>
      <c r="U80" s="348">
        <f t="shared" si="27"/>
        <v>0</v>
      </c>
      <c r="V80" s="333">
        <v>0</v>
      </c>
      <c r="W80" s="333">
        <f t="shared" si="35"/>
        <v>0</v>
      </c>
      <c r="X80" s="351">
        <f t="shared" si="36"/>
        <v>0</v>
      </c>
      <c r="Y80" s="352">
        <f t="shared" si="37"/>
        <v>0</v>
      </c>
      <c r="Z80" s="333">
        <f t="shared" si="38"/>
        <v>0</v>
      </c>
      <c r="AA80" s="353">
        <f t="shared" si="39"/>
        <v>0</v>
      </c>
    </row>
    <row r="81" spans="1:27" x14ac:dyDescent="0.2">
      <c r="A81" s="566" t="s">
        <v>279</v>
      </c>
      <c r="B81" s="573" t="s">
        <v>366</v>
      </c>
      <c r="C81" s="98"/>
      <c r="D81" s="286">
        <f>最終需要額入力!X82</f>
        <v>0</v>
      </c>
      <c r="E81" s="28">
        <f>IF(その他の設定入力!E81="",県内自給率!E78,その他の設定入力!E81/100)</f>
        <v>1</v>
      </c>
      <c r="F81" s="335">
        <f t="shared" si="26"/>
        <v>0</v>
      </c>
      <c r="G81" s="335">
        <f t="shared" si="28"/>
        <v>0</v>
      </c>
      <c r="H81" s="335">
        <f t="shared" si="29"/>
        <v>0</v>
      </c>
      <c r="I81" s="295">
        <f>粗付加価値率!D78</f>
        <v>0</v>
      </c>
      <c r="J81" s="296">
        <f>雇用者所得率!D78</f>
        <v>0</v>
      </c>
      <c r="K81" s="335">
        <v>0</v>
      </c>
      <c r="L81" s="335">
        <f t="shared" si="30"/>
        <v>0</v>
      </c>
      <c r="M81" s="335">
        <f t="shared" si="31"/>
        <v>0</v>
      </c>
      <c r="N81" s="335">
        <f t="shared" si="32"/>
        <v>0</v>
      </c>
      <c r="O81" s="341">
        <f t="shared" si="33"/>
        <v>0</v>
      </c>
      <c r="P81" s="368"/>
      <c r="Q81" s="369"/>
      <c r="R81" s="304">
        <f>民間消費支出構成比!D78</f>
        <v>0</v>
      </c>
      <c r="S81" s="346">
        <f t="shared" si="34"/>
        <v>0</v>
      </c>
      <c r="T81" s="309">
        <f>県内自給率!E78</f>
        <v>1</v>
      </c>
      <c r="U81" s="350">
        <f t="shared" si="27"/>
        <v>0</v>
      </c>
      <c r="V81" s="335">
        <v>0</v>
      </c>
      <c r="W81" s="335">
        <f t="shared" si="35"/>
        <v>0</v>
      </c>
      <c r="X81" s="357">
        <f t="shared" si="36"/>
        <v>0</v>
      </c>
      <c r="Y81" s="358">
        <f t="shared" si="37"/>
        <v>0</v>
      </c>
      <c r="Z81" s="335">
        <f t="shared" si="38"/>
        <v>0</v>
      </c>
      <c r="AA81" s="359">
        <f t="shared" si="39"/>
        <v>0</v>
      </c>
    </row>
    <row r="82" spans="1:27" x14ac:dyDescent="0.2">
      <c r="A82" s="564" t="s">
        <v>280</v>
      </c>
      <c r="B82" s="571" t="s">
        <v>367</v>
      </c>
      <c r="C82" s="17"/>
      <c r="D82" s="284">
        <f>最終需要額入力!X83</f>
        <v>0</v>
      </c>
      <c r="E82" s="26">
        <f>IF(その他の設定入力!E82="",県内自給率!E79,その他の設定入力!E82/100)</f>
        <v>0.14944903581267222</v>
      </c>
      <c r="F82" s="333">
        <f t="shared" si="26"/>
        <v>0</v>
      </c>
      <c r="G82" s="333">
        <f t="shared" si="28"/>
        <v>0</v>
      </c>
      <c r="H82" s="333">
        <f t="shared" si="29"/>
        <v>0</v>
      </c>
      <c r="I82" s="291">
        <f>粗付加価値率!D79</f>
        <v>0.37501064645260201</v>
      </c>
      <c r="J82" s="292">
        <f>雇用者所得率!D79</f>
        <v>0.20500809130397751</v>
      </c>
      <c r="K82" s="333">
        <v>0</v>
      </c>
      <c r="L82" s="333">
        <f t="shared" si="30"/>
        <v>0</v>
      </c>
      <c r="M82" s="333">
        <f t="shared" si="31"/>
        <v>0</v>
      </c>
      <c r="N82" s="333">
        <f t="shared" si="32"/>
        <v>0</v>
      </c>
      <c r="O82" s="339">
        <f t="shared" si="33"/>
        <v>0</v>
      </c>
      <c r="P82" s="368"/>
      <c r="Q82" s="369"/>
      <c r="R82" s="299">
        <f>民間消費支出構成比!D79</f>
        <v>4.2456080162946597E-4</v>
      </c>
      <c r="S82" s="344">
        <f t="shared" si="34"/>
        <v>0</v>
      </c>
      <c r="T82" s="307">
        <f>県内自給率!E79</f>
        <v>0.14944903581267222</v>
      </c>
      <c r="U82" s="348">
        <f t="shared" si="27"/>
        <v>0</v>
      </c>
      <c r="V82" s="333">
        <v>0</v>
      </c>
      <c r="W82" s="333">
        <f t="shared" si="35"/>
        <v>0</v>
      </c>
      <c r="X82" s="351">
        <f t="shared" si="36"/>
        <v>0</v>
      </c>
      <c r="Y82" s="352">
        <f t="shared" si="37"/>
        <v>0</v>
      </c>
      <c r="Z82" s="333">
        <f t="shared" si="38"/>
        <v>0</v>
      </c>
      <c r="AA82" s="353">
        <f t="shared" si="39"/>
        <v>0</v>
      </c>
    </row>
    <row r="83" spans="1:27" x14ac:dyDescent="0.2">
      <c r="A83" s="564" t="s">
        <v>281</v>
      </c>
      <c r="B83" s="571" t="s">
        <v>368</v>
      </c>
      <c r="C83" s="17"/>
      <c r="D83" s="284">
        <f>最終需要額入力!X84</f>
        <v>0</v>
      </c>
      <c r="E83" s="26">
        <f>IF(その他の設定入力!E83="",県内自給率!E80,その他の設定入力!E83/100)</f>
        <v>2.9524500155392097E-2</v>
      </c>
      <c r="F83" s="333">
        <f t="shared" si="26"/>
        <v>0</v>
      </c>
      <c r="G83" s="333">
        <f t="shared" si="28"/>
        <v>0</v>
      </c>
      <c r="H83" s="333">
        <f t="shared" si="29"/>
        <v>0</v>
      </c>
      <c r="I83" s="291">
        <f>粗付加価値率!D80</f>
        <v>0.23565754633715799</v>
      </c>
      <c r="J83" s="292">
        <f>雇用者所得率!D80</f>
        <v>0.1968225948808473</v>
      </c>
      <c r="K83" s="333">
        <v>0</v>
      </c>
      <c r="L83" s="333">
        <f t="shared" si="30"/>
        <v>0</v>
      </c>
      <c r="M83" s="333">
        <f t="shared" si="31"/>
        <v>0</v>
      </c>
      <c r="N83" s="333">
        <f t="shared" si="32"/>
        <v>0</v>
      </c>
      <c r="O83" s="339">
        <f t="shared" si="33"/>
        <v>0</v>
      </c>
      <c r="P83" s="368"/>
      <c r="Q83" s="369"/>
      <c r="R83" s="299">
        <f>民間消費支出構成比!D80</f>
        <v>7.4400002281708717E-4</v>
      </c>
      <c r="S83" s="344">
        <f t="shared" si="34"/>
        <v>0</v>
      </c>
      <c r="T83" s="307">
        <f>県内自給率!E80</f>
        <v>2.9524500155392097E-2</v>
      </c>
      <c r="U83" s="348">
        <f t="shared" si="27"/>
        <v>0</v>
      </c>
      <c r="V83" s="333">
        <v>0</v>
      </c>
      <c r="W83" s="333">
        <f t="shared" si="35"/>
        <v>0</v>
      </c>
      <c r="X83" s="351">
        <f t="shared" si="36"/>
        <v>0</v>
      </c>
      <c r="Y83" s="352">
        <f t="shared" si="37"/>
        <v>0</v>
      </c>
      <c r="Z83" s="333">
        <f t="shared" si="38"/>
        <v>0</v>
      </c>
      <c r="AA83" s="353">
        <f t="shared" si="39"/>
        <v>0</v>
      </c>
    </row>
    <row r="84" spans="1:27" x14ac:dyDescent="0.2">
      <c r="A84" s="564" t="s">
        <v>282</v>
      </c>
      <c r="B84" s="571" t="s">
        <v>369</v>
      </c>
      <c r="C84" s="17"/>
      <c r="D84" s="284">
        <f>最終需要額入力!X85</f>
        <v>0</v>
      </c>
      <c r="E84" s="26">
        <f>IF(その他の設定入力!E84="",県内自給率!E81,その他の設定入力!E84/100)</f>
        <v>0.51453043744264293</v>
      </c>
      <c r="F84" s="333">
        <f t="shared" si="26"/>
        <v>0</v>
      </c>
      <c r="G84" s="333">
        <f t="shared" si="28"/>
        <v>0</v>
      </c>
      <c r="H84" s="333">
        <f t="shared" si="29"/>
        <v>0</v>
      </c>
      <c r="I84" s="291">
        <f>粗付加価値率!D81</f>
        <v>0.69193996664813784</v>
      </c>
      <c r="J84" s="292">
        <f>雇用者所得率!D81</f>
        <v>0.46359088382434688</v>
      </c>
      <c r="K84" s="333">
        <v>0</v>
      </c>
      <c r="L84" s="333">
        <f t="shared" si="30"/>
        <v>0</v>
      </c>
      <c r="M84" s="333">
        <f t="shared" si="31"/>
        <v>0</v>
      </c>
      <c r="N84" s="333">
        <f t="shared" si="32"/>
        <v>0</v>
      </c>
      <c r="O84" s="339">
        <f t="shared" si="33"/>
        <v>0</v>
      </c>
      <c r="P84" s="368"/>
      <c r="Q84" s="369"/>
      <c r="R84" s="299">
        <f>民間消費支出構成比!D81</f>
        <v>5.6309311694042422E-4</v>
      </c>
      <c r="S84" s="344">
        <f t="shared" si="34"/>
        <v>0</v>
      </c>
      <c r="T84" s="307">
        <f>県内自給率!E81</f>
        <v>0.51453043744264293</v>
      </c>
      <c r="U84" s="348">
        <f t="shared" si="27"/>
        <v>0</v>
      </c>
      <c r="V84" s="333">
        <v>0</v>
      </c>
      <c r="W84" s="333">
        <f t="shared" si="35"/>
        <v>0</v>
      </c>
      <c r="X84" s="351">
        <f t="shared" si="36"/>
        <v>0</v>
      </c>
      <c r="Y84" s="352">
        <f t="shared" si="37"/>
        <v>0</v>
      </c>
      <c r="Z84" s="333">
        <f t="shared" si="38"/>
        <v>0</v>
      </c>
      <c r="AA84" s="353">
        <f t="shared" si="39"/>
        <v>0</v>
      </c>
    </row>
    <row r="85" spans="1:27" x14ac:dyDescent="0.2">
      <c r="A85" s="564" t="s">
        <v>283</v>
      </c>
      <c r="B85" s="571" t="s">
        <v>370</v>
      </c>
      <c r="C85" s="17"/>
      <c r="D85" s="284">
        <f>最終需要額入力!X86</f>
        <v>0</v>
      </c>
      <c r="E85" s="26">
        <f>IF(その他の設定入力!E85="",県内自給率!E82,その他の設定入力!E85/100)</f>
        <v>0.49989889594370529</v>
      </c>
      <c r="F85" s="333">
        <f t="shared" si="26"/>
        <v>0</v>
      </c>
      <c r="G85" s="333">
        <f t="shared" si="28"/>
        <v>0</v>
      </c>
      <c r="H85" s="333">
        <f t="shared" si="29"/>
        <v>0</v>
      </c>
      <c r="I85" s="291">
        <f>粗付加価値率!D82</f>
        <v>0.60329001181495956</v>
      </c>
      <c r="J85" s="292">
        <f>雇用者所得率!D82</f>
        <v>0.31486867218031445</v>
      </c>
      <c r="K85" s="333">
        <v>0</v>
      </c>
      <c r="L85" s="333">
        <f t="shared" si="30"/>
        <v>0</v>
      </c>
      <c r="M85" s="333">
        <f t="shared" si="31"/>
        <v>0</v>
      </c>
      <c r="N85" s="333">
        <f t="shared" si="32"/>
        <v>0</v>
      </c>
      <c r="O85" s="339">
        <f t="shared" si="33"/>
        <v>0</v>
      </c>
      <c r="P85" s="368"/>
      <c r="Q85" s="369"/>
      <c r="R85" s="299">
        <f>民間消費支出構成比!D82</f>
        <v>1.4175115440200692E-3</v>
      </c>
      <c r="S85" s="344">
        <f t="shared" si="34"/>
        <v>0</v>
      </c>
      <c r="T85" s="307">
        <f>県内自給率!E82</f>
        <v>0.49989889594370529</v>
      </c>
      <c r="U85" s="348">
        <f t="shared" si="27"/>
        <v>0</v>
      </c>
      <c r="V85" s="333">
        <v>0</v>
      </c>
      <c r="W85" s="333">
        <f t="shared" si="35"/>
        <v>0</v>
      </c>
      <c r="X85" s="351">
        <f t="shared" si="36"/>
        <v>0</v>
      </c>
      <c r="Y85" s="352">
        <f t="shared" si="37"/>
        <v>0</v>
      </c>
      <c r="Z85" s="333">
        <f t="shared" si="38"/>
        <v>0</v>
      </c>
      <c r="AA85" s="353">
        <f t="shared" si="39"/>
        <v>0</v>
      </c>
    </row>
    <row r="86" spans="1:27" x14ac:dyDescent="0.2">
      <c r="A86" s="566" t="s">
        <v>284</v>
      </c>
      <c r="B86" s="573" t="s">
        <v>371</v>
      </c>
      <c r="C86" s="98"/>
      <c r="D86" s="286">
        <f>最終需要額入力!X87</f>
        <v>0</v>
      </c>
      <c r="E86" s="28">
        <f>IF(その他の設定入力!E86="",県内自給率!E83,その他の設定入力!E86/100)</f>
        <v>0.66436095783720994</v>
      </c>
      <c r="F86" s="335">
        <f t="shared" si="26"/>
        <v>0</v>
      </c>
      <c r="G86" s="335">
        <f t="shared" si="28"/>
        <v>0</v>
      </c>
      <c r="H86" s="335">
        <f t="shared" si="29"/>
        <v>0</v>
      </c>
      <c r="I86" s="295">
        <f>粗付加価値率!D83</f>
        <v>0.5838160623614389</v>
      </c>
      <c r="J86" s="296">
        <f>雇用者所得率!D83</f>
        <v>0.26271186440677968</v>
      </c>
      <c r="K86" s="335">
        <v>0</v>
      </c>
      <c r="L86" s="335">
        <f t="shared" si="30"/>
        <v>0</v>
      </c>
      <c r="M86" s="335">
        <f t="shared" si="31"/>
        <v>0</v>
      </c>
      <c r="N86" s="335">
        <f t="shared" si="32"/>
        <v>0</v>
      </c>
      <c r="O86" s="341">
        <f t="shared" si="33"/>
        <v>0</v>
      </c>
      <c r="P86" s="368"/>
      <c r="Q86" s="369"/>
      <c r="R86" s="304">
        <f>民間消費支出構成比!D83</f>
        <v>4.9997942387669646E-3</v>
      </c>
      <c r="S86" s="346">
        <f t="shared" si="34"/>
        <v>0</v>
      </c>
      <c r="T86" s="309">
        <f>県内自給率!E83</f>
        <v>0.66436095783720994</v>
      </c>
      <c r="U86" s="350">
        <f t="shared" si="27"/>
        <v>0</v>
      </c>
      <c r="V86" s="335">
        <v>0</v>
      </c>
      <c r="W86" s="335">
        <f t="shared" si="35"/>
        <v>0</v>
      </c>
      <c r="X86" s="357">
        <f t="shared" si="36"/>
        <v>0</v>
      </c>
      <c r="Y86" s="358">
        <f t="shared" si="37"/>
        <v>0</v>
      </c>
      <c r="Z86" s="335">
        <f t="shared" si="38"/>
        <v>0</v>
      </c>
      <c r="AA86" s="359">
        <f t="shared" si="39"/>
        <v>0</v>
      </c>
    </row>
    <row r="87" spans="1:27" x14ac:dyDescent="0.2">
      <c r="A87" s="564" t="s">
        <v>285</v>
      </c>
      <c r="B87" s="571" t="s">
        <v>372</v>
      </c>
      <c r="C87" s="17"/>
      <c r="D87" s="284">
        <f>最終需要額入力!X88</f>
        <v>0</v>
      </c>
      <c r="E87" s="26">
        <f>IF(その他の設定入力!E87="",県内自給率!E84,その他の設定入力!E87/100)</f>
        <v>0.80949450549450552</v>
      </c>
      <c r="F87" s="333">
        <f t="shared" si="26"/>
        <v>0</v>
      </c>
      <c r="G87" s="333">
        <f t="shared" si="28"/>
        <v>0</v>
      </c>
      <c r="H87" s="333">
        <f t="shared" si="29"/>
        <v>0</v>
      </c>
      <c r="I87" s="291">
        <f>粗付加価値率!D84</f>
        <v>0.77926022345156742</v>
      </c>
      <c r="J87" s="292">
        <f>雇用者所得率!D84</f>
        <v>0.59572621759409916</v>
      </c>
      <c r="K87" s="333">
        <v>0</v>
      </c>
      <c r="L87" s="333">
        <f t="shared" si="30"/>
        <v>0</v>
      </c>
      <c r="M87" s="333">
        <f t="shared" si="31"/>
        <v>0</v>
      </c>
      <c r="N87" s="333">
        <f t="shared" si="32"/>
        <v>0</v>
      </c>
      <c r="O87" s="339">
        <f t="shared" si="33"/>
        <v>0</v>
      </c>
      <c r="P87" s="368"/>
      <c r="Q87" s="369"/>
      <c r="R87" s="299">
        <f>民間消費支出構成比!D84</f>
        <v>4.9953123109186689E-4</v>
      </c>
      <c r="S87" s="344">
        <f t="shared" si="34"/>
        <v>0</v>
      </c>
      <c r="T87" s="307">
        <f>県内自給率!E84</f>
        <v>0.80949450549450552</v>
      </c>
      <c r="U87" s="348">
        <f t="shared" si="27"/>
        <v>0</v>
      </c>
      <c r="V87" s="333">
        <v>0</v>
      </c>
      <c r="W87" s="333">
        <f t="shared" si="35"/>
        <v>0</v>
      </c>
      <c r="X87" s="351">
        <f t="shared" si="36"/>
        <v>0</v>
      </c>
      <c r="Y87" s="352">
        <f t="shared" si="37"/>
        <v>0</v>
      </c>
      <c r="Z87" s="333">
        <f t="shared" si="38"/>
        <v>0</v>
      </c>
      <c r="AA87" s="353">
        <f t="shared" si="39"/>
        <v>0</v>
      </c>
    </row>
    <row r="88" spans="1:27" x14ac:dyDescent="0.2">
      <c r="A88" s="564" t="s">
        <v>286</v>
      </c>
      <c r="B88" s="571" t="s">
        <v>373</v>
      </c>
      <c r="C88" s="17"/>
      <c r="D88" s="284">
        <f>最終需要額入力!X89</f>
        <v>0</v>
      </c>
      <c r="E88" s="26">
        <f>IF(その他の設定入力!E88="",県内自給率!E85,その他の設定入力!E88/100)</f>
        <v>0.84988289084304569</v>
      </c>
      <c r="F88" s="333">
        <f t="shared" si="26"/>
        <v>0</v>
      </c>
      <c r="G88" s="333">
        <f t="shared" si="28"/>
        <v>0</v>
      </c>
      <c r="H88" s="333">
        <f t="shared" si="29"/>
        <v>0</v>
      </c>
      <c r="I88" s="291">
        <f>粗付加価値率!D85</f>
        <v>0.44509579521970738</v>
      </c>
      <c r="J88" s="292">
        <f>雇用者所得率!D85</f>
        <v>7.2922927455807404E-2</v>
      </c>
      <c r="K88" s="333">
        <v>0</v>
      </c>
      <c r="L88" s="333">
        <f t="shared" si="30"/>
        <v>0</v>
      </c>
      <c r="M88" s="333">
        <f t="shared" si="31"/>
        <v>0</v>
      </c>
      <c r="N88" s="333">
        <f t="shared" si="32"/>
        <v>0</v>
      </c>
      <c r="O88" s="339">
        <f t="shared" si="33"/>
        <v>0</v>
      </c>
      <c r="P88" s="368"/>
      <c r="Q88" s="369"/>
      <c r="R88" s="299">
        <f>民間消費支出構成比!D85</f>
        <v>3.1377161969945819E-2</v>
      </c>
      <c r="S88" s="344">
        <f t="shared" si="34"/>
        <v>0</v>
      </c>
      <c r="T88" s="307">
        <f>県内自給率!E85</f>
        <v>0.84988289084304569</v>
      </c>
      <c r="U88" s="348">
        <f t="shared" si="27"/>
        <v>0</v>
      </c>
      <c r="V88" s="333">
        <v>0</v>
      </c>
      <c r="W88" s="333">
        <f t="shared" si="35"/>
        <v>0</v>
      </c>
      <c r="X88" s="351">
        <f t="shared" si="36"/>
        <v>0</v>
      </c>
      <c r="Y88" s="352">
        <f t="shared" si="37"/>
        <v>0</v>
      </c>
      <c r="Z88" s="333">
        <f t="shared" si="38"/>
        <v>0</v>
      </c>
      <c r="AA88" s="353">
        <f t="shared" si="39"/>
        <v>0</v>
      </c>
    </row>
    <row r="89" spans="1:27" x14ac:dyDescent="0.2">
      <c r="A89" s="564" t="s">
        <v>287</v>
      </c>
      <c r="B89" s="571" t="s">
        <v>374</v>
      </c>
      <c r="C89" s="17"/>
      <c r="D89" s="284">
        <f>最終需要額入力!X90</f>
        <v>0</v>
      </c>
      <c r="E89" s="26">
        <f>IF(その他の設定入力!E89="",県内自給率!E86,その他の設定入力!E89/100)</f>
        <v>0.86917767698678761</v>
      </c>
      <c r="F89" s="333">
        <f t="shared" si="26"/>
        <v>0</v>
      </c>
      <c r="G89" s="333">
        <f t="shared" si="28"/>
        <v>0</v>
      </c>
      <c r="H89" s="333">
        <f t="shared" si="29"/>
        <v>0</v>
      </c>
      <c r="I89" s="291">
        <f>粗付加価値率!D86</f>
        <v>0.45058733715861798</v>
      </c>
      <c r="J89" s="292">
        <f>雇用者所得率!D86</f>
        <v>0.15879035634250252</v>
      </c>
      <c r="K89" s="333">
        <v>0</v>
      </c>
      <c r="L89" s="333">
        <f t="shared" si="30"/>
        <v>0</v>
      </c>
      <c r="M89" s="333">
        <f t="shared" si="31"/>
        <v>0</v>
      </c>
      <c r="N89" s="333">
        <f t="shared" si="32"/>
        <v>0</v>
      </c>
      <c r="O89" s="339">
        <f t="shared" si="33"/>
        <v>0</v>
      </c>
      <c r="P89" s="368"/>
      <c r="Q89" s="369"/>
      <c r="R89" s="299">
        <f>民間消費支出構成比!D86</f>
        <v>6.5888413849808968E-3</v>
      </c>
      <c r="S89" s="344">
        <f t="shared" si="34"/>
        <v>0</v>
      </c>
      <c r="T89" s="307">
        <f>県内自給率!E86</f>
        <v>0.86917767698678761</v>
      </c>
      <c r="U89" s="348">
        <f t="shared" si="27"/>
        <v>0</v>
      </c>
      <c r="V89" s="333">
        <v>0</v>
      </c>
      <c r="W89" s="333">
        <f t="shared" si="35"/>
        <v>0</v>
      </c>
      <c r="X89" s="351">
        <f t="shared" si="36"/>
        <v>0</v>
      </c>
      <c r="Y89" s="352">
        <f t="shared" si="37"/>
        <v>0</v>
      </c>
      <c r="Z89" s="333">
        <f t="shared" si="38"/>
        <v>0</v>
      </c>
      <c r="AA89" s="353">
        <f t="shared" si="39"/>
        <v>0</v>
      </c>
    </row>
    <row r="90" spans="1:27" x14ac:dyDescent="0.2">
      <c r="A90" s="564" t="s">
        <v>288</v>
      </c>
      <c r="B90" s="571" t="s">
        <v>375</v>
      </c>
      <c r="C90" s="17"/>
      <c r="D90" s="284">
        <f>最終需要額入力!X91</f>
        <v>0</v>
      </c>
      <c r="E90" s="26">
        <f>IF(その他の設定入力!E90="",県内自給率!E87,その他の設定入力!E90/100)</f>
        <v>0.53928139710868472</v>
      </c>
      <c r="F90" s="333">
        <f t="shared" si="26"/>
        <v>0</v>
      </c>
      <c r="G90" s="333">
        <f t="shared" si="28"/>
        <v>0</v>
      </c>
      <c r="H90" s="333">
        <f t="shared" si="29"/>
        <v>0</v>
      </c>
      <c r="I90" s="291">
        <f>粗付加価値率!D87</f>
        <v>0.63208461955893214</v>
      </c>
      <c r="J90" s="292">
        <f>雇用者所得率!D87</f>
        <v>0.35013210685977103</v>
      </c>
      <c r="K90" s="333">
        <v>0</v>
      </c>
      <c r="L90" s="333">
        <f t="shared" si="30"/>
        <v>0</v>
      </c>
      <c r="M90" s="333">
        <f t="shared" si="31"/>
        <v>0</v>
      </c>
      <c r="N90" s="333">
        <f t="shared" si="32"/>
        <v>0</v>
      </c>
      <c r="O90" s="339">
        <f t="shared" si="33"/>
        <v>0</v>
      </c>
      <c r="P90" s="368"/>
      <c r="Q90" s="369"/>
      <c r="R90" s="299">
        <f>民間消費支出構成比!D87</f>
        <v>1.1474142739623217E-2</v>
      </c>
      <c r="S90" s="344">
        <f t="shared" si="34"/>
        <v>0</v>
      </c>
      <c r="T90" s="307">
        <f>県内自給率!E87</f>
        <v>0.53928139710868472</v>
      </c>
      <c r="U90" s="348">
        <f t="shared" si="27"/>
        <v>0</v>
      </c>
      <c r="V90" s="333">
        <v>0</v>
      </c>
      <c r="W90" s="333">
        <f t="shared" si="35"/>
        <v>0</v>
      </c>
      <c r="X90" s="351">
        <f t="shared" si="36"/>
        <v>0</v>
      </c>
      <c r="Y90" s="352">
        <f t="shared" si="37"/>
        <v>0</v>
      </c>
      <c r="Z90" s="333">
        <f t="shared" si="38"/>
        <v>0</v>
      </c>
      <c r="AA90" s="353">
        <f t="shared" si="39"/>
        <v>0</v>
      </c>
    </row>
    <row r="91" spans="1:27" x14ac:dyDescent="0.2">
      <c r="A91" s="566" t="s">
        <v>289</v>
      </c>
      <c r="B91" s="573" t="s">
        <v>376</v>
      </c>
      <c r="C91" s="98"/>
      <c r="D91" s="286">
        <f>最終需要額入力!X92</f>
        <v>0</v>
      </c>
      <c r="E91" s="28">
        <f>IF(その他の設定入力!E91="",県内自給率!E88,その他の設定入力!E91/100)</f>
        <v>0.2304769017859104</v>
      </c>
      <c r="F91" s="335">
        <f t="shared" si="26"/>
        <v>0</v>
      </c>
      <c r="G91" s="335">
        <f t="shared" si="28"/>
        <v>0</v>
      </c>
      <c r="H91" s="335">
        <f t="shared" si="29"/>
        <v>0</v>
      </c>
      <c r="I91" s="295">
        <f>粗付加価値率!D88</f>
        <v>0.40716643092880717</v>
      </c>
      <c r="J91" s="296">
        <f>雇用者所得率!D88</f>
        <v>0.19415370108439414</v>
      </c>
      <c r="K91" s="335">
        <v>0</v>
      </c>
      <c r="L91" s="335">
        <f t="shared" si="30"/>
        <v>0</v>
      </c>
      <c r="M91" s="335">
        <f t="shared" si="31"/>
        <v>0</v>
      </c>
      <c r="N91" s="335">
        <f t="shared" si="32"/>
        <v>0</v>
      </c>
      <c r="O91" s="341">
        <f t="shared" si="33"/>
        <v>0</v>
      </c>
      <c r="P91" s="368"/>
      <c r="Q91" s="369"/>
      <c r="R91" s="304">
        <f>民間消費支出構成比!D88</f>
        <v>6.466606989118287E-3</v>
      </c>
      <c r="S91" s="346">
        <f t="shared" si="34"/>
        <v>0</v>
      </c>
      <c r="T91" s="309">
        <f>県内自給率!E88</f>
        <v>0.2304769017859104</v>
      </c>
      <c r="U91" s="350">
        <f t="shared" si="27"/>
        <v>0</v>
      </c>
      <c r="V91" s="335">
        <v>0</v>
      </c>
      <c r="W91" s="335">
        <f t="shared" si="35"/>
        <v>0</v>
      </c>
      <c r="X91" s="357">
        <f t="shared" si="36"/>
        <v>0</v>
      </c>
      <c r="Y91" s="358">
        <f t="shared" si="37"/>
        <v>0</v>
      </c>
      <c r="Z91" s="335">
        <f t="shared" si="38"/>
        <v>0</v>
      </c>
      <c r="AA91" s="359">
        <f t="shared" si="39"/>
        <v>0</v>
      </c>
    </row>
    <row r="92" spans="1:27" x14ac:dyDescent="0.2">
      <c r="A92" s="564" t="s">
        <v>290</v>
      </c>
      <c r="B92" s="571" t="s">
        <v>377</v>
      </c>
      <c r="C92" s="17"/>
      <c r="D92" s="284">
        <f>最終需要額入力!X93</f>
        <v>0</v>
      </c>
      <c r="E92" s="26">
        <f>IF(その他の設定入力!E92="",県内自給率!E89,その他の設定入力!E92/100)</f>
        <v>0.64264732465654373</v>
      </c>
      <c r="F92" s="333">
        <f t="shared" si="26"/>
        <v>0</v>
      </c>
      <c r="G92" s="333">
        <f t="shared" si="28"/>
        <v>0</v>
      </c>
      <c r="H92" s="333">
        <f t="shared" si="29"/>
        <v>0</v>
      </c>
      <c r="I92" s="291">
        <f>粗付加価値率!D89</f>
        <v>0.46426174496644296</v>
      </c>
      <c r="J92" s="292">
        <f>雇用者所得率!D89</f>
        <v>0.25768456375838927</v>
      </c>
      <c r="K92" s="333">
        <v>0</v>
      </c>
      <c r="L92" s="333">
        <f t="shared" si="30"/>
        <v>0</v>
      </c>
      <c r="M92" s="333">
        <f t="shared" si="31"/>
        <v>0</v>
      </c>
      <c r="N92" s="333">
        <f t="shared" si="32"/>
        <v>0</v>
      </c>
      <c r="O92" s="339">
        <f t="shared" si="33"/>
        <v>0</v>
      </c>
      <c r="P92" s="368"/>
      <c r="Q92" s="369"/>
      <c r="R92" s="299">
        <f>民間消費支出構成比!D89</f>
        <v>4.0484031909696488E-3</v>
      </c>
      <c r="S92" s="344">
        <f t="shared" si="34"/>
        <v>0</v>
      </c>
      <c r="T92" s="307">
        <f>県内自給率!E89</f>
        <v>0.64264732465654373</v>
      </c>
      <c r="U92" s="348">
        <f t="shared" si="27"/>
        <v>0</v>
      </c>
      <c r="V92" s="333">
        <v>0</v>
      </c>
      <c r="W92" s="333">
        <f t="shared" si="35"/>
        <v>0</v>
      </c>
      <c r="X92" s="351">
        <f t="shared" si="36"/>
        <v>0</v>
      </c>
      <c r="Y92" s="352">
        <f t="shared" si="37"/>
        <v>0</v>
      </c>
      <c r="Z92" s="333">
        <f t="shared" si="38"/>
        <v>0</v>
      </c>
      <c r="AA92" s="353">
        <f t="shared" si="39"/>
        <v>0</v>
      </c>
    </row>
    <row r="93" spans="1:27" x14ac:dyDescent="0.2">
      <c r="A93" s="564" t="s">
        <v>291</v>
      </c>
      <c r="B93" s="571" t="s">
        <v>192</v>
      </c>
      <c r="C93" s="17"/>
      <c r="D93" s="284">
        <f>最終需要額入力!X94</f>
        <v>0</v>
      </c>
      <c r="E93" s="26">
        <f>IF(その他の設定入力!E93="",県内自給率!E90,その他の設定入力!E93/100)</f>
        <v>1</v>
      </c>
      <c r="F93" s="333">
        <f t="shared" si="26"/>
        <v>0</v>
      </c>
      <c r="G93" s="333">
        <f t="shared" si="28"/>
        <v>0</v>
      </c>
      <c r="H93" s="333">
        <f t="shared" si="29"/>
        <v>0</v>
      </c>
      <c r="I93" s="291">
        <f>粗付加価値率!D90</f>
        <v>0.71120096474427186</v>
      </c>
      <c r="J93" s="292">
        <f>雇用者所得率!D90</f>
        <v>0.39333191459175709</v>
      </c>
      <c r="K93" s="333">
        <v>0</v>
      </c>
      <c r="L93" s="333">
        <f t="shared" si="30"/>
        <v>0</v>
      </c>
      <c r="M93" s="333">
        <f t="shared" si="31"/>
        <v>0</v>
      </c>
      <c r="N93" s="333">
        <f t="shared" si="32"/>
        <v>0</v>
      </c>
      <c r="O93" s="339">
        <f t="shared" si="33"/>
        <v>0</v>
      </c>
      <c r="P93" s="368"/>
      <c r="Q93" s="369"/>
      <c r="R93" s="299">
        <f>民間消費支出構成比!D90</f>
        <v>4.8311107724765623E-3</v>
      </c>
      <c r="S93" s="344">
        <f t="shared" si="34"/>
        <v>0</v>
      </c>
      <c r="T93" s="307">
        <f>県内自給率!E90</f>
        <v>1</v>
      </c>
      <c r="U93" s="348">
        <f t="shared" si="27"/>
        <v>0</v>
      </c>
      <c r="V93" s="333">
        <v>0</v>
      </c>
      <c r="W93" s="333">
        <f t="shared" si="35"/>
        <v>0</v>
      </c>
      <c r="X93" s="351">
        <f t="shared" si="36"/>
        <v>0</v>
      </c>
      <c r="Y93" s="352">
        <f t="shared" si="37"/>
        <v>0</v>
      </c>
      <c r="Z93" s="333">
        <f t="shared" si="38"/>
        <v>0</v>
      </c>
      <c r="AA93" s="353">
        <f t="shared" si="39"/>
        <v>0</v>
      </c>
    </row>
    <row r="94" spans="1:27" x14ac:dyDescent="0.2">
      <c r="A94" s="564" t="s">
        <v>292</v>
      </c>
      <c r="B94" s="571" t="s">
        <v>378</v>
      </c>
      <c r="C94" s="17"/>
      <c r="D94" s="284">
        <f>最終需要額入力!X95</f>
        <v>0</v>
      </c>
      <c r="E94" s="26">
        <f>IF(その他の設定入力!E94="",県内自給率!E91,その他の設定入力!E94/100)</f>
        <v>0.98626694770947043</v>
      </c>
      <c r="F94" s="333">
        <f t="shared" si="26"/>
        <v>0</v>
      </c>
      <c r="G94" s="333">
        <f t="shared" si="28"/>
        <v>0</v>
      </c>
      <c r="H94" s="333">
        <f t="shared" si="29"/>
        <v>0</v>
      </c>
      <c r="I94" s="291">
        <f>粗付加価値率!D91</f>
        <v>0.78926427571291924</v>
      </c>
      <c r="J94" s="292">
        <f>雇用者所得率!D91</f>
        <v>0.61140301018026888</v>
      </c>
      <c r="K94" s="333">
        <v>0</v>
      </c>
      <c r="L94" s="333">
        <f t="shared" si="30"/>
        <v>0</v>
      </c>
      <c r="M94" s="333">
        <f t="shared" si="31"/>
        <v>0</v>
      </c>
      <c r="N94" s="333">
        <f t="shared" si="32"/>
        <v>0</v>
      </c>
      <c r="O94" s="339">
        <f t="shared" si="33"/>
        <v>0</v>
      </c>
      <c r="P94" s="368"/>
      <c r="Q94" s="369"/>
      <c r="R94" s="299">
        <f>民間消費支出構成比!D91</f>
        <v>2.1513661119805599E-2</v>
      </c>
      <c r="S94" s="344">
        <f t="shared" si="34"/>
        <v>0</v>
      </c>
      <c r="T94" s="307">
        <f>県内自給率!E91</f>
        <v>0.98626694770947043</v>
      </c>
      <c r="U94" s="348">
        <f t="shared" si="27"/>
        <v>0</v>
      </c>
      <c r="V94" s="333">
        <v>0</v>
      </c>
      <c r="W94" s="333">
        <f t="shared" si="35"/>
        <v>0</v>
      </c>
      <c r="X94" s="351">
        <f t="shared" si="36"/>
        <v>0</v>
      </c>
      <c r="Y94" s="352">
        <f t="shared" si="37"/>
        <v>0</v>
      </c>
      <c r="Z94" s="333">
        <f t="shared" si="38"/>
        <v>0</v>
      </c>
      <c r="AA94" s="353">
        <f t="shared" si="39"/>
        <v>0</v>
      </c>
    </row>
    <row r="95" spans="1:27" x14ac:dyDescent="0.2">
      <c r="A95" s="564" t="s">
        <v>293</v>
      </c>
      <c r="B95" s="571" t="s">
        <v>550</v>
      </c>
      <c r="C95" s="17"/>
      <c r="D95" s="284">
        <f>最終需要額入力!X96</f>
        <v>0</v>
      </c>
      <c r="E95" s="26">
        <f>IF(その他の設定入力!E95="",県内自給率!E92,その他の設定入力!E95/100)</f>
        <v>0.77492893593214018</v>
      </c>
      <c r="F95" s="333">
        <f t="shared" si="26"/>
        <v>0</v>
      </c>
      <c r="G95" s="333">
        <f t="shared" si="28"/>
        <v>0</v>
      </c>
      <c r="H95" s="333">
        <f t="shared" si="29"/>
        <v>0</v>
      </c>
      <c r="I95" s="291">
        <f>粗付加価値率!D92</f>
        <v>0.54530763497558565</v>
      </c>
      <c r="J95" s="292">
        <f>雇用者所得率!D92</f>
        <v>0.39631381344775463</v>
      </c>
      <c r="K95" s="333">
        <v>0</v>
      </c>
      <c r="L95" s="333">
        <f t="shared" si="30"/>
        <v>0</v>
      </c>
      <c r="M95" s="333">
        <f t="shared" si="31"/>
        <v>0</v>
      </c>
      <c r="N95" s="333">
        <f t="shared" si="32"/>
        <v>0</v>
      </c>
      <c r="O95" s="339">
        <f t="shared" si="33"/>
        <v>0</v>
      </c>
      <c r="P95" s="368"/>
      <c r="Q95" s="369"/>
      <c r="R95" s="299">
        <f>民間消費支出構成比!D92</f>
        <v>2.5995181520115096E-4</v>
      </c>
      <c r="S95" s="344">
        <f t="shared" si="34"/>
        <v>0</v>
      </c>
      <c r="T95" s="307">
        <f>県内自給率!E92</f>
        <v>0.77492893593214018</v>
      </c>
      <c r="U95" s="348">
        <f t="shared" si="27"/>
        <v>0</v>
      </c>
      <c r="V95" s="333">
        <v>0</v>
      </c>
      <c r="W95" s="333">
        <f t="shared" si="35"/>
        <v>0</v>
      </c>
      <c r="X95" s="351">
        <f t="shared" si="36"/>
        <v>0</v>
      </c>
      <c r="Y95" s="352">
        <f t="shared" si="37"/>
        <v>0</v>
      </c>
      <c r="Z95" s="333">
        <f t="shared" si="38"/>
        <v>0</v>
      </c>
      <c r="AA95" s="353">
        <f t="shared" si="39"/>
        <v>0</v>
      </c>
    </row>
    <row r="96" spans="1:27" x14ac:dyDescent="0.2">
      <c r="A96" s="566" t="s">
        <v>294</v>
      </c>
      <c r="B96" s="573" t="s">
        <v>379</v>
      </c>
      <c r="C96" s="98"/>
      <c r="D96" s="286">
        <f>最終需要額入力!X97</f>
        <v>0</v>
      </c>
      <c r="E96" s="28">
        <f>IF(その他の設定入力!E96="",県内自給率!E93,その他の設定入力!E96/100)</f>
        <v>0.98930726064853947</v>
      </c>
      <c r="F96" s="335">
        <f t="shared" si="26"/>
        <v>0</v>
      </c>
      <c r="G96" s="335">
        <f t="shared" si="28"/>
        <v>0</v>
      </c>
      <c r="H96" s="335">
        <f t="shared" si="29"/>
        <v>0</v>
      </c>
      <c r="I96" s="295">
        <f>粗付加価値率!D93</f>
        <v>0.53411158313988649</v>
      </c>
      <c r="J96" s="296">
        <f>雇用者所得率!D93</f>
        <v>0.47463117605292032</v>
      </c>
      <c r="K96" s="335">
        <v>0</v>
      </c>
      <c r="L96" s="335">
        <f t="shared" si="30"/>
        <v>0</v>
      </c>
      <c r="M96" s="335">
        <f t="shared" si="31"/>
        <v>0</v>
      </c>
      <c r="N96" s="335">
        <f t="shared" si="32"/>
        <v>0</v>
      </c>
      <c r="O96" s="341">
        <f t="shared" si="33"/>
        <v>0</v>
      </c>
      <c r="P96" s="368"/>
      <c r="Q96" s="369"/>
      <c r="R96" s="304">
        <f>民間消費支出構成比!D93</f>
        <v>2.8343711712622045E-2</v>
      </c>
      <c r="S96" s="346">
        <f t="shared" si="34"/>
        <v>0</v>
      </c>
      <c r="T96" s="309">
        <f>県内自給率!E93</f>
        <v>0.98930726064853947</v>
      </c>
      <c r="U96" s="350">
        <f t="shared" si="27"/>
        <v>0</v>
      </c>
      <c r="V96" s="335">
        <v>0</v>
      </c>
      <c r="W96" s="335">
        <f t="shared" si="35"/>
        <v>0</v>
      </c>
      <c r="X96" s="357">
        <f t="shared" si="36"/>
        <v>0</v>
      </c>
      <c r="Y96" s="358">
        <f t="shared" si="37"/>
        <v>0</v>
      </c>
      <c r="Z96" s="335">
        <f t="shared" si="38"/>
        <v>0</v>
      </c>
      <c r="AA96" s="359">
        <f t="shared" si="39"/>
        <v>0</v>
      </c>
    </row>
    <row r="97" spans="1:27" x14ac:dyDescent="0.2">
      <c r="A97" s="564" t="s">
        <v>295</v>
      </c>
      <c r="B97" s="571" t="s">
        <v>380</v>
      </c>
      <c r="C97" s="17"/>
      <c r="D97" s="284">
        <f>最終需要額入力!X98</f>
        <v>0</v>
      </c>
      <c r="E97" s="26">
        <f>IF(その他の設定入力!E97="",県内自給率!E94,その他の設定入力!E97/100)</f>
        <v>1</v>
      </c>
      <c r="F97" s="333">
        <f t="shared" si="26"/>
        <v>0</v>
      </c>
      <c r="G97" s="333">
        <f t="shared" si="28"/>
        <v>0</v>
      </c>
      <c r="H97" s="333">
        <f t="shared" si="29"/>
        <v>0</v>
      </c>
      <c r="I97" s="291">
        <f>粗付加価値率!D94</f>
        <v>0.54062330221761246</v>
      </c>
      <c r="J97" s="292">
        <f>雇用者所得率!D94</f>
        <v>0.49236923988739073</v>
      </c>
      <c r="K97" s="333">
        <v>0</v>
      </c>
      <c r="L97" s="333">
        <f t="shared" si="30"/>
        <v>0</v>
      </c>
      <c r="M97" s="333">
        <f t="shared" si="31"/>
        <v>0</v>
      </c>
      <c r="N97" s="333">
        <f t="shared" si="32"/>
        <v>0</v>
      </c>
      <c r="O97" s="339">
        <f t="shared" si="33"/>
        <v>0</v>
      </c>
      <c r="P97" s="368"/>
      <c r="Q97" s="369"/>
      <c r="R97" s="299">
        <f>民間消費支出構成比!D94</f>
        <v>2.2328149644236791E-4</v>
      </c>
      <c r="S97" s="344">
        <f t="shared" si="34"/>
        <v>0</v>
      </c>
      <c r="T97" s="307">
        <f>県内自給率!E94</f>
        <v>1</v>
      </c>
      <c r="U97" s="348">
        <f t="shared" si="27"/>
        <v>0</v>
      </c>
      <c r="V97" s="333">
        <v>0</v>
      </c>
      <c r="W97" s="333">
        <f t="shared" si="35"/>
        <v>0</v>
      </c>
      <c r="X97" s="351">
        <f t="shared" si="36"/>
        <v>0</v>
      </c>
      <c r="Y97" s="352">
        <f t="shared" si="37"/>
        <v>0</v>
      </c>
      <c r="Z97" s="333">
        <f t="shared" si="38"/>
        <v>0</v>
      </c>
      <c r="AA97" s="353">
        <f t="shared" si="39"/>
        <v>0</v>
      </c>
    </row>
    <row r="98" spans="1:27" x14ac:dyDescent="0.2">
      <c r="A98" s="564" t="s">
        <v>296</v>
      </c>
      <c r="B98" s="571" t="s">
        <v>381</v>
      </c>
      <c r="C98" s="17"/>
      <c r="D98" s="284">
        <f>最終需要額入力!X99</f>
        <v>0</v>
      </c>
      <c r="E98" s="26">
        <f>IF(その他の設定入力!E98="",県内自給率!E95,その他の設定入力!E98/100)</f>
        <v>0.99472980714149317</v>
      </c>
      <c r="F98" s="333">
        <f t="shared" si="26"/>
        <v>0</v>
      </c>
      <c r="G98" s="333">
        <f t="shared" si="28"/>
        <v>0</v>
      </c>
      <c r="H98" s="333">
        <f t="shared" si="29"/>
        <v>0</v>
      </c>
      <c r="I98" s="291">
        <f>粗付加価値率!D95</f>
        <v>0.67932007524858906</v>
      </c>
      <c r="J98" s="292">
        <f>雇用者所得率!D95</f>
        <v>0.6226916727454217</v>
      </c>
      <c r="K98" s="333">
        <v>0</v>
      </c>
      <c r="L98" s="333">
        <f t="shared" si="30"/>
        <v>0</v>
      </c>
      <c r="M98" s="333">
        <f t="shared" si="31"/>
        <v>0</v>
      </c>
      <c r="N98" s="333">
        <f t="shared" si="32"/>
        <v>0</v>
      </c>
      <c r="O98" s="339">
        <f t="shared" si="33"/>
        <v>0</v>
      </c>
      <c r="P98" s="368"/>
      <c r="Q98" s="369"/>
      <c r="R98" s="299">
        <f>民間消費支出構成比!D95</f>
        <v>2.3264465116544383E-2</v>
      </c>
      <c r="S98" s="344">
        <f t="shared" si="34"/>
        <v>0</v>
      </c>
      <c r="T98" s="307">
        <f>県内自給率!E95</f>
        <v>0.99472980714149317</v>
      </c>
      <c r="U98" s="348">
        <f t="shared" si="27"/>
        <v>0</v>
      </c>
      <c r="V98" s="333">
        <v>0</v>
      </c>
      <c r="W98" s="333">
        <f t="shared" si="35"/>
        <v>0</v>
      </c>
      <c r="X98" s="351">
        <f t="shared" si="36"/>
        <v>0</v>
      </c>
      <c r="Y98" s="352">
        <f t="shared" si="37"/>
        <v>0</v>
      </c>
      <c r="Z98" s="333">
        <f t="shared" si="38"/>
        <v>0</v>
      </c>
      <c r="AA98" s="353">
        <f t="shared" si="39"/>
        <v>0</v>
      </c>
    </row>
    <row r="99" spans="1:27" x14ac:dyDescent="0.2">
      <c r="A99" s="564" t="s">
        <v>297</v>
      </c>
      <c r="B99" s="571" t="s">
        <v>382</v>
      </c>
      <c r="C99" s="17"/>
      <c r="D99" s="284">
        <f>最終需要額入力!X100</f>
        <v>0</v>
      </c>
      <c r="E99" s="26">
        <f>IF(その他の設定入力!E99="",県内自給率!E96,その他の設定入力!E99/100)</f>
        <v>1</v>
      </c>
      <c r="F99" s="333">
        <f t="shared" si="26"/>
        <v>0</v>
      </c>
      <c r="G99" s="333">
        <f t="shared" si="28"/>
        <v>0</v>
      </c>
      <c r="H99" s="333">
        <f t="shared" si="29"/>
        <v>0</v>
      </c>
      <c r="I99" s="291">
        <f>粗付加価値率!D96</f>
        <v>0.76227212074618034</v>
      </c>
      <c r="J99" s="292">
        <f>雇用者所得率!D96</f>
        <v>0.64878979878582221</v>
      </c>
      <c r="K99" s="333">
        <v>0</v>
      </c>
      <c r="L99" s="333">
        <f t="shared" si="30"/>
        <v>0</v>
      </c>
      <c r="M99" s="333">
        <f t="shared" si="31"/>
        <v>0</v>
      </c>
      <c r="N99" s="333">
        <f t="shared" si="32"/>
        <v>0</v>
      </c>
      <c r="O99" s="339">
        <f t="shared" si="33"/>
        <v>0</v>
      </c>
      <c r="P99" s="368"/>
      <c r="Q99" s="369"/>
      <c r="R99" s="299">
        <f>民間消費支出構成比!D96</f>
        <v>5.6464141928801725E-3</v>
      </c>
      <c r="S99" s="344">
        <f t="shared" si="34"/>
        <v>0</v>
      </c>
      <c r="T99" s="307">
        <f>県内自給率!E96</f>
        <v>1</v>
      </c>
      <c r="U99" s="348">
        <f t="shared" si="27"/>
        <v>0</v>
      </c>
      <c r="V99" s="333">
        <v>0</v>
      </c>
      <c r="W99" s="333">
        <f t="shared" si="35"/>
        <v>0</v>
      </c>
      <c r="X99" s="351">
        <f t="shared" si="36"/>
        <v>0</v>
      </c>
      <c r="Y99" s="352">
        <f t="shared" si="37"/>
        <v>0</v>
      </c>
      <c r="Z99" s="333">
        <f t="shared" si="38"/>
        <v>0</v>
      </c>
      <c r="AA99" s="353">
        <f t="shared" si="39"/>
        <v>0</v>
      </c>
    </row>
    <row r="100" spans="1:27" x14ac:dyDescent="0.2">
      <c r="A100" s="564" t="s">
        <v>298</v>
      </c>
      <c r="B100" s="571" t="s">
        <v>534</v>
      </c>
      <c r="C100" s="17"/>
      <c r="D100" s="284">
        <f>最終需要額入力!X101</f>
        <v>0</v>
      </c>
      <c r="E100" s="26">
        <f>IF(その他の設定入力!E100="",県内自給率!E97,その他の設定入力!E100/100)</f>
        <v>0.89538442222884851</v>
      </c>
      <c r="F100" s="333">
        <f t="shared" si="26"/>
        <v>0</v>
      </c>
      <c r="G100" s="333">
        <f t="shared" si="28"/>
        <v>0</v>
      </c>
      <c r="H100" s="333">
        <f t="shared" si="29"/>
        <v>0</v>
      </c>
      <c r="I100" s="291">
        <f>粗付加価値率!D97</f>
        <v>0.61489298713059226</v>
      </c>
      <c r="J100" s="292">
        <f>雇用者所得率!D97</f>
        <v>0.53259147031677201</v>
      </c>
      <c r="K100" s="333">
        <v>0</v>
      </c>
      <c r="L100" s="333">
        <f t="shared" si="30"/>
        <v>0</v>
      </c>
      <c r="M100" s="333">
        <f t="shared" si="31"/>
        <v>0</v>
      </c>
      <c r="N100" s="333">
        <f t="shared" si="32"/>
        <v>0</v>
      </c>
      <c r="O100" s="339">
        <f t="shared" si="33"/>
        <v>0</v>
      </c>
      <c r="P100" s="368"/>
      <c r="Q100" s="369"/>
      <c r="R100" s="299">
        <f>民間消費支出構成比!D97</f>
        <v>2.0351212015152175E-2</v>
      </c>
      <c r="S100" s="344">
        <f t="shared" si="34"/>
        <v>0</v>
      </c>
      <c r="T100" s="307">
        <f>県内自給率!E97</f>
        <v>0.89538442222884851</v>
      </c>
      <c r="U100" s="348">
        <f t="shared" si="27"/>
        <v>0</v>
      </c>
      <c r="V100" s="333">
        <v>0</v>
      </c>
      <c r="W100" s="333">
        <f t="shared" si="35"/>
        <v>0</v>
      </c>
      <c r="X100" s="351">
        <f t="shared" si="36"/>
        <v>0</v>
      </c>
      <c r="Y100" s="352">
        <f t="shared" si="37"/>
        <v>0</v>
      </c>
      <c r="Z100" s="333">
        <f t="shared" si="38"/>
        <v>0</v>
      </c>
      <c r="AA100" s="353">
        <f t="shared" si="39"/>
        <v>0</v>
      </c>
    </row>
    <row r="101" spans="1:27" x14ac:dyDescent="0.2">
      <c r="A101" s="566" t="s">
        <v>299</v>
      </c>
      <c r="B101" s="573" t="s">
        <v>383</v>
      </c>
      <c r="C101" s="98"/>
      <c r="D101" s="286">
        <f>最終需要額入力!X102</f>
        <v>0</v>
      </c>
      <c r="E101" s="28">
        <f>IF(その他の設定入力!E101="",県内自給率!E98,その他の設定入力!E101/100)</f>
        <v>0.5858944988247895</v>
      </c>
      <c r="F101" s="335">
        <f t="shared" si="26"/>
        <v>0</v>
      </c>
      <c r="G101" s="335">
        <f t="shared" si="28"/>
        <v>0</v>
      </c>
      <c r="H101" s="335">
        <f t="shared" si="29"/>
        <v>0</v>
      </c>
      <c r="I101" s="295">
        <f>粗付加価値率!D98</f>
        <v>0.60527148304167566</v>
      </c>
      <c r="J101" s="296">
        <f>雇用者所得率!D98</f>
        <v>0.20011988211591936</v>
      </c>
      <c r="K101" s="335">
        <v>0</v>
      </c>
      <c r="L101" s="335">
        <f t="shared" si="30"/>
        <v>0</v>
      </c>
      <c r="M101" s="335">
        <f t="shared" si="31"/>
        <v>0</v>
      </c>
      <c r="N101" s="335">
        <f t="shared" si="32"/>
        <v>0</v>
      </c>
      <c r="O101" s="341">
        <f t="shared" si="33"/>
        <v>0</v>
      </c>
      <c r="P101" s="368"/>
      <c r="Q101" s="369"/>
      <c r="R101" s="304">
        <f>民間消費支出構成比!D98</f>
        <v>1.9109310553188056E-3</v>
      </c>
      <c r="S101" s="346">
        <f t="shared" si="34"/>
        <v>0</v>
      </c>
      <c r="T101" s="309">
        <f>県内自給率!E98</f>
        <v>0.5858944988247895</v>
      </c>
      <c r="U101" s="350">
        <f t="shared" si="27"/>
        <v>0</v>
      </c>
      <c r="V101" s="335">
        <v>0</v>
      </c>
      <c r="W101" s="335">
        <f t="shared" si="35"/>
        <v>0</v>
      </c>
      <c r="X101" s="357">
        <f t="shared" si="36"/>
        <v>0</v>
      </c>
      <c r="Y101" s="358">
        <f t="shared" si="37"/>
        <v>0</v>
      </c>
      <c r="Z101" s="335">
        <f t="shared" si="38"/>
        <v>0</v>
      </c>
      <c r="AA101" s="359">
        <f t="shared" si="39"/>
        <v>0</v>
      </c>
    </row>
    <row r="102" spans="1:27" x14ac:dyDescent="0.2">
      <c r="A102" s="564" t="s">
        <v>300</v>
      </c>
      <c r="B102" s="571" t="s">
        <v>384</v>
      </c>
      <c r="C102" s="17"/>
      <c r="D102" s="284">
        <f>最終需要額入力!X103</f>
        <v>0</v>
      </c>
      <c r="E102" s="26">
        <f>IF(その他の設定入力!E102="",県内自給率!E99,その他の設定入力!E102/100)</f>
        <v>0.17558649834751039</v>
      </c>
      <c r="F102" s="333">
        <f t="shared" si="26"/>
        <v>0</v>
      </c>
      <c r="G102" s="333">
        <f t="shared" si="28"/>
        <v>0</v>
      </c>
      <c r="H102" s="333">
        <f t="shared" si="29"/>
        <v>0</v>
      </c>
      <c r="I102" s="291">
        <f>粗付加価値率!D99</f>
        <v>0.19860224521241471</v>
      </c>
      <c r="J102" s="292">
        <f>雇用者所得率!D99</f>
        <v>0.12469733656174334</v>
      </c>
      <c r="K102" s="333">
        <v>0</v>
      </c>
      <c r="L102" s="333">
        <f t="shared" si="30"/>
        <v>0</v>
      </c>
      <c r="M102" s="333">
        <f t="shared" si="31"/>
        <v>0</v>
      </c>
      <c r="N102" s="333">
        <f t="shared" si="32"/>
        <v>0</v>
      </c>
      <c r="O102" s="339">
        <f t="shared" si="33"/>
        <v>0</v>
      </c>
      <c r="P102" s="368"/>
      <c r="Q102" s="369"/>
      <c r="R102" s="299">
        <f>民間消費支出構成比!D99</f>
        <v>1.2630887572469717E-5</v>
      </c>
      <c r="S102" s="344">
        <f t="shared" si="34"/>
        <v>0</v>
      </c>
      <c r="T102" s="307">
        <f>県内自給率!E99</f>
        <v>0.17558649834751039</v>
      </c>
      <c r="U102" s="348">
        <f t="shared" si="27"/>
        <v>0</v>
      </c>
      <c r="V102" s="333">
        <v>0</v>
      </c>
      <c r="W102" s="333">
        <f t="shared" si="35"/>
        <v>0</v>
      </c>
      <c r="X102" s="351">
        <f t="shared" si="36"/>
        <v>0</v>
      </c>
      <c r="Y102" s="352">
        <f t="shared" si="37"/>
        <v>0</v>
      </c>
      <c r="Z102" s="333">
        <f t="shared" si="38"/>
        <v>0</v>
      </c>
      <c r="AA102" s="353">
        <f t="shared" si="39"/>
        <v>0</v>
      </c>
    </row>
    <row r="103" spans="1:27" x14ac:dyDescent="0.2">
      <c r="A103" s="564" t="s">
        <v>301</v>
      </c>
      <c r="B103" s="571" t="s">
        <v>385</v>
      </c>
      <c r="C103" s="17"/>
      <c r="D103" s="284">
        <f>最終需要額入力!X104</f>
        <v>0</v>
      </c>
      <c r="E103" s="26">
        <f>IF(その他の設定入力!E103="",県内自給率!E100,その他の設定入力!E103/100)</f>
        <v>0.59401101893304475</v>
      </c>
      <c r="F103" s="333">
        <f t="shared" si="26"/>
        <v>0</v>
      </c>
      <c r="G103" s="333">
        <f t="shared" ref="G103:G112" si="40">IF(F103="","",F103*I103)</f>
        <v>0</v>
      </c>
      <c r="H103" s="333">
        <f t="shared" ref="H103:H112" si="41">IF(F103="","",F103*J103)</f>
        <v>0</v>
      </c>
      <c r="I103" s="291">
        <f>粗付加価値率!D100</f>
        <v>0.38983999238058953</v>
      </c>
      <c r="J103" s="292">
        <f>雇用者所得率!D100</f>
        <v>0.29659745702176293</v>
      </c>
      <c r="K103" s="333">
        <v>0</v>
      </c>
      <c r="L103" s="333">
        <f t="shared" ref="L103:L112" si="42">K103-F103</f>
        <v>0</v>
      </c>
      <c r="M103" s="333">
        <f t="shared" ref="M103:M112" si="43">L103*I103</f>
        <v>0</v>
      </c>
      <c r="N103" s="333">
        <f t="shared" ref="N103:N112" si="44">L103*J103</f>
        <v>0</v>
      </c>
      <c r="O103" s="339">
        <f t="shared" ref="O103:O112" si="45">IF(H103="",N103,H103+N103)</f>
        <v>0</v>
      </c>
      <c r="P103" s="368"/>
      <c r="Q103" s="369"/>
      <c r="R103" s="299">
        <f>民間消費支出構成比!D100</f>
        <v>1.2355045285806427E-2</v>
      </c>
      <c r="S103" s="344">
        <f t="shared" ref="S103:S112" si="46">$Q$113*R103</f>
        <v>0</v>
      </c>
      <c r="T103" s="307">
        <f>県内自給率!E100</f>
        <v>0.59401101893304475</v>
      </c>
      <c r="U103" s="348">
        <f t="shared" si="27"/>
        <v>0</v>
      </c>
      <c r="V103" s="333">
        <v>0</v>
      </c>
      <c r="W103" s="333">
        <f t="shared" ref="W103:W112" si="47">V103*I103</f>
        <v>0</v>
      </c>
      <c r="X103" s="351">
        <f t="shared" ref="X103:X112" si="48">V103*J103</f>
        <v>0</v>
      </c>
      <c r="Y103" s="352">
        <f t="shared" ref="Y103:Y112" si="49">IF(F103="",L103+V103,F103+L103+V103)</f>
        <v>0</v>
      </c>
      <c r="Z103" s="333">
        <f t="shared" ref="Z103:Z112" si="50">IF(F103="",M103+W103,G103+M103+W103)</f>
        <v>0</v>
      </c>
      <c r="AA103" s="353">
        <f t="shared" ref="AA103:AA112" si="51">IF(F103="",N103+X103,H103+N103+X103)</f>
        <v>0</v>
      </c>
    </row>
    <row r="104" spans="1:27" x14ac:dyDescent="0.2">
      <c r="A104" s="564" t="s">
        <v>302</v>
      </c>
      <c r="B104" s="571" t="s">
        <v>386</v>
      </c>
      <c r="C104" s="17"/>
      <c r="D104" s="284">
        <f>最終需要額入力!X105</f>
        <v>0</v>
      </c>
      <c r="E104" s="26">
        <f>IF(その他の設定入力!E104="",県内自給率!E101,その他の設定入力!E104/100)</f>
        <v>0.60766408536175009</v>
      </c>
      <c r="F104" s="333">
        <f t="shared" si="26"/>
        <v>0</v>
      </c>
      <c r="G104" s="333">
        <f t="shared" si="40"/>
        <v>0</v>
      </c>
      <c r="H104" s="333">
        <f t="shared" si="41"/>
        <v>0</v>
      </c>
      <c r="I104" s="291">
        <f>粗付加価値率!D101</f>
        <v>0.74729782058656558</v>
      </c>
      <c r="J104" s="292">
        <f>雇用者所得率!D101</f>
        <v>0.48027925966863294</v>
      </c>
      <c r="K104" s="333">
        <v>0</v>
      </c>
      <c r="L104" s="333">
        <f t="shared" si="42"/>
        <v>0</v>
      </c>
      <c r="M104" s="333">
        <f t="shared" si="43"/>
        <v>0</v>
      </c>
      <c r="N104" s="333">
        <f t="shared" si="44"/>
        <v>0</v>
      </c>
      <c r="O104" s="339">
        <f t="shared" si="45"/>
        <v>0</v>
      </c>
      <c r="P104" s="368"/>
      <c r="Q104" s="369"/>
      <c r="R104" s="299">
        <f>民間消費支出構成比!D101</f>
        <v>3.4543440270773632E-3</v>
      </c>
      <c r="S104" s="344">
        <f t="shared" si="46"/>
        <v>0</v>
      </c>
      <c r="T104" s="307">
        <f>県内自給率!E101</f>
        <v>0.60766408536175009</v>
      </c>
      <c r="U104" s="348">
        <f t="shared" si="27"/>
        <v>0</v>
      </c>
      <c r="V104" s="333">
        <v>0</v>
      </c>
      <c r="W104" s="333">
        <f t="shared" si="47"/>
        <v>0</v>
      </c>
      <c r="X104" s="351">
        <f t="shared" si="48"/>
        <v>0</v>
      </c>
      <c r="Y104" s="352">
        <f t="shared" si="49"/>
        <v>0</v>
      </c>
      <c r="Z104" s="333">
        <f t="shared" si="50"/>
        <v>0</v>
      </c>
      <c r="AA104" s="353">
        <f t="shared" si="51"/>
        <v>0</v>
      </c>
    </row>
    <row r="105" spans="1:27" x14ac:dyDescent="0.2">
      <c r="A105" s="564" t="s">
        <v>303</v>
      </c>
      <c r="B105" s="571" t="s">
        <v>387</v>
      </c>
      <c r="C105" s="17"/>
      <c r="D105" s="284">
        <f>最終需要額入力!X106</f>
        <v>0</v>
      </c>
      <c r="E105" s="26">
        <f>IF(その他の設定入力!E105="",県内自給率!E102,その他の設定入力!E105/100)</f>
        <v>0.76108265096204264</v>
      </c>
      <c r="F105" s="333">
        <f t="shared" si="26"/>
        <v>0</v>
      </c>
      <c r="G105" s="333">
        <f t="shared" si="40"/>
        <v>0</v>
      </c>
      <c r="H105" s="333">
        <f t="shared" si="41"/>
        <v>0</v>
      </c>
      <c r="I105" s="291">
        <f>粗付加価値率!D102</f>
        <v>0.36904480534827971</v>
      </c>
      <c r="J105" s="292">
        <f>雇用者所得率!D102</f>
        <v>0.31995137927541617</v>
      </c>
      <c r="K105" s="333">
        <v>0</v>
      </c>
      <c r="L105" s="333">
        <f t="shared" si="42"/>
        <v>0</v>
      </c>
      <c r="M105" s="333">
        <f t="shared" si="43"/>
        <v>0</v>
      </c>
      <c r="N105" s="333">
        <f t="shared" si="44"/>
        <v>0</v>
      </c>
      <c r="O105" s="339">
        <f t="shared" si="45"/>
        <v>0</v>
      </c>
      <c r="P105" s="368"/>
      <c r="Q105" s="369"/>
      <c r="R105" s="299">
        <f>民間消費支出構成比!D102</f>
        <v>6.2339541889931188E-3</v>
      </c>
      <c r="S105" s="344">
        <f t="shared" si="46"/>
        <v>0</v>
      </c>
      <c r="T105" s="307">
        <f>県内自給率!E102</f>
        <v>0.76108265096204264</v>
      </c>
      <c r="U105" s="348">
        <f t="shared" si="27"/>
        <v>0</v>
      </c>
      <c r="V105" s="333">
        <v>0</v>
      </c>
      <c r="W105" s="333">
        <f t="shared" si="47"/>
        <v>0</v>
      </c>
      <c r="X105" s="351">
        <f t="shared" si="48"/>
        <v>0</v>
      </c>
      <c r="Y105" s="352">
        <f t="shared" si="49"/>
        <v>0</v>
      </c>
      <c r="Z105" s="333">
        <f t="shared" si="50"/>
        <v>0</v>
      </c>
      <c r="AA105" s="353">
        <f t="shared" si="51"/>
        <v>0</v>
      </c>
    </row>
    <row r="106" spans="1:27" x14ac:dyDescent="0.2">
      <c r="A106" s="566" t="s">
        <v>304</v>
      </c>
      <c r="B106" s="573" t="s">
        <v>388</v>
      </c>
      <c r="C106" s="98"/>
      <c r="D106" s="286">
        <f>最終需要額入力!X107</f>
        <v>0</v>
      </c>
      <c r="E106" s="28">
        <f>IF(その他の設定入力!E106="",県内自給率!E103,その他の設定入力!E106/100)</f>
        <v>0.93763306807418623</v>
      </c>
      <c r="F106" s="335">
        <f t="shared" ref="F106:F112" si="52">IF(D106="","",D106*E106)</f>
        <v>0</v>
      </c>
      <c r="G106" s="335">
        <f t="shared" si="40"/>
        <v>0</v>
      </c>
      <c r="H106" s="335">
        <f t="shared" si="41"/>
        <v>0</v>
      </c>
      <c r="I106" s="295">
        <f>粗付加価値率!D103</f>
        <v>0.42413795887391714</v>
      </c>
      <c r="J106" s="297">
        <f>雇用者所得率!D103</f>
        <v>0.32109669554265602</v>
      </c>
      <c r="K106" s="335">
        <v>0</v>
      </c>
      <c r="L106" s="335">
        <f t="shared" si="42"/>
        <v>0</v>
      </c>
      <c r="M106" s="335">
        <f t="shared" si="43"/>
        <v>0</v>
      </c>
      <c r="N106" s="335">
        <f t="shared" si="44"/>
        <v>0</v>
      </c>
      <c r="O106" s="341">
        <f t="shared" si="45"/>
        <v>0</v>
      </c>
      <c r="P106" s="370"/>
      <c r="Q106" s="371"/>
      <c r="R106" s="301">
        <f>民間消費支出構成比!D103</f>
        <v>3.4910550906347676E-2</v>
      </c>
      <c r="S106" s="346">
        <f t="shared" si="46"/>
        <v>0</v>
      </c>
      <c r="T106" s="309">
        <f>県内自給率!E103</f>
        <v>0.93763306807418623</v>
      </c>
      <c r="U106" s="350">
        <f t="shared" ref="U106:U112" si="53">S106*T106</f>
        <v>0</v>
      </c>
      <c r="V106" s="335">
        <v>0</v>
      </c>
      <c r="W106" s="335">
        <f t="shared" si="47"/>
        <v>0</v>
      </c>
      <c r="X106" s="357">
        <f t="shared" si="48"/>
        <v>0</v>
      </c>
      <c r="Y106" s="358">
        <f t="shared" si="49"/>
        <v>0</v>
      </c>
      <c r="Z106" s="335">
        <f t="shared" si="50"/>
        <v>0</v>
      </c>
      <c r="AA106" s="359">
        <f t="shared" si="51"/>
        <v>0</v>
      </c>
    </row>
    <row r="107" spans="1:27" x14ac:dyDescent="0.2">
      <c r="A107" s="564" t="s">
        <v>305</v>
      </c>
      <c r="B107" s="571" t="s">
        <v>389</v>
      </c>
      <c r="C107" s="17"/>
      <c r="D107" s="284">
        <f>最終需要額入力!X108</f>
        <v>0</v>
      </c>
      <c r="E107" s="26">
        <f>IF(その他の設定入力!E107="",県内自給率!E104,その他の設定入力!E107/100)</f>
        <v>0.99201664282928093</v>
      </c>
      <c r="F107" s="333">
        <f t="shared" si="52"/>
        <v>0</v>
      </c>
      <c r="G107" s="333">
        <f t="shared" si="40"/>
        <v>0</v>
      </c>
      <c r="H107" s="333">
        <f t="shared" si="41"/>
        <v>0</v>
      </c>
      <c r="I107" s="291">
        <f>粗付加価値率!D104</f>
        <v>0.63213126826686306</v>
      </c>
      <c r="J107" s="292">
        <f>雇用者所得率!D104</f>
        <v>0.29155639426506802</v>
      </c>
      <c r="K107" s="333">
        <v>0</v>
      </c>
      <c r="L107" s="333">
        <f t="shared" si="42"/>
        <v>0</v>
      </c>
      <c r="M107" s="333">
        <f t="shared" si="43"/>
        <v>0</v>
      </c>
      <c r="N107" s="333">
        <f t="shared" si="44"/>
        <v>0</v>
      </c>
      <c r="O107" s="339">
        <f t="shared" si="45"/>
        <v>0</v>
      </c>
      <c r="P107" s="368"/>
      <c r="Q107" s="369"/>
      <c r="R107" s="299">
        <f>民間消費支出構成比!D104</f>
        <v>1.1430545805098885E-2</v>
      </c>
      <c r="S107" s="344">
        <f t="shared" si="46"/>
        <v>0</v>
      </c>
      <c r="T107" s="307">
        <f>県内自給率!E104</f>
        <v>0.99201664282928093</v>
      </c>
      <c r="U107" s="348">
        <f t="shared" si="53"/>
        <v>0</v>
      </c>
      <c r="V107" s="333">
        <v>0</v>
      </c>
      <c r="W107" s="333">
        <f t="shared" si="47"/>
        <v>0</v>
      </c>
      <c r="X107" s="351">
        <f t="shared" si="48"/>
        <v>0</v>
      </c>
      <c r="Y107" s="352">
        <f t="shared" si="49"/>
        <v>0</v>
      </c>
      <c r="Z107" s="333">
        <f t="shared" si="50"/>
        <v>0</v>
      </c>
      <c r="AA107" s="353">
        <f t="shared" si="51"/>
        <v>0</v>
      </c>
    </row>
    <row r="108" spans="1:27" x14ac:dyDescent="0.2">
      <c r="A108" s="564" t="s">
        <v>306</v>
      </c>
      <c r="B108" s="571" t="s">
        <v>390</v>
      </c>
      <c r="C108" s="17"/>
      <c r="D108" s="284">
        <f>最終需要額入力!X109</f>
        <v>0</v>
      </c>
      <c r="E108" s="26">
        <f>IF(その他の設定入力!E108="",県内自給率!E105,その他の設定入力!E108/100)</f>
        <v>0.5988064155165983</v>
      </c>
      <c r="F108" s="333">
        <f t="shared" si="52"/>
        <v>0</v>
      </c>
      <c r="G108" s="333">
        <f t="shared" si="40"/>
        <v>0</v>
      </c>
      <c r="H108" s="333">
        <f t="shared" si="41"/>
        <v>0</v>
      </c>
      <c r="I108" s="291">
        <f>粗付加価値率!D105</f>
        <v>0.69389218595450053</v>
      </c>
      <c r="J108" s="292">
        <f>雇用者所得率!D105</f>
        <v>0.33345697329376855</v>
      </c>
      <c r="K108" s="333">
        <v>0</v>
      </c>
      <c r="L108" s="333">
        <f t="shared" si="42"/>
        <v>0</v>
      </c>
      <c r="M108" s="333">
        <f t="shared" si="43"/>
        <v>0</v>
      </c>
      <c r="N108" s="333">
        <f t="shared" si="44"/>
        <v>0</v>
      </c>
      <c r="O108" s="339">
        <f t="shared" si="45"/>
        <v>0</v>
      </c>
      <c r="P108" s="368"/>
      <c r="Q108" s="369"/>
      <c r="R108" s="299">
        <f>民間消費支出構成比!D105</f>
        <v>2.3196013854861322E-2</v>
      </c>
      <c r="S108" s="344">
        <f t="shared" si="46"/>
        <v>0</v>
      </c>
      <c r="T108" s="307">
        <f>県内自給率!E105</f>
        <v>0.5988064155165983</v>
      </c>
      <c r="U108" s="348">
        <f t="shared" si="53"/>
        <v>0</v>
      </c>
      <c r="V108" s="333">
        <v>0</v>
      </c>
      <c r="W108" s="333">
        <f t="shared" si="47"/>
        <v>0</v>
      </c>
      <c r="X108" s="351">
        <f t="shared" si="48"/>
        <v>0</v>
      </c>
      <c r="Y108" s="352">
        <f t="shared" si="49"/>
        <v>0</v>
      </c>
      <c r="Z108" s="333">
        <f t="shared" si="50"/>
        <v>0</v>
      </c>
      <c r="AA108" s="353">
        <f t="shared" si="51"/>
        <v>0</v>
      </c>
    </row>
    <row r="109" spans="1:27" x14ac:dyDescent="0.2">
      <c r="A109" s="564" t="s">
        <v>552</v>
      </c>
      <c r="B109" s="571" t="s">
        <v>551</v>
      </c>
      <c r="C109" s="17"/>
      <c r="D109" s="284">
        <f>最終需要額入力!X110</f>
        <v>0</v>
      </c>
      <c r="E109" s="26">
        <f>IF(その他の設定入力!E109="",県内自給率!E106,その他の設定入力!E109/100)</f>
        <v>1</v>
      </c>
      <c r="F109" s="333">
        <f t="shared" si="52"/>
        <v>0</v>
      </c>
      <c r="G109" s="333">
        <f t="shared" si="40"/>
        <v>0</v>
      </c>
      <c r="H109" s="333">
        <f t="shared" si="41"/>
        <v>0</v>
      </c>
      <c r="I109" s="291">
        <f>粗付加価値率!D106</f>
        <v>0.70271784813673299</v>
      </c>
      <c r="J109" s="292">
        <f>雇用者所得率!D106</f>
        <v>0.3513589240683665</v>
      </c>
      <c r="K109" s="333">
        <v>0</v>
      </c>
      <c r="L109" s="333">
        <f t="shared" si="42"/>
        <v>0</v>
      </c>
      <c r="M109" s="333">
        <f t="shared" si="43"/>
        <v>0</v>
      </c>
      <c r="N109" s="333">
        <f t="shared" si="44"/>
        <v>0</v>
      </c>
      <c r="O109" s="339">
        <f t="shared" si="45"/>
        <v>0</v>
      </c>
      <c r="P109" s="368"/>
      <c r="Q109" s="369"/>
      <c r="R109" s="299">
        <f>民間消費支出構成比!D106</f>
        <v>1.3881752890130428E-3</v>
      </c>
      <c r="S109" s="344">
        <f t="shared" si="46"/>
        <v>0</v>
      </c>
      <c r="T109" s="307">
        <f>県内自給率!E106</f>
        <v>1</v>
      </c>
      <c r="U109" s="348">
        <f t="shared" si="53"/>
        <v>0</v>
      </c>
      <c r="V109" s="333">
        <v>0</v>
      </c>
      <c r="W109" s="333">
        <f t="shared" si="47"/>
        <v>0</v>
      </c>
      <c r="X109" s="351">
        <f t="shared" si="48"/>
        <v>0</v>
      </c>
      <c r="Y109" s="352">
        <f t="shared" si="49"/>
        <v>0</v>
      </c>
      <c r="Z109" s="333">
        <f t="shared" si="50"/>
        <v>0</v>
      </c>
      <c r="AA109" s="353">
        <f t="shared" si="51"/>
        <v>0</v>
      </c>
    </row>
    <row r="110" spans="1:27" x14ac:dyDescent="0.2">
      <c r="A110" s="564" t="s">
        <v>307</v>
      </c>
      <c r="B110" s="571" t="s">
        <v>391</v>
      </c>
      <c r="C110" s="17"/>
      <c r="D110" s="284">
        <f>最終需要額入力!X111</f>
        <v>0</v>
      </c>
      <c r="E110" s="26">
        <f>IF(その他の設定入力!E110="",県内自給率!E107,その他の設定入力!E110/100)</f>
        <v>0.83923675668862074</v>
      </c>
      <c r="F110" s="333">
        <f t="shared" si="52"/>
        <v>0</v>
      </c>
      <c r="G110" s="333">
        <f t="shared" si="40"/>
        <v>0</v>
      </c>
      <c r="H110" s="333">
        <f t="shared" si="41"/>
        <v>0</v>
      </c>
      <c r="I110" s="291">
        <f>粗付加価値率!D107</f>
        <v>0.73083494075502897</v>
      </c>
      <c r="J110" s="292">
        <f>雇用者所得率!D107</f>
        <v>0.37729402039129234</v>
      </c>
      <c r="K110" s="333">
        <v>0</v>
      </c>
      <c r="L110" s="333">
        <f t="shared" si="42"/>
        <v>0</v>
      </c>
      <c r="M110" s="333">
        <f t="shared" si="43"/>
        <v>0</v>
      </c>
      <c r="N110" s="333">
        <f t="shared" si="44"/>
        <v>0</v>
      </c>
      <c r="O110" s="339">
        <f t="shared" si="45"/>
        <v>0</v>
      </c>
      <c r="P110" s="368"/>
      <c r="Q110" s="369"/>
      <c r="R110" s="299">
        <f>民間消費支出構成比!D107</f>
        <v>2.3376513312751777E-2</v>
      </c>
      <c r="S110" s="344">
        <f t="shared" si="46"/>
        <v>0</v>
      </c>
      <c r="T110" s="307">
        <f>県内自給率!E107</f>
        <v>0.83923675668862074</v>
      </c>
      <c r="U110" s="348">
        <f t="shared" si="53"/>
        <v>0</v>
      </c>
      <c r="V110" s="333">
        <v>0</v>
      </c>
      <c r="W110" s="333">
        <f t="shared" si="47"/>
        <v>0</v>
      </c>
      <c r="X110" s="351">
        <f t="shared" si="48"/>
        <v>0</v>
      </c>
      <c r="Y110" s="352">
        <f t="shared" si="49"/>
        <v>0</v>
      </c>
      <c r="Z110" s="333">
        <f t="shared" si="50"/>
        <v>0</v>
      </c>
      <c r="AA110" s="353">
        <f t="shared" si="51"/>
        <v>0</v>
      </c>
    </row>
    <row r="111" spans="1:27" x14ac:dyDescent="0.2">
      <c r="A111" s="566" t="s">
        <v>308</v>
      </c>
      <c r="B111" s="573" t="s">
        <v>535</v>
      </c>
      <c r="C111" s="98"/>
      <c r="D111" s="286">
        <v>0</v>
      </c>
      <c r="E111" s="28">
        <f>県内自給率!E108</f>
        <v>1</v>
      </c>
      <c r="F111" s="335">
        <f t="shared" si="52"/>
        <v>0</v>
      </c>
      <c r="G111" s="335">
        <f t="shared" si="40"/>
        <v>0</v>
      </c>
      <c r="H111" s="335">
        <f t="shared" si="41"/>
        <v>0</v>
      </c>
      <c r="I111" s="295">
        <f>粗付加価値率!D108</f>
        <v>0</v>
      </c>
      <c r="J111" s="296">
        <f>雇用者所得率!D108</f>
        <v>0</v>
      </c>
      <c r="K111" s="335">
        <v>0</v>
      </c>
      <c r="L111" s="335">
        <f t="shared" si="42"/>
        <v>0</v>
      </c>
      <c r="M111" s="335">
        <f t="shared" si="43"/>
        <v>0</v>
      </c>
      <c r="N111" s="335">
        <f t="shared" si="44"/>
        <v>0</v>
      </c>
      <c r="O111" s="341">
        <f t="shared" si="45"/>
        <v>0</v>
      </c>
      <c r="P111" s="368"/>
      <c r="Q111" s="369"/>
      <c r="R111" s="304">
        <f>民間消費支出構成比!D108</f>
        <v>0</v>
      </c>
      <c r="S111" s="346">
        <f t="shared" si="46"/>
        <v>0</v>
      </c>
      <c r="T111" s="309">
        <f>県内自給率!E108</f>
        <v>1</v>
      </c>
      <c r="U111" s="350">
        <f t="shared" si="53"/>
        <v>0</v>
      </c>
      <c r="V111" s="335">
        <v>0</v>
      </c>
      <c r="W111" s="335">
        <f t="shared" si="47"/>
        <v>0</v>
      </c>
      <c r="X111" s="357">
        <f t="shared" si="48"/>
        <v>0</v>
      </c>
      <c r="Y111" s="358">
        <f t="shared" si="49"/>
        <v>0</v>
      </c>
      <c r="Z111" s="335">
        <f t="shared" si="50"/>
        <v>0</v>
      </c>
      <c r="AA111" s="359">
        <f t="shared" si="51"/>
        <v>0</v>
      </c>
    </row>
    <row r="112" spans="1:27" x14ac:dyDescent="0.2">
      <c r="A112" s="673" t="s">
        <v>309</v>
      </c>
      <c r="B112" s="674" t="s">
        <v>0</v>
      </c>
      <c r="C112" s="675"/>
      <c r="D112" s="676">
        <v>0</v>
      </c>
      <c r="E112" s="677">
        <f>県内自給率!E109</f>
        <v>0.48912308092635959</v>
      </c>
      <c r="F112" s="678">
        <f t="shared" si="52"/>
        <v>0</v>
      </c>
      <c r="G112" s="678">
        <f t="shared" si="40"/>
        <v>0</v>
      </c>
      <c r="H112" s="678">
        <f t="shared" si="41"/>
        <v>0</v>
      </c>
      <c r="I112" s="679">
        <f>粗付加価値率!D109</f>
        <v>0.65014164305949007</v>
      </c>
      <c r="J112" s="680">
        <f>雇用者所得率!D109</f>
        <v>1.6831916902738431E-2</v>
      </c>
      <c r="K112" s="678">
        <v>0</v>
      </c>
      <c r="L112" s="678">
        <f t="shared" si="42"/>
        <v>0</v>
      </c>
      <c r="M112" s="678">
        <f t="shared" si="43"/>
        <v>0</v>
      </c>
      <c r="N112" s="678">
        <f t="shared" si="44"/>
        <v>0</v>
      </c>
      <c r="O112" s="681">
        <f t="shared" si="45"/>
        <v>0</v>
      </c>
      <c r="P112" s="372"/>
      <c r="Q112" s="373"/>
      <c r="R112" s="682">
        <f>民間消費支出構成比!D109</f>
        <v>5.2968238207131071E-6</v>
      </c>
      <c r="S112" s="683">
        <f t="shared" si="46"/>
        <v>0</v>
      </c>
      <c r="T112" s="684">
        <f>県内自給率!E109</f>
        <v>0.48912308092635959</v>
      </c>
      <c r="U112" s="685">
        <f t="shared" si="53"/>
        <v>0</v>
      </c>
      <c r="V112" s="336">
        <v>0</v>
      </c>
      <c r="W112" s="336">
        <f t="shared" si="47"/>
        <v>0</v>
      </c>
      <c r="X112" s="686">
        <f t="shared" si="48"/>
        <v>0</v>
      </c>
      <c r="Y112" s="687">
        <f t="shared" si="49"/>
        <v>0</v>
      </c>
      <c r="Z112" s="336">
        <f t="shared" si="50"/>
        <v>0</v>
      </c>
      <c r="AA112" s="688">
        <f t="shared" si="51"/>
        <v>0</v>
      </c>
    </row>
    <row r="113" spans="1:27" ht="12.6" thickBot="1" x14ac:dyDescent="0.25">
      <c r="A113" s="654"/>
      <c r="B113" s="655" t="s">
        <v>29</v>
      </c>
      <c r="C113" s="656"/>
      <c r="D113" s="657">
        <f>SUM(D7:D112)</f>
        <v>0</v>
      </c>
      <c r="E113" s="606"/>
      <c r="F113" s="658">
        <f>SUM(F7:F112)</f>
        <v>0</v>
      </c>
      <c r="G113" s="659">
        <f>SUM(G7:G112)</f>
        <v>0</v>
      </c>
      <c r="H113" s="660">
        <f>SUM(H7:H112)</f>
        <v>0</v>
      </c>
      <c r="I113" s="365"/>
      <c r="J113" s="365"/>
      <c r="K113" s="661">
        <f>SUM(K7:K112)</f>
        <v>0</v>
      </c>
      <c r="L113" s="662">
        <f>SUM(L7:L112)</f>
        <v>0</v>
      </c>
      <c r="M113" s="663">
        <f>SUM(M7:M112)</f>
        <v>0</v>
      </c>
      <c r="N113" s="664">
        <f>SUM(N7:N112)</f>
        <v>0</v>
      </c>
      <c r="O113" s="665">
        <f>SUM(O7:O112)</f>
        <v>0</v>
      </c>
      <c r="P113" s="666">
        <f>IF(その他の設定入力!J6="",その他の設定入力!O6,その他の設定入力!J6)</f>
        <v>0.56499999999999995</v>
      </c>
      <c r="Q113" s="667">
        <f>O113*P113</f>
        <v>0</v>
      </c>
      <c r="R113" s="668">
        <f>民間消費支出構成比!D110</f>
        <v>1</v>
      </c>
      <c r="S113" s="665">
        <f>SUM(S7:S112)</f>
        <v>0</v>
      </c>
      <c r="T113" s="669"/>
      <c r="U113" s="665">
        <f t="shared" ref="U113:AA113" si="54">SUM(U7:U112)</f>
        <v>0</v>
      </c>
      <c r="V113" s="662">
        <f t="shared" si="54"/>
        <v>0</v>
      </c>
      <c r="W113" s="663">
        <f t="shared" si="54"/>
        <v>0</v>
      </c>
      <c r="X113" s="670">
        <f t="shared" si="54"/>
        <v>0</v>
      </c>
      <c r="Y113" s="671">
        <f t="shared" si="54"/>
        <v>0</v>
      </c>
      <c r="Z113" s="672">
        <f t="shared" si="54"/>
        <v>0</v>
      </c>
      <c r="AA113" s="660">
        <f t="shared" si="54"/>
        <v>0</v>
      </c>
    </row>
    <row r="114" spans="1:27" x14ac:dyDescent="0.2">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row>
    <row r="115" spans="1:27" x14ac:dyDescent="0.2">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row>
    <row r="116" spans="1:27" x14ac:dyDescent="0.2">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row>
    <row r="117" spans="1:27" x14ac:dyDescent="0.2">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row>
    <row r="118" spans="1:27" x14ac:dyDescent="0.2">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row>
    <row r="119" spans="1:27" x14ac:dyDescent="0.2">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row>
    <row r="120" spans="1:27" x14ac:dyDescent="0.2">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row>
    <row r="121" spans="1:27" x14ac:dyDescent="0.2">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row>
    <row r="122" spans="1:27" s="114" customFormat="1" x14ac:dyDescent="0.2"/>
    <row r="123" spans="1:27" s="114" customFormat="1" x14ac:dyDescent="0.2"/>
    <row r="124" spans="1:27" s="114" customFormat="1" x14ac:dyDescent="0.2"/>
    <row r="125" spans="1:27" s="114" customFormat="1" x14ac:dyDescent="0.2"/>
    <row r="126" spans="1:27" s="114" customFormat="1" x14ac:dyDescent="0.2"/>
    <row r="127" spans="1:27" s="114" customFormat="1" x14ac:dyDescent="0.2"/>
    <row r="128" spans="1:27" s="114" customFormat="1" x14ac:dyDescent="0.2"/>
    <row r="129" s="114" customFormat="1" x14ac:dyDescent="0.2"/>
    <row r="130" s="114" customFormat="1" x14ac:dyDescent="0.2"/>
    <row r="131" s="114" customFormat="1" x14ac:dyDescent="0.2"/>
    <row r="132" s="114" customFormat="1" x14ac:dyDescent="0.2"/>
    <row r="133" s="114" customFormat="1" x14ac:dyDescent="0.2"/>
    <row r="134" s="114" customFormat="1" x14ac:dyDescent="0.2"/>
    <row r="135" s="114" customFormat="1" x14ac:dyDescent="0.2"/>
    <row r="136" s="114" customFormat="1" x14ac:dyDescent="0.2"/>
    <row r="137" s="114" customFormat="1" x14ac:dyDescent="0.2"/>
    <row r="138" s="114" customFormat="1" x14ac:dyDescent="0.2"/>
    <row r="139" s="114" customFormat="1" x14ac:dyDescent="0.2"/>
    <row r="140" s="114" customFormat="1" x14ac:dyDescent="0.2"/>
    <row r="141" s="114" customFormat="1" x14ac:dyDescent="0.2"/>
    <row r="142" s="114" customFormat="1" x14ac:dyDescent="0.2"/>
    <row r="143" s="114" customFormat="1" x14ac:dyDescent="0.2"/>
    <row r="144" s="114" customFormat="1" x14ac:dyDescent="0.2"/>
    <row r="145" s="114" customFormat="1" x14ac:dyDescent="0.2"/>
    <row r="146" s="114" customFormat="1" x14ac:dyDescent="0.2"/>
    <row r="147" s="114" customFormat="1" x14ac:dyDescent="0.2"/>
    <row r="148" s="114" customFormat="1" x14ac:dyDescent="0.2"/>
    <row r="149" s="114" customFormat="1" x14ac:dyDescent="0.2"/>
    <row r="150" s="114" customFormat="1" x14ac:dyDescent="0.2"/>
    <row r="151" s="114" customFormat="1" x14ac:dyDescent="0.2"/>
    <row r="152" s="114" customFormat="1" x14ac:dyDescent="0.2"/>
    <row r="153" s="114" customFormat="1" x14ac:dyDescent="0.2"/>
    <row r="154" s="114" customFormat="1" x14ac:dyDescent="0.2"/>
    <row r="155" s="114" customFormat="1" x14ac:dyDescent="0.2"/>
    <row r="156" s="114" customFormat="1" x14ac:dyDescent="0.2"/>
    <row r="157" s="114" customFormat="1" x14ac:dyDescent="0.2"/>
    <row r="158" s="114" customFormat="1" x14ac:dyDescent="0.2"/>
    <row r="159" s="114" customFormat="1" x14ac:dyDescent="0.2"/>
    <row r="160" s="114" customFormat="1" x14ac:dyDescent="0.2"/>
    <row r="161" s="114" customFormat="1" x14ac:dyDescent="0.2"/>
    <row r="162" s="114" customFormat="1" x14ac:dyDescent="0.2"/>
    <row r="163" s="114" customFormat="1" x14ac:dyDescent="0.2"/>
    <row r="164" s="114" customFormat="1" x14ac:dyDescent="0.2"/>
    <row r="165" s="114" customFormat="1" x14ac:dyDescent="0.2"/>
    <row r="166" s="114" customFormat="1" x14ac:dyDescent="0.2"/>
    <row r="167" s="114" customFormat="1" x14ac:dyDescent="0.2"/>
    <row r="168" s="114" customFormat="1" x14ac:dyDescent="0.2"/>
    <row r="169" s="114" customFormat="1" x14ac:dyDescent="0.2"/>
    <row r="170" s="114" customFormat="1" x14ac:dyDescent="0.2"/>
    <row r="171" s="114" customFormat="1" x14ac:dyDescent="0.2"/>
    <row r="172" s="114" customFormat="1" x14ac:dyDescent="0.2"/>
    <row r="173" s="114" customFormat="1" x14ac:dyDescent="0.2"/>
    <row r="174" s="114" customFormat="1" x14ac:dyDescent="0.2"/>
    <row r="175" s="114" customFormat="1" x14ac:dyDescent="0.2"/>
    <row r="176" s="114" customFormat="1" x14ac:dyDescent="0.2"/>
    <row r="177" s="114" customFormat="1" x14ac:dyDescent="0.2"/>
    <row r="178" s="114" customFormat="1" x14ac:dyDescent="0.2"/>
    <row r="179" s="114" customFormat="1" x14ac:dyDescent="0.2"/>
    <row r="180" s="114" customFormat="1" x14ac:dyDescent="0.2"/>
    <row r="181" s="114" customFormat="1" x14ac:dyDescent="0.2"/>
    <row r="182" s="114" customFormat="1" x14ac:dyDescent="0.2"/>
    <row r="183" s="114" customFormat="1" x14ac:dyDescent="0.2"/>
    <row r="184" s="114" customFormat="1" x14ac:dyDescent="0.2"/>
    <row r="185" s="114" customFormat="1" x14ac:dyDescent="0.2"/>
    <row r="186" s="114" customFormat="1" x14ac:dyDescent="0.2"/>
    <row r="187" s="114" customFormat="1" x14ac:dyDescent="0.2"/>
    <row r="188" s="114" customFormat="1" x14ac:dyDescent="0.2"/>
    <row r="189" s="114" customFormat="1" x14ac:dyDescent="0.2"/>
    <row r="190" s="114" customFormat="1" x14ac:dyDescent="0.2"/>
    <row r="191" s="114" customFormat="1" x14ac:dyDescent="0.2"/>
    <row r="192" s="114" customFormat="1" x14ac:dyDescent="0.2"/>
    <row r="193" s="114" customFormat="1" x14ac:dyDescent="0.2"/>
    <row r="194" s="114" customFormat="1" x14ac:dyDescent="0.2"/>
    <row r="195" s="114" customFormat="1" x14ac:dyDescent="0.2"/>
    <row r="196" s="114" customFormat="1" x14ac:dyDescent="0.2"/>
    <row r="197" s="114" customFormat="1" x14ac:dyDescent="0.2"/>
    <row r="198" s="114" customFormat="1" x14ac:dyDescent="0.2"/>
    <row r="199" s="114" customFormat="1" x14ac:dyDescent="0.2"/>
    <row r="200" s="114" customFormat="1" x14ac:dyDescent="0.2"/>
    <row r="201" s="114" customFormat="1" x14ac:dyDescent="0.2"/>
    <row r="202" s="114" customFormat="1" x14ac:dyDescent="0.2"/>
    <row r="203" s="114" customFormat="1" x14ac:dyDescent="0.2"/>
    <row r="204" s="114" customFormat="1" x14ac:dyDescent="0.2"/>
    <row r="205" s="114" customFormat="1" x14ac:dyDescent="0.2"/>
    <row r="206" s="114" customFormat="1" x14ac:dyDescent="0.2"/>
    <row r="207" s="114" customFormat="1" x14ac:dyDescent="0.2"/>
    <row r="208" s="114" customFormat="1" x14ac:dyDescent="0.2"/>
    <row r="209" s="114" customFormat="1" x14ac:dyDescent="0.2"/>
    <row r="210" s="114" customFormat="1" x14ac:dyDescent="0.2"/>
    <row r="211" s="114" customFormat="1" x14ac:dyDescent="0.2"/>
    <row r="212" s="114" customFormat="1" x14ac:dyDescent="0.2"/>
    <row r="213" s="114" customFormat="1" x14ac:dyDescent="0.2"/>
    <row r="214" s="114" customFormat="1" x14ac:dyDescent="0.2"/>
    <row r="215" s="114" customFormat="1" x14ac:dyDescent="0.2"/>
    <row r="216" s="114" customFormat="1" x14ac:dyDescent="0.2"/>
    <row r="217" s="114" customFormat="1" x14ac:dyDescent="0.2"/>
    <row r="218" s="114" customFormat="1" x14ac:dyDescent="0.2"/>
    <row r="219" s="114" customFormat="1" x14ac:dyDescent="0.2"/>
    <row r="220" s="114" customFormat="1" x14ac:dyDescent="0.2"/>
    <row r="221" s="114" customFormat="1" x14ac:dyDescent="0.2"/>
    <row r="222" s="114" customFormat="1" x14ac:dyDescent="0.2"/>
    <row r="223" s="114" customFormat="1" x14ac:dyDescent="0.2"/>
    <row r="224" s="114" customFormat="1" x14ac:dyDescent="0.2"/>
    <row r="225" s="114" customFormat="1" x14ac:dyDescent="0.2"/>
    <row r="226" s="114" customFormat="1" x14ac:dyDescent="0.2"/>
    <row r="227" s="114" customFormat="1" x14ac:dyDescent="0.2"/>
    <row r="228" s="114" customFormat="1" x14ac:dyDescent="0.2"/>
    <row r="229" s="114" customFormat="1" x14ac:dyDescent="0.2"/>
    <row r="230" s="114" customFormat="1" x14ac:dyDescent="0.2"/>
    <row r="231" s="114" customFormat="1" x14ac:dyDescent="0.2"/>
    <row r="232" s="114" customFormat="1" x14ac:dyDescent="0.2"/>
    <row r="233" s="114" customFormat="1" x14ac:dyDescent="0.2"/>
    <row r="234" s="114" customFormat="1" x14ac:dyDescent="0.2"/>
    <row r="235" s="114" customFormat="1" x14ac:dyDescent="0.2"/>
    <row r="236" s="114" customFormat="1" x14ac:dyDescent="0.2"/>
    <row r="237" s="114" customFormat="1" x14ac:dyDescent="0.2"/>
    <row r="238" s="114" customFormat="1" x14ac:dyDescent="0.2"/>
    <row r="239" s="114" customFormat="1" x14ac:dyDescent="0.2"/>
    <row r="240" s="114" customFormat="1" x14ac:dyDescent="0.2"/>
    <row r="241" s="114" customFormat="1" x14ac:dyDescent="0.2"/>
    <row r="242" s="114" customFormat="1" x14ac:dyDescent="0.2"/>
    <row r="243" s="114" customFormat="1" x14ac:dyDescent="0.2"/>
    <row r="244" s="114" customFormat="1" x14ac:dyDescent="0.2"/>
    <row r="245" s="114" customFormat="1" x14ac:dyDescent="0.2"/>
    <row r="246" s="114" customFormat="1" x14ac:dyDescent="0.2"/>
    <row r="247" s="114" customFormat="1" x14ac:dyDescent="0.2"/>
    <row r="248" s="114" customFormat="1" x14ac:dyDescent="0.2"/>
    <row r="249" s="114" customFormat="1" x14ac:dyDescent="0.2"/>
    <row r="250" s="114" customFormat="1" x14ac:dyDescent="0.2"/>
    <row r="251" s="114" customFormat="1" x14ac:dyDescent="0.2"/>
    <row r="252" s="114" customFormat="1" x14ac:dyDescent="0.2"/>
    <row r="253" s="114" customFormat="1" x14ac:dyDescent="0.2"/>
    <row r="254" s="114" customFormat="1" x14ac:dyDescent="0.2"/>
    <row r="255" s="114" customFormat="1" x14ac:dyDescent="0.2"/>
    <row r="256" s="114" customFormat="1" x14ac:dyDescent="0.2"/>
    <row r="257" s="114" customFormat="1" x14ac:dyDescent="0.2"/>
    <row r="258" s="114" customFormat="1" x14ac:dyDescent="0.2"/>
    <row r="259" s="114" customFormat="1" x14ac:dyDescent="0.2"/>
    <row r="260" s="114" customFormat="1" x14ac:dyDescent="0.2"/>
    <row r="261" s="114" customFormat="1" x14ac:dyDescent="0.2"/>
    <row r="262" s="114" customFormat="1" x14ac:dyDescent="0.2"/>
    <row r="263" s="114" customFormat="1" x14ac:dyDescent="0.2"/>
    <row r="264" s="114" customFormat="1" x14ac:dyDescent="0.2"/>
    <row r="265" s="114" customFormat="1" x14ac:dyDescent="0.2"/>
    <row r="266" s="114" customFormat="1" x14ac:dyDescent="0.2"/>
    <row r="267" s="114" customFormat="1" x14ac:dyDescent="0.2"/>
    <row r="268" s="114" customFormat="1" x14ac:dyDescent="0.2"/>
    <row r="269" s="114" customFormat="1" x14ac:dyDescent="0.2"/>
    <row r="270" s="114" customFormat="1" x14ac:dyDescent="0.2"/>
    <row r="271" s="114" customFormat="1" x14ac:dyDescent="0.2"/>
    <row r="272" s="114" customFormat="1" x14ac:dyDescent="0.2"/>
    <row r="273" s="114" customFormat="1" x14ac:dyDescent="0.2"/>
    <row r="274" s="114" customFormat="1" x14ac:dyDescent="0.2"/>
    <row r="275" s="114" customFormat="1" x14ac:dyDescent="0.2"/>
    <row r="276" s="114" customFormat="1" x14ac:dyDescent="0.2"/>
    <row r="277" s="114" customFormat="1" x14ac:dyDescent="0.2"/>
    <row r="278" s="114" customFormat="1" x14ac:dyDescent="0.2"/>
    <row r="279" s="114" customFormat="1" x14ac:dyDescent="0.2"/>
    <row r="280" s="114" customFormat="1" x14ac:dyDescent="0.2"/>
    <row r="281" s="114" customFormat="1" x14ac:dyDescent="0.2"/>
    <row r="282" s="114" customFormat="1" x14ac:dyDescent="0.2"/>
    <row r="283" s="114" customFormat="1" x14ac:dyDescent="0.2"/>
    <row r="284" s="114" customFormat="1" x14ac:dyDescent="0.2"/>
  </sheetData>
  <mergeCells count="19">
    <mergeCell ref="Q3:Q5"/>
    <mergeCell ref="R3:R5"/>
    <mergeCell ref="S3:S5"/>
    <mergeCell ref="T3:T5"/>
    <mergeCell ref="A2:B6"/>
    <mergeCell ref="G4:G5"/>
    <mergeCell ref="F2:H2"/>
    <mergeCell ref="M4:M5"/>
    <mergeCell ref="L2:N2"/>
    <mergeCell ref="L4:L5"/>
    <mergeCell ref="O3:O5"/>
    <mergeCell ref="P3:P5"/>
    <mergeCell ref="U3:U5"/>
    <mergeCell ref="V2:X2"/>
    <mergeCell ref="W4:W5"/>
    <mergeCell ref="Y2:AA2"/>
    <mergeCell ref="Z4:Z5"/>
    <mergeCell ref="V4:V5"/>
    <mergeCell ref="Y4:Y5"/>
  </mergeCells>
  <phoneticPr fontId="3"/>
  <pageMargins left="0.78740157480314965" right="0.78740157480314965" top="0.78740157480314965" bottom="0.78740157480314965" header="0.51181102362204722" footer="0.51181102362204722"/>
  <pageSetup paperSize="8" scale="54" orientation="landscape" r:id="rId1"/>
  <headerFooter alignWithMargins="0">
    <oddFooter>&amp;R&amp;F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20</vt:i4>
      </vt:variant>
    </vt:vector>
  </HeadingPairs>
  <TitlesOfParts>
    <vt:vector size="37" baseType="lpstr">
      <vt:lpstr>はじめに・注意事項</vt:lpstr>
      <vt:lpstr>入力の説明</vt:lpstr>
      <vt:lpstr>購入者価格と生産者価格</vt:lpstr>
      <vt:lpstr>最終需要額入力</vt:lpstr>
      <vt:lpstr>その他の設定入力</vt:lpstr>
      <vt:lpstr>分析結果部門別集計表</vt:lpstr>
      <vt:lpstr>波及効果グラフ</vt:lpstr>
      <vt:lpstr>分析結果総括表</vt:lpstr>
      <vt:lpstr>計算シート</vt:lpstr>
      <vt:lpstr>計算シート（雇用誘発数）</vt:lpstr>
      <vt:lpstr>県内自給率</vt:lpstr>
      <vt:lpstr>雇用者所得率</vt:lpstr>
      <vt:lpstr>民間消費支出構成比</vt:lpstr>
      <vt:lpstr>粗付加価値率</vt:lpstr>
      <vt:lpstr>取引基本表</vt:lpstr>
      <vt:lpstr>投入係数表</vt:lpstr>
      <vt:lpstr>逆行列係数表(開放型）</vt:lpstr>
      <vt:lpstr>その他の設定入力!Print_Area</vt:lpstr>
      <vt:lpstr>はじめに・注意事項!Print_Area</vt:lpstr>
      <vt:lpstr>'逆行列係数表(開放型）'!Print_Area</vt:lpstr>
      <vt:lpstr>計算シート!Print_Area</vt:lpstr>
      <vt:lpstr>'計算シート（雇用誘発数）'!Print_Area</vt:lpstr>
      <vt:lpstr>県内自給率!Print_Area</vt:lpstr>
      <vt:lpstr>雇用者所得率!Print_Area</vt:lpstr>
      <vt:lpstr>購入者価格と生産者価格!Print_Area</vt:lpstr>
      <vt:lpstr>最終需要額入力!Print_Area</vt:lpstr>
      <vt:lpstr>取引基本表!Print_Area</vt:lpstr>
      <vt:lpstr>粗付加価値率!Print_Area</vt:lpstr>
      <vt:lpstr>投入係数表!Print_Area</vt:lpstr>
      <vt:lpstr>入力の説明!Print_Area</vt:lpstr>
      <vt:lpstr>波及効果グラフ!Print_Area</vt:lpstr>
      <vt:lpstr>分析結果部門別集計表!Print_Area</vt:lpstr>
      <vt:lpstr>民間消費支出構成比!Print_Area</vt:lpstr>
      <vt:lpstr>'逆行列係数表(開放型）'!Print_Titles</vt:lpstr>
      <vt:lpstr>取引基本表!Print_Titles</vt:lpstr>
      <vt:lpstr>投入係数表!Print_Titles</vt:lpstr>
      <vt:lpstr>逆行列</vt:lpstr>
    </vt:vector>
  </TitlesOfParts>
  <Company>富山県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2026-06-19T04:51:32Z</cp:lastPrinted>
  <dcterms:created xsi:type="dcterms:W3CDTF">2005-12-21T07:56:13Z</dcterms:created>
  <dcterms:modified xsi:type="dcterms:W3CDTF">2026-06-19T04:53:53Z</dcterms:modified>
</cp:coreProperties>
</file>