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8130" activeTab="0"/>
  </bookViews>
  <sheets>
    <sheet name="第4表" sheetId="1" r:id="rId1"/>
  </sheets>
  <definedNames>
    <definedName name="_xlnm.Print_Area" localSheetId="0">'第4表'!$A$1:$T$19</definedName>
  </definedNames>
  <calcPr fullCalcOnLoad="1"/>
</workbook>
</file>

<file path=xl/sharedStrings.xml><?xml version="1.0" encoding="utf-8"?>
<sst xmlns="http://schemas.openxmlformats.org/spreadsheetml/2006/main" count="48" uniqueCount="31">
  <si>
    <t>市町村数</t>
  </si>
  <si>
    <t>富山県全体</t>
  </si>
  <si>
    <t>人口集中地区</t>
  </si>
  <si>
    <t>人口集中
地区数</t>
  </si>
  <si>
    <t>対前回
増減人数</t>
  </si>
  <si>
    <t>その他地域</t>
  </si>
  <si>
    <t>S35
1960</t>
  </si>
  <si>
    <t>人口
（人）</t>
  </si>
  <si>
    <t>面積
（K㎡）</t>
  </si>
  <si>
    <t>同左割合
（％）</t>
  </si>
  <si>
    <t>-</t>
  </si>
  <si>
    <t>人口集中
地区設定
市町村数</t>
  </si>
  <si>
    <t>H2
1990</t>
  </si>
  <si>
    <t>年</t>
  </si>
  <si>
    <t>総数</t>
  </si>
  <si>
    <t>S40
1965</t>
  </si>
  <si>
    <t>S45
1970</t>
  </si>
  <si>
    <t>S50
1975</t>
  </si>
  <si>
    <t>S55
1980</t>
  </si>
  <si>
    <t>S60
1985</t>
  </si>
  <si>
    <t>H7
1995</t>
  </si>
  <si>
    <t>H12
2000</t>
  </si>
  <si>
    <t>H17
2005</t>
  </si>
  <si>
    <t>H22
2010</t>
  </si>
  <si>
    <t>○人口集中地区：人口密度 4,000人/K㎡以上の基本単位区が隣接しており、それらの地域の人口が 5,000人以上の地区。</t>
  </si>
  <si>
    <t>同左率
（％）</t>
  </si>
  <si>
    <t>H27
2015</t>
  </si>
  <si>
    <t>　 なお、常住人口の少ない公共施設、産業施設、社会施設等のある地域は、人口密度4,000人/K㎡未満でも、都市地域を表すという観点から含まれている地域もある。</t>
  </si>
  <si>
    <r>
      <t xml:space="preserve">人口密度
</t>
    </r>
    <r>
      <rPr>
        <sz val="9"/>
        <rFont val="ＭＳ Ｐゴシック"/>
        <family val="3"/>
      </rPr>
      <t>(人/K㎡)</t>
    </r>
  </si>
  <si>
    <r>
      <t xml:space="preserve">人口密度
</t>
    </r>
    <r>
      <rPr>
        <sz val="9"/>
        <rFont val="ＭＳ Ｐゴシック"/>
        <family val="3"/>
      </rPr>
      <t>(人/K㎡)</t>
    </r>
  </si>
  <si>
    <t>第4表　人口集中地区人口、人口密度（S35～H27）【県】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</si>
</sst>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#,##0.0_ "/>
    <numFmt numFmtId="179" formatCode="#,##0_ "/>
    <numFmt numFmtId="180" formatCode="0.0_);[Red]\(0.0\)"/>
    <numFmt numFmtId="181" formatCode="0.0%"/>
    <numFmt numFmtId="182" formatCode="0.00_);[Red]\(0.00\)"/>
    <numFmt numFmtId="183" formatCode="#,##0.00_);[Red]\(#,##0.00\)"/>
    <numFmt numFmtId="184" formatCode="0_ "/>
    <numFmt numFmtId="185" formatCode="#,##0.0;&quot;△ &quot;#,##0.0"/>
    <numFmt numFmtId="186" formatCode="0.00_ "/>
    <numFmt numFmtId="187" formatCode="#,##0.0;[Red]\-#,##0.0"/>
    <numFmt numFmtId="188" formatCode="#,##0.00_ ;[Red]\-#,##0.0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double"/>
      <top style="double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hair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hair"/>
      <bottom style="medium"/>
    </border>
    <border>
      <left>
        <color indexed="63"/>
      </left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183" fontId="0" fillId="0" borderId="0" xfId="0" applyNumberFormat="1" applyAlignment="1">
      <alignment vertical="center"/>
    </xf>
    <xf numFmtId="10" fontId="0" fillId="0" borderId="0" xfId="48" applyNumberFormat="1" applyFont="1" applyAlignment="1">
      <alignment vertical="center"/>
    </xf>
    <xf numFmtId="38" fontId="2" fillId="0" borderId="0" xfId="48" applyFont="1" applyAlignment="1">
      <alignment horizontal="center" vertical="center"/>
    </xf>
    <xf numFmtId="183" fontId="3" fillId="0" borderId="0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83" fontId="5" fillId="0" borderId="0" xfId="0" applyNumberFormat="1" applyFont="1" applyBorder="1" applyAlignment="1">
      <alignment vertical="center"/>
    </xf>
    <xf numFmtId="18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3" fontId="6" fillId="0" borderId="10" xfId="0" applyNumberFormat="1" applyFont="1" applyBorder="1" applyAlignment="1">
      <alignment horizontal="center" vertical="center" wrapText="1"/>
    </xf>
    <xf numFmtId="38" fontId="6" fillId="0" borderId="11" xfId="48" applyFont="1" applyBorder="1" applyAlignment="1">
      <alignment horizontal="center" vertical="center" wrapText="1"/>
    </xf>
    <xf numFmtId="183" fontId="6" fillId="0" borderId="12" xfId="0" applyNumberFormat="1" applyFont="1" applyBorder="1" applyAlignment="1">
      <alignment horizontal="center" vertical="center" wrapText="1"/>
    </xf>
    <xf numFmtId="10" fontId="6" fillId="0" borderId="13" xfId="48" applyNumberFormat="1" applyFont="1" applyBorder="1" applyAlignment="1">
      <alignment horizontal="center" vertical="center" wrapText="1"/>
    </xf>
    <xf numFmtId="38" fontId="6" fillId="0" borderId="14" xfId="48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83" fontId="6" fillId="0" borderId="16" xfId="0" applyNumberFormat="1" applyFont="1" applyBorder="1" applyAlignment="1">
      <alignment horizontal="center" vertical="center" wrapText="1"/>
    </xf>
    <xf numFmtId="38" fontId="6" fillId="0" borderId="17" xfId="48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 shrinkToFit="1"/>
    </xf>
    <xf numFmtId="183" fontId="6" fillId="0" borderId="18" xfId="0" applyNumberFormat="1" applyFont="1" applyBorder="1" applyAlignment="1">
      <alignment horizontal="center" vertical="center" wrapText="1"/>
    </xf>
    <xf numFmtId="38" fontId="6" fillId="0" borderId="19" xfId="48" applyFont="1" applyBorder="1" applyAlignment="1">
      <alignment horizontal="center" vertical="center" wrapText="1"/>
    </xf>
    <xf numFmtId="183" fontId="6" fillId="0" borderId="20" xfId="0" applyNumberFormat="1" applyFont="1" applyBorder="1" applyAlignment="1">
      <alignment horizontal="center" vertical="center" wrapText="1"/>
    </xf>
    <xf numFmtId="38" fontId="0" fillId="0" borderId="21" xfId="48" applyFont="1" applyBorder="1" applyAlignment="1">
      <alignment horizontal="center" vertical="center"/>
    </xf>
    <xf numFmtId="38" fontId="7" fillId="0" borderId="22" xfId="48" applyFont="1" applyBorder="1" applyAlignment="1">
      <alignment horizontal="center" vertical="center" wrapText="1"/>
    </xf>
    <xf numFmtId="38" fontId="7" fillId="0" borderId="23" xfId="48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0" fontId="8" fillId="0" borderId="30" xfId="48" applyNumberFormat="1" applyFont="1" applyBorder="1" applyAlignment="1">
      <alignment vertical="center"/>
    </xf>
    <xf numFmtId="38" fontId="8" fillId="0" borderId="31" xfId="48" applyFont="1" applyBorder="1" applyAlignment="1">
      <alignment horizontal="center" vertical="center"/>
    </xf>
    <xf numFmtId="40" fontId="8" fillId="0" borderId="32" xfId="48" applyNumberFormat="1" applyFont="1" applyBorder="1" applyAlignment="1">
      <alignment vertical="center"/>
    </xf>
    <xf numFmtId="187" fontId="8" fillId="0" borderId="33" xfId="48" applyNumberFormat="1" applyFont="1" applyBorder="1" applyAlignment="1">
      <alignment vertical="center"/>
    </xf>
    <xf numFmtId="38" fontId="8" fillId="0" borderId="34" xfId="48" applyFont="1" applyBorder="1" applyAlignment="1">
      <alignment vertical="center"/>
    </xf>
    <xf numFmtId="187" fontId="8" fillId="0" borderId="34" xfId="48" applyNumberFormat="1" applyFont="1" applyBorder="1" applyAlignment="1">
      <alignment vertical="center"/>
    </xf>
    <xf numFmtId="40" fontId="8" fillId="0" borderId="35" xfId="48" applyNumberFormat="1" applyFont="1" applyBorder="1" applyAlignment="1">
      <alignment vertical="center"/>
    </xf>
    <xf numFmtId="38" fontId="8" fillId="0" borderId="36" xfId="48" applyFont="1" applyBorder="1" applyAlignment="1">
      <alignment vertical="center"/>
    </xf>
    <xf numFmtId="187" fontId="8" fillId="0" borderId="31" xfId="48" applyNumberFormat="1" applyFont="1" applyBorder="1" applyAlignment="1">
      <alignment vertical="center"/>
    </xf>
    <xf numFmtId="38" fontId="8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8" fillId="0" borderId="35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  <xf numFmtId="38" fontId="8" fillId="0" borderId="41" xfId="48" applyFont="1" applyBorder="1" applyAlignment="1">
      <alignment horizontal="center" vertical="center"/>
    </xf>
    <xf numFmtId="40" fontId="8" fillId="0" borderId="42" xfId="48" applyNumberFormat="1" applyFont="1" applyBorder="1" applyAlignment="1">
      <alignment vertical="center"/>
    </xf>
    <xf numFmtId="38" fontId="8" fillId="0" borderId="43" xfId="48" applyFont="1" applyBorder="1" applyAlignment="1">
      <alignment horizontal="center" vertical="center"/>
    </xf>
    <xf numFmtId="40" fontId="8" fillId="0" borderId="44" xfId="48" applyNumberFormat="1" applyFont="1" applyBorder="1" applyAlignment="1">
      <alignment vertical="center"/>
    </xf>
    <xf numFmtId="187" fontId="8" fillId="0" borderId="45" xfId="48" applyNumberFormat="1" applyFont="1" applyBorder="1" applyAlignment="1">
      <alignment vertical="center"/>
    </xf>
    <xf numFmtId="38" fontId="8" fillId="0" borderId="46" xfId="48" applyFont="1" applyBorder="1" applyAlignment="1">
      <alignment vertical="center"/>
    </xf>
    <xf numFmtId="187" fontId="8" fillId="0" borderId="46" xfId="48" applyNumberFormat="1" applyFont="1" applyBorder="1" applyAlignment="1">
      <alignment vertical="center"/>
    </xf>
    <xf numFmtId="40" fontId="8" fillId="0" borderId="47" xfId="48" applyNumberFormat="1" applyFont="1" applyBorder="1" applyAlignment="1">
      <alignment vertical="center"/>
    </xf>
    <xf numFmtId="38" fontId="8" fillId="0" borderId="48" xfId="48" applyFont="1" applyBorder="1" applyAlignment="1">
      <alignment vertical="center"/>
    </xf>
    <xf numFmtId="187" fontId="8" fillId="0" borderId="43" xfId="48" applyNumberFormat="1" applyFont="1" applyBorder="1" applyAlignment="1">
      <alignment vertical="center"/>
    </xf>
    <xf numFmtId="176" fontId="8" fillId="0" borderId="49" xfId="48" applyNumberFormat="1" applyFont="1" applyBorder="1" applyAlignment="1">
      <alignment vertical="center"/>
    </xf>
    <xf numFmtId="185" fontId="8" fillId="0" borderId="50" xfId="48" applyNumberFormat="1" applyFont="1" applyBorder="1" applyAlignment="1">
      <alignment vertical="center"/>
    </xf>
    <xf numFmtId="176" fontId="8" fillId="0" borderId="51" xfId="48" applyNumberFormat="1" applyFont="1" applyBorder="1" applyAlignment="1">
      <alignment vertical="center"/>
    </xf>
    <xf numFmtId="185" fontId="8" fillId="0" borderId="50" xfId="48" applyNumberFormat="1" applyFont="1" applyBorder="1" applyAlignment="1">
      <alignment horizontal="right" vertical="center"/>
    </xf>
    <xf numFmtId="38" fontId="8" fillId="0" borderId="47" xfId="48" applyFont="1" applyBorder="1" applyAlignment="1">
      <alignment horizontal="center" vertical="center"/>
    </xf>
    <xf numFmtId="38" fontId="8" fillId="0" borderId="52" xfId="48" applyFont="1" applyBorder="1" applyAlignment="1">
      <alignment horizontal="center" vertical="center"/>
    </xf>
    <xf numFmtId="38" fontId="8" fillId="0" borderId="53" xfId="48" applyFont="1" applyBorder="1" applyAlignment="1">
      <alignment horizontal="center" vertical="center"/>
    </xf>
    <xf numFmtId="40" fontId="8" fillId="0" borderId="54" xfId="48" applyNumberFormat="1" applyFont="1" applyBorder="1" applyAlignment="1">
      <alignment vertical="center"/>
    </xf>
    <xf numFmtId="38" fontId="8" fillId="0" borderId="55" xfId="48" applyFont="1" applyBorder="1" applyAlignment="1">
      <alignment horizontal="center" vertical="center"/>
    </xf>
    <xf numFmtId="40" fontId="8" fillId="0" borderId="56" xfId="48" applyNumberFormat="1" applyFont="1" applyBorder="1" applyAlignment="1">
      <alignment vertical="center"/>
    </xf>
    <xf numFmtId="187" fontId="8" fillId="0" borderId="57" xfId="48" applyNumberFormat="1" applyFont="1" applyBorder="1" applyAlignment="1">
      <alignment vertical="center"/>
    </xf>
    <xf numFmtId="38" fontId="8" fillId="0" borderId="58" xfId="48" applyFont="1" applyBorder="1" applyAlignment="1">
      <alignment vertical="center"/>
    </xf>
    <xf numFmtId="187" fontId="8" fillId="0" borderId="58" xfId="48" applyNumberFormat="1" applyFont="1" applyBorder="1" applyAlignment="1">
      <alignment vertical="center"/>
    </xf>
    <xf numFmtId="40" fontId="8" fillId="0" borderId="59" xfId="48" applyNumberFormat="1" applyFont="1" applyBorder="1" applyAlignment="1">
      <alignment vertical="center"/>
    </xf>
    <xf numFmtId="38" fontId="8" fillId="0" borderId="60" xfId="48" applyFont="1" applyBorder="1" applyAlignment="1">
      <alignment vertical="center"/>
    </xf>
    <xf numFmtId="187" fontId="8" fillId="0" borderId="55" xfId="48" applyNumberFormat="1" applyFont="1" applyBorder="1" applyAlignment="1">
      <alignment vertical="center"/>
    </xf>
    <xf numFmtId="176" fontId="8" fillId="0" borderId="61" xfId="48" applyNumberFormat="1" applyFont="1" applyBorder="1" applyAlignment="1">
      <alignment vertical="center"/>
    </xf>
    <xf numFmtId="185" fontId="8" fillId="0" borderId="62" xfId="48" applyNumberFormat="1" applyFont="1" applyBorder="1" applyAlignment="1">
      <alignment vertical="center"/>
    </xf>
    <xf numFmtId="176" fontId="8" fillId="0" borderId="63" xfId="48" applyNumberFormat="1" applyFont="1" applyBorder="1" applyAlignment="1">
      <alignment vertical="center"/>
    </xf>
    <xf numFmtId="185" fontId="8" fillId="0" borderId="62" xfId="48" applyNumberFormat="1" applyFont="1" applyBorder="1" applyAlignment="1">
      <alignment horizontal="right" vertical="center"/>
    </xf>
    <xf numFmtId="38" fontId="8" fillId="0" borderId="64" xfId="48" applyFont="1" applyBorder="1" applyAlignment="1">
      <alignment horizontal="center" vertical="center"/>
    </xf>
    <xf numFmtId="38" fontId="8" fillId="0" borderId="65" xfId="48" applyFont="1" applyBorder="1" applyAlignment="1">
      <alignment horizontal="center" vertical="center"/>
    </xf>
    <xf numFmtId="38" fontId="8" fillId="0" borderId="66" xfId="48" applyFont="1" applyBorder="1" applyAlignment="1">
      <alignment horizontal="center" vertical="center"/>
    </xf>
    <xf numFmtId="40" fontId="8" fillId="0" borderId="67" xfId="48" applyNumberFormat="1" applyFont="1" applyBorder="1" applyAlignment="1">
      <alignment vertical="center"/>
    </xf>
    <xf numFmtId="38" fontId="8" fillId="0" borderId="68" xfId="48" applyFont="1" applyBorder="1" applyAlignment="1">
      <alignment horizontal="center" vertical="center"/>
    </xf>
    <xf numFmtId="40" fontId="8" fillId="0" borderId="69" xfId="48" applyNumberFormat="1" applyFont="1" applyBorder="1" applyAlignment="1">
      <alignment vertical="center"/>
    </xf>
    <xf numFmtId="187" fontId="8" fillId="0" borderId="70" xfId="48" applyNumberFormat="1" applyFont="1" applyBorder="1" applyAlignment="1">
      <alignment vertical="center"/>
    </xf>
    <xf numFmtId="38" fontId="8" fillId="0" borderId="71" xfId="48" applyFont="1" applyBorder="1" applyAlignment="1">
      <alignment vertical="center"/>
    </xf>
    <xf numFmtId="187" fontId="8" fillId="0" borderId="71" xfId="48" applyNumberFormat="1" applyFont="1" applyBorder="1" applyAlignment="1">
      <alignment vertical="center"/>
    </xf>
    <xf numFmtId="40" fontId="8" fillId="0" borderId="72" xfId="48" applyNumberFormat="1" applyFont="1" applyBorder="1" applyAlignment="1">
      <alignment vertical="center"/>
    </xf>
    <xf numFmtId="38" fontId="8" fillId="0" borderId="73" xfId="48" applyFont="1" applyBorder="1" applyAlignment="1">
      <alignment vertical="center"/>
    </xf>
    <xf numFmtId="187" fontId="8" fillId="0" borderId="68" xfId="48" applyNumberFormat="1" applyFont="1" applyBorder="1" applyAlignment="1">
      <alignment vertical="center"/>
    </xf>
    <xf numFmtId="176" fontId="8" fillId="0" borderId="74" xfId="48" applyNumberFormat="1" applyFont="1" applyBorder="1" applyAlignment="1">
      <alignment vertical="center"/>
    </xf>
    <xf numFmtId="185" fontId="8" fillId="0" borderId="75" xfId="48" applyNumberFormat="1" applyFont="1" applyBorder="1" applyAlignment="1">
      <alignment vertical="center"/>
    </xf>
    <xf numFmtId="176" fontId="8" fillId="0" borderId="76" xfId="48" applyNumberFormat="1" applyFont="1" applyBorder="1" applyAlignment="1">
      <alignment vertical="center"/>
    </xf>
    <xf numFmtId="185" fontId="8" fillId="0" borderId="77" xfId="48" applyNumberFormat="1" applyFont="1" applyBorder="1" applyAlignment="1">
      <alignment horizontal="right" vertical="center"/>
    </xf>
    <xf numFmtId="38" fontId="8" fillId="0" borderId="72" xfId="48" applyFont="1" applyBorder="1" applyAlignment="1">
      <alignment horizontal="center" vertical="center"/>
    </xf>
    <xf numFmtId="38" fontId="8" fillId="0" borderId="78" xfId="48" applyFont="1" applyBorder="1" applyAlignment="1">
      <alignment horizontal="center" vertical="center"/>
    </xf>
    <xf numFmtId="38" fontId="8" fillId="0" borderId="79" xfId="48" applyFont="1" applyBorder="1" applyAlignment="1">
      <alignment horizontal="center" vertical="center"/>
    </xf>
    <xf numFmtId="38" fontId="8" fillId="0" borderId="59" xfId="48" applyFont="1" applyBorder="1" applyAlignment="1">
      <alignment horizontal="center" vertical="center"/>
    </xf>
    <xf numFmtId="38" fontId="8" fillId="0" borderId="80" xfId="48" applyFont="1" applyBorder="1" applyAlignment="1">
      <alignment horizontal="center" vertical="center"/>
    </xf>
    <xf numFmtId="38" fontId="8" fillId="0" borderId="81" xfId="48" applyFont="1" applyBorder="1" applyAlignment="1">
      <alignment horizontal="center" vertical="center"/>
    </xf>
    <xf numFmtId="185" fontId="8" fillId="0" borderId="75" xfId="48" applyNumberFormat="1" applyFont="1" applyBorder="1" applyAlignment="1">
      <alignment horizontal="right" vertical="center"/>
    </xf>
    <xf numFmtId="40" fontId="8" fillId="0" borderId="82" xfId="48" applyNumberFormat="1" applyFont="1" applyBorder="1" applyAlignment="1">
      <alignment vertical="center"/>
    </xf>
    <xf numFmtId="38" fontId="8" fillId="0" borderId="83" xfId="48" applyFont="1" applyBorder="1" applyAlignment="1">
      <alignment horizontal="center" vertical="center"/>
    </xf>
    <xf numFmtId="40" fontId="8" fillId="0" borderId="0" xfId="48" applyNumberFormat="1" applyFont="1" applyBorder="1" applyAlignment="1">
      <alignment vertical="center"/>
    </xf>
    <xf numFmtId="187" fontId="8" fillId="0" borderId="84" xfId="48" applyNumberFormat="1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187" fontId="8" fillId="0" borderId="22" xfId="48" applyNumberFormat="1" applyFont="1" applyBorder="1" applyAlignment="1">
      <alignment vertical="center"/>
    </xf>
    <xf numFmtId="40" fontId="8" fillId="0" borderId="85" xfId="48" applyNumberFormat="1" applyFont="1" applyBorder="1" applyAlignment="1">
      <alignment vertical="center"/>
    </xf>
    <xf numFmtId="38" fontId="8" fillId="0" borderId="86" xfId="48" applyFont="1" applyBorder="1" applyAlignment="1">
      <alignment vertical="center"/>
    </xf>
    <xf numFmtId="187" fontId="8" fillId="0" borderId="83" xfId="48" applyNumberFormat="1" applyFont="1" applyBorder="1" applyAlignment="1">
      <alignment vertical="center"/>
    </xf>
    <xf numFmtId="176" fontId="8" fillId="0" borderId="87" xfId="48" applyNumberFormat="1" applyFont="1" applyBorder="1" applyAlignment="1">
      <alignment vertical="center"/>
    </xf>
    <xf numFmtId="185" fontId="8" fillId="0" borderId="23" xfId="48" applyNumberFormat="1" applyFont="1" applyBorder="1" applyAlignment="1">
      <alignment vertical="center"/>
    </xf>
    <xf numFmtId="176" fontId="8" fillId="0" borderId="88" xfId="48" applyNumberFormat="1" applyFont="1" applyBorder="1" applyAlignment="1">
      <alignment vertical="center"/>
    </xf>
    <xf numFmtId="185" fontId="8" fillId="0" borderId="23" xfId="48" applyNumberFormat="1" applyFont="1" applyBorder="1" applyAlignment="1">
      <alignment horizontal="right" vertical="center"/>
    </xf>
    <xf numFmtId="38" fontId="8" fillId="0" borderId="85" xfId="48" applyFont="1" applyBorder="1" applyAlignment="1">
      <alignment horizontal="center" vertical="center"/>
    </xf>
    <xf numFmtId="38" fontId="8" fillId="0" borderId="89" xfId="48" applyFont="1" applyBorder="1" applyAlignment="1">
      <alignment horizontal="center" vertical="center"/>
    </xf>
    <xf numFmtId="38" fontId="8" fillId="0" borderId="90" xfId="48" applyFont="1" applyBorder="1" applyAlignment="1">
      <alignment horizontal="center" vertical="center"/>
    </xf>
    <xf numFmtId="40" fontId="8" fillId="0" borderId="91" xfId="48" applyNumberFormat="1" applyFont="1" applyBorder="1" applyAlignment="1">
      <alignment vertical="center"/>
    </xf>
    <xf numFmtId="38" fontId="8" fillId="0" borderId="92" xfId="48" applyFont="1" applyBorder="1" applyAlignment="1">
      <alignment horizontal="center" vertical="center"/>
    </xf>
    <xf numFmtId="40" fontId="8" fillId="0" borderId="93" xfId="48" applyNumberFormat="1" applyFont="1" applyBorder="1" applyAlignment="1">
      <alignment vertical="center"/>
    </xf>
    <xf numFmtId="187" fontId="8" fillId="0" borderId="94" xfId="48" applyNumberFormat="1" applyFont="1" applyBorder="1" applyAlignment="1">
      <alignment vertical="center"/>
    </xf>
    <xf numFmtId="38" fontId="8" fillId="0" borderId="95" xfId="48" applyFont="1" applyBorder="1" applyAlignment="1">
      <alignment vertical="center"/>
    </xf>
    <xf numFmtId="187" fontId="8" fillId="0" borderId="95" xfId="48" applyNumberFormat="1" applyFont="1" applyBorder="1" applyAlignment="1">
      <alignment vertical="center"/>
    </xf>
    <xf numFmtId="40" fontId="8" fillId="0" borderId="96" xfId="48" applyNumberFormat="1" applyFont="1" applyBorder="1" applyAlignment="1">
      <alignment vertical="center"/>
    </xf>
    <xf numFmtId="38" fontId="8" fillId="0" borderId="97" xfId="48" applyFont="1" applyBorder="1" applyAlignment="1">
      <alignment vertical="center"/>
    </xf>
    <xf numFmtId="187" fontId="8" fillId="0" borderId="92" xfId="48" applyNumberFormat="1" applyFont="1" applyBorder="1" applyAlignment="1">
      <alignment vertical="center"/>
    </xf>
    <xf numFmtId="176" fontId="8" fillId="0" borderId="98" xfId="48" applyNumberFormat="1" applyFont="1" applyBorder="1" applyAlignment="1">
      <alignment vertical="center"/>
    </xf>
    <xf numFmtId="185" fontId="8" fillId="0" borderId="99" xfId="48" applyNumberFormat="1" applyFont="1" applyBorder="1" applyAlignment="1">
      <alignment vertical="center"/>
    </xf>
    <xf numFmtId="176" fontId="8" fillId="0" borderId="100" xfId="48" applyNumberFormat="1" applyFont="1" applyBorder="1" applyAlignment="1">
      <alignment vertical="center"/>
    </xf>
    <xf numFmtId="185" fontId="8" fillId="0" borderId="99" xfId="48" applyNumberFormat="1" applyFont="1" applyBorder="1" applyAlignment="1">
      <alignment horizontal="right" vertical="center"/>
    </xf>
    <xf numFmtId="38" fontId="8" fillId="0" borderId="96" xfId="48" applyFont="1" applyBorder="1" applyAlignment="1">
      <alignment horizontal="center" vertical="center"/>
    </xf>
    <xf numFmtId="38" fontId="8" fillId="0" borderId="101" xfId="48" applyFont="1" applyBorder="1" applyAlignment="1">
      <alignment horizontal="center" vertical="center"/>
    </xf>
    <xf numFmtId="38" fontId="8" fillId="0" borderId="102" xfId="48" applyFont="1" applyBorder="1" applyAlignment="1">
      <alignment horizontal="center" vertical="center"/>
    </xf>
    <xf numFmtId="38" fontId="0" fillId="0" borderId="103" xfId="48" applyFont="1" applyBorder="1" applyAlignment="1">
      <alignment horizontal="center" vertical="center"/>
    </xf>
    <xf numFmtId="38" fontId="0" fillId="0" borderId="104" xfId="48" applyFont="1" applyBorder="1" applyAlignment="1">
      <alignment horizontal="center" vertical="center"/>
    </xf>
    <xf numFmtId="38" fontId="0" fillId="0" borderId="105" xfId="48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183" fontId="0" fillId="0" borderId="109" xfId="0" applyNumberFormat="1" applyFont="1" applyBorder="1" applyAlignment="1">
      <alignment horizontal="center" vertical="center"/>
    </xf>
    <xf numFmtId="183" fontId="0" fillId="0" borderId="110" xfId="0" applyNumberFormat="1" applyFont="1" applyBorder="1" applyAlignment="1">
      <alignment horizontal="center" vertical="center"/>
    </xf>
    <xf numFmtId="180" fontId="0" fillId="0" borderId="111" xfId="0" applyNumberFormat="1" applyFont="1" applyBorder="1" applyAlignment="1">
      <alignment horizontal="center" vertical="center"/>
    </xf>
    <xf numFmtId="180" fontId="0" fillId="0" borderId="110" xfId="0" applyNumberFormat="1" applyFont="1" applyBorder="1" applyAlignment="1">
      <alignment horizontal="center" vertical="center"/>
    </xf>
    <xf numFmtId="183" fontId="0" fillId="0" borderId="104" xfId="0" applyNumberFormat="1" applyFont="1" applyBorder="1" applyAlignment="1">
      <alignment horizontal="center" vertical="center"/>
    </xf>
    <xf numFmtId="183" fontId="0" fillId="0" borderId="105" xfId="0" applyNumberFormat="1" applyFont="1" applyBorder="1" applyAlignment="1">
      <alignment horizontal="center" vertical="center"/>
    </xf>
    <xf numFmtId="183" fontId="0" fillId="0" borderId="1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70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25390625" style="8" customWidth="1"/>
    <col min="2" max="2" width="10.375" style="2" customWidth="1"/>
    <col min="3" max="3" width="10.625" style="4" customWidth="1"/>
    <col min="4" max="5" width="8.125" style="1" customWidth="1"/>
    <col min="6" max="6" width="9.625" style="0" customWidth="1"/>
    <col min="7" max="7" width="8.125" style="3" customWidth="1"/>
    <col min="8" max="8" width="8.375" style="0" customWidth="1"/>
    <col min="9" max="10" width="9.625" style="0" customWidth="1"/>
    <col min="11" max="11" width="8.375" style="0" customWidth="1"/>
    <col min="12" max="12" width="10.75390625" style="0" customWidth="1"/>
    <col min="13" max="13" width="7.625" style="0" customWidth="1"/>
    <col min="14" max="14" width="11.125" style="0" customWidth="1"/>
    <col min="15" max="15" width="7.625" style="0" customWidth="1"/>
    <col min="16" max="16" width="11.25390625" style="0" customWidth="1"/>
    <col min="17" max="17" width="7.625" style="0" customWidth="1"/>
    <col min="18" max="20" width="7.875" style="0" customWidth="1"/>
  </cols>
  <sheetData>
    <row r="1" spans="1:10" s="7" customFormat="1" ht="25.5" customHeight="1">
      <c r="A1" s="5" t="s">
        <v>30</v>
      </c>
      <c r="B1" s="6"/>
      <c r="C1" s="5"/>
      <c r="D1" s="5"/>
      <c r="E1" s="5"/>
      <c r="F1" s="5"/>
      <c r="G1" s="5"/>
      <c r="H1" s="5"/>
      <c r="I1" s="5"/>
      <c r="J1" s="5"/>
    </row>
    <row r="2" spans="1:10" s="12" customFormat="1" ht="18" customHeight="1">
      <c r="A2" s="10"/>
      <c r="B2" s="11"/>
      <c r="C2" s="10"/>
      <c r="D2" s="10"/>
      <c r="E2" s="10"/>
      <c r="F2" s="10"/>
      <c r="G2" s="10"/>
      <c r="H2" s="10"/>
      <c r="I2" s="10"/>
      <c r="J2" s="10"/>
    </row>
    <row r="3" spans="2:10" s="12" customFormat="1" ht="18" customHeight="1">
      <c r="B3" s="9" t="s">
        <v>24</v>
      </c>
      <c r="C3" s="10"/>
      <c r="D3" s="10"/>
      <c r="E3" s="10"/>
      <c r="F3" s="10"/>
      <c r="G3" s="10"/>
      <c r="H3" s="10"/>
      <c r="I3" s="10"/>
      <c r="J3" s="10"/>
    </row>
    <row r="4" spans="2:10" s="12" customFormat="1" ht="18" customHeight="1" thickBot="1">
      <c r="B4" s="9" t="s">
        <v>27</v>
      </c>
      <c r="C4" s="10"/>
      <c r="D4" s="10"/>
      <c r="E4" s="10"/>
      <c r="F4" s="10"/>
      <c r="G4" s="10"/>
      <c r="H4" s="10"/>
      <c r="I4" s="10"/>
      <c r="J4" s="10"/>
    </row>
    <row r="5" spans="1:20" s="12" customFormat="1" ht="24" customHeight="1">
      <c r="A5" s="137" t="s">
        <v>13</v>
      </c>
      <c r="B5" s="145" t="s">
        <v>1</v>
      </c>
      <c r="C5" s="146"/>
      <c r="D5" s="135" t="s">
        <v>2</v>
      </c>
      <c r="E5" s="135"/>
      <c r="F5" s="135"/>
      <c r="G5" s="135"/>
      <c r="H5" s="135"/>
      <c r="I5" s="147" t="s">
        <v>5</v>
      </c>
      <c r="J5" s="145"/>
      <c r="K5" s="146"/>
      <c r="L5" s="141" t="s">
        <v>1</v>
      </c>
      <c r="M5" s="142"/>
      <c r="N5" s="143" t="s">
        <v>2</v>
      </c>
      <c r="O5" s="144"/>
      <c r="P5" s="139" t="s">
        <v>5</v>
      </c>
      <c r="Q5" s="140"/>
      <c r="R5" s="134" t="s">
        <v>0</v>
      </c>
      <c r="S5" s="135"/>
      <c r="T5" s="136"/>
    </row>
    <row r="6" spans="1:20" s="28" customFormat="1" ht="42.75" customHeight="1" thickBot="1">
      <c r="A6" s="138"/>
      <c r="B6" s="13" t="s">
        <v>8</v>
      </c>
      <c r="C6" s="14" t="s">
        <v>7</v>
      </c>
      <c r="D6" s="15" t="s">
        <v>8</v>
      </c>
      <c r="E6" s="16" t="s">
        <v>9</v>
      </c>
      <c r="F6" s="17" t="s">
        <v>7</v>
      </c>
      <c r="G6" s="16" t="s">
        <v>9</v>
      </c>
      <c r="H6" s="18" t="s">
        <v>28</v>
      </c>
      <c r="I6" s="19" t="s">
        <v>8</v>
      </c>
      <c r="J6" s="20" t="s">
        <v>7</v>
      </c>
      <c r="K6" s="21" t="s">
        <v>29</v>
      </c>
      <c r="L6" s="22" t="s">
        <v>4</v>
      </c>
      <c r="M6" s="23" t="s">
        <v>25</v>
      </c>
      <c r="N6" s="24" t="s">
        <v>4</v>
      </c>
      <c r="O6" s="23" t="s">
        <v>25</v>
      </c>
      <c r="P6" s="24" t="s">
        <v>4</v>
      </c>
      <c r="Q6" s="23" t="s">
        <v>25</v>
      </c>
      <c r="R6" s="25" t="s">
        <v>14</v>
      </c>
      <c r="S6" s="26" t="s">
        <v>11</v>
      </c>
      <c r="T6" s="27" t="s">
        <v>3</v>
      </c>
    </row>
    <row r="7" spans="1:20" s="12" customFormat="1" ht="37.5" customHeight="1" thickTop="1">
      <c r="A7" s="29" t="s">
        <v>6</v>
      </c>
      <c r="B7" s="35">
        <v>4252.03</v>
      </c>
      <c r="C7" s="36">
        <v>1032614</v>
      </c>
      <c r="D7" s="37">
        <v>39.3</v>
      </c>
      <c r="E7" s="38">
        <f>ROUND(+D7/B7*100,1)</f>
        <v>0.9</v>
      </c>
      <c r="F7" s="39">
        <v>327845</v>
      </c>
      <c r="G7" s="38">
        <f>ROUND(+F7/C7*100,1)</f>
        <v>31.7</v>
      </c>
      <c r="H7" s="40">
        <f>+F7/D7</f>
        <v>8342.111959287533</v>
      </c>
      <c r="I7" s="41">
        <f aca="true" t="shared" si="0" ref="I7:I15">+B7-D7</f>
        <v>4212.73</v>
      </c>
      <c r="J7" s="42">
        <f aca="true" t="shared" si="1" ref="J7:J15">+C7-F7</f>
        <v>704769</v>
      </c>
      <c r="K7" s="43">
        <f aca="true" t="shared" si="2" ref="K7:K15">+J7/I7</f>
        <v>167.29507943779925</v>
      </c>
      <c r="L7" s="44" t="s">
        <v>10</v>
      </c>
      <c r="M7" s="45" t="s">
        <v>10</v>
      </c>
      <c r="N7" s="46" t="s">
        <v>10</v>
      </c>
      <c r="O7" s="45" t="s">
        <v>10</v>
      </c>
      <c r="P7" s="46" t="s">
        <v>10</v>
      </c>
      <c r="Q7" s="45" t="s">
        <v>10</v>
      </c>
      <c r="R7" s="47">
        <v>40</v>
      </c>
      <c r="S7" s="48">
        <v>11</v>
      </c>
      <c r="T7" s="49">
        <v>13</v>
      </c>
    </row>
    <row r="8" spans="1:20" s="12" customFormat="1" ht="37.5" customHeight="1">
      <c r="A8" s="30" t="s">
        <v>15</v>
      </c>
      <c r="B8" s="50">
        <v>4252.16</v>
      </c>
      <c r="C8" s="51">
        <v>1025465</v>
      </c>
      <c r="D8" s="52">
        <v>43.2</v>
      </c>
      <c r="E8" s="53">
        <f aca="true" t="shared" si="3" ref="E8:E16">ROUND(+D8/B8*100,1)</f>
        <v>1</v>
      </c>
      <c r="F8" s="54">
        <v>343166</v>
      </c>
      <c r="G8" s="53">
        <f aca="true" t="shared" si="4" ref="G8:G16">ROUND(+F8/C8*100,1)</f>
        <v>33.5</v>
      </c>
      <c r="H8" s="55">
        <f aca="true" t="shared" si="5" ref="H8:H15">+F8/D8</f>
        <v>7943.657407407407</v>
      </c>
      <c r="I8" s="56">
        <f t="shared" si="0"/>
        <v>4208.96</v>
      </c>
      <c r="J8" s="57">
        <f t="shared" si="1"/>
        <v>682299</v>
      </c>
      <c r="K8" s="58">
        <f t="shared" si="2"/>
        <v>162.10631604957044</v>
      </c>
      <c r="L8" s="59">
        <v>-7149</v>
      </c>
      <c r="M8" s="60">
        <v>-0.7</v>
      </c>
      <c r="N8" s="61">
        <v>15321</v>
      </c>
      <c r="O8" s="60">
        <v>4.7</v>
      </c>
      <c r="P8" s="61">
        <v>-22470</v>
      </c>
      <c r="Q8" s="62">
        <v>-3.2</v>
      </c>
      <c r="R8" s="63">
        <v>38</v>
      </c>
      <c r="S8" s="64">
        <v>13</v>
      </c>
      <c r="T8" s="65">
        <v>15</v>
      </c>
    </row>
    <row r="9" spans="1:20" s="12" customFormat="1" ht="37.5" customHeight="1">
      <c r="A9" s="31" t="s">
        <v>16</v>
      </c>
      <c r="B9" s="66">
        <v>4252.16</v>
      </c>
      <c r="C9" s="67">
        <v>1029695</v>
      </c>
      <c r="D9" s="68">
        <v>52.3</v>
      </c>
      <c r="E9" s="69">
        <f t="shared" si="3"/>
        <v>1.2</v>
      </c>
      <c r="F9" s="70">
        <v>352002</v>
      </c>
      <c r="G9" s="69">
        <f t="shared" si="4"/>
        <v>34.2</v>
      </c>
      <c r="H9" s="71">
        <f t="shared" si="5"/>
        <v>6730.439770554493</v>
      </c>
      <c r="I9" s="72">
        <f t="shared" si="0"/>
        <v>4199.86</v>
      </c>
      <c r="J9" s="73">
        <f t="shared" si="1"/>
        <v>677693</v>
      </c>
      <c r="K9" s="74">
        <f t="shared" si="2"/>
        <v>161.36085488563907</v>
      </c>
      <c r="L9" s="75">
        <v>4230</v>
      </c>
      <c r="M9" s="76">
        <v>0.4</v>
      </c>
      <c r="N9" s="77">
        <v>8836</v>
      </c>
      <c r="O9" s="76">
        <v>2.6</v>
      </c>
      <c r="P9" s="77">
        <v>-4606</v>
      </c>
      <c r="Q9" s="78">
        <v>-0.7</v>
      </c>
      <c r="R9" s="79">
        <v>35</v>
      </c>
      <c r="S9" s="80">
        <v>11</v>
      </c>
      <c r="T9" s="81">
        <v>16</v>
      </c>
    </row>
    <row r="10" spans="1:20" s="12" customFormat="1" ht="37.5" customHeight="1">
      <c r="A10" s="32" t="s">
        <v>17</v>
      </c>
      <c r="B10" s="82">
        <v>4252.16</v>
      </c>
      <c r="C10" s="83">
        <v>1070791</v>
      </c>
      <c r="D10" s="84">
        <v>70.5</v>
      </c>
      <c r="E10" s="85">
        <f t="shared" si="3"/>
        <v>1.7</v>
      </c>
      <c r="F10" s="86">
        <v>402461</v>
      </c>
      <c r="G10" s="85">
        <f t="shared" si="4"/>
        <v>37.6</v>
      </c>
      <c r="H10" s="87">
        <f t="shared" si="5"/>
        <v>5708.666666666667</v>
      </c>
      <c r="I10" s="88">
        <f t="shared" si="0"/>
        <v>4181.66</v>
      </c>
      <c r="J10" s="89">
        <f t="shared" si="1"/>
        <v>668330</v>
      </c>
      <c r="K10" s="90">
        <f t="shared" si="2"/>
        <v>159.82408899814908</v>
      </c>
      <c r="L10" s="91">
        <v>41096</v>
      </c>
      <c r="M10" s="92">
        <v>4</v>
      </c>
      <c r="N10" s="93">
        <v>50459</v>
      </c>
      <c r="O10" s="92">
        <v>14.3</v>
      </c>
      <c r="P10" s="93">
        <v>-9363</v>
      </c>
      <c r="Q10" s="94">
        <v>-1.4</v>
      </c>
      <c r="R10" s="95">
        <v>35</v>
      </c>
      <c r="S10" s="96">
        <v>16</v>
      </c>
      <c r="T10" s="97">
        <v>21</v>
      </c>
    </row>
    <row r="11" spans="1:20" s="12" customFormat="1" ht="37.5" customHeight="1">
      <c r="A11" s="30" t="s">
        <v>18</v>
      </c>
      <c r="B11" s="50">
        <v>4252.16</v>
      </c>
      <c r="C11" s="51">
        <v>1103459</v>
      </c>
      <c r="D11" s="52">
        <v>85.8</v>
      </c>
      <c r="E11" s="53">
        <f t="shared" si="3"/>
        <v>2</v>
      </c>
      <c r="F11" s="54">
        <v>426563</v>
      </c>
      <c r="G11" s="53">
        <f t="shared" si="4"/>
        <v>38.7</v>
      </c>
      <c r="H11" s="55">
        <f t="shared" si="5"/>
        <v>4971.596736596737</v>
      </c>
      <c r="I11" s="56">
        <f t="shared" si="0"/>
        <v>4166.36</v>
      </c>
      <c r="J11" s="57">
        <f t="shared" si="1"/>
        <v>676896</v>
      </c>
      <c r="K11" s="58">
        <f t="shared" si="2"/>
        <v>162.46699757102124</v>
      </c>
      <c r="L11" s="59">
        <v>32668</v>
      </c>
      <c r="M11" s="60">
        <v>3.1</v>
      </c>
      <c r="N11" s="61">
        <v>24102</v>
      </c>
      <c r="O11" s="60">
        <v>6</v>
      </c>
      <c r="P11" s="61">
        <v>8566</v>
      </c>
      <c r="Q11" s="62">
        <v>1.3</v>
      </c>
      <c r="R11" s="63">
        <v>35</v>
      </c>
      <c r="S11" s="64">
        <v>16</v>
      </c>
      <c r="T11" s="65">
        <v>22</v>
      </c>
    </row>
    <row r="12" spans="1:20" s="12" customFormat="1" ht="37.5" customHeight="1">
      <c r="A12" s="31" t="s">
        <v>19</v>
      </c>
      <c r="B12" s="66">
        <v>4252.32</v>
      </c>
      <c r="C12" s="67">
        <v>1118369</v>
      </c>
      <c r="D12" s="68">
        <v>88.7</v>
      </c>
      <c r="E12" s="69">
        <f t="shared" si="3"/>
        <v>2.1</v>
      </c>
      <c r="F12" s="70">
        <v>424044</v>
      </c>
      <c r="G12" s="69">
        <f t="shared" si="4"/>
        <v>37.9</v>
      </c>
      <c r="H12" s="71">
        <f t="shared" si="5"/>
        <v>4780.65388951522</v>
      </c>
      <c r="I12" s="72">
        <f t="shared" si="0"/>
        <v>4163.62</v>
      </c>
      <c r="J12" s="73">
        <f t="shared" si="1"/>
        <v>694325</v>
      </c>
      <c r="K12" s="74">
        <f t="shared" si="2"/>
        <v>166.75993486437284</v>
      </c>
      <c r="L12" s="75">
        <v>14910</v>
      </c>
      <c r="M12" s="76">
        <v>1.4</v>
      </c>
      <c r="N12" s="77">
        <v>-2519</v>
      </c>
      <c r="O12" s="76">
        <v>-0.6</v>
      </c>
      <c r="P12" s="77">
        <v>17429</v>
      </c>
      <c r="Q12" s="78">
        <v>2.6</v>
      </c>
      <c r="R12" s="98">
        <v>35</v>
      </c>
      <c r="S12" s="99">
        <v>16</v>
      </c>
      <c r="T12" s="100">
        <v>20</v>
      </c>
    </row>
    <row r="13" spans="1:20" s="12" customFormat="1" ht="37.5" customHeight="1">
      <c r="A13" s="32" t="s">
        <v>12</v>
      </c>
      <c r="B13" s="82">
        <v>4246.09</v>
      </c>
      <c r="C13" s="83">
        <v>1120161</v>
      </c>
      <c r="D13" s="84">
        <v>99.3</v>
      </c>
      <c r="E13" s="85">
        <f t="shared" si="3"/>
        <v>2.3</v>
      </c>
      <c r="F13" s="86">
        <v>438417</v>
      </c>
      <c r="G13" s="85">
        <f t="shared" si="4"/>
        <v>39.1</v>
      </c>
      <c r="H13" s="87">
        <f t="shared" si="5"/>
        <v>4415.075528700906</v>
      </c>
      <c r="I13" s="88">
        <f t="shared" si="0"/>
        <v>4146.79</v>
      </c>
      <c r="J13" s="89">
        <f t="shared" si="1"/>
        <v>681744</v>
      </c>
      <c r="K13" s="90">
        <f t="shared" si="2"/>
        <v>164.40282724709957</v>
      </c>
      <c r="L13" s="91">
        <v>1792</v>
      </c>
      <c r="M13" s="92">
        <v>0.2</v>
      </c>
      <c r="N13" s="93">
        <v>14373</v>
      </c>
      <c r="O13" s="92">
        <v>3.4</v>
      </c>
      <c r="P13" s="93">
        <v>-12581</v>
      </c>
      <c r="Q13" s="101">
        <v>-1.8</v>
      </c>
      <c r="R13" s="95">
        <v>35</v>
      </c>
      <c r="S13" s="96">
        <v>16</v>
      </c>
      <c r="T13" s="97">
        <v>20</v>
      </c>
    </row>
    <row r="14" spans="1:20" s="12" customFormat="1" ht="37.5" customHeight="1">
      <c r="A14" s="30" t="s">
        <v>20</v>
      </c>
      <c r="B14" s="50">
        <v>4246.47</v>
      </c>
      <c r="C14" s="51">
        <v>1123125</v>
      </c>
      <c r="D14" s="52">
        <v>105.4</v>
      </c>
      <c r="E14" s="53">
        <f t="shared" si="3"/>
        <v>2.5</v>
      </c>
      <c r="F14" s="54">
        <v>446925</v>
      </c>
      <c r="G14" s="53">
        <f t="shared" si="4"/>
        <v>39.8</v>
      </c>
      <c r="H14" s="55">
        <f t="shared" si="5"/>
        <v>4240.27514231499</v>
      </c>
      <c r="I14" s="56">
        <f t="shared" si="0"/>
        <v>4141.070000000001</v>
      </c>
      <c r="J14" s="57">
        <f t="shared" si="1"/>
        <v>676200</v>
      </c>
      <c r="K14" s="58">
        <f t="shared" si="2"/>
        <v>163.29113007024753</v>
      </c>
      <c r="L14" s="59">
        <v>2964</v>
      </c>
      <c r="M14" s="60">
        <v>0.3</v>
      </c>
      <c r="N14" s="61">
        <v>8508</v>
      </c>
      <c r="O14" s="60">
        <v>1.9</v>
      </c>
      <c r="P14" s="61">
        <v>-5544</v>
      </c>
      <c r="Q14" s="62">
        <v>-0.8</v>
      </c>
      <c r="R14" s="63">
        <v>35</v>
      </c>
      <c r="S14" s="64">
        <v>15</v>
      </c>
      <c r="T14" s="65">
        <v>19</v>
      </c>
    </row>
    <row r="15" spans="1:20" s="12" customFormat="1" ht="37.5" customHeight="1">
      <c r="A15" s="31" t="s">
        <v>21</v>
      </c>
      <c r="B15" s="66">
        <v>4247.22</v>
      </c>
      <c r="C15" s="67">
        <v>1120851</v>
      </c>
      <c r="D15" s="68">
        <v>105.95</v>
      </c>
      <c r="E15" s="69">
        <f t="shared" si="3"/>
        <v>2.5</v>
      </c>
      <c r="F15" s="70">
        <v>429245</v>
      </c>
      <c r="G15" s="69">
        <f t="shared" si="4"/>
        <v>38.3</v>
      </c>
      <c r="H15" s="71">
        <f t="shared" si="5"/>
        <v>4051.3921661160925</v>
      </c>
      <c r="I15" s="72">
        <f t="shared" si="0"/>
        <v>4141.27</v>
      </c>
      <c r="J15" s="73">
        <f t="shared" si="1"/>
        <v>691606</v>
      </c>
      <c r="K15" s="74">
        <f t="shared" si="2"/>
        <v>167.0033588730027</v>
      </c>
      <c r="L15" s="75">
        <v>-2274</v>
      </c>
      <c r="M15" s="76">
        <v>-0.2</v>
      </c>
      <c r="N15" s="77">
        <v>-17680</v>
      </c>
      <c r="O15" s="76">
        <v>-4</v>
      </c>
      <c r="P15" s="77">
        <v>15406</v>
      </c>
      <c r="Q15" s="78">
        <v>2.3</v>
      </c>
      <c r="R15" s="98">
        <v>35</v>
      </c>
      <c r="S15" s="99">
        <v>14</v>
      </c>
      <c r="T15" s="100">
        <v>18</v>
      </c>
    </row>
    <row r="16" spans="1:20" s="12" customFormat="1" ht="37.5" customHeight="1">
      <c r="A16" s="32" t="s">
        <v>22</v>
      </c>
      <c r="B16" s="82">
        <v>4247.39</v>
      </c>
      <c r="C16" s="83">
        <v>1111729</v>
      </c>
      <c r="D16" s="84">
        <v>100.54</v>
      </c>
      <c r="E16" s="85">
        <f t="shared" si="3"/>
        <v>2.4</v>
      </c>
      <c r="F16" s="86">
        <v>397760</v>
      </c>
      <c r="G16" s="85">
        <f t="shared" si="4"/>
        <v>35.8</v>
      </c>
      <c r="H16" s="87">
        <f>+F16/D16</f>
        <v>3956.2363238512035</v>
      </c>
      <c r="I16" s="88">
        <f>+B16-D16</f>
        <v>4146.85</v>
      </c>
      <c r="J16" s="89">
        <f>+C16-F16</f>
        <v>713969</v>
      </c>
      <c r="K16" s="90">
        <f>+J16/I16</f>
        <v>172.1714072127036</v>
      </c>
      <c r="L16" s="91">
        <v>-9122</v>
      </c>
      <c r="M16" s="92">
        <v>-0.8</v>
      </c>
      <c r="N16" s="93">
        <v>-31485</v>
      </c>
      <c r="O16" s="92">
        <v>-7.3</v>
      </c>
      <c r="P16" s="93">
        <v>22363</v>
      </c>
      <c r="Q16" s="101">
        <v>3.2</v>
      </c>
      <c r="R16" s="95">
        <v>21</v>
      </c>
      <c r="S16" s="96">
        <v>10</v>
      </c>
      <c r="T16" s="97">
        <v>14</v>
      </c>
    </row>
    <row r="17" spans="1:20" s="12" customFormat="1" ht="37.5" customHeight="1">
      <c r="A17" s="33" t="s">
        <v>23</v>
      </c>
      <c r="B17" s="102">
        <v>4247.61</v>
      </c>
      <c r="C17" s="103">
        <v>1093247</v>
      </c>
      <c r="D17" s="104">
        <v>104.88</v>
      </c>
      <c r="E17" s="105">
        <f>ROUND(+D17/B17*100,1)</f>
        <v>2.5</v>
      </c>
      <c r="F17" s="106">
        <v>405210</v>
      </c>
      <c r="G17" s="105">
        <f>ROUND(+F17/C17*100,1)</f>
        <v>37.1</v>
      </c>
      <c r="H17" s="107">
        <f>+F17/D17</f>
        <v>3863.558352402746</v>
      </c>
      <c r="I17" s="108">
        <f>+B17-D17</f>
        <v>4142.73</v>
      </c>
      <c r="J17" s="109">
        <f>+C17-F17</f>
        <v>688037</v>
      </c>
      <c r="K17" s="110">
        <f>+J17/I17</f>
        <v>166.08299358152718</v>
      </c>
      <c r="L17" s="111">
        <f>C17-C16</f>
        <v>-18482</v>
      </c>
      <c r="M17" s="112">
        <f>L17/C16*100</f>
        <v>-1.6624555084917276</v>
      </c>
      <c r="N17" s="113">
        <f>F17-F16</f>
        <v>7450</v>
      </c>
      <c r="O17" s="112">
        <f>N17/F16*100</f>
        <v>1.8729887369267901</v>
      </c>
      <c r="P17" s="113">
        <f>J17-J16</f>
        <v>-25932</v>
      </c>
      <c r="Q17" s="114">
        <f>P17/J16*100</f>
        <v>-3.6320904689139164</v>
      </c>
      <c r="R17" s="115">
        <v>15</v>
      </c>
      <c r="S17" s="116">
        <v>9</v>
      </c>
      <c r="T17" s="117">
        <v>15</v>
      </c>
    </row>
    <row r="18" spans="1:20" s="12" customFormat="1" ht="37.5" customHeight="1" thickBot="1">
      <c r="A18" s="34" t="s">
        <v>26</v>
      </c>
      <c r="B18" s="118">
        <v>4247.61</v>
      </c>
      <c r="C18" s="119">
        <v>1066328</v>
      </c>
      <c r="D18" s="120">
        <v>103.98</v>
      </c>
      <c r="E18" s="121">
        <f>ROUND(+D18/B18*100,1)</f>
        <v>2.4</v>
      </c>
      <c r="F18" s="122">
        <v>402927</v>
      </c>
      <c r="G18" s="121">
        <f>ROUND(+F18/C18*100,1)</f>
        <v>37.8</v>
      </c>
      <c r="H18" s="123">
        <f>+F18/D18</f>
        <v>3875.0432775533754</v>
      </c>
      <c r="I18" s="124">
        <f>+B18-D18</f>
        <v>4143.63</v>
      </c>
      <c r="J18" s="125">
        <f>+C18-F18</f>
        <v>663401</v>
      </c>
      <c r="K18" s="126">
        <f>+J18/I18</f>
        <v>160.101408668245</v>
      </c>
      <c r="L18" s="127">
        <f>C18-C17</f>
        <v>-26919</v>
      </c>
      <c r="M18" s="128">
        <f>L18/C17*100</f>
        <v>-2.462298090001619</v>
      </c>
      <c r="N18" s="129">
        <f>F18-F17</f>
        <v>-2283</v>
      </c>
      <c r="O18" s="128">
        <f>N18/F17*100</f>
        <v>-0.5634115643740283</v>
      </c>
      <c r="P18" s="129">
        <f>J18-J17</f>
        <v>-24636</v>
      </c>
      <c r="Q18" s="130">
        <f>P18/J17*100</f>
        <v>-3.5806213910007747</v>
      </c>
      <c r="R18" s="131">
        <v>15</v>
      </c>
      <c r="S18" s="132">
        <v>7</v>
      </c>
      <c r="T18" s="133">
        <v>14</v>
      </c>
    </row>
    <row r="19" spans="1:7" s="12" customFormat="1" ht="14.25">
      <c r="A19" s="28"/>
      <c r="B19" s="11"/>
      <c r="C19" s="4"/>
      <c r="D19" s="1"/>
      <c r="E19" s="1"/>
      <c r="G19" s="3"/>
    </row>
    <row r="20" spans="1:7" s="12" customFormat="1" ht="14.25">
      <c r="A20" s="28"/>
      <c r="B20" s="11"/>
      <c r="C20" s="4"/>
      <c r="D20" s="1"/>
      <c r="E20" s="1"/>
      <c r="G20" s="3"/>
    </row>
    <row r="21" spans="1:7" s="12" customFormat="1" ht="14.25">
      <c r="A21" s="28"/>
      <c r="B21" s="11"/>
      <c r="C21" s="4"/>
      <c r="D21" s="1"/>
      <c r="E21" s="1"/>
      <c r="G21" s="3"/>
    </row>
  </sheetData>
  <sheetProtection/>
  <mergeCells count="8">
    <mergeCell ref="R5:T5"/>
    <mergeCell ref="A5:A6"/>
    <mergeCell ref="D5:H5"/>
    <mergeCell ref="P5:Q5"/>
    <mergeCell ref="L5:M5"/>
    <mergeCell ref="N5:O5"/>
    <mergeCell ref="B5:C5"/>
    <mergeCell ref="I5:K5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</dc:creator>
  <cp:keywords/>
  <dc:description/>
  <cp:lastModifiedBy>456420</cp:lastModifiedBy>
  <cp:lastPrinted>2016-12-13T01:02:08Z</cp:lastPrinted>
  <dcterms:created xsi:type="dcterms:W3CDTF">2002-06-26T02:15:43Z</dcterms:created>
  <dcterms:modified xsi:type="dcterms:W3CDTF">2018-07-11T05:45:26Z</dcterms:modified>
  <cp:category/>
  <cp:version/>
  <cp:contentType/>
  <cp:contentStatus/>
</cp:coreProperties>
</file>