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795" tabRatio="684" activeTab="2"/>
  </bookViews>
  <sheets>
    <sheet name="第1表 事業所" sheetId="1" r:id="rId1"/>
    <sheet name="第2表 従業者数" sheetId="2" r:id="rId2"/>
    <sheet name="第3表 製造品出荷額等" sheetId="3" r:id="rId3"/>
  </sheets>
  <definedNames>
    <definedName name="_xlnm.Print_Area" localSheetId="0">'第1表 事業所'!$B$2:$AF$44</definedName>
  </definedNames>
  <calcPr fullCalcOnLoad="1"/>
</workbook>
</file>

<file path=xl/sharedStrings.xml><?xml version="1.0" encoding="utf-8"?>
<sst xmlns="http://schemas.openxmlformats.org/spreadsheetml/2006/main" count="403" uniqueCount="115">
  <si>
    <t>８年</t>
  </si>
  <si>
    <t>７年</t>
  </si>
  <si>
    <t>９年</t>
  </si>
  <si>
    <t>１０年</t>
  </si>
  <si>
    <t>11年</t>
  </si>
  <si>
    <t>12年</t>
  </si>
  <si>
    <t>13年(遡及)</t>
  </si>
  <si>
    <t>14年</t>
  </si>
  <si>
    <t>第１表　最近10年間における市町村別事業所数（従業者４人以上の事業所）</t>
  </si>
  <si>
    <t>構　　　　　　　　成　　　　　　　　比</t>
  </si>
  <si>
    <t>増減数</t>
  </si>
  <si>
    <t>13年</t>
  </si>
  <si>
    <t>前年比(%)</t>
  </si>
  <si>
    <t>　　　　 年次
市町村</t>
  </si>
  <si>
    <t>構　　成　　比（％）</t>
  </si>
  <si>
    <t>15年</t>
  </si>
  <si>
    <t>16年</t>
  </si>
  <si>
    <t>（砺波市）</t>
  </si>
  <si>
    <t>（庄川町）</t>
  </si>
  <si>
    <t>（城端町）</t>
  </si>
  <si>
    <t>（平　村）</t>
  </si>
  <si>
    <t>（上平村）</t>
  </si>
  <si>
    <t>（利賀村）</t>
  </si>
  <si>
    <t>（井波町）</t>
  </si>
  <si>
    <t>（井口村）</t>
  </si>
  <si>
    <t>（福野町）</t>
  </si>
  <si>
    <t>（福光町）</t>
  </si>
  <si>
    <t>富　山　市</t>
  </si>
  <si>
    <t>高　岡　市</t>
  </si>
  <si>
    <t>新　湊　市</t>
  </si>
  <si>
    <t>魚　津　市</t>
  </si>
  <si>
    <t>氷　見　市</t>
  </si>
  <si>
    <t>滑　川　市</t>
  </si>
  <si>
    <t>黒　部　市</t>
  </si>
  <si>
    <t>砺　波　市</t>
  </si>
  <si>
    <t>小　矢　部　市</t>
  </si>
  <si>
    <t>南　砺　市</t>
  </si>
  <si>
    <t>大 沢 野 町</t>
  </si>
  <si>
    <t>大　山　町</t>
  </si>
  <si>
    <t>舟　橋　村</t>
  </si>
  <si>
    <t>上　市　町</t>
  </si>
  <si>
    <t>立　山　町</t>
  </si>
  <si>
    <t>宇 奈 月 町</t>
  </si>
  <si>
    <t>入　善　町</t>
  </si>
  <si>
    <t>朝　日　町</t>
  </si>
  <si>
    <t>八　尾　町</t>
  </si>
  <si>
    <t>婦　中　町</t>
  </si>
  <si>
    <t>山　田　村</t>
  </si>
  <si>
    <t>細　入　村</t>
  </si>
  <si>
    <t>小　杉　町</t>
  </si>
  <si>
    <t>大　門　町</t>
  </si>
  <si>
    <t>下　　　村</t>
  </si>
  <si>
    <t>大　島　町</t>
  </si>
  <si>
    <t>福　岡　町</t>
  </si>
  <si>
    <t>富 山 県 計</t>
  </si>
  <si>
    <t>-</t>
  </si>
  <si>
    <t>注１：13年までは新聞･出版業は製造業であったため、これに基づく公表値としている。</t>
  </si>
  <si>
    <t>注２：砺波市、南砺市は、市町村合併により平成16年11月に成立した。平成15年調査以前は、内訳（　）書きの市町村を単位として集計している。</t>
  </si>
  <si>
    <t>構　　成　　比（％）</t>
  </si>
  <si>
    <t xml:space="preserve"> </t>
  </si>
  <si>
    <t>第２表　最近10年間における市町村別従業者数（４人以上の事業所）</t>
  </si>
  <si>
    <t>(単位：人）</t>
  </si>
  <si>
    <t>11年</t>
  </si>
  <si>
    <t>12年</t>
  </si>
  <si>
    <t>13年</t>
  </si>
  <si>
    <t>２年</t>
  </si>
  <si>
    <t>３年</t>
  </si>
  <si>
    <t>４年</t>
  </si>
  <si>
    <t>５年</t>
  </si>
  <si>
    <t>６年</t>
  </si>
  <si>
    <t>12年</t>
  </si>
  <si>
    <t>富　山　市</t>
  </si>
  <si>
    <t>高　岡　市</t>
  </si>
  <si>
    <t>新　湊　市</t>
  </si>
  <si>
    <t>魚　津　市</t>
  </si>
  <si>
    <t>氷　見　市</t>
  </si>
  <si>
    <t>滑　川　市</t>
  </si>
  <si>
    <t>黒　部　市</t>
  </si>
  <si>
    <t>（砺波市）</t>
  </si>
  <si>
    <t>（庄川町）</t>
  </si>
  <si>
    <t>小　矢　部　市</t>
  </si>
  <si>
    <t>（城端町）</t>
  </si>
  <si>
    <t>（平　村）</t>
  </si>
  <si>
    <t>（上平村）</t>
  </si>
  <si>
    <t>（利賀村）</t>
  </si>
  <si>
    <t>（井波町）</t>
  </si>
  <si>
    <t>（井口村）</t>
  </si>
  <si>
    <t>（福野町）</t>
  </si>
  <si>
    <t>（福光町）</t>
  </si>
  <si>
    <t>大 沢 野 町</t>
  </si>
  <si>
    <t>大　山　町</t>
  </si>
  <si>
    <t>舟　橋　村</t>
  </si>
  <si>
    <t>χ</t>
  </si>
  <si>
    <t>上　市　町</t>
  </si>
  <si>
    <t>立　山　町</t>
  </si>
  <si>
    <t>宇 奈 月 町</t>
  </si>
  <si>
    <t>入　善　町</t>
  </si>
  <si>
    <t>朝　日　町</t>
  </si>
  <si>
    <t>八　尾　町</t>
  </si>
  <si>
    <t>婦　中　町</t>
  </si>
  <si>
    <t>山　田　村</t>
  </si>
  <si>
    <t>細　入　村</t>
  </si>
  <si>
    <t>小　杉　町</t>
  </si>
  <si>
    <t>大　門　町</t>
  </si>
  <si>
    <t>大　島　町</t>
  </si>
  <si>
    <t>福　岡　町</t>
  </si>
  <si>
    <t xml:space="preserve"> </t>
  </si>
  <si>
    <t>第３表　最近10年間における市町村別製造品出荷額等（４人以上の事業所）</t>
  </si>
  <si>
    <t>（単位：万円）</t>
  </si>
  <si>
    <t>増減額</t>
  </si>
  <si>
    <t>13年</t>
  </si>
  <si>
    <t>13年(遡及)</t>
  </si>
  <si>
    <t>14年</t>
  </si>
  <si>
    <t>15年</t>
  </si>
  <si>
    <t>16年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</si>
</sst>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x&quot;"/>
    <numFmt numFmtId="179" formatCode="#,##0;&quot;▲ &quot;#,##0"/>
    <numFmt numFmtId="180" formatCode="0.0;&quot;▲ &quot;0.0"/>
    <numFmt numFmtId="181" formatCode="#,##0_ 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10" fillId="0" borderId="0" xfId="22" applyFont="1" applyAlignment="1">
      <alignment vertical="top"/>
      <protection/>
    </xf>
    <xf numFmtId="0" fontId="12" fillId="0" borderId="0" xfId="21" applyFont="1" applyFill="1" applyBorder="1" applyAlignment="1">
      <alignment vertical="top"/>
      <protection/>
    </xf>
    <xf numFmtId="0" fontId="5" fillId="0" borderId="0" xfId="0" applyFont="1" applyAlignment="1">
      <alignment vertical="top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22" applyFont="1" applyAlignment="1">
      <alignment vertical="top"/>
      <protection/>
    </xf>
    <xf numFmtId="0" fontId="5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80" fontId="7" fillId="0" borderId="22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180" fontId="7" fillId="0" borderId="24" xfId="0" applyNumberFormat="1" applyFont="1" applyBorder="1" applyAlignment="1">
      <alignment horizontal="right" vertical="center"/>
    </xf>
    <xf numFmtId="176" fontId="14" fillId="0" borderId="11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7" fillId="0" borderId="17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justify" wrapText="1"/>
    </xf>
    <xf numFmtId="0" fontId="0" fillId="0" borderId="35" xfId="0" applyBorder="1" applyAlignment="1">
      <alignment vertical="justify" wrapText="1"/>
    </xf>
    <xf numFmtId="0" fontId="0" fillId="0" borderId="36" xfId="0" applyBorder="1" applyAlignment="1">
      <alignment vertical="justify" wrapText="1"/>
    </xf>
    <xf numFmtId="0" fontId="0" fillId="0" borderId="37" xfId="0" applyBorder="1" applyAlignment="1">
      <alignment vertical="justify" wrapText="1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/>
    </xf>
    <xf numFmtId="0" fontId="19" fillId="0" borderId="0" xfId="0" applyFont="1" applyAlignment="1">
      <alignment vertical="center"/>
    </xf>
    <xf numFmtId="180" fontId="5" fillId="0" borderId="4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41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horizontal="right" vertical="center"/>
    </xf>
    <xf numFmtId="176" fontId="13" fillId="0" borderId="15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80" fontId="7" fillId="0" borderId="42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80" fontId="7" fillId="0" borderId="43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80" fontId="7" fillId="0" borderId="43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9" fontId="5" fillId="0" borderId="17" xfId="0" applyNumberFormat="1" applyFont="1" applyBorder="1" applyAlignment="1">
      <alignment horizontal="right" vertical="center"/>
    </xf>
    <xf numFmtId="176" fontId="13" fillId="0" borderId="11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80" fontId="7" fillId="0" borderId="4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ble_1" xfId="21"/>
    <cellStyle name="標準_水源原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W4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1" sqref="G21"/>
    </sheetView>
  </sheetViews>
  <sheetFormatPr defaultColWidth="9.00390625" defaultRowHeight="12.75"/>
  <cols>
    <col min="1" max="1" width="2.125" style="1" customWidth="1"/>
    <col min="2" max="2" width="3.125" style="1" customWidth="1"/>
    <col min="3" max="3" width="9.125" style="1" customWidth="1"/>
    <col min="4" max="9" width="12.75390625" style="1" customWidth="1"/>
    <col min="10" max="10" width="12.75390625" style="36" customWidth="1"/>
    <col min="11" max="11" width="12.75390625" style="1" hidden="1" customWidth="1"/>
    <col min="12" max="14" width="12.75390625" style="1" customWidth="1"/>
    <col min="15" max="16" width="9.75390625" style="1" customWidth="1"/>
    <col min="17" max="18" width="8.625" style="1" hidden="1" customWidth="1"/>
    <col min="19" max="19" width="7.75390625" style="1" hidden="1" customWidth="1"/>
    <col min="20" max="21" width="6.75390625" style="1" hidden="1" customWidth="1"/>
    <col min="22" max="28" width="6.75390625" style="1" customWidth="1"/>
    <col min="29" max="29" width="6.75390625" style="1" hidden="1" customWidth="1"/>
    <col min="30" max="32" width="6.75390625" style="1" customWidth="1"/>
    <col min="33" max="16384" width="9.125" style="1" customWidth="1"/>
  </cols>
  <sheetData>
    <row r="1" spans="2:3" ht="14.25">
      <c r="B1" s="4" t="s">
        <v>59</v>
      </c>
      <c r="C1" s="4"/>
    </row>
    <row r="2" spans="2:10" s="22" customFormat="1" ht="30" customHeight="1">
      <c r="B2" s="58" t="s">
        <v>8</v>
      </c>
      <c r="C2" s="58"/>
      <c r="J2" s="59"/>
    </row>
    <row r="3" spans="2:33" ht="18" customHeight="1">
      <c r="B3" s="94" t="s">
        <v>13</v>
      </c>
      <c r="C3" s="95"/>
      <c r="D3" s="98" t="s">
        <v>1</v>
      </c>
      <c r="E3" s="98" t="s">
        <v>0</v>
      </c>
      <c r="F3" s="98" t="s">
        <v>2</v>
      </c>
      <c r="G3" s="98" t="s">
        <v>3</v>
      </c>
      <c r="H3" s="98" t="s">
        <v>4</v>
      </c>
      <c r="I3" s="98" t="s">
        <v>5</v>
      </c>
      <c r="J3" s="100" t="s">
        <v>11</v>
      </c>
      <c r="K3" s="98" t="s">
        <v>6</v>
      </c>
      <c r="L3" s="98" t="s">
        <v>7</v>
      </c>
      <c r="M3" s="98" t="s">
        <v>15</v>
      </c>
      <c r="N3" s="102" t="s">
        <v>16</v>
      </c>
      <c r="O3" s="31"/>
      <c r="P3" s="26"/>
      <c r="Q3" s="38"/>
      <c r="R3" s="8"/>
      <c r="S3" s="6" t="s">
        <v>9</v>
      </c>
      <c r="T3" s="6"/>
      <c r="U3" s="6" t="s">
        <v>14</v>
      </c>
      <c r="V3" s="6" t="s">
        <v>58</v>
      </c>
      <c r="W3" s="6"/>
      <c r="X3" s="6"/>
      <c r="Y3" s="6"/>
      <c r="Z3" s="6"/>
      <c r="AA3" s="6"/>
      <c r="AB3" s="6"/>
      <c r="AC3" s="6"/>
      <c r="AD3" s="6"/>
      <c r="AE3" s="6"/>
      <c r="AF3" s="7"/>
      <c r="AG3" s="90"/>
    </row>
    <row r="4" spans="2:32" ht="18" customHeight="1">
      <c r="B4" s="96"/>
      <c r="C4" s="97"/>
      <c r="D4" s="99"/>
      <c r="E4" s="99"/>
      <c r="F4" s="99"/>
      <c r="G4" s="99"/>
      <c r="H4" s="99"/>
      <c r="I4" s="99"/>
      <c r="J4" s="101"/>
      <c r="K4" s="99"/>
      <c r="L4" s="99"/>
      <c r="M4" s="99"/>
      <c r="N4" s="103"/>
      <c r="O4" s="33" t="s">
        <v>10</v>
      </c>
      <c r="P4" s="27" t="s">
        <v>12</v>
      </c>
      <c r="Q4" s="39" t="e">
        <f>#REF!</f>
        <v>#REF!</v>
      </c>
      <c r="R4" s="9" t="e">
        <f>#REF!</f>
        <v>#REF!</v>
      </c>
      <c r="S4" s="9" t="e">
        <f>#REF!</f>
        <v>#REF!</v>
      </c>
      <c r="T4" s="9" t="e">
        <f>#REF!</f>
        <v>#REF!</v>
      </c>
      <c r="U4" s="9" t="e">
        <f>#REF!</f>
        <v>#REF!</v>
      </c>
      <c r="V4" s="9" t="str">
        <f aca="true" t="shared" si="0" ref="V4:AA4">D3</f>
        <v>７年</v>
      </c>
      <c r="W4" s="9" t="str">
        <f t="shared" si="0"/>
        <v>８年</v>
      </c>
      <c r="X4" s="9" t="str">
        <f t="shared" si="0"/>
        <v>９年</v>
      </c>
      <c r="Y4" s="9" t="str">
        <f t="shared" si="0"/>
        <v>１０年</v>
      </c>
      <c r="Z4" s="10" t="str">
        <f t="shared" si="0"/>
        <v>11年</v>
      </c>
      <c r="AA4" s="11" t="str">
        <f t="shared" si="0"/>
        <v>12年</v>
      </c>
      <c r="AB4" s="11" t="str">
        <f>J3</f>
        <v>13年</v>
      </c>
      <c r="AC4" s="11" t="str">
        <f>K3</f>
        <v>13年(遡及)</v>
      </c>
      <c r="AD4" s="60" t="str">
        <f>L3</f>
        <v>14年</v>
      </c>
      <c r="AE4" s="60" t="str">
        <f>M3</f>
        <v>15年</v>
      </c>
      <c r="AF4" s="27" t="str">
        <f>N3</f>
        <v>16年</v>
      </c>
    </row>
    <row r="5" spans="2:32" ht="31.5" customHeight="1">
      <c r="B5" s="62" t="s">
        <v>54</v>
      </c>
      <c r="C5" s="63"/>
      <c r="D5" s="40">
        <f aca="true" t="shared" si="1" ref="D5:L5">SUM(D6:D13)+SUM(D16:D17)+SUM(D26:D42)</f>
        <v>4516</v>
      </c>
      <c r="E5" s="40">
        <f t="shared" si="1"/>
        <v>4556</v>
      </c>
      <c r="F5" s="40">
        <f t="shared" si="1"/>
        <v>4444</v>
      </c>
      <c r="G5" s="40">
        <f t="shared" si="1"/>
        <v>4532</v>
      </c>
      <c r="H5" s="40">
        <f t="shared" si="1"/>
        <v>4256</v>
      </c>
      <c r="I5" s="40">
        <f t="shared" si="1"/>
        <v>4198</v>
      </c>
      <c r="J5" s="40">
        <f t="shared" si="1"/>
        <v>3938</v>
      </c>
      <c r="K5" s="40">
        <f t="shared" si="1"/>
        <v>3925</v>
      </c>
      <c r="L5" s="40">
        <f t="shared" si="1"/>
        <v>3686</v>
      </c>
      <c r="M5" s="40">
        <f>SUM(M6:M13)+SUM(M16:M17)+SUM(M26:M42)</f>
        <v>3747</v>
      </c>
      <c r="N5" s="40">
        <f>SUM(N6:N13)+SUM(N16:N17)+SUM(N26:N42)</f>
        <v>3498</v>
      </c>
      <c r="O5" s="41">
        <f>N5-M5</f>
        <v>-249</v>
      </c>
      <c r="P5" s="42">
        <f>ROUND(N5/M5*100-100,1)</f>
        <v>-6.6</v>
      </c>
      <c r="Q5" s="43" t="e">
        <f>SUM(Q6:Q42)</f>
        <v>#REF!</v>
      </c>
      <c r="R5" s="13" t="e">
        <f>SUM(R6:R42)</f>
        <v>#REF!</v>
      </c>
      <c r="S5" s="13" t="e">
        <f>SUM(S6:S42)</f>
        <v>#REF!</v>
      </c>
      <c r="T5" s="13" t="e">
        <f>SUM(T6:T42)</f>
        <v>#REF!</v>
      </c>
      <c r="U5" s="13" t="e">
        <f aca="true" t="shared" si="2" ref="U5:AE5">SUM(U6:U13)+SUM(U16:U17)+SUM(U26:U42)</f>
        <v>#REF!</v>
      </c>
      <c r="V5" s="13">
        <f t="shared" si="2"/>
        <v>100</v>
      </c>
      <c r="W5" s="13">
        <f t="shared" si="2"/>
        <v>100</v>
      </c>
      <c r="X5" s="13">
        <f t="shared" si="2"/>
        <v>99.99999999999999</v>
      </c>
      <c r="Y5" s="13">
        <f t="shared" si="2"/>
        <v>99.99999999999999</v>
      </c>
      <c r="Z5" s="14">
        <f t="shared" si="2"/>
        <v>100</v>
      </c>
      <c r="AA5" s="15">
        <f t="shared" si="2"/>
        <v>100</v>
      </c>
      <c r="AB5" s="15">
        <f t="shared" si="2"/>
        <v>100</v>
      </c>
      <c r="AC5" s="15">
        <f t="shared" si="2"/>
        <v>100</v>
      </c>
      <c r="AD5" s="61">
        <f t="shared" si="2"/>
        <v>100</v>
      </c>
      <c r="AE5" s="61">
        <f t="shared" si="2"/>
        <v>100</v>
      </c>
      <c r="AF5" s="16">
        <f>SUM(AF6:AF42)</f>
        <v>100</v>
      </c>
    </row>
    <row r="6" spans="2:32" ht="21" customHeight="1">
      <c r="B6" s="64" t="s">
        <v>27</v>
      </c>
      <c r="C6" s="67"/>
      <c r="D6" s="17">
        <v>823</v>
      </c>
      <c r="E6" s="17">
        <v>817</v>
      </c>
      <c r="F6" s="17">
        <v>787</v>
      </c>
      <c r="G6" s="18">
        <v>866</v>
      </c>
      <c r="H6" s="18">
        <v>817</v>
      </c>
      <c r="I6" s="18">
        <v>797</v>
      </c>
      <c r="J6" s="44">
        <v>750</v>
      </c>
      <c r="K6" s="45">
        <v>740</v>
      </c>
      <c r="L6" s="45">
        <v>692</v>
      </c>
      <c r="M6" s="45">
        <v>732</v>
      </c>
      <c r="N6" s="32">
        <v>689</v>
      </c>
      <c r="O6" s="28">
        <f aca="true" t="shared" si="3" ref="O6:O42">N6-M6</f>
        <v>-43</v>
      </c>
      <c r="P6" s="46">
        <f aca="true" t="shared" si="4" ref="P6:P42">ROUND(N6/M6*100-100,1)</f>
        <v>-5.9</v>
      </c>
      <c r="Q6" s="47" t="e">
        <f>#REF!/#REF!*100</f>
        <v>#REF!</v>
      </c>
      <c r="R6" s="2" t="e">
        <f>#REF!/#REF!*100</f>
        <v>#REF!</v>
      </c>
      <c r="S6" s="2" t="e">
        <f>#REF!/#REF!*100</f>
        <v>#REF!</v>
      </c>
      <c r="T6" s="2" t="e">
        <f>#REF!/#REF!*100</f>
        <v>#REF!</v>
      </c>
      <c r="U6" s="2" t="e">
        <f>#REF!/#REF!*100</f>
        <v>#REF!</v>
      </c>
      <c r="V6" s="2">
        <f>D6/$D$5*100</f>
        <v>18.224092116917625</v>
      </c>
      <c r="W6" s="2">
        <f>E6/$E$5*100</f>
        <v>17.93239683933275</v>
      </c>
      <c r="X6" s="2">
        <f>F6/$F$5*100</f>
        <v>17.70927092709271</v>
      </c>
      <c r="Y6" s="2">
        <f>G6/$G$5*100</f>
        <v>19.10856134157105</v>
      </c>
      <c r="Z6" s="3">
        <f>H6/$H$5*100</f>
        <v>19.196428571428573</v>
      </c>
      <c r="AA6" s="5">
        <f>I6/$I$5*100</f>
        <v>18.98523106241067</v>
      </c>
      <c r="AB6" s="52">
        <f>J6/$J$5*100</f>
        <v>19.045200609446418</v>
      </c>
      <c r="AC6" s="52">
        <f>K6/$K$5*100</f>
        <v>18.85350318471338</v>
      </c>
      <c r="AD6" s="52">
        <f>L6/$L$5*100</f>
        <v>18.773738469886055</v>
      </c>
      <c r="AE6" s="52">
        <f>M6/$M$5*100</f>
        <v>19.53562850280224</v>
      </c>
      <c r="AF6" s="53">
        <f>N6/$N$5*100</f>
        <v>19.696969696969695</v>
      </c>
    </row>
    <row r="7" spans="2:32" ht="21" customHeight="1">
      <c r="B7" s="64" t="s">
        <v>28</v>
      </c>
      <c r="C7" s="67"/>
      <c r="D7" s="17">
        <v>864</v>
      </c>
      <c r="E7" s="17">
        <v>936</v>
      </c>
      <c r="F7" s="17">
        <v>899</v>
      </c>
      <c r="G7" s="18">
        <v>880</v>
      </c>
      <c r="H7" s="18">
        <v>821</v>
      </c>
      <c r="I7" s="18">
        <v>803</v>
      </c>
      <c r="J7" s="48">
        <v>735</v>
      </c>
      <c r="K7" s="34">
        <v>733</v>
      </c>
      <c r="L7" s="34">
        <v>676</v>
      </c>
      <c r="M7" s="34">
        <v>681</v>
      </c>
      <c r="N7" s="23">
        <v>614</v>
      </c>
      <c r="O7" s="29">
        <f t="shared" si="3"/>
        <v>-67</v>
      </c>
      <c r="P7" s="49">
        <f t="shared" si="4"/>
        <v>-9.8</v>
      </c>
      <c r="Q7" s="47" t="e">
        <f>#REF!/#REF!*100</f>
        <v>#REF!</v>
      </c>
      <c r="R7" s="2" t="e">
        <f>#REF!/#REF!*100</f>
        <v>#REF!</v>
      </c>
      <c r="S7" s="2" t="e">
        <f>#REF!/#REF!*100</f>
        <v>#REF!</v>
      </c>
      <c r="T7" s="2" t="e">
        <f>#REF!/#REF!*100</f>
        <v>#REF!</v>
      </c>
      <c r="U7" s="2" t="e">
        <f>#REF!/#REF!*100</f>
        <v>#REF!</v>
      </c>
      <c r="V7" s="2">
        <f aca="true" t="shared" si="5" ref="V7:V33">D7/$D$5*100</f>
        <v>19.13197519929141</v>
      </c>
      <c r="W7" s="2">
        <f aca="true" t="shared" si="6" ref="W7:W33">E7/$E$5*100</f>
        <v>20.54433713784021</v>
      </c>
      <c r="X7" s="2">
        <f aca="true" t="shared" si="7" ref="X7:X33">F7/$F$5*100</f>
        <v>20.229522952295227</v>
      </c>
      <c r="Y7" s="2">
        <f aca="true" t="shared" si="8" ref="Y7:Y33">G7/$G$5*100</f>
        <v>19.41747572815534</v>
      </c>
      <c r="Z7" s="3">
        <f aca="true" t="shared" si="9" ref="Z7:Z33">H7/$H$5*100</f>
        <v>19.290413533834585</v>
      </c>
      <c r="AA7" s="5">
        <f aca="true" t="shared" si="10" ref="AA7:AA42">I7/$I$5*100</f>
        <v>19.12815626488804</v>
      </c>
      <c r="AB7" s="54">
        <f aca="true" t="shared" si="11" ref="AB7:AB42">J7/$J$5*100</f>
        <v>18.66429659725749</v>
      </c>
      <c r="AC7" s="54">
        <f aca="true" t="shared" si="12" ref="AC7:AC42">K7/$K$5*100</f>
        <v>18.67515923566879</v>
      </c>
      <c r="AD7" s="54">
        <f aca="true" t="shared" si="13" ref="AD7:AD42">L7/$L$5*100</f>
        <v>18.339663591969614</v>
      </c>
      <c r="AE7" s="54">
        <f aca="true" t="shared" si="14" ref="AE7:AE42">M7/$M$5*100</f>
        <v>18.174539631705365</v>
      </c>
      <c r="AF7" s="55">
        <f aca="true" t="shared" si="15" ref="AF7:AF42">N7/$N$5*100</f>
        <v>17.552887364208118</v>
      </c>
    </row>
    <row r="8" spans="2:32" ht="21" customHeight="1">
      <c r="B8" s="64" t="s">
        <v>29</v>
      </c>
      <c r="C8" s="67"/>
      <c r="D8" s="17">
        <v>204</v>
      </c>
      <c r="E8" s="17">
        <v>216</v>
      </c>
      <c r="F8" s="17">
        <v>219</v>
      </c>
      <c r="G8" s="18">
        <v>205</v>
      </c>
      <c r="H8" s="18">
        <v>186</v>
      </c>
      <c r="I8" s="18">
        <v>183</v>
      </c>
      <c r="J8" s="48">
        <v>177</v>
      </c>
      <c r="K8" s="34">
        <v>177</v>
      </c>
      <c r="L8" s="91">
        <v>164</v>
      </c>
      <c r="M8" s="91">
        <v>163</v>
      </c>
      <c r="N8" s="24">
        <v>151</v>
      </c>
      <c r="O8" s="29">
        <f t="shared" si="3"/>
        <v>-12</v>
      </c>
      <c r="P8" s="49">
        <f t="shared" si="4"/>
        <v>-7.4</v>
      </c>
      <c r="Q8" s="47" t="e">
        <f>#REF!/#REF!*100</f>
        <v>#REF!</v>
      </c>
      <c r="R8" s="2" t="e">
        <f>#REF!/#REF!*100</f>
        <v>#REF!</v>
      </c>
      <c r="S8" s="2" t="e">
        <f>#REF!/#REF!*100</f>
        <v>#REF!</v>
      </c>
      <c r="T8" s="2" t="e">
        <f>#REF!/#REF!*100</f>
        <v>#REF!</v>
      </c>
      <c r="U8" s="2" t="e">
        <f>#REF!/#REF!*100</f>
        <v>#REF!</v>
      </c>
      <c r="V8" s="2">
        <f t="shared" si="5"/>
        <v>4.517271922054915</v>
      </c>
      <c r="W8" s="2">
        <f t="shared" si="6"/>
        <v>4.741000877963126</v>
      </c>
      <c r="X8" s="2">
        <f t="shared" si="7"/>
        <v>4.927992799279928</v>
      </c>
      <c r="Y8" s="2">
        <f t="shared" si="8"/>
        <v>4.523389232127096</v>
      </c>
      <c r="Z8" s="3">
        <f t="shared" si="9"/>
        <v>4.370300751879699</v>
      </c>
      <c r="AA8" s="5">
        <f t="shared" si="10"/>
        <v>4.359218675559791</v>
      </c>
      <c r="AB8" s="54">
        <f t="shared" si="11"/>
        <v>4.494667343829355</v>
      </c>
      <c r="AC8" s="54">
        <f t="shared" si="12"/>
        <v>4.509554140127388</v>
      </c>
      <c r="AD8" s="54">
        <f t="shared" si="13"/>
        <v>4.449267498643516</v>
      </c>
      <c r="AE8" s="54">
        <f t="shared" si="14"/>
        <v>4.350146784093941</v>
      </c>
      <c r="AF8" s="55">
        <f t="shared" si="15"/>
        <v>4.316752429959977</v>
      </c>
    </row>
    <row r="9" spans="2:32" ht="21" customHeight="1">
      <c r="B9" s="64" t="s">
        <v>30</v>
      </c>
      <c r="C9" s="67"/>
      <c r="D9" s="17">
        <v>213</v>
      </c>
      <c r="E9" s="17">
        <v>210</v>
      </c>
      <c r="F9" s="17">
        <v>190</v>
      </c>
      <c r="G9" s="18">
        <v>204</v>
      </c>
      <c r="H9" s="18">
        <v>195</v>
      </c>
      <c r="I9" s="18">
        <v>193</v>
      </c>
      <c r="J9" s="48">
        <v>173</v>
      </c>
      <c r="K9" s="34">
        <v>173</v>
      </c>
      <c r="L9" s="91">
        <v>171</v>
      </c>
      <c r="M9" s="91">
        <v>167</v>
      </c>
      <c r="N9" s="24">
        <v>164</v>
      </c>
      <c r="O9" s="29">
        <f t="shared" si="3"/>
        <v>-3</v>
      </c>
      <c r="P9" s="49">
        <f t="shared" si="4"/>
        <v>-1.8</v>
      </c>
      <c r="Q9" s="47" t="e">
        <f>#REF!/#REF!*100</f>
        <v>#REF!</v>
      </c>
      <c r="R9" s="2" t="e">
        <f>#REF!/#REF!*100</f>
        <v>#REF!</v>
      </c>
      <c r="S9" s="2" t="e">
        <f>#REF!/#REF!*100</f>
        <v>#REF!</v>
      </c>
      <c r="T9" s="2" t="e">
        <f>#REF!/#REF!*100</f>
        <v>#REF!</v>
      </c>
      <c r="U9" s="2" t="e">
        <f>#REF!/#REF!*100</f>
        <v>#REF!</v>
      </c>
      <c r="V9" s="2">
        <f t="shared" si="5"/>
        <v>4.716563330380867</v>
      </c>
      <c r="W9" s="2">
        <f t="shared" si="6"/>
        <v>4.6093064091308165</v>
      </c>
      <c r="X9" s="2">
        <f t="shared" si="7"/>
        <v>4.275427542754275</v>
      </c>
      <c r="Y9" s="2">
        <f t="shared" si="8"/>
        <v>4.501323918799647</v>
      </c>
      <c r="Z9" s="3">
        <f t="shared" si="9"/>
        <v>4.581766917293233</v>
      </c>
      <c r="AA9" s="5">
        <f t="shared" si="10"/>
        <v>4.597427346355407</v>
      </c>
      <c r="AB9" s="54">
        <f t="shared" si="11"/>
        <v>4.393092940578974</v>
      </c>
      <c r="AC9" s="54">
        <f t="shared" si="12"/>
        <v>4.407643312101911</v>
      </c>
      <c r="AD9" s="54">
        <f t="shared" si="13"/>
        <v>4.639175257731959</v>
      </c>
      <c r="AE9" s="54">
        <f t="shared" si="14"/>
        <v>4.456898852415265</v>
      </c>
      <c r="AF9" s="55">
        <f t="shared" si="15"/>
        <v>4.688393367638651</v>
      </c>
    </row>
    <row r="10" spans="2:32" ht="21" customHeight="1">
      <c r="B10" s="64" t="s">
        <v>31</v>
      </c>
      <c r="C10" s="67"/>
      <c r="D10" s="17">
        <v>258</v>
      </c>
      <c r="E10" s="17">
        <v>246</v>
      </c>
      <c r="F10" s="17">
        <v>241</v>
      </c>
      <c r="G10" s="18">
        <v>255</v>
      </c>
      <c r="H10" s="18">
        <v>237</v>
      </c>
      <c r="I10" s="18">
        <v>227</v>
      </c>
      <c r="J10" s="48">
        <v>201</v>
      </c>
      <c r="K10" s="34">
        <v>201</v>
      </c>
      <c r="L10" s="91">
        <v>185</v>
      </c>
      <c r="M10" s="91">
        <v>189</v>
      </c>
      <c r="N10" s="24">
        <v>169</v>
      </c>
      <c r="O10" s="29">
        <f t="shared" si="3"/>
        <v>-20</v>
      </c>
      <c r="P10" s="49">
        <f t="shared" si="4"/>
        <v>-10.6</v>
      </c>
      <c r="Q10" s="47" t="e">
        <f>#REF!/#REF!*100</f>
        <v>#REF!</v>
      </c>
      <c r="R10" s="2" t="e">
        <f>#REF!/#REF!*100</f>
        <v>#REF!</v>
      </c>
      <c r="S10" s="2" t="e">
        <f>#REF!/#REF!*100</f>
        <v>#REF!</v>
      </c>
      <c r="T10" s="2" t="e">
        <f>#REF!/#REF!*100</f>
        <v>#REF!</v>
      </c>
      <c r="U10" s="2" t="e">
        <f>#REF!/#REF!*100</f>
        <v>#REF!</v>
      </c>
      <c r="V10" s="2">
        <f t="shared" si="5"/>
        <v>5.713020372010629</v>
      </c>
      <c r="W10" s="2">
        <f t="shared" si="6"/>
        <v>5.39947322212467</v>
      </c>
      <c r="X10" s="2">
        <f t="shared" si="7"/>
        <v>5.423042304230423</v>
      </c>
      <c r="Y10" s="2">
        <f t="shared" si="8"/>
        <v>5.626654898499559</v>
      </c>
      <c r="Z10" s="3">
        <f t="shared" si="9"/>
        <v>5.568609022556391</v>
      </c>
      <c r="AA10" s="5">
        <f t="shared" si="10"/>
        <v>5.4073368270605044</v>
      </c>
      <c r="AB10" s="54">
        <f t="shared" si="11"/>
        <v>5.1041137633316405</v>
      </c>
      <c r="AC10" s="54">
        <f t="shared" si="12"/>
        <v>5.1210191082802545</v>
      </c>
      <c r="AD10" s="54">
        <f t="shared" si="13"/>
        <v>5.018990775908844</v>
      </c>
      <c r="AE10" s="54">
        <f t="shared" si="14"/>
        <v>5.044035228182546</v>
      </c>
      <c r="AF10" s="55">
        <f t="shared" si="15"/>
        <v>4.831332189822756</v>
      </c>
    </row>
    <row r="11" spans="2:32" ht="21" customHeight="1">
      <c r="B11" s="64" t="s">
        <v>32</v>
      </c>
      <c r="C11" s="67"/>
      <c r="D11" s="17">
        <v>167</v>
      </c>
      <c r="E11" s="17">
        <v>165</v>
      </c>
      <c r="F11" s="17">
        <v>154</v>
      </c>
      <c r="G11" s="18">
        <v>158</v>
      </c>
      <c r="H11" s="18">
        <v>151</v>
      </c>
      <c r="I11" s="18">
        <v>150</v>
      </c>
      <c r="J11" s="48">
        <v>144</v>
      </c>
      <c r="K11" s="34">
        <v>143</v>
      </c>
      <c r="L11" s="91">
        <v>139</v>
      </c>
      <c r="M11" s="91">
        <v>138</v>
      </c>
      <c r="N11" s="24">
        <v>132</v>
      </c>
      <c r="O11" s="29">
        <f t="shared" si="3"/>
        <v>-6</v>
      </c>
      <c r="P11" s="49">
        <f t="shared" si="4"/>
        <v>-4.3</v>
      </c>
      <c r="Q11" s="47" t="e">
        <f>#REF!/#REF!*100</f>
        <v>#REF!</v>
      </c>
      <c r="R11" s="2" t="e">
        <f>#REF!/#REF!*100</f>
        <v>#REF!</v>
      </c>
      <c r="S11" s="2" t="e">
        <f>#REF!/#REF!*100</f>
        <v>#REF!</v>
      </c>
      <c r="T11" s="2" t="e">
        <f>#REF!/#REF!*100</f>
        <v>#REF!</v>
      </c>
      <c r="U11" s="2" t="e">
        <f>#REF!/#REF!*100</f>
        <v>#REF!</v>
      </c>
      <c r="V11" s="2">
        <f t="shared" si="5"/>
        <v>3.697962798937113</v>
      </c>
      <c r="W11" s="2">
        <f t="shared" si="6"/>
        <v>3.6215978928884986</v>
      </c>
      <c r="X11" s="2">
        <f t="shared" si="7"/>
        <v>3.4653465346534658</v>
      </c>
      <c r="Y11" s="2">
        <f t="shared" si="8"/>
        <v>3.4863195057369816</v>
      </c>
      <c r="Z11" s="3">
        <f t="shared" si="9"/>
        <v>3.547932330827068</v>
      </c>
      <c r="AA11" s="5">
        <f t="shared" si="10"/>
        <v>3.573130061934254</v>
      </c>
      <c r="AB11" s="54">
        <f t="shared" si="11"/>
        <v>3.6566785170137126</v>
      </c>
      <c r="AC11" s="54">
        <f t="shared" si="12"/>
        <v>3.643312101910828</v>
      </c>
      <c r="AD11" s="54">
        <f t="shared" si="13"/>
        <v>3.7710255018990777</v>
      </c>
      <c r="AE11" s="54">
        <f t="shared" si="14"/>
        <v>3.682946357085669</v>
      </c>
      <c r="AF11" s="55">
        <f t="shared" si="15"/>
        <v>3.7735849056603774</v>
      </c>
    </row>
    <row r="12" spans="2:32" ht="21" customHeight="1">
      <c r="B12" s="64" t="s">
        <v>33</v>
      </c>
      <c r="C12" s="67"/>
      <c r="D12" s="17">
        <v>160</v>
      </c>
      <c r="E12" s="17">
        <v>152</v>
      </c>
      <c r="F12" s="17">
        <v>149</v>
      </c>
      <c r="G12" s="18">
        <v>152</v>
      </c>
      <c r="H12" s="18">
        <v>142</v>
      </c>
      <c r="I12" s="18">
        <v>145</v>
      </c>
      <c r="J12" s="48">
        <v>133</v>
      </c>
      <c r="K12" s="34">
        <v>133</v>
      </c>
      <c r="L12" s="91">
        <v>126</v>
      </c>
      <c r="M12" s="91">
        <v>129</v>
      </c>
      <c r="N12" s="24">
        <v>124</v>
      </c>
      <c r="O12" s="29">
        <f t="shared" si="3"/>
        <v>-5</v>
      </c>
      <c r="P12" s="49">
        <f t="shared" si="4"/>
        <v>-3.9</v>
      </c>
      <c r="Q12" s="47" t="e">
        <f>#REF!/#REF!*100</f>
        <v>#REF!</v>
      </c>
      <c r="R12" s="2" t="e">
        <f>#REF!/#REF!*100</f>
        <v>#REF!</v>
      </c>
      <c r="S12" s="2" t="e">
        <f>#REF!/#REF!*100</f>
        <v>#REF!</v>
      </c>
      <c r="T12" s="2" t="e">
        <f>#REF!/#REF!*100</f>
        <v>#REF!</v>
      </c>
      <c r="U12" s="2" t="e">
        <f>#REF!/#REF!*100</f>
        <v>#REF!</v>
      </c>
      <c r="V12" s="2">
        <f t="shared" si="5"/>
        <v>3.54295837023915</v>
      </c>
      <c r="W12" s="2">
        <f t="shared" si="6"/>
        <v>3.336259877085163</v>
      </c>
      <c r="X12" s="2">
        <f t="shared" si="7"/>
        <v>3.3528352835283526</v>
      </c>
      <c r="Y12" s="2">
        <f t="shared" si="8"/>
        <v>3.3539276257722856</v>
      </c>
      <c r="Z12" s="3">
        <f t="shared" si="9"/>
        <v>3.336466165413534</v>
      </c>
      <c r="AA12" s="5">
        <f t="shared" si="10"/>
        <v>3.454025726536446</v>
      </c>
      <c r="AB12" s="54">
        <f t="shared" si="11"/>
        <v>3.3773489080751653</v>
      </c>
      <c r="AC12" s="54">
        <f t="shared" si="12"/>
        <v>3.3885350318471334</v>
      </c>
      <c r="AD12" s="54">
        <f t="shared" si="13"/>
        <v>3.41833966359197</v>
      </c>
      <c r="AE12" s="54">
        <f t="shared" si="14"/>
        <v>3.4427542033626897</v>
      </c>
      <c r="AF12" s="55">
        <f t="shared" si="15"/>
        <v>3.544882790165809</v>
      </c>
    </row>
    <row r="13" spans="2:32" ht="21" customHeight="1">
      <c r="B13" s="71" t="s">
        <v>34</v>
      </c>
      <c r="C13" s="72"/>
      <c r="D13" s="83">
        <f aca="true" t="shared" si="16" ref="D13:M13">SUM(D14:D15)</f>
        <v>247</v>
      </c>
      <c r="E13" s="83">
        <f t="shared" si="16"/>
        <v>243</v>
      </c>
      <c r="F13" s="83">
        <f t="shared" si="16"/>
        <v>243</v>
      </c>
      <c r="G13" s="73">
        <f t="shared" si="16"/>
        <v>239</v>
      </c>
      <c r="H13" s="73">
        <f t="shared" si="16"/>
        <v>237</v>
      </c>
      <c r="I13" s="73">
        <f t="shared" si="16"/>
        <v>234</v>
      </c>
      <c r="J13" s="84">
        <f t="shared" si="16"/>
        <v>221</v>
      </c>
      <c r="K13" s="85">
        <f t="shared" si="16"/>
        <v>221</v>
      </c>
      <c r="L13" s="92">
        <f t="shared" si="16"/>
        <v>217</v>
      </c>
      <c r="M13" s="92">
        <f t="shared" si="16"/>
        <v>212</v>
      </c>
      <c r="N13" s="86">
        <v>202</v>
      </c>
      <c r="O13" s="74">
        <f>N13-M13</f>
        <v>-10</v>
      </c>
      <c r="P13" s="75">
        <f>ROUND(N13/M13*100-100,1)</f>
        <v>-4.7</v>
      </c>
      <c r="Q13" s="82"/>
      <c r="R13" s="87"/>
      <c r="S13" s="87"/>
      <c r="T13" s="87"/>
      <c r="U13" s="87" t="e">
        <f>#REF!/#REF!*100</f>
        <v>#REF!</v>
      </c>
      <c r="V13" s="87">
        <f>D13/$D$5*100</f>
        <v>5.4694419840566875</v>
      </c>
      <c r="W13" s="87">
        <f>E13/$E$5*100</f>
        <v>5.333625987708516</v>
      </c>
      <c r="X13" s="87">
        <f>F13/$F$5*100</f>
        <v>5.468046804680468</v>
      </c>
      <c r="Y13" s="87">
        <f>G13/$G$5*100</f>
        <v>5.27360988526037</v>
      </c>
      <c r="Z13" s="88">
        <f>H13/$H$5*100</f>
        <v>5.568609022556391</v>
      </c>
      <c r="AA13" s="89">
        <f>I13/$I$5*100</f>
        <v>5.574082896617437</v>
      </c>
      <c r="AB13" s="76">
        <f>J13/$J$5*100</f>
        <v>5.611985779583545</v>
      </c>
      <c r="AC13" s="76">
        <f>K13/$K$5*100</f>
        <v>5.630573248407644</v>
      </c>
      <c r="AD13" s="76">
        <f>L13/$L$5*100</f>
        <v>5.887140531741726</v>
      </c>
      <c r="AE13" s="76">
        <f>M13/$M$5*100</f>
        <v>5.657859621030157</v>
      </c>
      <c r="AF13" s="77">
        <f>N13/$N$5*100</f>
        <v>5.77472841623785</v>
      </c>
    </row>
    <row r="14" spans="2:32" ht="21" customHeight="1">
      <c r="B14" s="78"/>
      <c r="C14" s="79" t="s">
        <v>17</v>
      </c>
      <c r="D14" s="83">
        <v>198</v>
      </c>
      <c r="E14" s="83">
        <v>194</v>
      </c>
      <c r="F14" s="83">
        <v>196</v>
      </c>
      <c r="G14" s="73">
        <v>193</v>
      </c>
      <c r="H14" s="73">
        <v>192</v>
      </c>
      <c r="I14" s="73">
        <v>190</v>
      </c>
      <c r="J14" s="84">
        <v>179</v>
      </c>
      <c r="K14" s="85">
        <v>179</v>
      </c>
      <c r="L14" s="92">
        <v>182</v>
      </c>
      <c r="M14" s="92">
        <v>178</v>
      </c>
      <c r="N14" s="86" t="s">
        <v>55</v>
      </c>
      <c r="O14" s="74" t="s">
        <v>55</v>
      </c>
      <c r="P14" s="75" t="s">
        <v>55</v>
      </c>
      <c r="Q14" s="82" t="e">
        <f>#REF!/#REF!*100</f>
        <v>#REF!</v>
      </c>
      <c r="R14" s="87" t="e">
        <f>#REF!/#REF!*100</f>
        <v>#REF!</v>
      </c>
      <c r="S14" s="87" t="e">
        <f>#REF!/#REF!*100</f>
        <v>#REF!</v>
      </c>
      <c r="T14" s="87" t="e">
        <f>#REF!/#REF!*100</f>
        <v>#REF!</v>
      </c>
      <c r="U14" s="87" t="e">
        <f>#REF!/#REF!*100</f>
        <v>#REF!</v>
      </c>
      <c r="V14" s="87">
        <f t="shared" si="5"/>
        <v>4.384410983170948</v>
      </c>
      <c r="W14" s="87">
        <f t="shared" si="6"/>
        <v>4.258121158911326</v>
      </c>
      <c r="X14" s="87">
        <f t="shared" si="7"/>
        <v>4.41044104410441</v>
      </c>
      <c r="Y14" s="87">
        <f t="shared" si="8"/>
        <v>4.258605472197705</v>
      </c>
      <c r="Z14" s="88">
        <f t="shared" si="9"/>
        <v>4.511278195488721</v>
      </c>
      <c r="AA14" s="89">
        <f t="shared" si="10"/>
        <v>4.525964745116722</v>
      </c>
      <c r="AB14" s="76">
        <f t="shared" si="11"/>
        <v>4.545454545454546</v>
      </c>
      <c r="AC14" s="76">
        <f t="shared" si="12"/>
        <v>4.560509554140127</v>
      </c>
      <c r="AD14" s="76">
        <f t="shared" si="13"/>
        <v>4.937601736299511</v>
      </c>
      <c r="AE14" s="76">
        <f t="shared" si="14"/>
        <v>4.750467040298906</v>
      </c>
      <c r="AF14" s="75" t="s">
        <v>55</v>
      </c>
    </row>
    <row r="15" spans="2:32" ht="21" customHeight="1">
      <c r="B15" s="80"/>
      <c r="C15" s="81" t="s">
        <v>18</v>
      </c>
      <c r="D15" s="83">
        <v>49</v>
      </c>
      <c r="E15" s="83">
        <v>49</v>
      </c>
      <c r="F15" s="83">
        <v>47</v>
      </c>
      <c r="G15" s="73">
        <v>46</v>
      </c>
      <c r="H15" s="73">
        <v>45</v>
      </c>
      <c r="I15" s="73">
        <v>44</v>
      </c>
      <c r="J15" s="84">
        <v>42</v>
      </c>
      <c r="K15" s="85">
        <v>42</v>
      </c>
      <c r="L15" s="92">
        <v>35</v>
      </c>
      <c r="M15" s="92">
        <v>34</v>
      </c>
      <c r="N15" s="86" t="s">
        <v>55</v>
      </c>
      <c r="O15" s="74" t="s">
        <v>55</v>
      </c>
      <c r="P15" s="75" t="s">
        <v>55</v>
      </c>
      <c r="Q15" s="82" t="e">
        <f>#REF!/#REF!*100</f>
        <v>#REF!</v>
      </c>
      <c r="R15" s="87" t="e">
        <f>#REF!/#REF!*100</f>
        <v>#REF!</v>
      </c>
      <c r="S15" s="87" t="e">
        <f>#REF!/#REF!*100</f>
        <v>#REF!</v>
      </c>
      <c r="T15" s="87" t="e">
        <f>#REF!/#REF!*100</f>
        <v>#REF!</v>
      </c>
      <c r="U15" s="87" t="e">
        <f>#REF!/#REF!*100</f>
        <v>#REF!</v>
      </c>
      <c r="V15" s="87">
        <f>D15/$D$5*100</f>
        <v>1.0850310008857396</v>
      </c>
      <c r="W15" s="87">
        <f>E15/$E$5*100</f>
        <v>1.0755048287971904</v>
      </c>
      <c r="X15" s="87">
        <f>F15/$F$5*100</f>
        <v>1.0576057605760576</v>
      </c>
      <c r="Y15" s="87">
        <f>G15/$G$5*100</f>
        <v>1.0150044130626656</v>
      </c>
      <c r="Z15" s="88">
        <f>H15/$H$5*100</f>
        <v>1.0573308270676691</v>
      </c>
      <c r="AA15" s="89">
        <f>I15/$I$5*100</f>
        <v>1.0481181515007145</v>
      </c>
      <c r="AB15" s="76">
        <f>J15/$J$5*100</f>
        <v>1.0665312341289994</v>
      </c>
      <c r="AC15" s="76">
        <f>K15/$K$5*100</f>
        <v>1.070063694267516</v>
      </c>
      <c r="AD15" s="76">
        <f>L15/$L$5*100</f>
        <v>0.9495387954422138</v>
      </c>
      <c r="AE15" s="76">
        <f>M15/$M$5*100</f>
        <v>0.9073925807312517</v>
      </c>
      <c r="AF15" s="75" t="s">
        <v>55</v>
      </c>
    </row>
    <row r="16" spans="2:32" ht="21" customHeight="1">
      <c r="B16" s="80" t="s">
        <v>35</v>
      </c>
      <c r="C16" s="72"/>
      <c r="D16" s="83">
        <v>196</v>
      </c>
      <c r="E16" s="83">
        <v>191</v>
      </c>
      <c r="F16" s="83">
        <v>197</v>
      </c>
      <c r="G16" s="73">
        <v>203</v>
      </c>
      <c r="H16" s="73">
        <v>194</v>
      </c>
      <c r="I16" s="73">
        <v>194</v>
      </c>
      <c r="J16" s="84">
        <v>183</v>
      </c>
      <c r="K16" s="85">
        <v>183</v>
      </c>
      <c r="L16" s="92">
        <v>175</v>
      </c>
      <c r="M16" s="92">
        <v>173</v>
      </c>
      <c r="N16" s="86">
        <v>159</v>
      </c>
      <c r="O16" s="74">
        <f>N16-M16</f>
        <v>-14</v>
      </c>
      <c r="P16" s="75">
        <f>ROUND(N16/M16*100-100,1)</f>
        <v>-8.1</v>
      </c>
      <c r="Q16" s="82" t="e">
        <f>#REF!/#REF!*100</f>
        <v>#REF!</v>
      </c>
      <c r="R16" s="87" t="e">
        <f>#REF!/#REF!*100</f>
        <v>#REF!</v>
      </c>
      <c r="S16" s="87" t="e">
        <f>#REF!/#REF!*100</f>
        <v>#REF!</v>
      </c>
      <c r="T16" s="87" t="e">
        <f>#REF!/#REF!*100</f>
        <v>#REF!</v>
      </c>
      <c r="U16" s="87" t="e">
        <f>#REF!/#REF!*100</f>
        <v>#REF!</v>
      </c>
      <c r="V16" s="87">
        <f t="shared" si="5"/>
        <v>4.340124003542958</v>
      </c>
      <c r="W16" s="87">
        <f t="shared" si="6"/>
        <v>4.192273924495171</v>
      </c>
      <c r="X16" s="87">
        <f t="shared" si="7"/>
        <v>4.432943294329433</v>
      </c>
      <c r="Y16" s="87">
        <f t="shared" si="8"/>
        <v>4.479258605472198</v>
      </c>
      <c r="Z16" s="88">
        <f t="shared" si="9"/>
        <v>4.55827067669173</v>
      </c>
      <c r="AA16" s="89">
        <f t="shared" si="10"/>
        <v>4.621248213434969</v>
      </c>
      <c r="AB16" s="76">
        <f t="shared" si="11"/>
        <v>4.647028948704927</v>
      </c>
      <c r="AC16" s="76">
        <f t="shared" si="12"/>
        <v>4.662420382165605</v>
      </c>
      <c r="AD16" s="76">
        <f t="shared" si="13"/>
        <v>4.747693977211069</v>
      </c>
      <c r="AE16" s="76">
        <f t="shared" si="14"/>
        <v>4.617026954897251</v>
      </c>
      <c r="AF16" s="77">
        <f t="shared" si="15"/>
        <v>4.545454545454546</v>
      </c>
    </row>
    <row r="17" spans="2:32" ht="21" customHeight="1">
      <c r="B17" s="71" t="s">
        <v>36</v>
      </c>
      <c r="C17" s="72"/>
      <c r="D17" s="83">
        <f aca="true" t="shared" si="17" ref="D17:M17">SUM(D18:D25)</f>
        <v>391</v>
      </c>
      <c r="E17" s="83">
        <f t="shared" si="17"/>
        <v>384</v>
      </c>
      <c r="F17" s="83">
        <f t="shared" si="17"/>
        <v>376</v>
      </c>
      <c r="G17" s="73">
        <f t="shared" si="17"/>
        <v>374</v>
      </c>
      <c r="H17" s="73">
        <f t="shared" si="17"/>
        <v>350</v>
      </c>
      <c r="I17" s="73">
        <f t="shared" si="17"/>
        <v>341</v>
      </c>
      <c r="J17" s="84">
        <f t="shared" si="17"/>
        <v>332</v>
      </c>
      <c r="K17" s="85">
        <f t="shared" si="17"/>
        <v>332</v>
      </c>
      <c r="L17" s="92">
        <f t="shared" si="17"/>
        <v>298</v>
      </c>
      <c r="M17" s="92">
        <f t="shared" si="17"/>
        <v>313</v>
      </c>
      <c r="N17" s="86">
        <v>295</v>
      </c>
      <c r="O17" s="74">
        <f>N17-M17</f>
        <v>-18</v>
      </c>
      <c r="P17" s="75">
        <f>ROUND(N17/M17*100-100,1)</f>
        <v>-5.8</v>
      </c>
      <c r="Q17" s="82"/>
      <c r="R17" s="87"/>
      <c r="S17" s="87"/>
      <c r="T17" s="87"/>
      <c r="U17" s="87" t="e">
        <f>#REF!/#REF!*100</f>
        <v>#REF!</v>
      </c>
      <c r="V17" s="87">
        <f>D17/$D$5*100</f>
        <v>8.658104517271923</v>
      </c>
      <c r="W17" s="87">
        <f>E17/$E$5*100</f>
        <v>8.428446005267778</v>
      </c>
      <c r="X17" s="87">
        <f>F17/$F$5*100</f>
        <v>8.46084608460846</v>
      </c>
      <c r="Y17" s="87">
        <f>G17/$G$5*100</f>
        <v>8.25242718446602</v>
      </c>
      <c r="Z17" s="88">
        <f>H17/$H$5*100</f>
        <v>8.223684210526317</v>
      </c>
      <c r="AA17" s="89">
        <f>I17/$I$5*100</f>
        <v>8.122915674130539</v>
      </c>
      <c r="AB17" s="76">
        <f>J17/$J$5*100</f>
        <v>8.430675469781615</v>
      </c>
      <c r="AC17" s="76">
        <f>K17/$K$5*100</f>
        <v>8.45859872611465</v>
      </c>
      <c r="AD17" s="76">
        <f>L17/$L$5*100</f>
        <v>8.084644601193707</v>
      </c>
      <c r="AE17" s="76">
        <f>M17/$M$5*100</f>
        <v>8.353349346143583</v>
      </c>
      <c r="AF17" s="77">
        <f>N17/$N$5*100</f>
        <v>8.433390508862207</v>
      </c>
    </row>
    <row r="18" spans="2:32" ht="21" customHeight="1">
      <c r="B18" s="65"/>
      <c r="C18" s="68" t="s">
        <v>19</v>
      </c>
      <c r="D18" s="17">
        <v>87</v>
      </c>
      <c r="E18" s="17">
        <v>85</v>
      </c>
      <c r="F18" s="17">
        <v>90</v>
      </c>
      <c r="G18" s="18">
        <v>86</v>
      </c>
      <c r="H18" s="18">
        <v>80</v>
      </c>
      <c r="I18" s="18">
        <v>75</v>
      </c>
      <c r="J18" s="48">
        <v>74</v>
      </c>
      <c r="K18" s="34">
        <v>74</v>
      </c>
      <c r="L18" s="91">
        <v>62</v>
      </c>
      <c r="M18" s="91">
        <v>66</v>
      </c>
      <c r="N18" s="24" t="s">
        <v>55</v>
      </c>
      <c r="O18" s="29" t="s">
        <v>55</v>
      </c>
      <c r="P18" s="49" t="s">
        <v>55</v>
      </c>
      <c r="Q18" s="47" t="e">
        <f>#REF!/#REF!*100</f>
        <v>#REF!</v>
      </c>
      <c r="R18" s="2" t="e">
        <f>#REF!/#REF!*100</f>
        <v>#REF!</v>
      </c>
      <c r="S18" s="2" t="e">
        <f>#REF!/#REF!*100</f>
        <v>#REF!</v>
      </c>
      <c r="T18" s="2" t="e">
        <f>#REF!/#REF!*100</f>
        <v>#REF!</v>
      </c>
      <c r="U18" s="2" t="e">
        <f>#REF!/#REF!*100</f>
        <v>#REF!</v>
      </c>
      <c r="V18" s="2">
        <f aca="true" t="shared" si="18" ref="V18:V25">D18/$D$5*100</f>
        <v>1.9264836138175379</v>
      </c>
      <c r="W18" s="2">
        <f aca="true" t="shared" si="19" ref="W18:W25">E18/$E$5*100</f>
        <v>1.8656716417910446</v>
      </c>
      <c r="X18" s="2">
        <f aca="true" t="shared" si="20" ref="X18:X25">F18/$F$5*100</f>
        <v>2.025202520252025</v>
      </c>
      <c r="Y18" s="2">
        <f aca="true" t="shared" si="21" ref="Y18:Y25">G18/$G$5*100</f>
        <v>1.8976169461606356</v>
      </c>
      <c r="Z18" s="3">
        <f aca="true" t="shared" si="22" ref="Z18:Z25">H18/$H$5*100</f>
        <v>1.8796992481203008</v>
      </c>
      <c r="AA18" s="5">
        <f aca="true" t="shared" si="23" ref="AA18:AA25">I18/$I$5*100</f>
        <v>1.786565030967127</v>
      </c>
      <c r="AB18" s="54">
        <f aca="true" t="shared" si="24" ref="AB18:AB25">J18/$J$5*100</f>
        <v>1.8791264601320468</v>
      </c>
      <c r="AC18" s="54">
        <f aca="true" t="shared" si="25" ref="AC18:AC25">K18/$K$5*100</f>
        <v>1.8853503184713376</v>
      </c>
      <c r="AD18" s="54">
        <f aca="true" t="shared" si="26" ref="AD18:AD25">L18/$L$5*100</f>
        <v>1.6820401519262074</v>
      </c>
      <c r="AE18" s="54">
        <f aca="true" t="shared" si="27" ref="AE18:AE25">M18/$M$5*100</f>
        <v>1.7614091273018415</v>
      </c>
      <c r="AF18" s="49" t="s">
        <v>55</v>
      </c>
    </row>
    <row r="19" spans="2:32" ht="21" customHeight="1">
      <c r="B19" s="65"/>
      <c r="C19" s="69" t="s">
        <v>20</v>
      </c>
      <c r="D19" s="17">
        <v>15</v>
      </c>
      <c r="E19" s="17">
        <v>14</v>
      </c>
      <c r="F19" s="17">
        <v>13</v>
      </c>
      <c r="G19" s="18">
        <v>13</v>
      </c>
      <c r="H19" s="18">
        <v>13</v>
      </c>
      <c r="I19" s="18">
        <v>12</v>
      </c>
      <c r="J19" s="48">
        <v>12</v>
      </c>
      <c r="K19" s="34">
        <v>12</v>
      </c>
      <c r="L19" s="91">
        <v>11</v>
      </c>
      <c r="M19" s="91">
        <v>12</v>
      </c>
      <c r="N19" s="24" t="s">
        <v>55</v>
      </c>
      <c r="O19" s="29" t="s">
        <v>55</v>
      </c>
      <c r="P19" s="49" t="s">
        <v>55</v>
      </c>
      <c r="Q19" s="47" t="e">
        <f>#REF!/#REF!*100</f>
        <v>#REF!</v>
      </c>
      <c r="R19" s="2" t="e">
        <f>#REF!/#REF!*100</f>
        <v>#REF!</v>
      </c>
      <c r="S19" s="2" t="e">
        <f>#REF!/#REF!*100</f>
        <v>#REF!</v>
      </c>
      <c r="T19" s="2" t="e">
        <f>#REF!/#REF!*100</f>
        <v>#REF!</v>
      </c>
      <c r="U19" s="2" t="e">
        <f>#REF!/#REF!*100</f>
        <v>#REF!</v>
      </c>
      <c r="V19" s="2">
        <f t="shared" si="18"/>
        <v>0.33215234720992026</v>
      </c>
      <c r="W19" s="2">
        <f t="shared" si="19"/>
        <v>0.30728709394205445</v>
      </c>
      <c r="X19" s="2">
        <f t="shared" si="20"/>
        <v>0.2925292529252925</v>
      </c>
      <c r="Y19" s="2">
        <f t="shared" si="21"/>
        <v>0.2868490732568403</v>
      </c>
      <c r="Z19" s="3">
        <f t="shared" si="22"/>
        <v>0.30545112781954886</v>
      </c>
      <c r="AA19" s="5">
        <f t="shared" si="23"/>
        <v>0.28585040495474034</v>
      </c>
      <c r="AB19" s="54">
        <f t="shared" si="24"/>
        <v>0.30472320975114275</v>
      </c>
      <c r="AC19" s="54">
        <f t="shared" si="25"/>
        <v>0.3057324840764331</v>
      </c>
      <c r="AD19" s="54">
        <f t="shared" si="26"/>
        <v>0.2984264785675529</v>
      </c>
      <c r="AE19" s="54">
        <f t="shared" si="27"/>
        <v>0.32025620496397117</v>
      </c>
      <c r="AF19" s="49" t="s">
        <v>55</v>
      </c>
    </row>
    <row r="20" spans="2:32" ht="21" customHeight="1">
      <c r="B20" s="65"/>
      <c r="C20" s="69" t="s">
        <v>21</v>
      </c>
      <c r="D20" s="17">
        <v>4</v>
      </c>
      <c r="E20" s="17">
        <v>4</v>
      </c>
      <c r="F20" s="17">
        <v>4</v>
      </c>
      <c r="G20" s="18">
        <v>4</v>
      </c>
      <c r="H20" s="18">
        <v>4</v>
      </c>
      <c r="I20" s="18">
        <v>5</v>
      </c>
      <c r="J20" s="48">
        <v>4</v>
      </c>
      <c r="K20" s="34">
        <v>4</v>
      </c>
      <c r="L20" s="91">
        <v>4</v>
      </c>
      <c r="M20" s="91">
        <v>4</v>
      </c>
      <c r="N20" s="24" t="s">
        <v>55</v>
      </c>
      <c r="O20" s="29" t="s">
        <v>55</v>
      </c>
      <c r="P20" s="49" t="s">
        <v>55</v>
      </c>
      <c r="Q20" s="47" t="e">
        <f>#REF!/#REF!*100</f>
        <v>#REF!</v>
      </c>
      <c r="R20" s="2" t="e">
        <f>#REF!/#REF!*100</f>
        <v>#REF!</v>
      </c>
      <c r="S20" s="2" t="e">
        <f>#REF!/#REF!*100</f>
        <v>#REF!</v>
      </c>
      <c r="T20" s="2" t="e">
        <f>#REF!/#REF!*100</f>
        <v>#REF!</v>
      </c>
      <c r="U20" s="2" t="e">
        <f>#REF!/#REF!*100</f>
        <v>#REF!</v>
      </c>
      <c r="V20" s="2">
        <f t="shared" si="18"/>
        <v>0.08857395925597875</v>
      </c>
      <c r="W20" s="2">
        <f t="shared" si="19"/>
        <v>0.08779631255487269</v>
      </c>
      <c r="X20" s="2">
        <f t="shared" si="20"/>
        <v>0.09000900090009001</v>
      </c>
      <c r="Y20" s="2">
        <f t="shared" si="21"/>
        <v>0.088261253309797</v>
      </c>
      <c r="Z20" s="3">
        <f t="shared" si="22"/>
        <v>0.09398496240601503</v>
      </c>
      <c r="AA20" s="5">
        <f t="shared" si="23"/>
        <v>0.11910433539780849</v>
      </c>
      <c r="AB20" s="54">
        <f t="shared" si="24"/>
        <v>0.10157440325038089</v>
      </c>
      <c r="AC20" s="54">
        <f t="shared" si="25"/>
        <v>0.1019108280254777</v>
      </c>
      <c r="AD20" s="54">
        <f t="shared" si="26"/>
        <v>0.10851871947911015</v>
      </c>
      <c r="AE20" s="54">
        <f t="shared" si="27"/>
        <v>0.10675206832132372</v>
      </c>
      <c r="AF20" s="49" t="s">
        <v>55</v>
      </c>
    </row>
    <row r="21" spans="2:32" ht="21" customHeight="1">
      <c r="B21" s="65"/>
      <c r="C21" s="69" t="s">
        <v>22</v>
      </c>
      <c r="D21" s="17">
        <v>7</v>
      </c>
      <c r="E21" s="17">
        <v>8</v>
      </c>
      <c r="F21" s="17">
        <v>7</v>
      </c>
      <c r="G21" s="18">
        <v>8</v>
      </c>
      <c r="H21" s="18">
        <v>7</v>
      </c>
      <c r="I21" s="18">
        <v>5</v>
      </c>
      <c r="J21" s="48">
        <v>4</v>
      </c>
      <c r="K21" s="34">
        <v>4</v>
      </c>
      <c r="L21" s="91">
        <v>4</v>
      </c>
      <c r="M21" s="91">
        <v>4</v>
      </c>
      <c r="N21" s="24" t="s">
        <v>55</v>
      </c>
      <c r="O21" s="29" t="s">
        <v>55</v>
      </c>
      <c r="P21" s="49" t="s">
        <v>55</v>
      </c>
      <c r="Q21" s="47" t="e">
        <f>#REF!/#REF!*100</f>
        <v>#REF!</v>
      </c>
      <c r="R21" s="2" t="e">
        <f>#REF!/#REF!*100</f>
        <v>#REF!</v>
      </c>
      <c r="S21" s="2" t="e">
        <f>#REF!/#REF!*100</f>
        <v>#REF!</v>
      </c>
      <c r="T21" s="2" t="e">
        <f>#REF!/#REF!*100</f>
        <v>#REF!</v>
      </c>
      <c r="U21" s="2" t="e">
        <f>#REF!/#REF!*100</f>
        <v>#REF!</v>
      </c>
      <c r="V21" s="2">
        <f t="shared" si="18"/>
        <v>0.1550044286979628</v>
      </c>
      <c r="W21" s="2">
        <f t="shared" si="19"/>
        <v>0.17559262510974538</v>
      </c>
      <c r="X21" s="2">
        <f t="shared" si="20"/>
        <v>0.15751575157515751</v>
      </c>
      <c r="Y21" s="2">
        <f t="shared" si="21"/>
        <v>0.176522506619594</v>
      </c>
      <c r="Z21" s="3">
        <f t="shared" si="22"/>
        <v>0.1644736842105263</v>
      </c>
      <c r="AA21" s="5">
        <f t="shared" si="23"/>
        <v>0.11910433539780849</v>
      </c>
      <c r="AB21" s="54">
        <f t="shared" si="24"/>
        <v>0.10157440325038089</v>
      </c>
      <c r="AC21" s="54">
        <f t="shared" si="25"/>
        <v>0.1019108280254777</v>
      </c>
      <c r="AD21" s="54">
        <f t="shared" si="26"/>
        <v>0.10851871947911015</v>
      </c>
      <c r="AE21" s="54">
        <f t="shared" si="27"/>
        <v>0.10675206832132372</v>
      </c>
      <c r="AF21" s="49" t="s">
        <v>55</v>
      </c>
    </row>
    <row r="22" spans="2:32" ht="21" customHeight="1">
      <c r="B22" s="65"/>
      <c r="C22" s="69" t="s">
        <v>23</v>
      </c>
      <c r="D22" s="17">
        <v>47</v>
      </c>
      <c r="E22" s="17">
        <v>46</v>
      </c>
      <c r="F22" s="17">
        <v>46</v>
      </c>
      <c r="G22" s="18">
        <v>43</v>
      </c>
      <c r="H22" s="18">
        <v>46</v>
      </c>
      <c r="I22" s="18">
        <v>45</v>
      </c>
      <c r="J22" s="48">
        <v>40</v>
      </c>
      <c r="K22" s="34">
        <v>40</v>
      </c>
      <c r="L22" s="91">
        <v>32</v>
      </c>
      <c r="M22" s="91">
        <v>40</v>
      </c>
      <c r="N22" s="24" t="s">
        <v>55</v>
      </c>
      <c r="O22" s="29" t="s">
        <v>55</v>
      </c>
      <c r="P22" s="49" t="s">
        <v>55</v>
      </c>
      <c r="Q22" s="47" t="e">
        <f>#REF!/#REF!*100</f>
        <v>#REF!</v>
      </c>
      <c r="R22" s="2" t="e">
        <f>#REF!/#REF!*100</f>
        <v>#REF!</v>
      </c>
      <c r="S22" s="2" t="e">
        <f>#REF!/#REF!*100</f>
        <v>#REF!</v>
      </c>
      <c r="T22" s="2" t="e">
        <f>#REF!/#REF!*100</f>
        <v>#REF!</v>
      </c>
      <c r="U22" s="2" t="e">
        <f>#REF!/#REF!*100</f>
        <v>#REF!</v>
      </c>
      <c r="V22" s="2">
        <f t="shared" si="18"/>
        <v>1.0407440212577503</v>
      </c>
      <c r="W22" s="2">
        <f t="shared" si="19"/>
        <v>1.009657594381036</v>
      </c>
      <c r="X22" s="2">
        <f t="shared" si="20"/>
        <v>1.035103510351035</v>
      </c>
      <c r="Y22" s="2">
        <f t="shared" si="21"/>
        <v>0.9488084730803178</v>
      </c>
      <c r="Z22" s="3">
        <f t="shared" si="22"/>
        <v>1.080827067669173</v>
      </c>
      <c r="AA22" s="5">
        <f t="shared" si="23"/>
        <v>1.0719390185802762</v>
      </c>
      <c r="AB22" s="54">
        <f t="shared" si="24"/>
        <v>1.015744032503809</v>
      </c>
      <c r="AC22" s="54">
        <f t="shared" si="25"/>
        <v>1.019108280254777</v>
      </c>
      <c r="AD22" s="54">
        <f t="shared" si="26"/>
        <v>0.8681497558328812</v>
      </c>
      <c r="AE22" s="54">
        <f t="shared" si="27"/>
        <v>1.0675206832132373</v>
      </c>
      <c r="AF22" s="49" t="s">
        <v>55</v>
      </c>
    </row>
    <row r="23" spans="2:32" ht="21" customHeight="1">
      <c r="B23" s="65"/>
      <c r="C23" s="69" t="s">
        <v>24</v>
      </c>
      <c r="D23" s="17">
        <v>8</v>
      </c>
      <c r="E23" s="17">
        <v>7</v>
      </c>
      <c r="F23" s="17">
        <v>6</v>
      </c>
      <c r="G23" s="18">
        <v>7</v>
      </c>
      <c r="H23" s="18">
        <v>7</v>
      </c>
      <c r="I23" s="18">
        <v>7</v>
      </c>
      <c r="J23" s="48">
        <v>7</v>
      </c>
      <c r="K23" s="34">
        <v>7</v>
      </c>
      <c r="L23" s="91">
        <v>6</v>
      </c>
      <c r="M23" s="91">
        <v>6</v>
      </c>
      <c r="N23" s="24" t="s">
        <v>55</v>
      </c>
      <c r="O23" s="29" t="s">
        <v>55</v>
      </c>
      <c r="P23" s="49" t="s">
        <v>55</v>
      </c>
      <c r="Q23" s="47" t="e">
        <f>#REF!/#REF!*100</f>
        <v>#REF!</v>
      </c>
      <c r="R23" s="2" t="e">
        <f>#REF!/#REF!*100</f>
        <v>#REF!</v>
      </c>
      <c r="S23" s="2" t="e">
        <f>#REF!/#REF!*100</f>
        <v>#REF!</v>
      </c>
      <c r="T23" s="2" t="e">
        <f>#REF!/#REF!*100</f>
        <v>#REF!</v>
      </c>
      <c r="U23" s="2" t="e">
        <f>#REF!/#REF!*100</f>
        <v>#REF!</v>
      </c>
      <c r="V23" s="2">
        <f t="shared" si="18"/>
        <v>0.1771479185119575</v>
      </c>
      <c r="W23" s="2">
        <f t="shared" si="19"/>
        <v>0.15364354697102722</v>
      </c>
      <c r="X23" s="2">
        <f t="shared" si="20"/>
        <v>0.135013501350135</v>
      </c>
      <c r="Y23" s="2">
        <f t="shared" si="21"/>
        <v>0.15445719329214475</v>
      </c>
      <c r="Z23" s="3">
        <f t="shared" si="22"/>
        <v>0.1644736842105263</v>
      </c>
      <c r="AA23" s="5">
        <f t="shared" si="23"/>
        <v>0.16674606955693186</v>
      </c>
      <c r="AB23" s="54">
        <f t="shared" si="24"/>
        <v>0.17775520568816658</v>
      </c>
      <c r="AC23" s="54">
        <f t="shared" si="25"/>
        <v>0.17834394904458598</v>
      </c>
      <c r="AD23" s="54">
        <f t="shared" si="26"/>
        <v>0.16277807921866522</v>
      </c>
      <c r="AE23" s="54">
        <f t="shared" si="27"/>
        <v>0.16012810248198558</v>
      </c>
      <c r="AF23" s="49" t="s">
        <v>55</v>
      </c>
    </row>
    <row r="24" spans="2:32" ht="21" customHeight="1">
      <c r="B24" s="65"/>
      <c r="C24" s="69" t="s">
        <v>25</v>
      </c>
      <c r="D24" s="17">
        <v>81</v>
      </c>
      <c r="E24" s="17">
        <v>80</v>
      </c>
      <c r="F24" s="17">
        <v>74</v>
      </c>
      <c r="G24" s="18">
        <v>73</v>
      </c>
      <c r="H24" s="18">
        <v>66</v>
      </c>
      <c r="I24" s="18">
        <v>63</v>
      </c>
      <c r="J24" s="48">
        <v>62</v>
      </c>
      <c r="K24" s="34">
        <v>62</v>
      </c>
      <c r="L24" s="91">
        <v>60</v>
      </c>
      <c r="M24" s="91">
        <v>62</v>
      </c>
      <c r="N24" s="24" t="s">
        <v>55</v>
      </c>
      <c r="O24" s="29" t="s">
        <v>55</v>
      </c>
      <c r="P24" s="49" t="s">
        <v>55</v>
      </c>
      <c r="Q24" s="47" t="e">
        <f>#REF!/#REF!*100</f>
        <v>#REF!</v>
      </c>
      <c r="R24" s="2" t="e">
        <f>#REF!/#REF!*100</f>
        <v>#REF!</v>
      </c>
      <c r="S24" s="2" t="e">
        <f>#REF!/#REF!*100</f>
        <v>#REF!</v>
      </c>
      <c r="T24" s="2" t="e">
        <f>#REF!/#REF!*100</f>
        <v>#REF!</v>
      </c>
      <c r="U24" s="2" t="e">
        <f>#REF!/#REF!*100</f>
        <v>#REF!</v>
      </c>
      <c r="V24" s="2">
        <f t="shared" si="18"/>
        <v>1.7936226749335693</v>
      </c>
      <c r="W24" s="2">
        <f t="shared" si="19"/>
        <v>1.755926251097454</v>
      </c>
      <c r="X24" s="2">
        <f t="shared" si="20"/>
        <v>1.6651665166516652</v>
      </c>
      <c r="Y24" s="2">
        <f t="shared" si="21"/>
        <v>1.610767872903795</v>
      </c>
      <c r="Z24" s="3">
        <f t="shared" si="22"/>
        <v>1.550751879699248</v>
      </c>
      <c r="AA24" s="5">
        <f t="shared" si="23"/>
        <v>1.500714626012387</v>
      </c>
      <c r="AB24" s="54">
        <f t="shared" si="24"/>
        <v>1.5744032503809042</v>
      </c>
      <c r="AC24" s="54">
        <f t="shared" si="25"/>
        <v>1.5796178343949043</v>
      </c>
      <c r="AD24" s="54">
        <f t="shared" si="26"/>
        <v>1.6277807921866523</v>
      </c>
      <c r="AE24" s="54">
        <f t="shared" si="27"/>
        <v>1.6546570589805176</v>
      </c>
      <c r="AF24" s="49" t="s">
        <v>55</v>
      </c>
    </row>
    <row r="25" spans="2:32" ht="21" customHeight="1">
      <c r="B25" s="64"/>
      <c r="C25" s="69" t="s">
        <v>26</v>
      </c>
      <c r="D25" s="17">
        <v>142</v>
      </c>
      <c r="E25" s="17">
        <v>140</v>
      </c>
      <c r="F25" s="17">
        <v>136</v>
      </c>
      <c r="G25" s="18">
        <v>140</v>
      </c>
      <c r="H25" s="18">
        <v>127</v>
      </c>
      <c r="I25" s="18">
        <v>129</v>
      </c>
      <c r="J25" s="48">
        <v>129</v>
      </c>
      <c r="K25" s="34">
        <v>129</v>
      </c>
      <c r="L25" s="91">
        <v>119</v>
      </c>
      <c r="M25" s="91">
        <v>119</v>
      </c>
      <c r="N25" s="24" t="s">
        <v>55</v>
      </c>
      <c r="O25" s="29" t="s">
        <v>55</v>
      </c>
      <c r="P25" s="49" t="s">
        <v>55</v>
      </c>
      <c r="Q25" s="47" t="e">
        <f>#REF!/#REF!*100</f>
        <v>#REF!</v>
      </c>
      <c r="R25" s="2" t="e">
        <f>#REF!/#REF!*100</f>
        <v>#REF!</v>
      </c>
      <c r="S25" s="2" t="e">
        <f>#REF!/#REF!*100</f>
        <v>#REF!</v>
      </c>
      <c r="T25" s="2" t="e">
        <f>#REF!/#REF!*100</f>
        <v>#REF!</v>
      </c>
      <c r="U25" s="2" t="e">
        <f>#REF!/#REF!*100</f>
        <v>#REF!</v>
      </c>
      <c r="V25" s="2">
        <f t="shared" si="18"/>
        <v>3.1443755535872455</v>
      </c>
      <c r="W25" s="2">
        <f t="shared" si="19"/>
        <v>3.0728709394205445</v>
      </c>
      <c r="X25" s="2">
        <f t="shared" si="20"/>
        <v>3.0603060306030603</v>
      </c>
      <c r="Y25" s="2">
        <f t="shared" si="21"/>
        <v>3.089143865842895</v>
      </c>
      <c r="Z25" s="3">
        <f t="shared" si="22"/>
        <v>2.9840225563909772</v>
      </c>
      <c r="AA25" s="5">
        <f t="shared" si="23"/>
        <v>3.072891853263459</v>
      </c>
      <c r="AB25" s="54">
        <f t="shared" si="24"/>
        <v>3.275774504824784</v>
      </c>
      <c r="AC25" s="54">
        <f t="shared" si="25"/>
        <v>3.2866242038216558</v>
      </c>
      <c r="AD25" s="54">
        <f t="shared" si="26"/>
        <v>3.228431904503527</v>
      </c>
      <c r="AE25" s="54">
        <f t="shared" si="27"/>
        <v>3.175874032559381</v>
      </c>
      <c r="AF25" s="49" t="s">
        <v>55</v>
      </c>
    </row>
    <row r="26" spans="2:32" ht="21" customHeight="1">
      <c r="B26" s="64" t="s">
        <v>37</v>
      </c>
      <c r="C26" s="67"/>
      <c r="D26" s="17">
        <v>67</v>
      </c>
      <c r="E26" s="17">
        <v>67</v>
      </c>
      <c r="F26" s="17">
        <v>63</v>
      </c>
      <c r="G26" s="18">
        <v>58</v>
      </c>
      <c r="H26" s="18">
        <v>55</v>
      </c>
      <c r="I26" s="18">
        <v>53</v>
      </c>
      <c r="J26" s="48">
        <v>53</v>
      </c>
      <c r="K26" s="34">
        <v>53</v>
      </c>
      <c r="L26" s="91">
        <v>50</v>
      </c>
      <c r="M26" s="91">
        <v>50</v>
      </c>
      <c r="N26" s="24">
        <v>51</v>
      </c>
      <c r="O26" s="29">
        <f t="shared" si="3"/>
        <v>1</v>
      </c>
      <c r="P26" s="49">
        <f t="shared" si="4"/>
        <v>2</v>
      </c>
      <c r="Q26" s="47" t="e">
        <f>#REF!/#REF!*100</f>
        <v>#REF!</v>
      </c>
      <c r="R26" s="2" t="e">
        <f>#REF!/#REF!*100</f>
        <v>#REF!</v>
      </c>
      <c r="S26" s="2" t="e">
        <f>#REF!/#REF!*100</f>
        <v>#REF!</v>
      </c>
      <c r="T26" s="2" t="e">
        <f>#REF!/#REF!*100</f>
        <v>#REF!</v>
      </c>
      <c r="U26" s="2" t="e">
        <f>#REF!/#REF!*100</f>
        <v>#REF!</v>
      </c>
      <c r="V26" s="2">
        <f t="shared" si="5"/>
        <v>1.4836138175376439</v>
      </c>
      <c r="W26" s="2">
        <f t="shared" si="6"/>
        <v>1.4705882352941175</v>
      </c>
      <c r="X26" s="2">
        <f t="shared" si="7"/>
        <v>1.4176417641764176</v>
      </c>
      <c r="Y26" s="2">
        <f t="shared" si="8"/>
        <v>1.2797881729920566</v>
      </c>
      <c r="Z26" s="3">
        <f t="shared" si="9"/>
        <v>1.2922932330827066</v>
      </c>
      <c r="AA26" s="5">
        <f t="shared" si="10"/>
        <v>1.26250595521677</v>
      </c>
      <c r="AB26" s="54">
        <f t="shared" si="11"/>
        <v>1.345860843067547</v>
      </c>
      <c r="AC26" s="54">
        <f t="shared" si="12"/>
        <v>1.3503184713375795</v>
      </c>
      <c r="AD26" s="54">
        <f t="shared" si="13"/>
        <v>1.3564839934888768</v>
      </c>
      <c r="AE26" s="54">
        <f t="shared" si="14"/>
        <v>1.3344008540165466</v>
      </c>
      <c r="AF26" s="55">
        <f t="shared" si="15"/>
        <v>1.4579759862778732</v>
      </c>
    </row>
    <row r="27" spans="2:32" ht="21" customHeight="1">
      <c r="B27" s="64" t="s">
        <v>38</v>
      </c>
      <c r="C27" s="67"/>
      <c r="D27" s="17">
        <v>26</v>
      </c>
      <c r="E27" s="17">
        <v>24</v>
      </c>
      <c r="F27" s="17">
        <v>22</v>
      </c>
      <c r="G27" s="18">
        <v>23</v>
      </c>
      <c r="H27" s="18">
        <v>21</v>
      </c>
      <c r="I27" s="18">
        <v>21</v>
      </c>
      <c r="J27" s="48">
        <v>20</v>
      </c>
      <c r="K27" s="34">
        <v>20</v>
      </c>
      <c r="L27" s="91">
        <v>19</v>
      </c>
      <c r="M27" s="91">
        <v>20</v>
      </c>
      <c r="N27" s="24">
        <v>18</v>
      </c>
      <c r="O27" s="29">
        <f t="shared" si="3"/>
        <v>-2</v>
      </c>
      <c r="P27" s="49">
        <f t="shared" si="4"/>
        <v>-10</v>
      </c>
      <c r="Q27" s="47" t="e">
        <f>#REF!/#REF!*100</f>
        <v>#REF!</v>
      </c>
      <c r="R27" s="2" t="e">
        <f>#REF!/#REF!*100</f>
        <v>#REF!</v>
      </c>
      <c r="S27" s="2" t="e">
        <f>#REF!/#REF!*100</f>
        <v>#REF!</v>
      </c>
      <c r="T27" s="2" t="e">
        <f>#REF!/#REF!*100</f>
        <v>#REF!</v>
      </c>
      <c r="U27" s="2" t="e">
        <f>#REF!/#REF!*100</f>
        <v>#REF!</v>
      </c>
      <c r="V27" s="2">
        <f t="shared" si="5"/>
        <v>0.5757307351638619</v>
      </c>
      <c r="W27" s="2">
        <f t="shared" si="6"/>
        <v>0.5267778753292361</v>
      </c>
      <c r="X27" s="2">
        <f t="shared" si="7"/>
        <v>0.49504950495049505</v>
      </c>
      <c r="Y27" s="2">
        <f t="shared" si="8"/>
        <v>0.5075022065313328</v>
      </c>
      <c r="Z27" s="3">
        <f t="shared" si="9"/>
        <v>0.4934210526315789</v>
      </c>
      <c r="AA27" s="5">
        <f t="shared" si="10"/>
        <v>0.5002382086707956</v>
      </c>
      <c r="AB27" s="54">
        <f t="shared" si="11"/>
        <v>0.5078720162519045</v>
      </c>
      <c r="AC27" s="54">
        <f t="shared" si="12"/>
        <v>0.5095541401273885</v>
      </c>
      <c r="AD27" s="54">
        <f t="shared" si="13"/>
        <v>0.5154639175257731</v>
      </c>
      <c r="AE27" s="54">
        <f t="shared" si="14"/>
        <v>0.5337603416066187</v>
      </c>
      <c r="AF27" s="55">
        <f t="shared" si="15"/>
        <v>0.5145797598627788</v>
      </c>
    </row>
    <row r="28" spans="2:32" ht="21" customHeight="1">
      <c r="B28" s="64" t="s">
        <v>39</v>
      </c>
      <c r="C28" s="67"/>
      <c r="D28" s="17">
        <v>5</v>
      </c>
      <c r="E28" s="17">
        <v>5</v>
      </c>
      <c r="F28" s="17">
        <v>3</v>
      </c>
      <c r="G28" s="18">
        <v>2</v>
      </c>
      <c r="H28" s="18">
        <v>2</v>
      </c>
      <c r="I28" s="18">
        <v>2</v>
      </c>
      <c r="J28" s="48">
        <v>2</v>
      </c>
      <c r="K28" s="34">
        <v>2</v>
      </c>
      <c r="L28" s="91">
        <v>4</v>
      </c>
      <c r="M28" s="91">
        <v>4</v>
      </c>
      <c r="N28" s="24">
        <v>4</v>
      </c>
      <c r="O28" s="29">
        <f t="shared" si="3"/>
        <v>0</v>
      </c>
      <c r="P28" s="49">
        <f t="shared" si="4"/>
        <v>0</v>
      </c>
      <c r="Q28" s="47" t="e">
        <f>#REF!/#REF!*100</f>
        <v>#REF!</v>
      </c>
      <c r="R28" s="2" t="e">
        <f>#REF!/#REF!*100</f>
        <v>#REF!</v>
      </c>
      <c r="S28" s="2" t="e">
        <f>#REF!/#REF!*100</f>
        <v>#REF!</v>
      </c>
      <c r="T28" s="2" t="e">
        <f>#REF!/#REF!*100</f>
        <v>#REF!</v>
      </c>
      <c r="U28" s="2" t="e">
        <f>#REF!/#REF!*100</f>
        <v>#REF!</v>
      </c>
      <c r="V28" s="2">
        <f t="shared" si="5"/>
        <v>0.11071744906997344</v>
      </c>
      <c r="W28" s="2">
        <f t="shared" si="6"/>
        <v>0.10974539069359088</v>
      </c>
      <c r="X28" s="2">
        <f t="shared" si="7"/>
        <v>0.0675067506750675</v>
      </c>
      <c r="Y28" s="2">
        <f t="shared" si="8"/>
        <v>0.0441306266548985</v>
      </c>
      <c r="Z28" s="3">
        <f t="shared" si="9"/>
        <v>0.046992481203007516</v>
      </c>
      <c r="AA28" s="5">
        <f t="shared" si="10"/>
        <v>0.04764173415912339</v>
      </c>
      <c r="AB28" s="54">
        <f t="shared" si="11"/>
        <v>0.050787201625190445</v>
      </c>
      <c r="AC28" s="54">
        <f t="shared" si="12"/>
        <v>0.05095541401273885</v>
      </c>
      <c r="AD28" s="54">
        <f t="shared" si="13"/>
        <v>0.10851871947911015</v>
      </c>
      <c r="AE28" s="54">
        <f t="shared" si="14"/>
        <v>0.10675206832132372</v>
      </c>
      <c r="AF28" s="55">
        <f t="shared" si="15"/>
        <v>0.11435105774728416</v>
      </c>
    </row>
    <row r="29" spans="2:32" ht="21" customHeight="1">
      <c r="B29" s="64" t="s">
        <v>40</v>
      </c>
      <c r="C29" s="67"/>
      <c r="D29" s="17">
        <v>80</v>
      </c>
      <c r="E29" s="17">
        <v>79</v>
      </c>
      <c r="F29" s="17">
        <v>81</v>
      </c>
      <c r="G29" s="18">
        <v>81</v>
      </c>
      <c r="H29" s="18">
        <v>77</v>
      </c>
      <c r="I29" s="18">
        <v>76</v>
      </c>
      <c r="J29" s="48">
        <v>72</v>
      </c>
      <c r="K29" s="34">
        <v>72</v>
      </c>
      <c r="L29" s="91">
        <v>73</v>
      </c>
      <c r="M29" s="91">
        <v>70</v>
      </c>
      <c r="N29" s="24">
        <v>66</v>
      </c>
      <c r="O29" s="29">
        <f t="shared" si="3"/>
        <v>-4</v>
      </c>
      <c r="P29" s="49">
        <f t="shared" si="4"/>
        <v>-5.7</v>
      </c>
      <c r="Q29" s="47" t="e">
        <f>#REF!/#REF!*100</f>
        <v>#REF!</v>
      </c>
      <c r="R29" s="2" t="e">
        <f>#REF!/#REF!*100</f>
        <v>#REF!</v>
      </c>
      <c r="S29" s="2" t="e">
        <f>#REF!/#REF!*100</f>
        <v>#REF!</v>
      </c>
      <c r="T29" s="2" t="e">
        <f>#REF!/#REF!*100</f>
        <v>#REF!</v>
      </c>
      <c r="U29" s="2" t="e">
        <f>#REF!/#REF!*100</f>
        <v>#REF!</v>
      </c>
      <c r="V29" s="2">
        <f t="shared" si="5"/>
        <v>1.771479185119575</v>
      </c>
      <c r="W29" s="2">
        <f t="shared" si="6"/>
        <v>1.7339771729587357</v>
      </c>
      <c r="X29" s="2">
        <f t="shared" si="7"/>
        <v>1.8226822682268229</v>
      </c>
      <c r="Y29" s="2">
        <f t="shared" si="8"/>
        <v>1.7872903795233892</v>
      </c>
      <c r="Z29" s="3">
        <f t="shared" si="9"/>
        <v>1.8092105263157896</v>
      </c>
      <c r="AA29" s="5">
        <f t="shared" si="10"/>
        <v>1.810385898046689</v>
      </c>
      <c r="AB29" s="54">
        <f t="shared" si="11"/>
        <v>1.8283392585068563</v>
      </c>
      <c r="AC29" s="54">
        <f t="shared" si="12"/>
        <v>1.8343949044585985</v>
      </c>
      <c r="AD29" s="54">
        <f t="shared" si="13"/>
        <v>1.9804666304937601</v>
      </c>
      <c r="AE29" s="54">
        <f t="shared" si="14"/>
        <v>1.8681611956231654</v>
      </c>
      <c r="AF29" s="55">
        <f t="shared" si="15"/>
        <v>1.8867924528301887</v>
      </c>
    </row>
    <row r="30" spans="2:32" ht="21" customHeight="1">
      <c r="B30" s="64" t="s">
        <v>41</v>
      </c>
      <c r="C30" s="67"/>
      <c r="D30" s="17">
        <v>89</v>
      </c>
      <c r="E30" s="17">
        <v>94</v>
      </c>
      <c r="F30" s="17">
        <v>94</v>
      </c>
      <c r="G30" s="18">
        <v>96</v>
      </c>
      <c r="H30" s="18">
        <v>91</v>
      </c>
      <c r="I30" s="18">
        <v>88</v>
      </c>
      <c r="J30" s="48">
        <v>85</v>
      </c>
      <c r="K30" s="34">
        <v>85</v>
      </c>
      <c r="L30" s="91">
        <v>76</v>
      </c>
      <c r="M30" s="91">
        <v>82</v>
      </c>
      <c r="N30" s="24">
        <v>74</v>
      </c>
      <c r="O30" s="29">
        <f t="shared" si="3"/>
        <v>-8</v>
      </c>
      <c r="P30" s="49">
        <f t="shared" si="4"/>
        <v>-9.8</v>
      </c>
      <c r="Q30" s="47" t="e">
        <f>#REF!/#REF!*100</f>
        <v>#REF!</v>
      </c>
      <c r="R30" s="2" t="e">
        <f>#REF!/#REF!*100</f>
        <v>#REF!</v>
      </c>
      <c r="S30" s="2" t="e">
        <f>#REF!/#REF!*100</f>
        <v>#REF!</v>
      </c>
      <c r="T30" s="2" t="e">
        <f>#REF!/#REF!*100</f>
        <v>#REF!</v>
      </c>
      <c r="U30" s="2" t="e">
        <f>#REF!/#REF!*100</f>
        <v>#REF!</v>
      </c>
      <c r="V30" s="2">
        <f t="shared" si="5"/>
        <v>1.9707705934455269</v>
      </c>
      <c r="W30" s="2">
        <f t="shared" si="6"/>
        <v>2.0632133450395083</v>
      </c>
      <c r="X30" s="2">
        <f t="shared" si="7"/>
        <v>2.115211521152115</v>
      </c>
      <c r="Y30" s="2">
        <f t="shared" si="8"/>
        <v>2.118270079435128</v>
      </c>
      <c r="Z30" s="3">
        <f t="shared" si="9"/>
        <v>2.138157894736842</v>
      </c>
      <c r="AA30" s="5">
        <f t="shared" si="10"/>
        <v>2.096236303001429</v>
      </c>
      <c r="AB30" s="54">
        <f t="shared" si="11"/>
        <v>2.1584560690705943</v>
      </c>
      <c r="AC30" s="54">
        <f t="shared" si="12"/>
        <v>2.1656050955414012</v>
      </c>
      <c r="AD30" s="54">
        <f t="shared" si="13"/>
        <v>2.0618556701030926</v>
      </c>
      <c r="AE30" s="54">
        <f t="shared" si="14"/>
        <v>2.1884174005871366</v>
      </c>
      <c r="AF30" s="55">
        <f t="shared" si="15"/>
        <v>2.115494568324757</v>
      </c>
    </row>
    <row r="31" spans="2:32" ht="21" customHeight="1">
      <c r="B31" s="64" t="s">
        <v>42</v>
      </c>
      <c r="C31" s="67"/>
      <c r="D31" s="17">
        <v>6</v>
      </c>
      <c r="E31" s="17">
        <v>7</v>
      </c>
      <c r="F31" s="17">
        <v>8</v>
      </c>
      <c r="G31" s="18">
        <v>9</v>
      </c>
      <c r="H31" s="18">
        <v>9</v>
      </c>
      <c r="I31" s="18">
        <v>11</v>
      </c>
      <c r="J31" s="48">
        <v>11</v>
      </c>
      <c r="K31" s="34">
        <v>11</v>
      </c>
      <c r="L31" s="91">
        <v>6</v>
      </c>
      <c r="M31" s="91">
        <v>6</v>
      </c>
      <c r="N31" s="24">
        <v>4</v>
      </c>
      <c r="O31" s="29">
        <f t="shared" si="3"/>
        <v>-2</v>
      </c>
      <c r="P31" s="49">
        <f t="shared" si="4"/>
        <v>-33.3</v>
      </c>
      <c r="Q31" s="47" t="e">
        <f>#REF!/#REF!*100</f>
        <v>#REF!</v>
      </c>
      <c r="R31" s="2" t="e">
        <f>#REF!/#REF!*100</f>
        <v>#REF!</v>
      </c>
      <c r="S31" s="2" t="e">
        <f>#REF!/#REF!*100</f>
        <v>#REF!</v>
      </c>
      <c r="T31" s="2" t="e">
        <f>#REF!/#REF!*100</f>
        <v>#REF!</v>
      </c>
      <c r="U31" s="2" t="e">
        <f>#REF!/#REF!*100</f>
        <v>#REF!</v>
      </c>
      <c r="V31" s="2">
        <f t="shared" si="5"/>
        <v>0.1328609388839681</v>
      </c>
      <c r="W31" s="2">
        <f t="shared" si="6"/>
        <v>0.15364354697102722</v>
      </c>
      <c r="X31" s="2">
        <f t="shared" si="7"/>
        <v>0.18001800180018002</v>
      </c>
      <c r="Y31" s="2">
        <f t="shared" si="8"/>
        <v>0.19858781994704322</v>
      </c>
      <c r="Z31" s="3">
        <f t="shared" si="9"/>
        <v>0.21146616541353383</v>
      </c>
      <c r="AA31" s="5">
        <f t="shared" si="10"/>
        <v>0.26202953787517863</v>
      </c>
      <c r="AB31" s="54">
        <f t="shared" si="11"/>
        <v>0.27932960893854747</v>
      </c>
      <c r="AC31" s="54">
        <f t="shared" si="12"/>
        <v>0.2802547770700637</v>
      </c>
      <c r="AD31" s="54">
        <f t="shared" si="13"/>
        <v>0.16277807921866522</v>
      </c>
      <c r="AE31" s="54">
        <f t="shared" si="14"/>
        <v>0.16012810248198558</v>
      </c>
      <c r="AF31" s="55">
        <f t="shared" si="15"/>
        <v>0.11435105774728416</v>
      </c>
    </row>
    <row r="32" spans="2:32" ht="21" customHeight="1">
      <c r="B32" s="64" t="s">
        <v>43</v>
      </c>
      <c r="C32" s="67"/>
      <c r="D32" s="17">
        <v>90</v>
      </c>
      <c r="E32" s="17">
        <v>94</v>
      </c>
      <c r="F32" s="17">
        <v>96</v>
      </c>
      <c r="G32" s="18">
        <v>93</v>
      </c>
      <c r="H32" s="18">
        <v>88</v>
      </c>
      <c r="I32" s="18">
        <v>91</v>
      </c>
      <c r="J32" s="48">
        <v>86</v>
      </c>
      <c r="K32" s="34">
        <v>86</v>
      </c>
      <c r="L32" s="91">
        <v>77</v>
      </c>
      <c r="M32" s="91">
        <v>80</v>
      </c>
      <c r="N32" s="24">
        <v>78</v>
      </c>
      <c r="O32" s="29">
        <f t="shared" si="3"/>
        <v>-2</v>
      </c>
      <c r="P32" s="49">
        <f t="shared" si="4"/>
        <v>-2.5</v>
      </c>
      <c r="Q32" s="47" t="e">
        <f>#REF!/#REF!*100</f>
        <v>#REF!</v>
      </c>
      <c r="R32" s="2" t="e">
        <f>#REF!/#REF!*100</f>
        <v>#REF!</v>
      </c>
      <c r="S32" s="2" t="e">
        <f>#REF!/#REF!*100</f>
        <v>#REF!</v>
      </c>
      <c r="T32" s="2" t="e">
        <f>#REF!/#REF!*100</f>
        <v>#REF!</v>
      </c>
      <c r="U32" s="2" t="e">
        <f>#REF!/#REF!*100</f>
        <v>#REF!</v>
      </c>
      <c r="V32" s="2">
        <f t="shared" si="5"/>
        <v>1.9929140832595216</v>
      </c>
      <c r="W32" s="2">
        <f t="shared" si="6"/>
        <v>2.0632133450395083</v>
      </c>
      <c r="X32" s="2">
        <f t="shared" si="7"/>
        <v>2.16021602160216</v>
      </c>
      <c r="Y32" s="2">
        <f t="shared" si="8"/>
        <v>2.05207413945278</v>
      </c>
      <c r="Z32" s="3">
        <f t="shared" si="9"/>
        <v>2.0676691729323307</v>
      </c>
      <c r="AA32" s="5">
        <f t="shared" si="10"/>
        <v>2.167698904240114</v>
      </c>
      <c r="AB32" s="54">
        <f t="shared" si="11"/>
        <v>2.1838496698831893</v>
      </c>
      <c r="AC32" s="54">
        <f t="shared" si="12"/>
        <v>2.1910828025477707</v>
      </c>
      <c r="AD32" s="54">
        <f t="shared" si="13"/>
        <v>2.0889853499728703</v>
      </c>
      <c r="AE32" s="54">
        <f t="shared" si="14"/>
        <v>2.1350413664264747</v>
      </c>
      <c r="AF32" s="55">
        <f t="shared" si="15"/>
        <v>2.2298456260720414</v>
      </c>
    </row>
    <row r="33" spans="2:32" ht="21" customHeight="1">
      <c r="B33" s="64" t="s">
        <v>44</v>
      </c>
      <c r="C33" s="67"/>
      <c r="D33" s="17">
        <v>52</v>
      </c>
      <c r="E33" s="17">
        <v>48</v>
      </c>
      <c r="F33" s="17">
        <v>47</v>
      </c>
      <c r="G33" s="18">
        <v>50</v>
      </c>
      <c r="H33" s="18">
        <v>43</v>
      </c>
      <c r="I33" s="18">
        <v>45</v>
      </c>
      <c r="J33" s="48">
        <v>44</v>
      </c>
      <c r="K33" s="34">
        <v>44</v>
      </c>
      <c r="L33" s="91">
        <v>43</v>
      </c>
      <c r="M33" s="91">
        <v>41</v>
      </c>
      <c r="N33" s="24">
        <v>37</v>
      </c>
      <c r="O33" s="29">
        <f t="shared" si="3"/>
        <v>-4</v>
      </c>
      <c r="P33" s="49">
        <f t="shared" si="4"/>
        <v>-9.8</v>
      </c>
      <c r="Q33" s="47" t="e">
        <f>#REF!/#REF!*100</f>
        <v>#REF!</v>
      </c>
      <c r="R33" s="2" t="e">
        <f>#REF!/#REF!*100</f>
        <v>#REF!</v>
      </c>
      <c r="S33" s="2" t="e">
        <f>#REF!/#REF!*100</f>
        <v>#REF!</v>
      </c>
      <c r="T33" s="2" t="e">
        <f>#REF!/#REF!*100</f>
        <v>#REF!</v>
      </c>
      <c r="U33" s="2" t="e">
        <f>#REF!/#REF!*100</f>
        <v>#REF!</v>
      </c>
      <c r="V33" s="2">
        <f t="shared" si="5"/>
        <v>1.1514614703277237</v>
      </c>
      <c r="W33" s="2">
        <f t="shared" si="6"/>
        <v>1.0535557506584723</v>
      </c>
      <c r="X33" s="2">
        <f t="shared" si="7"/>
        <v>1.0576057605760576</v>
      </c>
      <c r="Y33" s="2">
        <f t="shared" si="8"/>
        <v>1.1032656663724625</v>
      </c>
      <c r="Z33" s="3">
        <f t="shared" si="9"/>
        <v>1.0103383458646615</v>
      </c>
      <c r="AA33" s="5">
        <f t="shared" si="10"/>
        <v>1.0719390185802762</v>
      </c>
      <c r="AB33" s="54">
        <f t="shared" si="11"/>
        <v>1.1173184357541899</v>
      </c>
      <c r="AC33" s="54">
        <f t="shared" si="12"/>
        <v>1.1210191082802548</v>
      </c>
      <c r="AD33" s="54">
        <f t="shared" si="13"/>
        <v>1.166576234400434</v>
      </c>
      <c r="AE33" s="54">
        <f t="shared" si="14"/>
        <v>1.0942087002935683</v>
      </c>
      <c r="AF33" s="55">
        <f t="shared" si="15"/>
        <v>1.0577472841623785</v>
      </c>
    </row>
    <row r="34" spans="2:32" ht="21" customHeight="1">
      <c r="B34" s="64" t="s">
        <v>45</v>
      </c>
      <c r="C34" s="67"/>
      <c r="D34" s="17">
        <v>107</v>
      </c>
      <c r="E34" s="17">
        <v>110</v>
      </c>
      <c r="F34" s="17">
        <v>106</v>
      </c>
      <c r="G34" s="18">
        <v>105</v>
      </c>
      <c r="H34" s="18">
        <v>100</v>
      </c>
      <c r="I34" s="18">
        <v>99</v>
      </c>
      <c r="J34" s="48">
        <v>93</v>
      </c>
      <c r="K34" s="34">
        <v>93</v>
      </c>
      <c r="L34" s="91">
        <v>90</v>
      </c>
      <c r="M34" s="91">
        <v>88</v>
      </c>
      <c r="N34" s="24">
        <v>86</v>
      </c>
      <c r="O34" s="29">
        <f t="shared" si="3"/>
        <v>-2</v>
      </c>
      <c r="P34" s="49">
        <f t="shared" si="4"/>
        <v>-2.3</v>
      </c>
      <c r="Q34" s="47" t="e">
        <f>#REF!/#REF!*100</f>
        <v>#REF!</v>
      </c>
      <c r="R34" s="2" t="e">
        <f>#REF!/#REF!*100</f>
        <v>#REF!</v>
      </c>
      <c r="S34" s="2" t="e">
        <f>#REF!/#REF!*100</f>
        <v>#REF!</v>
      </c>
      <c r="T34" s="2" t="e">
        <f>#REF!/#REF!*100</f>
        <v>#REF!</v>
      </c>
      <c r="U34" s="2" t="e">
        <f>#REF!/#REF!*100</f>
        <v>#REF!</v>
      </c>
      <c r="V34" s="2">
        <f aca="true" t="shared" si="28" ref="V34:V41">D34/$D$5*100</f>
        <v>2.3693534100974314</v>
      </c>
      <c r="W34" s="2">
        <f aca="true" t="shared" si="29" ref="W34:W41">E34/$E$5*100</f>
        <v>2.4143985952589992</v>
      </c>
      <c r="X34" s="2">
        <f aca="true" t="shared" si="30" ref="X34:X41">F34/$F$5*100</f>
        <v>2.385238523852385</v>
      </c>
      <c r="Y34" s="2">
        <f aca="true" t="shared" si="31" ref="Y34:Y41">G34/$G$5*100</f>
        <v>2.316857899382171</v>
      </c>
      <c r="Z34" s="3">
        <f aca="true" t="shared" si="32" ref="Z34:Z41">H34/$H$5*100</f>
        <v>2.3496240601503757</v>
      </c>
      <c r="AA34" s="5">
        <f t="shared" si="10"/>
        <v>2.3582658408766077</v>
      </c>
      <c r="AB34" s="54">
        <f t="shared" si="11"/>
        <v>2.361604875571356</v>
      </c>
      <c r="AC34" s="54">
        <f t="shared" si="12"/>
        <v>2.3694267515923566</v>
      </c>
      <c r="AD34" s="54">
        <f t="shared" si="13"/>
        <v>2.441671188279978</v>
      </c>
      <c r="AE34" s="54">
        <f t="shared" si="14"/>
        <v>2.348545503069122</v>
      </c>
      <c r="AF34" s="55">
        <f t="shared" si="15"/>
        <v>2.4585477415666093</v>
      </c>
    </row>
    <row r="35" spans="2:32" ht="21" customHeight="1">
      <c r="B35" s="64" t="s">
        <v>46</v>
      </c>
      <c r="C35" s="67"/>
      <c r="D35" s="17">
        <v>147</v>
      </c>
      <c r="E35" s="17">
        <v>141</v>
      </c>
      <c r="F35" s="17">
        <v>142</v>
      </c>
      <c r="G35" s="18">
        <v>150</v>
      </c>
      <c r="H35" s="18">
        <v>141</v>
      </c>
      <c r="I35" s="18">
        <v>145</v>
      </c>
      <c r="J35" s="48">
        <v>138</v>
      </c>
      <c r="K35" s="34">
        <v>138</v>
      </c>
      <c r="L35" s="91">
        <v>132</v>
      </c>
      <c r="M35" s="91">
        <v>136</v>
      </c>
      <c r="N35" s="24">
        <v>127</v>
      </c>
      <c r="O35" s="29">
        <f t="shared" si="3"/>
        <v>-9</v>
      </c>
      <c r="P35" s="49">
        <f t="shared" si="4"/>
        <v>-6.6</v>
      </c>
      <c r="Q35" s="47" t="e">
        <f>#REF!/#REF!*100</f>
        <v>#REF!</v>
      </c>
      <c r="R35" s="2" t="e">
        <f>#REF!/#REF!*100</f>
        <v>#REF!</v>
      </c>
      <c r="S35" s="2" t="e">
        <f>#REF!/#REF!*100</f>
        <v>#REF!</v>
      </c>
      <c r="T35" s="2" t="e">
        <f>#REF!/#REF!*100</f>
        <v>#REF!</v>
      </c>
      <c r="U35" s="2" t="e">
        <f>#REF!/#REF!*100</f>
        <v>#REF!</v>
      </c>
      <c r="V35" s="2">
        <f t="shared" si="28"/>
        <v>3.255093002657219</v>
      </c>
      <c r="W35" s="2">
        <f t="shared" si="29"/>
        <v>3.0948200175592624</v>
      </c>
      <c r="X35" s="2">
        <f t="shared" si="30"/>
        <v>3.1953195319531953</v>
      </c>
      <c r="Y35" s="2">
        <f t="shared" si="31"/>
        <v>3.309796999117388</v>
      </c>
      <c r="Z35" s="3">
        <f t="shared" si="32"/>
        <v>3.31296992481203</v>
      </c>
      <c r="AA35" s="5">
        <f t="shared" si="10"/>
        <v>3.454025726536446</v>
      </c>
      <c r="AB35" s="54">
        <f t="shared" si="11"/>
        <v>3.5043169121381412</v>
      </c>
      <c r="AC35" s="54">
        <f t="shared" si="12"/>
        <v>3.515923566878981</v>
      </c>
      <c r="AD35" s="54">
        <f t="shared" si="13"/>
        <v>3.5811177428106347</v>
      </c>
      <c r="AE35" s="54">
        <f t="shared" si="14"/>
        <v>3.629570322925007</v>
      </c>
      <c r="AF35" s="55">
        <f t="shared" si="15"/>
        <v>3.630646083476272</v>
      </c>
    </row>
    <row r="36" spans="2:32" ht="21" customHeight="1">
      <c r="B36" s="64" t="s">
        <v>47</v>
      </c>
      <c r="C36" s="67"/>
      <c r="D36" s="17">
        <v>5</v>
      </c>
      <c r="E36" s="17">
        <v>3</v>
      </c>
      <c r="F36" s="17">
        <v>2</v>
      </c>
      <c r="G36" s="18">
        <v>2</v>
      </c>
      <c r="H36" s="18">
        <v>2</v>
      </c>
      <c r="I36" s="18">
        <v>2</v>
      </c>
      <c r="J36" s="48">
        <v>2</v>
      </c>
      <c r="K36" s="34">
        <v>2</v>
      </c>
      <c r="L36" s="91">
        <v>2</v>
      </c>
      <c r="M36" s="91">
        <v>1</v>
      </c>
      <c r="N36" s="24">
        <v>1</v>
      </c>
      <c r="O36" s="29">
        <f t="shared" si="3"/>
        <v>0</v>
      </c>
      <c r="P36" s="49">
        <f t="shared" si="4"/>
        <v>0</v>
      </c>
      <c r="Q36" s="47" t="e">
        <f>#REF!/#REF!*100</f>
        <v>#REF!</v>
      </c>
      <c r="R36" s="2" t="e">
        <f>#REF!/#REF!*100</f>
        <v>#REF!</v>
      </c>
      <c r="S36" s="2" t="e">
        <f>#REF!/#REF!*100</f>
        <v>#REF!</v>
      </c>
      <c r="T36" s="2" t="e">
        <f>#REF!/#REF!*100</f>
        <v>#REF!</v>
      </c>
      <c r="U36" s="2" t="e">
        <f>#REF!/#REF!*100</f>
        <v>#REF!</v>
      </c>
      <c r="V36" s="2">
        <f t="shared" si="28"/>
        <v>0.11071744906997344</v>
      </c>
      <c r="W36" s="2">
        <f t="shared" si="29"/>
        <v>0.06584723441615452</v>
      </c>
      <c r="X36" s="2">
        <f t="shared" si="30"/>
        <v>0.045004500450045004</v>
      </c>
      <c r="Y36" s="2">
        <f t="shared" si="31"/>
        <v>0.0441306266548985</v>
      </c>
      <c r="Z36" s="3">
        <f t="shared" si="32"/>
        <v>0.046992481203007516</v>
      </c>
      <c r="AA36" s="5">
        <f t="shared" si="10"/>
        <v>0.04764173415912339</v>
      </c>
      <c r="AB36" s="54">
        <f t="shared" si="11"/>
        <v>0.050787201625190445</v>
      </c>
      <c r="AC36" s="54">
        <f t="shared" si="12"/>
        <v>0.05095541401273885</v>
      </c>
      <c r="AD36" s="54">
        <f t="shared" si="13"/>
        <v>0.05425935973955508</v>
      </c>
      <c r="AE36" s="54">
        <f t="shared" si="14"/>
        <v>0.02668801708033093</v>
      </c>
      <c r="AF36" s="55">
        <f t="shared" si="15"/>
        <v>0.02858776443682104</v>
      </c>
    </row>
    <row r="37" spans="2:32" ht="21" customHeight="1">
      <c r="B37" s="64" t="s">
        <v>48</v>
      </c>
      <c r="C37" s="67"/>
      <c r="D37" s="17">
        <v>5</v>
      </c>
      <c r="E37" s="17">
        <v>5</v>
      </c>
      <c r="F37" s="17">
        <v>5</v>
      </c>
      <c r="G37" s="18">
        <v>6</v>
      </c>
      <c r="H37" s="18">
        <v>5</v>
      </c>
      <c r="I37" s="18">
        <v>4</v>
      </c>
      <c r="J37" s="48">
        <v>4</v>
      </c>
      <c r="K37" s="34">
        <v>4</v>
      </c>
      <c r="L37" s="91">
        <v>4</v>
      </c>
      <c r="M37" s="91">
        <v>4</v>
      </c>
      <c r="N37" s="24">
        <v>4</v>
      </c>
      <c r="O37" s="29">
        <f t="shared" si="3"/>
        <v>0</v>
      </c>
      <c r="P37" s="49">
        <f t="shared" si="4"/>
        <v>0</v>
      </c>
      <c r="Q37" s="47" t="e">
        <f>#REF!/#REF!*100</f>
        <v>#REF!</v>
      </c>
      <c r="R37" s="2" t="e">
        <f>#REF!/#REF!*100</f>
        <v>#REF!</v>
      </c>
      <c r="S37" s="2" t="e">
        <f>#REF!/#REF!*100</f>
        <v>#REF!</v>
      </c>
      <c r="T37" s="2" t="e">
        <f>#REF!/#REF!*100</f>
        <v>#REF!</v>
      </c>
      <c r="U37" s="2" t="e">
        <f>#REF!/#REF!*100</f>
        <v>#REF!</v>
      </c>
      <c r="V37" s="2">
        <f t="shared" si="28"/>
        <v>0.11071744906997344</v>
      </c>
      <c r="W37" s="2">
        <f t="shared" si="29"/>
        <v>0.10974539069359088</v>
      </c>
      <c r="X37" s="2">
        <f t="shared" si="30"/>
        <v>0.11251125112511251</v>
      </c>
      <c r="Y37" s="2">
        <f t="shared" si="31"/>
        <v>0.1323918799646955</v>
      </c>
      <c r="Z37" s="3">
        <f t="shared" si="32"/>
        <v>0.1174812030075188</v>
      </c>
      <c r="AA37" s="5">
        <f t="shared" si="10"/>
        <v>0.09528346831824679</v>
      </c>
      <c r="AB37" s="54">
        <f t="shared" si="11"/>
        <v>0.10157440325038089</v>
      </c>
      <c r="AC37" s="54">
        <f t="shared" si="12"/>
        <v>0.1019108280254777</v>
      </c>
      <c r="AD37" s="54">
        <f t="shared" si="13"/>
        <v>0.10851871947911015</v>
      </c>
      <c r="AE37" s="54">
        <f t="shared" si="14"/>
        <v>0.10675206832132372</v>
      </c>
      <c r="AF37" s="55">
        <f t="shared" si="15"/>
        <v>0.11435105774728416</v>
      </c>
    </row>
    <row r="38" spans="2:32" ht="21" customHeight="1">
      <c r="B38" s="64" t="s">
        <v>49</v>
      </c>
      <c r="C38" s="67"/>
      <c r="D38" s="17">
        <v>83</v>
      </c>
      <c r="E38" s="17">
        <v>86</v>
      </c>
      <c r="F38" s="17">
        <v>88</v>
      </c>
      <c r="G38" s="18">
        <v>84</v>
      </c>
      <c r="H38" s="18">
        <v>80</v>
      </c>
      <c r="I38" s="18">
        <v>78</v>
      </c>
      <c r="J38" s="48">
        <v>80</v>
      </c>
      <c r="K38" s="34">
        <v>80</v>
      </c>
      <c r="L38" s="91">
        <v>72</v>
      </c>
      <c r="M38" s="91">
        <v>71</v>
      </c>
      <c r="N38" s="24">
        <v>68</v>
      </c>
      <c r="O38" s="29">
        <f t="shared" si="3"/>
        <v>-3</v>
      </c>
      <c r="P38" s="49">
        <f t="shared" si="4"/>
        <v>-4.2</v>
      </c>
      <c r="Q38" s="47" t="e">
        <f>#REF!/#REF!*100</f>
        <v>#REF!</v>
      </c>
      <c r="R38" s="2" t="e">
        <f>#REF!/#REF!*100</f>
        <v>#REF!</v>
      </c>
      <c r="S38" s="2" t="e">
        <f>#REF!/#REF!*100</f>
        <v>#REF!</v>
      </c>
      <c r="T38" s="2" t="e">
        <f>#REF!/#REF!*100</f>
        <v>#REF!</v>
      </c>
      <c r="U38" s="2" t="e">
        <f>#REF!/#REF!*100</f>
        <v>#REF!</v>
      </c>
      <c r="V38" s="2">
        <f t="shared" si="28"/>
        <v>1.8379096545615587</v>
      </c>
      <c r="W38" s="2">
        <f t="shared" si="29"/>
        <v>1.887620719929763</v>
      </c>
      <c r="X38" s="2">
        <f t="shared" si="30"/>
        <v>1.9801980198019802</v>
      </c>
      <c r="Y38" s="2">
        <f t="shared" si="31"/>
        <v>1.8534863195057367</v>
      </c>
      <c r="Z38" s="3">
        <f t="shared" si="32"/>
        <v>1.8796992481203008</v>
      </c>
      <c r="AA38" s="5">
        <f t="shared" si="10"/>
        <v>1.8580276322058122</v>
      </c>
      <c r="AB38" s="54">
        <f t="shared" si="11"/>
        <v>2.031488065007618</v>
      </c>
      <c r="AC38" s="54">
        <f t="shared" si="12"/>
        <v>2.038216560509554</v>
      </c>
      <c r="AD38" s="54">
        <f t="shared" si="13"/>
        <v>1.9533369506239826</v>
      </c>
      <c r="AE38" s="54">
        <f t="shared" si="14"/>
        <v>1.894849212703496</v>
      </c>
      <c r="AF38" s="55">
        <f t="shared" si="15"/>
        <v>1.9439679817038307</v>
      </c>
    </row>
    <row r="39" spans="2:32" ht="21" customHeight="1">
      <c r="B39" s="64" t="s">
        <v>50</v>
      </c>
      <c r="C39" s="67"/>
      <c r="D39" s="17">
        <v>60</v>
      </c>
      <c r="E39" s="17">
        <v>61</v>
      </c>
      <c r="F39" s="17">
        <v>61</v>
      </c>
      <c r="G39" s="18">
        <v>62</v>
      </c>
      <c r="H39" s="18">
        <v>56</v>
      </c>
      <c r="I39" s="18">
        <v>59</v>
      </c>
      <c r="J39" s="48">
        <v>52</v>
      </c>
      <c r="K39" s="34">
        <v>52</v>
      </c>
      <c r="L39" s="91">
        <v>55</v>
      </c>
      <c r="M39" s="91">
        <v>56</v>
      </c>
      <c r="N39" s="24">
        <v>54</v>
      </c>
      <c r="O39" s="29">
        <f t="shared" si="3"/>
        <v>-2</v>
      </c>
      <c r="P39" s="49">
        <f t="shared" si="4"/>
        <v>-3.6</v>
      </c>
      <c r="Q39" s="47" t="e">
        <f>#REF!/#REF!*100</f>
        <v>#REF!</v>
      </c>
      <c r="R39" s="2" t="e">
        <f>#REF!/#REF!*100</f>
        <v>#REF!</v>
      </c>
      <c r="S39" s="2" t="e">
        <f>#REF!/#REF!*100</f>
        <v>#REF!</v>
      </c>
      <c r="T39" s="2" t="e">
        <f>#REF!/#REF!*100</f>
        <v>#REF!</v>
      </c>
      <c r="U39" s="2" t="e">
        <f>#REF!/#REF!*100</f>
        <v>#REF!</v>
      </c>
      <c r="V39" s="2">
        <f t="shared" si="28"/>
        <v>1.328609388839681</v>
      </c>
      <c r="W39" s="2">
        <f t="shared" si="29"/>
        <v>1.3388937664618086</v>
      </c>
      <c r="X39" s="2">
        <f t="shared" si="30"/>
        <v>1.3726372637263726</v>
      </c>
      <c r="Y39" s="2">
        <f t="shared" si="31"/>
        <v>1.3680494263018534</v>
      </c>
      <c r="Z39" s="3">
        <f t="shared" si="32"/>
        <v>1.3157894736842104</v>
      </c>
      <c r="AA39" s="5">
        <f t="shared" si="10"/>
        <v>1.40543115769414</v>
      </c>
      <c r="AB39" s="54">
        <f t="shared" si="11"/>
        <v>1.3204672422549517</v>
      </c>
      <c r="AC39" s="54">
        <f t="shared" si="12"/>
        <v>1.3248407643312101</v>
      </c>
      <c r="AD39" s="54">
        <f t="shared" si="13"/>
        <v>1.4921323928377646</v>
      </c>
      <c r="AE39" s="54">
        <f t="shared" si="14"/>
        <v>1.494528956498532</v>
      </c>
      <c r="AF39" s="55">
        <f t="shared" si="15"/>
        <v>1.5437392795883362</v>
      </c>
    </row>
    <row r="40" spans="2:32" ht="21" customHeight="1">
      <c r="B40" s="64" t="s">
        <v>51</v>
      </c>
      <c r="C40" s="67"/>
      <c r="D40" s="17">
        <v>11</v>
      </c>
      <c r="E40" s="17">
        <v>12</v>
      </c>
      <c r="F40" s="17">
        <v>11</v>
      </c>
      <c r="G40" s="18">
        <v>12</v>
      </c>
      <c r="H40" s="18">
        <v>11</v>
      </c>
      <c r="I40" s="18">
        <v>12</v>
      </c>
      <c r="J40" s="48">
        <v>13</v>
      </c>
      <c r="K40" s="34">
        <v>13</v>
      </c>
      <c r="L40" s="91">
        <v>12</v>
      </c>
      <c r="M40" s="91">
        <v>12</v>
      </c>
      <c r="N40" s="24">
        <v>10</v>
      </c>
      <c r="O40" s="29">
        <f t="shared" si="3"/>
        <v>-2</v>
      </c>
      <c r="P40" s="49">
        <f t="shared" si="4"/>
        <v>-16.7</v>
      </c>
      <c r="Q40" s="47" t="e">
        <f>#REF!/#REF!*100</f>
        <v>#REF!</v>
      </c>
      <c r="R40" s="2" t="e">
        <f>#REF!/#REF!*100</f>
        <v>#REF!</v>
      </c>
      <c r="S40" s="2" t="e">
        <f>#REF!/#REF!*100</f>
        <v>#REF!</v>
      </c>
      <c r="T40" s="2" t="e">
        <f>#REF!/#REF!*100</f>
        <v>#REF!</v>
      </c>
      <c r="U40" s="2" t="e">
        <f>#REF!/#REF!*100</f>
        <v>#REF!</v>
      </c>
      <c r="V40" s="2">
        <f t="shared" si="28"/>
        <v>0.24357838795394152</v>
      </c>
      <c r="W40" s="2">
        <f t="shared" si="29"/>
        <v>0.2633889376646181</v>
      </c>
      <c r="X40" s="2">
        <f t="shared" si="30"/>
        <v>0.24752475247524752</v>
      </c>
      <c r="Y40" s="2">
        <f t="shared" si="31"/>
        <v>0.264783759929391</v>
      </c>
      <c r="Z40" s="3">
        <f t="shared" si="32"/>
        <v>0.25845864661654133</v>
      </c>
      <c r="AA40" s="5">
        <f t="shared" si="10"/>
        <v>0.28585040495474034</v>
      </c>
      <c r="AB40" s="54">
        <f t="shared" si="11"/>
        <v>0.33011681056373793</v>
      </c>
      <c r="AC40" s="54">
        <f t="shared" si="12"/>
        <v>0.33121019108280253</v>
      </c>
      <c r="AD40" s="54">
        <f t="shared" si="13"/>
        <v>0.32555615843733043</v>
      </c>
      <c r="AE40" s="54">
        <f t="shared" si="14"/>
        <v>0.32025620496397117</v>
      </c>
      <c r="AF40" s="55">
        <f t="shared" si="15"/>
        <v>0.2858776443682104</v>
      </c>
    </row>
    <row r="41" spans="2:32" ht="21" customHeight="1">
      <c r="B41" s="64" t="s">
        <v>52</v>
      </c>
      <c r="C41" s="67"/>
      <c r="D41" s="17">
        <v>54</v>
      </c>
      <c r="E41" s="17">
        <v>52</v>
      </c>
      <c r="F41" s="17">
        <v>51</v>
      </c>
      <c r="G41" s="18">
        <v>60</v>
      </c>
      <c r="H41" s="18">
        <v>52</v>
      </c>
      <c r="I41" s="18">
        <v>50</v>
      </c>
      <c r="J41" s="48">
        <v>42</v>
      </c>
      <c r="K41" s="34">
        <v>42</v>
      </c>
      <c r="L41" s="91">
        <v>41</v>
      </c>
      <c r="M41" s="91">
        <v>40</v>
      </c>
      <c r="N41" s="24">
        <v>36</v>
      </c>
      <c r="O41" s="29">
        <f t="shared" si="3"/>
        <v>-4</v>
      </c>
      <c r="P41" s="49">
        <f t="shared" si="4"/>
        <v>-10</v>
      </c>
      <c r="Q41" s="47" t="e">
        <f>#REF!/#REF!*100</f>
        <v>#REF!</v>
      </c>
      <c r="R41" s="2" t="e">
        <f>#REF!/#REF!*100</f>
        <v>#REF!</v>
      </c>
      <c r="S41" s="2" t="e">
        <f>#REF!/#REF!*100</f>
        <v>#REF!</v>
      </c>
      <c r="T41" s="2" t="e">
        <f>#REF!/#REF!*100</f>
        <v>#REF!</v>
      </c>
      <c r="U41" s="2" t="e">
        <f>#REF!/#REF!*100</f>
        <v>#REF!</v>
      </c>
      <c r="V41" s="2">
        <f t="shared" si="28"/>
        <v>1.1957484499557132</v>
      </c>
      <c r="W41" s="2">
        <f t="shared" si="29"/>
        <v>1.141352063213345</v>
      </c>
      <c r="X41" s="2">
        <f t="shared" si="30"/>
        <v>1.1476147614761476</v>
      </c>
      <c r="Y41" s="2">
        <f t="shared" si="31"/>
        <v>1.323918799646955</v>
      </c>
      <c r="Z41" s="3">
        <f t="shared" si="32"/>
        <v>1.2218045112781954</v>
      </c>
      <c r="AA41" s="5">
        <f t="shared" si="10"/>
        <v>1.191043353978085</v>
      </c>
      <c r="AB41" s="54">
        <f t="shared" si="11"/>
        <v>1.0665312341289994</v>
      </c>
      <c r="AC41" s="54">
        <f t="shared" si="12"/>
        <v>1.070063694267516</v>
      </c>
      <c r="AD41" s="54">
        <f t="shared" si="13"/>
        <v>1.112316874660879</v>
      </c>
      <c r="AE41" s="54">
        <f t="shared" si="14"/>
        <v>1.0675206832132373</v>
      </c>
      <c r="AF41" s="55">
        <f t="shared" si="15"/>
        <v>1.0291595197255576</v>
      </c>
    </row>
    <row r="42" spans="2:32" ht="21" customHeight="1">
      <c r="B42" s="66" t="s">
        <v>53</v>
      </c>
      <c r="C42" s="70"/>
      <c r="D42" s="12">
        <v>106</v>
      </c>
      <c r="E42" s="12">
        <v>108</v>
      </c>
      <c r="F42" s="12">
        <v>109</v>
      </c>
      <c r="G42" s="19">
        <v>103</v>
      </c>
      <c r="H42" s="19">
        <v>93</v>
      </c>
      <c r="I42" s="19">
        <v>95</v>
      </c>
      <c r="J42" s="50">
        <v>92</v>
      </c>
      <c r="K42" s="35">
        <v>92</v>
      </c>
      <c r="L42" s="93">
        <v>87</v>
      </c>
      <c r="M42" s="93">
        <v>89</v>
      </c>
      <c r="N42" s="25">
        <v>81</v>
      </c>
      <c r="O42" s="30">
        <f t="shared" si="3"/>
        <v>-8</v>
      </c>
      <c r="P42" s="51">
        <f t="shared" si="4"/>
        <v>-9</v>
      </c>
      <c r="Q42" s="43" t="e">
        <f>#REF!/#REF!*100</f>
        <v>#REF!</v>
      </c>
      <c r="R42" s="13" t="e">
        <f>#REF!/#REF!*100</f>
        <v>#REF!</v>
      </c>
      <c r="S42" s="13" t="e">
        <f>#REF!/#REF!*100</f>
        <v>#REF!</v>
      </c>
      <c r="T42" s="13" t="e">
        <f>#REF!/#REF!*100</f>
        <v>#REF!</v>
      </c>
      <c r="U42" s="13" t="e">
        <f>#REF!/#REF!*100</f>
        <v>#REF!</v>
      </c>
      <c r="V42" s="13">
        <f>D42/$D$5*100</f>
        <v>2.347209920283437</v>
      </c>
      <c r="W42" s="13">
        <f>E42/$E$5*100</f>
        <v>2.370500438981563</v>
      </c>
      <c r="X42" s="13">
        <f>F42/$F$5*100</f>
        <v>2.452745274527453</v>
      </c>
      <c r="Y42" s="13">
        <f>G42/$G$5*100</f>
        <v>2.272727272727273</v>
      </c>
      <c r="Z42" s="14">
        <f>H42/$H$5*100</f>
        <v>2.1851503759398496</v>
      </c>
      <c r="AA42" s="15">
        <f t="shared" si="10"/>
        <v>2.262982372558361</v>
      </c>
      <c r="AB42" s="56">
        <f t="shared" si="11"/>
        <v>2.3362112747587607</v>
      </c>
      <c r="AC42" s="56">
        <f t="shared" si="12"/>
        <v>2.343949044585987</v>
      </c>
      <c r="AD42" s="56">
        <f t="shared" si="13"/>
        <v>2.360282148670646</v>
      </c>
      <c r="AE42" s="56">
        <f t="shared" si="14"/>
        <v>2.375233520149453</v>
      </c>
      <c r="AF42" s="57">
        <f t="shared" si="15"/>
        <v>2.3156089193825045</v>
      </c>
    </row>
    <row r="43" spans="1:75" ht="13.5">
      <c r="A43" s="20"/>
      <c r="B43" s="21" t="s">
        <v>56</v>
      </c>
      <c r="C43" s="21"/>
      <c r="D43" s="20"/>
      <c r="E43" s="20"/>
      <c r="F43" s="20"/>
      <c r="G43" s="20"/>
      <c r="H43" s="20"/>
      <c r="I43" s="20"/>
      <c r="J43" s="37"/>
      <c r="K43" s="20"/>
      <c r="L43" s="20"/>
      <c r="M43" s="20"/>
      <c r="N43" s="20"/>
      <c r="O43" s="20"/>
      <c r="P43" s="20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ht="12">
      <c r="B44" s="21" t="s">
        <v>57</v>
      </c>
    </row>
  </sheetData>
  <mergeCells count="12">
    <mergeCell ref="N3:N4"/>
    <mergeCell ref="M3:M4"/>
    <mergeCell ref="I3:I4"/>
    <mergeCell ref="H3:H4"/>
    <mergeCell ref="B3:C4"/>
    <mergeCell ref="G3:G4"/>
    <mergeCell ref="L3:L4"/>
    <mergeCell ref="J3:J4"/>
    <mergeCell ref="K3:K4"/>
    <mergeCell ref="F3:F4"/>
    <mergeCell ref="E3:E4"/>
    <mergeCell ref="D3:D4"/>
  </mergeCells>
  <printOptions/>
  <pageMargins left="0.7874015748031497" right="0.7086614173228347" top="0.984251968503937" bottom="0.984251968503937" header="0.5118110236220472" footer="0.5118110236220472"/>
  <pageSetup firstPageNumber="128" useFirstPageNumber="1" fitToWidth="2" fitToHeight="1" horizontalDpi="600" verticalDpi="6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C44"/>
  <sheetViews>
    <sheetView workbookViewId="0" topLeftCell="A1">
      <selection activeCell="A1" sqref="A1:IV16384"/>
    </sheetView>
  </sheetViews>
  <sheetFormatPr defaultColWidth="9.00390625" defaultRowHeight="12.75"/>
  <cols>
    <col min="1" max="1" width="1.875" style="1" customWidth="1"/>
    <col min="2" max="2" width="3.125" style="1" customWidth="1"/>
    <col min="3" max="3" width="9.125" style="1" customWidth="1"/>
    <col min="4" max="10" width="11.25390625" style="1" customWidth="1"/>
    <col min="11" max="11" width="11.25390625" style="1" hidden="1" customWidth="1"/>
    <col min="12" max="14" width="11.25390625" style="1" customWidth="1"/>
    <col min="15" max="15" width="9.75390625" style="1" customWidth="1"/>
    <col min="16" max="16" width="8.75390625" style="1" customWidth="1"/>
    <col min="17" max="18" width="8.625" style="1" hidden="1" customWidth="1"/>
    <col min="19" max="19" width="7.75390625" style="1" hidden="1" customWidth="1"/>
    <col min="20" max="21" width="6.75390625" style="1" hidden="1" customWidth="1"/>
    <col min="22" max="28" width="6.75390625" style="1" customWidth="1"/>
    <col min="29" max="29" width="6.75390625" style="1" hidden="1" customWidth="1"/>
    <col min="30" max="32" width="6.75390625" style="1" customWidth="1"/>
    <col min="33" max="16384" width="9.125" style="1" customWidth="1"/>
  </cols>
  <sheetData>
    <row r="1" spans="2:8" ht="14.25">
      <c r="B1"/>
      <c r="C1" s="4"/>
      <c r="D1" s="104"/>
      <c r="E1" s="104" t="s">
        <v>59</v>
      </c>
      <c r="F1" s="104"/>
      <c r="G1" s="104"/>
      <c r="H1" s="105" t="s">
        <v>59</v>
      </c>
    </row>
    <row r="2" spans="2:32" s="22" customFormat="1" ht="30" customHeight="1">
      <c r="B2" s="58" t="s">
        <v>60</v>
      </c>
      <c r="C2" s="58"/>
      <c r="M2" s="106"/>
      <c r="N2" s="106" t="s">
        <v>61</v>
      </c>
      <c r="AB2" s="107"/>
      <c r="AC2" s="107"/>
      <c r="AD2" s="107"/>
      <c r="AE2" s="107"/>
      <c r="AF2" s="107"/>
    </row>
    <row r="3" spans="2:33" ht="16.5" customHeight="1">
      <c r="B3" s="94" t="s">
        <v>13</v>
      </c>
      <c r="C3" s="95"/>
      <c r="D3" s="98" t="s">
        <v>1</v>
      </c>
      <c r="E3" s="98" t="s">
        <v>0</v>
      </c>
      <c r="F3" s="98" t="s">
        <v>2</v>
      </c>
      <c r="G3" s="98" t="s">
        <v>3</v>
      </c>
      <c r="H3" s="98" t="s">
        <v>62</v>
      </c>
      <c r="I3" s="98" t="s">
        <v>63</v>
      </c>
      <c r="J3" s="100" t="s">
        <v>64</v>
      </c>
      <c r="K3" s="98" t="s">
        <v>6</v>
      </c>
      <c r="L3" s="98" t="s">
        <v>7</v>
      </c>
      <c r="M3" s="98" t="s">
        <v>15</v>
      </c>
      <c r="N3" s="102" t="s">
        <v>16</v>
      </c>
      <c r="O3" s="31"/>
      <c r="P3" s="26"/>
      <c r="Q3" s="38"/>
      <c r="R3" s="8"/>
      <c r="S3" s="6" t="s">
        <v>9</v>
      </c>
      <c r="T3" s="6"/>
      <c r="U3" s="6" t="s">
        <v>14</v>
      </c>
      <c r="V3" s="6" t="s">
        <v>58</v>
      </c>
      <c r="W3" s="6"/>
      <c r="X3" s="6"/>
      <c r="Y3" s="6"/>
      <c r="Z3" s="6"/>
      <c r="AA3" s="6"/>
      <c r="AB3" s="6"/>
      <c r="AC3" s="6"/>
      <c r="AD3" s="6"/>
      <c r="AE3" s="6"/>
      <c r="AF3" s="7"/>
      <c r="AG3" s="90"/>
    </row>
    <row r="4" spans="2:32" ht="16.5" customHeight="1">
      <c r="B4" s="96"/>
      <c r="C4" s="97"/>
      <c r="D4" s="99"/>
      <c r="E4" s="99"/>
      <c r="F4" s="99"/>
      <c r="G4" s="99"/>
      <c r="H4" s="99"/>
      <c r="I4" s="99"/>
      <c r="J4" s="101"/>
      <c r="K4" s="99"/>
      <c r="L4" s="99"/>
      <c r="M4" s="99"/>
      <c r="N4" s="103"/>
      <c r="O4" s="33" t="s">
        <v>10</v>
      </c>
      <c r="P4" s="27" t="s">
        <v>12</v>
      </c>
      <c r="Q4" s="108" t="s">
        <v>65</v>
      </c>
      <c r="R4" s="9" t="s">
        <v>66</v>
      </c>
      <c r="S4" s="9" t="s">
        <v>67</v>
      </c>
      <c r="T4" s="9" t="s">
        <v>68</v>
      </c>
      <c r="U4" s="9" t="s">
        <v>69</v>
      </c>
      <c r="V4" s="9" t="s">
        <v>1</v>
      </c>
      <c r="W4" s="9" t="s">
        <v>0</v>
      </c>
      <c r="X4" s="9" t="s">
        <v>2</v>
      </c>
      <c r="Y4" s="9" t="s">
        <v>3</v>
      </c>
      <c r="Z4" s="10" t="s">
        <v>62</v>
      </c>
      <c r="AA4" s="11" t="s">
        <v>70</v>
      </c>
      <c r="AB4" s="11" t="str">
        <f>J3</f>
        <v>13年</v>
      </c>
      <c r="AC4" s="11" t="str">
        <f>K3</f>
        <v>13年(遡及)</v>
      </c>
      <c r="AD4" s="60" t="str">
        <f>L3</f>
        <v>14年</v>
      </c>
      <c r="AE4" s="60" t="str">
        <f>M3</f>
        <v>15年</v>
      </c>
      <c r="AF4" s="27" t="str">
        <f>N3</f>
        <v>16年</v>
      </c>
    </row>
    <row r="5" spans="2:32" ht="27.75" customHeight="1">
      <c r="B5" s="62" t="s">
        <v>54</v>
      </c>
      <c r="C5" s="63"/>
      <c r="D5" s="109">
        <v>147270</v>
      </c>
      <c r="E5" s="109">
        <v>147111</v>
      </c>
      <c r="F5" s="109">
        <v>144675</v>
      </c>
      <c r="G5" s="109">
        <v>142658</v>
      </c>
      <c r="H5" s="19">
        <v>137631</v>
      </c>
      <c r="I5" s="19">
        <v>134377</v>
      </c>
      <c r="J5" s="110">
        <v>131034</v>
      </c>
      <c r="K5" s="111">
        <v>130467</v>
      </c>
      <c r="L5" s="111">
        <v>124534</v>
      </c>
      <c r="M5" s="111">
        <v>125482</v>
      </c>
      <c r="N5" s="112">
        <v>123529</v>
      </c>
      <c r="O5" s="41">
        <v>-1953</v>
      </c>
      <c r="P5" s="42">
        <v>-1.6</v>
      </c>
      <c r="Q5" s="113">
        <v>100</v>
      </c>
      <c r="R5" s="114">
        <v>100</v>
      </c>
      <c r="S5" s="114">
        <v>100</v>
      </c>
      <c r="T5" s="114">
        <v>100</v>
      </c>
      <c r="U5" s="114">
        <v>100</v>
      </c>
      <c r="V5" s="114">
        <v>100</v>
      </c>
      <c r="W5" s="114">
        <v>100</v>
      </c>
      <c r="X5" s="114">
        <v>100</v>
      </c>
      <c r="Y5" s="114">
        <v>100</v>
      </c>
      <c r="Z5" s="115">
        <v>100</v>
      </c>
      <c r="AA5" s="116">
        <v>100</v>
      </c>
      <c r="AB5" s="15">
        <v>100</v>
      </c>
      <c r="AC5" s="15">
        <v>100</v>
      </c>
      <c r="AD5" s="61">
        <v>99.99999999999991</v>
      </c>
      <c r="AE5" s="61">
        <v>100</v>
      </c>
      <c r="AF5" s="16">
        <v>100</v>
      </c>
    </row>
    <row r="6" spans="2:32" ht="18.75" customHeight="1">
      <c r="B6" s="64" t="s">
        <v>71</v>
      </c>
      <c r="C6" s="67"/>
      <c r="D6" s="117">
        <v>29758</v>
      </c>
      <c r="E6" s="117">
        <v>29600</v>
      </c>
      <c r="F6" s="117">
        <v>28591</v>
      </c>
      <c r="G6" s="117">
        <v>28750</v>
      </c>
      <c r="H6" s="18">
        <v>28211</v>
      </c>
      <c r="I6" s="18">
        <v>27353</v>
      </c>
      <c r="J6" s="118">
        <v>27029</v>
      </c>
      <c r="K6" s="117">
        <v>26601</v>
      </c>
      <c r="L6" s="117">
        <v>25237</v>
      </c>
      <c r="M6" s="117">
        <v>25068</v>
      </c>
      <c r="N6" s="119">
        <v>25424</v>
      </c>
      <c r="O6" s="28">
        <v>356</v>
      </c>
      <c r="P6" s="46">
        <v>1.4</v>
      </c>
      <c r="Q6" s="120">
        <v>21.948743475043063</v>
      </c>
      <c r="R6" s="121">
        <v>21.731542753341117</v>
      </c>
      <c r="S6" s="121">
        <v>21.304421414435996</v>
      </c>
      <c r="T6" s="121">
        <v>20.590364617612213</v>
      </c>
      <c r="U6" s="121">
        <v>20.323583648526782</v>
      </c>
      <c r="V6" s="121">
        <v>20.20642357574523</v>
      </c>
      <c r="W6" s="121">
        <v>20.120861118475165</v>
      </c>
      <c r="X6" s="121">
        <v>19.76222567824434</v>
      </c>
      <c r="Y6" s="121">
        <v>20.15309341221663</v>
      </c>
      <c r="Z6" s="122">
        <v>20.497562322441894</v>
      </c>
      <c r="AA6" s="123">
        <v>20.355417965872135</v>
      </c>
      <c r="AB6" s="52">
        <v>20.62747073278691</v>
      </c>
      <c r="AC6" s="52">
        <v>20.3890639012164</v>
      </c>
      <c r="AD6" s="52">
        <v>20.265148473509242</v>
      </c>
      <c r="AE6" s="52">
        <v>19.977367271799938</v>
      </c>
      <c r="AF6" s="53">
        <v>20.58140193800646</v>
      </c>
    </row>
    <row r="7" spans="2:32" ht="18.75" customHeight="1">
      <c r="B7" s="64" t="s">
        <v>72</v>
      </c>
      <c r="C7" s="67"/>
      <c r="D7" s="124">
        <v>22282</v>
      </c>
      <c r="E7" s="124">
        <v>22663</v>
      </c>
      <c r="F7" s="124">
        <v>22262</v>
      </c>
      <c r="G7" s="124">
        <v>21173</v>
      </c>
      <c r="H7" s="18">
        <v>20002</v>
      </c>
      <c r="I7" s="18">
        <v>19293</v>
      </c>
      <c r="J7" s="125">
        <v>18798</v>
      </c>
      <c r="K7" s="124">
        <v>18666</v>
      </c>
      <c r="L7" s="124">
        <v>17698</v>
      </c>
      <c r="M7" s="124">
        <v>17449</v>
      </c>
      <c r="N7" s="126">
        <v>16348</v>
      </c>
      <c r="O7" s="29">
        <v>-1101</v>
      </c>
      <c r="P7" s="49">
        <v>-6.3</v>
      </c>
      <c r="Q7" s="127">
        <v>17.239640300491867</v>
      </c>
      <c r="R7" s="121">
        <v>16.036719865057737</v>
      </c>
      <c r="S7" s="121">
        <v>15.771794604728672</v>
      </c>
      <c r="T7" s="121">
        <v>15.54231933658023</v>
      </c>
      <c r="U7" s="121">
        <v>15.325131573634124</v>
      </c>
      <c r="V7" s="121">
        <v>15.130033272221091</v>
      </c>
      <c r="W7" s="121">
        <v>15.405374173243333</v>
      </c>
      <c r="X7" s="121">
        <v>15.387592880594436</v>
      </c>
      <c r="Y7" s="121">
        <v>14.841789454499574</v>
      </c>
      <c r="Z7" s="122">
        <v>14.533063045389483</v>
      </c>
      <c r="AA7" s="123">
        <v>14.357367704294631</v>
      </c>
      <c r="AB7" s="54">
        <v>14.345894958560374</v>
      </c>
      <c r="AC7" s="54">
        <v>14.307066154659797</v>
      </c>
      <c r="AD7" s="54">
        <v>14.2113800247322</v>
      </c>
      <c r="AE7" s="54">
        <v>13.905580083199185</v>
      </c>
      <c r="AF7" s="55">
        <v>13.234139351893079</v>
      </c>
    </row>
    <row r="8" spans="2:32" ht="18.75" customHeight="1">
      <c r="B8" s="64" t="s">
        <v>73</v>
      </c>
      <c r="C8" s="67"/>
      <c r="D8" s="128">
        <v>9040</v>
      </c>
      <c r="E8" s="128">
        <v>9019</v>
      </c>
      <c r="F8" s="128">
        <v>9216</v>
      </c>
      <c r="G8" s="128">
        <v>8796</v>
      </c>
      <c r="H8" s="18">
        <v>8225</v>
      </c>
      <c r="I8" s="18">
        <v>7885</v>
      </c>
      <c r="J8" s="125">
        <v>7744</v>
      </c>
      <c r="K8" s="124">
        <v>7744</v>
      </c>
      <c r="L8" s="128">
        <v>7411</v>
      </c>
      <c r="M8" s="128">
        <v>7717</v>
      </c>
      <c r="N8" s="129">
        <v>7567</v>
      </c>
      <c r="O8" s="29">
        <v>-150</v>
      </c>
      <c r="P8" s="49">
        <v>-1.9</v>
      </c>
      <c r="Q8" s="127">
        <v>5.459022942960251</v>
      </c>
      <c r="R8" s="121">
        <v>5.785649409627611</v>
      </c>
      <c r="S8" s="121">
        <v>5.884152692427872</v>
      </c>
      <c r="T8" s="121">
        <v>5.90035540344873</v>
      </c>
      <c r="U8" s="121">
        <v>6.207179680454417</v>
      </c>
      <c r="V8" s="121">
        <v>6.1383852787397295</v>
      </c>
      <c r="W8" s="121">
        <v>6.1307448117407946</v>
      </c>
      <c r="X8" s="121">
        <v>6.370139968895801</v>
      </c>
      <c r="Y8" s="121">
        <v>6.165795118395042</v>
      </c>
      <c r="Z8" s="122">
        <v>5.976124564959929</v>
      </c>
      <c r="AA8" s="123">
        <v>5.867819641754169</v>
      </c>
      <c r="AB8" s="54">
        <v>5.909916510218722</v>
      </c>
      <c r="AC8" s="54">
        <v>5.935600573325055</v>
      </c>
      <c r="AD8" s="54">
        <v>5.95098527309811</v>
      </c>
      <c r="AE8" s="54">
        <v>6.149886039431951</v>
      </c>
      <c r="AF8" s="55">
        <v>6.1256870856236185</v>
      </c>
    </row>
    <row r="9" spans="2:32" ht="18.75" customHeight="1">
      <c r="B9" s="64" t="s">
        <v>74</v>
      </c>
      <c r="C9" s="67"/>
      <c r="D9" s="128">
        <v>6580</v>
      </c>
      <c r="E9" s="128">
        <v>6266</v>
      </c>
      <c r="F9" s="128">
        <v>5703</v>
      </c>
      <c r="G9" s="128">
        <v>6242</v>
      </c>
      <c r="H9" s="18">
        <v>5894</v>
      </c>
      <c r="I9" s="18">
        <v>5852</v>
      </c>
      <c r="J9" s="125">
        <v>5671</v>
      </c>
      <c r="K9" s="124">
        <v>5671</v>
      </c>
      <c r="L9" s="128">
        <v>5182</v>
      </c>
      <c r="M9" s="128">
        <v>5164</v>
      </c>
      <c r="N9" s="129">
        <v>5226</v>
      </c>
      <c r="O9" s="29">
        <v>62</v>
      </c>
      <c r="P9" s="49">
        <v>1.2</v>
      </c>
      <c r="Q9" s="127">
        <v>4.726131920384064</v>
      </c>
      <c r="R9" s="121">
        <v>4.8196444790450235</v>
      </c>
      <c r="S9" s="121">
        <v>4.6915685866055625</v>
      </c>
      <c r="T9" s="121">
        <v>4.608398051862577</v>
      </c>
      <c r="U9" s="121">
        <v>4.486963778552488</v>
      </c>
      <c r="V9" s="121">
        <v>4.467983975011883</v>
      </c>
      <c r="W9" s="121">
        <v>4.25936877595829</v>
      </c>
      <c r="X9" s="121">
        <v>3.9419388284085017</v>
      </c>
      <c r="Y9" s="121">
        <v>4.375499446228042</v>
      </c>
      <c r="Z9" s="122">
        <v>4.282465432932987</v>
      </c>
      <c r="AA9" s="123">
        <v>4.3549119268922505</v>
      </c>
      <c r="AB9" s="54">
        <v>4.327884365889769</v>
      </c>
      <c r="AC9" s="54">
        <v>4.346693033487395</v>
      </c>
      <c r="AD9" s="54">
        <v>4.161112627876724</v>
      </c>
      <c r="AE9" s="54">
        <v>4.115331282574393</v>
      </c>
      <c r="AF9" s="55">
        <v>4.2305855305231965</v>
      </c>
    </row>
    <row r="10" spans="2:32" ht="18.75" customHeight="1">
      <c r="B10" s="64" t="s">
        <v>75</v>
      </c>
      <c r="C10" s="67"/>
      <c r="D10" s="128">
        <v>5998</v>
      </c>
      <c r="E10" s="128">
        <v>5874</v>
      </c>
      <c r="F10" s="128">
        <v>5761</v>
      </c>
      <c r="G10" s="128">
        <v>5771</v>
      </c>
      <c r="H10" s="18">
        <v>5501</v>
      </c>
      <c r="I10" s="18">
        <v>5252</v>
      </c>
      <c r="J10" s="125">
        <v>4816</v>
      </c>
      <c r="K10" s="124">
        <v>4816</v>
      </c>
      <c r="L10" s="128">
        <v>4539</v>
      </c>
      <c r="M10" s="128">
        <v>4564</v>
      </c>
      <c r="N10" s="129">
        <v>4613</v>
      </c>
      <c r="O10" s="29">
        <v>49</v>
      </c>
      <c r="P10" s="49">
        <v>1.1</v>
      </c>
      <c r="Q10" s="127">
        <v>3.9984805119102975</v>
      </c>
      <c r="R10" s="121">
        <v>4.062540547554171</v>
      </c>
      <c r="S10" s="121">
        <v>3.8811061347776272</v>
      </c>
      <c r="T10" s="121">
        <v>4.065420560747664</v>
      </c>
      <c r="U10" s="121">
        <v>4.140363156690401</v>
      </c>
      <c r="V10" s="121">
        <v>4.072791471447002</v>
      </c>
      <c r="W10" s="121">
        <v>3.992903317902808</v>
      </c>
      <c r="X10" s="121">
        <v>3.9820286849835838</v>
      </c>
      <c r="Y10" s="121">
        <v>4.045339202848771</v>
      </c>
      <c r="Z10" s="122">
        <v>3.996919298704507</v>
      </c>
      <c r="AA10" s="123">
        <v>3.9084069446408245</v>
      </c>
      <c r="AB10" s="54">
        <v>3.6753819619335437</v>
      </c>
      <c r="AC10" s="54">
        <v>3.6913549020058714</v>
      </c>
      <c r="AD10" s="54">
        <v>3.6447877688020944</v>
      </c>
      <c r="AE10" s="54">
        <v>3.637175052995649</v>
      </c>
      <c r="AF10" s="55">
        <v>3.7343457811526037</v>
      </c>
    </row>
    <row r="11" spans="2:32" ht="18.75" customHeight="1">
      <c r="B11" s="64" t="s">
        <v>76</v>
      </c>
      <c r="C11" s="67"/>
      <c r="D11" s="128">
        <v>6858</v>
      </c>
      <c r="E11" s="128">
        <v>6774</v>
      </c>
      <c r="F11" s="128">
        <v>6605</v>
      </c>
      <c r="G11" s="128">
        <v>6626</v>
      </c>
      <c r="H11" s="18">
        <v>6594</v>
      </c>
      <c r="I11" s="18">
        <v>6450</v>
      </c>
      <c r="J11" s="125">
        <v>6271</v>
      </c>
      <c r="K11" s="124">
        <v>6264</v>
      </c>
      <c r="L11" s="128">
        <v>6287</v>
      </c>
      <c r="M11" s="128">
        <v>6156</v>
      </c>
      <c r="N11" s="129">
        <v>6205</v>
      </c>
      <c r="O11" s="29">
        <v>49</v>
      </c>
      <c r="P11" s="49">
        <v>0.8</v>
      </c>
      <c r="Q11" s="127">
        <v>3.7679374914037584</v>
      </c>
      <c r="R11" s="121">
        <v>3.8880238743998965</v>
      </c>
      <c r="S11" s="121">
        <v>4.316607645036975</v>
      </c>
      <c r="T11" s="121">
        <v>4.380676582861656</v>
      </c>
      <c r="U11" s="121">
        <v>4.517249269783155</v>
      </c>
      <c r="V11" s="121">
        <v>4.656752902831534</v>
      </c>
      <c r="W11" s="121">
        <v>4.604686257315905</v>
      </c>
      <c r="X11" s="121">
        <v>4.5654052185933995</v>
      </c>
      <c r="Y11" s="121">
        <v>4.644674676499039</v>
      </c>
      <c r="Z11" s="122">
        <v>4.791071778887024</v>
      </c>
      <c r="AA11" s="123">
        <v>4.79992855920284</v>
      </c>
      <c r="AB11" s="54">
        <v>4.785780789718698</v>
      </c>
      <c r="AC11" s="54">
        <v>4.801214100117271</v>
      </c>
      <c r="AD11" s="54">
        <v>5.048420511667497</v>
      </c>
      <c r="AE11" s="54">
        <v>4.9058829154779175</v>
      </c>
      <c r="AF11" s="55">
        <v>5.023111981801844</v>
      </c>
    </row>
    <row r="12" spans="2:32" ht="18.75" customHeight="1">
      <c r="B12" s="64" t="s">
        <v>77</v>
      </c>
      <c r="C12" s="67"/>
      <c r="D12" s="128">
        <v>9809</v>
      </c>
      <c r="E12" s="128">
        <v>9619</v>
      </c>
      <c r="F12" s="128">
        <v>9546</v>
      </c>
      <c r="G12" s="128">
        <v>9520</v>
      </c>
      <c r="H12" s="18">
        <v>9220</v>
      </c>
      <c r="I12" s="18">
        <v>9185</v>
      </c>
      <c r="J12" s="125">
        <v>9105</v>
      </c>
      <c r="K12" s="124">
        <v>9105</v>
      </c>
      <c r="L12" s="128">
        <v>9006</v>
      </c>
      <c r="M12" s="128">
        <v>9243</v>
      </c>
      <c r="N12" s="129">
        <v>8563</v>
      </c>
      <c r="O12" s="29">
        <v>-680</v>
      </c>
      <c r="P12" s="49">
        <v>-7.4</v>
      </c>
      <c r="Q12" s="127">
        <v>6.936594119843073</v>
      </c>
      <c r="R12" s="121">
        <v>6.988452056571948</v>
      </c>
      <c r="S12" s="121">
        <v>6.805280699927091</v>
      </c>
      <c r="T12" s="121">
        <v>6.821113597472686</v>
      </c>
      <c r="U12" s="121">
        <v>6.7698168064286</v>
      </c>
      <c r="V12" s="121">
        <v>6.6605554423847355</v>
      </c>
      <c r="W12" s="121">
        <v>6.538600104682859</v>
      </c>
      <c r="X12" s="121">
        <v>6.598237428719544</v>
      </c>
      <c r="Y12" s="121">
        <v>6.67330258380182</v>
      </c>
      <c r="Z12" s="122">
        <v>6.699072156708881</v>
      </c>
      <c r="AA12" s="123">
        <v>6.8352471032989275</v>
      </c>
      <c r="AB12" s="54">
        <v>6.948578231604011</v>
      </c>
      <c r="AC12" s="54">
        <v>6.97877624226816</v>
      </c>
      <c r="AD12" s="54">
        <v>7.23176000128479</v>
      </c>
      <c r="AE12" s="54">
        <v>7.365996716660557</v>
      </c>
      <c r="AF12" s="55">
        <v>6.93197548753734</v>
      </c>
    </row>
    <row r="13" spans="2:32" ht="18.75" customHeight="1">
      <c r="B13" s="71" t="s">
        <v>34</v>
      </c>
      <c r="C13" s="72"/>
      <c r="D13" s="130">
        <v>5701</v>
      </c>
      <c r="E13" s="130">
        <v>6010</v>
      </c>
      <c r="F13" s="130">
        <v>6092</v>
      </c>
      <c r="G13" s="130">
        <v>5981</v>
      </c>
      <c r="H13" s="73">
        <v>6097</v>
      </c>
      <c r="I13" s="73">
        <v>6007</v>
      </c>
      <c r="J13" s="131">
        <v>5668</v>
      </c>
      <c r="K13" s="132">
        <v>5668</v>
      </c>
      <c r="L13" s="130">
        <v>5451</v>
      </c>
      <c r="M13" s="130">
        <v>6066</v>
      </c>
      <c r="N13" s="133">
        <v>6097</v>
      </c>
      <c r="O13" s="74">
        <v>31</v>
      </c>
      <c r="P13" s="75">
        <v>0.5</v>
      </c>
      <c r="Q13" s="134"/>
      <c r="R13" s="135"/>
      <c r="S13" s="135"/>
      <c r="T13" s="135"/>
      <c r="U13" s="135">
        <v>3.6921378864765186</v>
      </c>
      <c r="V13" s="135">
        <v>3.871121070143274</v>
      </c>
      <c r="W13" s="135">
        <v>4.085350517636343</v>
      </c>
      <c r="X13" s="135">
        <v>4.210817349231035</v>
      </c>
      <c r="Y13" s="135">
        <v>4.192544406903223</v>
      </c>
      <c r="Z13" s="136">
        <v>4.429961273259658</v>
      </c>
      <c r="AA13" s="137">
        <v>4.470259047307203</v>
      </c>
      <c r="AB13" s="76">
        <v>4.325594883770624</v>
      </c>
      <c r="AC13" s="76">
        <v>4.344393601447109</v>
      </c>
      <c r="AD13" s="76">
        <v>4.377117895514478</v>
      </c>
      <c r="AE13" s="76">
        <v>4.834159481041105</v>
      </c>
      <c r="AF13" s="77">
        <v>4.93568311894373</v>
      </c>
    </row>
    <row r="14" spans="2:32" ht="18.75" customHeight="1">
      <c r="B14" s="78"/>
      <c r="C14" s="79" t="s">
        <v>78</v>
      </c>
      <c r="D14" s="130">
        <v>4754</v>
      </c>
      <c r="E14" s="130">
        <v>5059</v>
      </c>
      <c r="F14" s="130">
        <v>5133</v>
      </c>
      <c r="G14" s="130">
        <v>5069</v>
      </c>
      <c r="H14" s="73">
        <v>5190</v>
      </c>
      <c r="I14" s="73">
        <v>5158</v>
      </c>
      <c r="J14" s="131">
        <v>4927</v>
      </c>
      <c r="K14" s="132">
        <v>4927</v>
      </c>
      <c r="L14" s="130">
        <v>4864</v>
      </c>
      <c r="M14" s="130">
        <v>5516</v>
      </c>
      <c r="N14" s="133" t="s">
        <v>55</v>
      </c>
      <c r="O14" s="74" t="s">
        <v>55</v>
      </c>
      <c r="P14" s="75" t="s">
        <v>55</v>
      </c>
      <c r="Q14" s="134">
        <v>2.9381136079327757</v>
      </c>
      <c r="R14" s="135">
        <v>2.9220189438173088</v>
      </c>
      <c r="S14" s="135">
        <v>2.9528174148526194</v>
      </c>
      <c r="T14" s="135">
        <v>2.9215479794655783</v>
      </c>
      <c r="U14" s="135">
        <v>3.0682567671247627</v>
      </c>
      <c r="V14" s="135">
        <v>3.2280844707000744</v>
      </c>
      <c r="W14" s="135">
        <v>3.4388998783231712</v>
      </c>
      <c r="X14" s="135">
        <v>3.547952306894764</v>
      </c>
      <c r="Y14" s="135">
        <v>3.5532532350096036</v>
      </c>
      <c r="Z14" s="136">
        <v>3.770952765002071</v>
      </c>
      <c r="AA14" s="137">
        <v>3.8384544974214334</v>
      </c>
      <c r="AB14" s="76">
        <v>3.7600928003418956</v>
      </c>
      <c r="AC14" s="76">
        <v>3.7764338874964554</v>
      </c>
      <c r="AD14" s="76">
        <v>3.90576067579938</v>
      </c>
      <c r="AE14" s="76">
        <v>4.395849603927257</v>
      </c>
      <c r="AF14" s="77" t="s">
        <v>55</v>
      </c>
    </row>
    <row r="15" spans="2:32" ht="18.75" customHeight="1">
      <c r="B15" s="80"/>
      <c r="C15" s="81" t="s">
        <v>79</v>
      </c>
      <c r="D15" s="130">
        <v>947</v>
      </c>
      <c r="E15" s="130">
        <v>951</v>
      </c>
      <c r="F15" s="130">
        <v>959</v>
      </c>
      <c r="G15" s="130">
        <v>912</v>
      </c>
      <c r="H15" s="73">
        <v>907</v>
      </c>
      <c r="I15" s="73">
        <v>849</v>
      </c>
      <c r="J15" s="131">
        <v>741</v>
      </c>
      <c r="K15" s="132">
        <v>741</v>
      </c>
      <c r="L15" s="130">
        <v>587</v>
      </c>
      <c r="M15" s="130">
        <v>550</v>
      </c>
      <c r="N15" s="133" t="s">
        <v>55</v>
      </c>
      <c r="O15" s="74" t="s">
        <v>55</v>
      </c>
      <c r="P15" s="75" t="s">
        <v>55</v>
      </c>
      <c r="Q15" s="134">
        <v>0.7138974214549099</v>
      </c>
      <c r="R15" s="135">
        <v>0.7266121707538601</v>
      </c>
      <c r="S15" s="135">
        <v>0.7076085824393292</v>
      </c>
      <c r="T15" s="135">
        <v>0.660787152823483</v>
      </c>
      <c r="U15" s="135">
        <v>0.6238811193517559</v>
      </c>
      <c r="V15" s="135">
        <v>0.6430365994431996</v>
      </c>
      <c r="W15" s="135">
        <v>0.6464506393131717</v>
      </c>
      <c r="X15" s="135">
        <v>0.662865042336271</v>
      </c>
      <c r="Y15" s="135">
        <v>0.6392911718936197</v>
      </c>
      <c r="Z15" s="136">
        <v>0.6590085082575873</v>
      </c>
      <c r="AA15" s="137">
        <v>0.6318045498857692</v>
      </c>
      <c r="AB15" s="76">
        <v>0.5655020834287284</v>
      </c>
      <c r="AC15" s="76">
        <v>0.5679597139506541</v>
      </c>
      <c r="AD15" s="76">
        <v>0.47135721971509786</v>
      </c>
      <c r="AE15" s="76">
        <v>0.438309877113849</v>
      </c>
      <c r="AF15" s="77" t="s">
        <v>55</v>
      </c>
    </row>
    <row r="16" spans="2:32" ht="18.75" customHeight="1">
      <c r="B16" s="80" t="s">
        <v>80</v>
      </c>
      <c r="C16" s="72"/>
      <c r="D16" s="130">
        <v>6190</v>
      </c>
      <c r="E16" s="130">
        <v>6034</v>
      </c>
      <c r="F16" s="130">
        <v>5985</v>
      </c>
      <c r="G16" s="130">
        <v>5871</v>
      </c>
      <c r="H16" s="73">
        <v>5490</v>
      </c>
      <c r="I16" s="73">
        <v>5219</v>
      </c>
      <c r="J16" s="131">
        <v>5028</v>
      </c>
      <c r="K16" s="132">
        <v>5028</v>
      </c>
      <c r="L16" s="130">
        <v>4762</v>
      </c>
      <c r="M16" s="130">
        <v>4771</v>
      </c>
      <c r="N16" s="133">
        <v>4503</v>
      </c>
      <c r="O16" s="74">
        <v>-268</v>
      </c>
      <c r="P16" s="75">
        <v>-5.6</v>
      </c>
      <c r="Q16" s="134">
        <v>3.579966335479392</v>
      </c>
      <c r="R16" s="135">
        <v>3.526015310756455</v>
      </c>
      <c r="S16" s="135">
        <v>3.855067180502031</v>
      </c>
      <c r="T16" s="135">
        <v>4.0305383704093725</v>
      </c>
      <c r="U16" s="135">
        <v>4.198242095486789</v>
      </c>
      <c r="V16" s="135">
        <v>4.2031642561282005</v>
      </c>
      <c r="W16" s="135">
        <v>4.101664729354025</v>
      </c>
      <c r="X16" s="135">
        <v>4.136858475894246</v>
      </c>
      <c r="Y16" s="135">
        <v>4.115436919065177</v>
      </c>
      <c r="Z16" s="136">
        <v>3.9889269132680862</v>
      </c>
      <c r="AA16" s="137">
        <v>3.8838491706169953</v>
      </c>
      <c r="AB16" s="76">
        <v>3.8371720316864324</v>
      </c>
      <c r="AC16" s="76">
        <v>3.853848099519418</v>
      </c>
      <c r="AD16" s="76">
        <v>3.823855332680232</v>
      </c>
      <c r="AE16" s="76">
        <v>3.8021389522003157</v>
      </c>
      <c r="AF16" s="77">
        <v>3.645297865278599</v>
      </c>
    </row>
    <row r="17" spans="2:32" ht="18.75" customHeight="1">
      <c r="B17" s="71" t="s">
        <v>36</v>
      </c>
      <c r="C17" s="72"/>
      <c r="D17" s="130">
        <v>10353</v>
      </c>
      <c r="E17" s="130">
        <v>10572</v>
      </c>
      <c r="F17" s="130">
        <v>10488</v>
      </c>
      <c r="G17" s="130">
        <v>9987</v>
      </c>
      <c r="H17" s="73">
        <v>9683</v>
      </c>
      <c r="I17" s="73">
        <v>9550</v>
      </c>
      <c r="J17" s="131">
        <v>9304</v>
      </c>
      <c r="K17" s="132">
        <v>9304</v>
      </c>
      <c r="L17" s="130">
        <v>8750</v>
      </c>
      <c r="M17" s="130">
        <v>8748</v>
      </c>
      <c r="N17" s="133">
        <v>8714</v>
      </c>
      <c r="O17" s="74">
        <v>-34</v>
      </c>
      <c r="P17" s="75">
        <v>-0.4</v>
      </c>
      <c r="Q17" s="134"/>
      <c r="R17" s="135"/>
      <c r="S17" s="135"/>
      <c r="T17" s="135"/>
      <c r="U17" s="135">
        <v>7.018157834520077</v>
      </c>
      <c r="V17" s="135">
        <v>7.029944998981463</v>
      </c>
      <c r="W17" s="135">
        <v>7.18641026163917</v>
      </c>
      <c r="X17" s="135">
        <v>7.2493519958527735</v>
      </c>
      <c r="Y17" s="135">
        <v>7.000658918532435</v>
      </c>
      <c r="Z17" s="136">
        <v>7.0354789255327645</v>
      </c>
      <c r="AA17" s="137">
        <v>7.106870967501878</v>
      </c>
      <c r="AB17" s="76">
        <v>7.10044721217394</v>
      </c>
      <c r="AC17" s="76">
        <v>7.131305234273801</v>
      </c>
      <c r="AD17" s="76">
        <v>7.0261936499269275</v>
      </c>
      <c r="AE17" s="76">
        <v>6.9715178272580935</v>
      </c>
      <c r="AF17" s="77">
        <v>7.05421399023711</v>
      </c>
    </row>
    <row r="18" spans="2:32" ht="18.75" customHeight="1">
      <c r="B18" s="65"/>
      <c r="C18" s="68" t="s">
        <v>81</v>
      </c>
      <c r="D18" s="128">
        <v>1711</v>
      </c>
      <c r="E18" s="128">
        <v>1675</v>
      </c>
      <c r="F18" s="128">
        <v>1722</v>
      </c>
      <c r="G18" s="128">
        <v>1640</v>
      </c>
      <c r="H18" s="18">
        <v>1557</v>
      </c>
      <c r="I18" s="18">
        <v>1489</v>
      </c>
      <c r="J18" s="125">
        <v>1367</v>
      </c>
      <c r="K18" s="124">
        <v>1367</v>
      </c>
      <c r="L18" s="128">
        <v>1295</v>
      </c>
      <c r="M18" s="128">
        <v>1319</v>
      </c>
      <c r="N18" s="129" t="s">
        <v>55</v>
      </c>
      <c r="O18" s="29" t="s">
        <v>55</v>
      </c>
      <c r="P18" s="49" t="s">
        <v>55</v>
      </c>
      <c r="Q18" s="127">
        <v>1.2214850376269788</v>
      </c>
      <c r="R18" s="121">
        <v>1.1852861035422344</v>
      </c>
      <c r="S18" s="121">
        <v>1.1834704718258515</v>
      </c>
      <c r="T18" s="121">
        <v>1.1616427537185732</v>
      </c>
      <c r="U18" s="121">
        <v>1.2094006164779993</v>
      </c>
      <c r="V18" s="121">
        <v>1.1618116384871324</v>
      </c>
      <c r="W18" s="121">
        <v>1.1385960261299293</v>
      </c>
      <c r="X18" s="121">
        <v>1.1902540176257128</v>
      </c>
      <c r="Y18" s="121">
        <v>1.1496025459490529</v>
      </c>
      <c r="Z18" s="122">
        <v>1.1312858295006212</v>
      </c>
      <c r="AA18" s="123">
        <v>1.108076530953958</v>
      </c>
      <c r="AB18" s="54">
        <v>1.0432406856235785</v>
      </c>
      <c r="AC18" s="54">
        <v>1.0477745330236765</v>
      </c>
      <c r="AD18" s="54">
        <v>1.0398766601891853</v>
      </c>
      <c r="AE18" s="54">
        <v>1.0511467780239396</v>
      </c>
      <c r="AF18" s="55" t="s">
        <v>55</v>
      </c>
    </row>
    <row r="19" spans="2:32" ht="18.75" customHeight="1">
      <c r="B19" s="65"/>
      <c r="C19" s="69" t="s">
        <v>82</v>
      </c>
      <c r="D19" s="128">
        <v>129</v>
      </c>
      <c r="E19" s="128">
        <v>125</v>
      </c>
      <c r="F19" s="128">
        <v>123</v>
      </c>
      <c r="G19" s="128">
        <v>119</v>
      </c>
      <c r="H19" s="18">
        <v>116</v>
      </c>
      <c r="I19" s="18">
        <v>110</v>
      </c>
      <c r="J19" s="125">
        <v>106</v>
      </c>
      <c r="K19" s="124">
        <v>106</v>
      </c>
      <c r="L19" s="128">
        <v>88</v>
      </c>
      <c r="M19" s="128">
        <v>108</v>
      </c>
      <c r="N19" s="129" t="s">
        <v>55</v>
      </c>
      <c r="O19" s="29" t="s">
        <v>55</v>
      </c>
      <c r="P19" s="49" t="s">
        <v>55</v>
      </c>
      <c r="Q19" s="127">
        <v>0.09627790913199243</v>
      </c>
      <c r="R19" s="121">
        <v>0.10574802127935642</v>
      </c>
      <c r="S19" s="121">
        <v>0.1087126341006145</v>
      </c>
      <c r="T19" s="121">
        <v>0.09016717125180992</v>
      </c>
      <c r="U19" s="121">
        <v>0.0922024955244774</v>
      </c>
      <c r="V19" s="121">
        <v>0.08759421470767977</v>
      </c>
      <c r="W19" s="121">
        <v>0.08496985269626336</v>
      </c>
      <c r="X19" s="121">
        <v>0.08501814411612234</v>
      </c>
      <c r="Y19" s="121">
        <v>0.08341628229752275</v>
      </c>
      <c r="Z19" s="122">
        <v>0.08428333732952606</v>
      </c>
      <c r="AA19" s="123">
        <v>0.08185924674609495</v>
      </c>
      <c r="AB19" s="54">
        <v>0.08089503487644428</v>
      </c>
      <c r="AC19" s="54">
        <v>0.08124659875677374</v>
      </c>
      <c r="AD19" s="54">
        <v>0.0706634332792651</v>
      </c>
      <c r="AE19" s="54">
        <v>0.08606812132417399</v>
      </c>
      <c r="AF19" s="55" t="s">
        <v>55</v>
      </c>
    </row>
    <row r="20" spans="2:32" ht="18.75" customHeight="1">
      <c r="B20" s="65"/>
      <c r="C20" s="69" t="s">
        <v>83</v>
      </c>
      <c r="D20" s="128">
        <v>74</v>
      </c>
      <c r="E20" s="128">
        <v>65</v>
      </c>
      <c r="F20" s="128">
        <v>62</v>
      </c>
      <c r="G20" s="128">
        <v>66</v>
      </c>
      <c r="H20" s="18">
        <v>66</v>
      </c>
      <c r="I20" s="18">
        <v>74</v>
      </c>
      <c r="J20" s="125">
        <v>45</v>
      </c>
      <c r="K20" s="124">
        <v>45</v>
      </c>
      <c r="L20" s="128">
        <v>45</v>
      </c>
      <c r="M20" s="128">
        <v>25</v>
      </c>
      <c r="N20" s="129" t="s">
        <v>55</v>
      </c>
      <c r="O20" s="29" t="s">
        <v>55</v>
      </c>
      <c r="P20" s="49" t="s">
        <v>55</v>
      </c>
      <c r="Q20" s="127">
        <v>0.050431285735805555</v>
      </c>
      <c r="R20" s="121">
        <v>0.04865706500583885</v>
      </c>
      <c r="S20" s="121">
        <v>0.049474013123632955</v>
      </c>
      <c r="T20" s="121">
        <v>0.04804528103198631</v>
      </c>
      <c r="U20" s="121">
        <v>0.051821840550253725</v>
      </c>
      <c r="V20" s="121">
        <v>0.05024784409587832</v>
      </c>
      <c r="W20" s="121">
        <v>0.04418432340205695</v>
      </c>
      <c r="X20" s="121">
        <v>0.04285467426991533</v>
      </c>
      <c r="Y20" s="121">
        <v>0.04626449270282774</v>
      </c>
      <c r="Z20" s="122">
        <v>0.04795431261852345</v>
      </c>
      <c r="AA20" s="123">
        <v>0.05506894781100932</v>
      </c>
      <c r="AB20" s="54">
        <v>0.03434223178716974</v>
      </c>
      <c r="AC20" s="54">
        <v>0.03449148060429074</v>
      </c>
      <c r="AD20" s="54">
        <v>0.0361347101996242</v>
      </c>
      <c r="AE20" s="54">
        <v>0.01992317623244768</v>
      </c>
      <c r="AF20" s="55" t="s">
        <v>55</v>
      </c>
    </row>
    <row r="21" spans="2:32" ht="18.75" customHeight="1">
      <c r="B21" s="65"/>
      <c r="C21" s="69" t="s">
        <v>84</v>
      </c>
      <c r="D21" s="128">
        <v>94</v>
      </c>
      <c r="E21" s="128">
        <v>94</v>
      </c>
      <c r="F21" s="128">
        <v>84</v>
      </c>
      <c r="G21" s="128">
        <v>85</v>
      </c>
      <c r="H21" s="18">
        <v>75</v>
      </c>
      <c r="I21" s="18">
        <v>44</v>
      </c>
      <c r="J21" s="125">
        <v>40</v>
      </c>
      <c r="K21" s="124">
        <v>40</v>
      </c>
      <c r="L21" s="128">
        <v>45</v>
      </c>
      <c r="M21" s="128">
        <v>43</v>
      </c>
      <c r="N21" s="129" t="s">
        <v>55</v>
      </c>
      <c r="O21" s="29" t="s">
        <v>55</v>
      </c>
      <c r="P21" s="49" t="s">
        <v>55</v>
      </c>
      <c r="Q21" s="127">
        <v>0.05239614102421357</v>
      </c>
      <c r="R21" s="121">
        <v>0.06422732580770728</v>
      </c>
      <c r="S21" s="121">
        <v>0.059889594833871476</v>
      </c>
      <c r="T21" s="121">
        <v>0.055943135448203236</v>
      </c>
      <c r="U21" s="121">
        <v>0.05989797154509846</v>
      </c>
      <c r="V21" s="121">
        <v>0.06382834250016976</v>
      </c>
      <c r="W21" s="121">
        <v>0.06389732922759005</v>
      </c>
      <c r="X21" s="121">
        <v>0.05806117159149819</v>
      </c>
      <c r="Y21" s="121">
        <v>0.05958305878394482</v>
      </c>
      <c r="Z21" s="122">
        <v>0.05449353706650391</v>
      </c>
      <c r="AA21" s="123">
        <v>0.032743698698437976</v>
      </c>
      <c r="AB21" s="54">
        <v>0.030526428255261993</v>
      </c>
      <c r="AC21" s="54">
        <v>0.030659093870480658</v>
      </c>
      <c r="AD21" s="54">
        <v>0.0361347101996242</v>
      </c>
      <c r="AE21" s="54">
        <v>0.03426786311981001</v>
      </c>
      <c r="AF21" s="55" t="s">
        <v>55</v>
      </c>
    </row>
    <row r="22" spans="2:32" ht="18.75" customHeight="1">
      <c r="B22" s="65"/>
      <c r="C22" s="69" t="s">
        <v>85</v>
      </c>
      <c r="D22" s="128">
        <v>1531</v>
      </c>
      <c r="E22" s="128">
        <v>1495</v>
      </c>
      <c r="F22" s="128">
        <v>1505</v>
      </c>
      <c r="G22" s="128">
        <v>1370</v>
      </c>
      <c r="H22" s="18">
        <v>1345</v>
      </c>
      <c r="I22" s="18">
        <v>1331</v>
      </c>
      <c r="J22" s="125">
        <v>1266</v>
      </c>
      <c r="K22" s="124">
        <v>1266</v>
      </c>
      <c r="L22" s="128">
        <v>1197</v>
      </c>
      <c r="M22" s="128">
        <v>1212</v>
      </c>
      <c r="N22" s="129" t="s">
        <v>55</v>
      </c>
      <c r="O22" s="29" t="s">
        <v>55</v>
      </c>
      <c r="P22" s="49" t="s">
        <v>55</v>
      </c>
      <c r="Q22" s="127">
        <v>1.0439931099074553</v>
      </c>
      <c r="R22" s="121">
        <v>1.024393408589594</v>
      </c>
      <c r="S22" s="121">
        <v>1.031793563170503</v>
      </c>
      <c r="T22" s="121">
        <v>1.0471238646834276</v>
      </c>
      <c r="U22" s="121">
        <v>1.019611538099148</v>
      </c>
      <c r="V22" s="121">
        <v>1.0395871528485094</v>
      </c>
      <c r="W22" s="121">
        <v>1.01623943824731</v>
      </c>
      <c r="X22" s="121">
        <v>1.040262657681009</v>
      </c>
      <c r="Y22" s="121">
        <v>0.9603387121647577</v>
      </c>
      <c r="Z22" s="122">
        <v>0.9772507647259702</v>
      </c>
      <c r="AA22" s="123">
        <v>0.9904968856277488</v>
      </c>
      <c r="AB22" s="54">
        <v>0.9661614542790421</v>
      </c>
      <c r="AC22" s="54">
        <v>0.9703603210007128</v>
      </c>
      <c r="AD22" s="54">
        <v>0.9611832913100037</v>
      </c>
      <c r="AE22" s="54">
        <v>0.9658755837490636</v>
      </c>
      <c r="AF22" s="55" t="s">
        <v>55</v>
      </c>
    </row>
    <row r="23" spans="2:32" ht="18.75" customHeight="1">
      <c r="B23" s="65"/>
      <c r="C23" s="69" t="s">
        <v>86</v>
      </c>
      <c r="D23" s="128">
        <v>174</v>
      </c>
      <c r="E23" s="128">
        <v>169</v>
      </c>
      <c r="F23" s="128">
        <v>211</v>
      </c>
      <c r="G23" s="128">
        <v>201</v>
      </c>
      <c r="H23" s="18">
        <v>223</v>
      </c>
      <c r="I23" s="18">
        <v>212</v>
      </c>
      <c r="J23" s="125">
        <v>210</v>
      </c>
      <c r="K23" s="124">
        <v>210</v>
      </c>
      <c r="L23" s="128">
        <v>196</v>
      </c>
      <c r="M23" s="128">
        <v>187</v>
      </c>
      <c r="N23" s="129" t="s">
        <v>55</v>
      </c>
      <c r="O23" s="29" t="s">
        <v>55</v>
      </c>
      <c r="P23" s="49" t="s">
        <v>55</v>
      </c>
      <c r="Q23" s="127">
        <v>0.09496800560638709</v>
      </c>
      <c r="R23" s="121">
        <v>0.09082652134423251</v>
      </c>
      <c r="S23" s="121">
        <v>0.09374023539214665</v>
      </c>
      <c r="T23" s="121">
        <v>0.08358562590496249</v>
      </c>
      <c r="U23" s="121">
        <v>0.09960561560308508</v>
      </c>
      <c r="V23" s="121">
        <v>0.11815033611733551</v>
      </c>
      <c r="W23" s="121">
        <v>0.11487924084534808</v>
      </c>
      <c r="X23" s="121">
        <v>0.14584413340245378</v>
      </c>
      <c r="Y23" s="121">
        <v>0.1408964095949754</v>
      </c>
      <c r="Z23" s="122">
        <v>0.16202745021107165</v>
      </c>
      <c r="AA23" s="123">
        <v>0.1577650937288375</v>
      </c>
      <c r="AB23" s="54">
        <v>0.16026374834012547</v>
      </c>
      <c r="AC23" s="54">
        <v>0.16096024282002344</v>
      </c>
      <c r="AD23" s="54">
        <v>0.15738673775836318</v>
      </c>
      <c r="AE23" s="54">
        <v>0.14902535821870866</v>
      </c>
      <c r="AF23" s="55" t="s">
        <v>55</v>
      </c>
    </row>
    <row r="24" spans="2:32" ht="18.75" customHeight="1">
      <c r="B24" s="65"/>
      <c r="C24" s="69" t="s">
        <v>87</v>
      </c>
      <c r="D24" s="128">
        <v>2820</v>
      </c>
      <c r="E24" s="128">
        <v>3113</v>
      </c>
      <c r="F24" s="128">
        <v>3022</v>
      </c>
      <c r="G24" s="128">
        <v>2898</v>
      </c>
      <c r="H24" s="18">
        <v>2801</v>
      </c>
      <c r="I24" s="18">
        <v>2742</v>
      </c>
      <c r="J24" s="125">
        <v>2690</v>
      </c>
      <c r="K24" s="124">
        <v>2690</v>
      </c>
      <c r="L24" s="128">
        <v>2611</v>
      </c>
      <c r="M24" s="128">
        <v>2601</v>
      </c>
      <c r="N24" s="129" t="s">
        <v>55</v>
      </c>
      <c r="O24" s="29" t="s">
        <v>55</v>
      </c>
      <c r="P24" s="49" t="s">
        <v>55</v>
      </c>
      <c r="Q24" s="127">
        <v>2.0781619433728706</v>
      </c>
      <c r="R24" s="121">
        <v>2.0098611651745166</v>
      </c>
      <c r="S24" s="121">
        <v>2.027783564212061</v>
      </c>
      <c r="T24" s="121">
        <v>1.9224693958141372</v>
      </c>
      <c r="U24" s="121">
        <v>1.8972177728722759</v>
      </c>
      <c r="V24" s="121">
        <v>1.9148502750050926</v>
      </c>
      <c r="W24" s="121">
        <v>2.116089211547743</v>
      </c>
      <c r="X24" s="121">
        <v>2.088819768446518</v>
      </c>
      <c r="Y24" s="121">
        <v>2.031431815951436</v>
      </c>
      <c r="Z24" s="122">
        <v>2.035151964310366</v>
      </c>
      <c r="AA24" s="123">
        <v>2.0405277688890213</v>
      </c>
      <c r="AB24" s="54">
        <v>2.052902300166369</v>
      </c>
      <c r="AC24" s="54">
        <v>2.0618240627898246</v>
      </c>
      <c r="AD24" s="54">
        <v>2.096616185138195</v>
      </c>
      <c r="AE24" s="54">
        <v>2.072807255223857</v>
      </c>
      <c r="AF24" s="55" t="s">
        <v>55</v>
      </c>
    </row>
    <row r="25" spans="2:32" ht="18.75" customHeight="1">
      <c r="B25" s="64"/>
      <c r="C25" s="69" t="s">
        <v>88</v>
      </c>
      <c r="D25" s="128">
        <v>3820</v>
      </c>
      <c r="E25" s="128">
        <v>3836</v>
      </c>
      <c r="F25" s="128">
        <v>3759</v>
      </c>
      <c r="G25" s="128">
        <v>3608</v>
      </c>
      <c r="H25" s="18">
        <v>3500</v>
      </c>
      <c r="I25" s="18">
        <v>3548</v>
      </c>
      <c r="J25" s="125">
        <v>3580</v>
      </c>
      <c r="K25" s="124">
        <v>3580</v>
      </c>
      <c r="L25" s="128">
        <v>3273</v>
      </c>
      <c r="M25" s="128">
        <v>3253</v>
      </c>
      <c r="N25" s="129" t="s">
        <v>55</v>
      </c>
      <c r="O25" s="29" t="s">
        <v>55</v>
      </c>
      <c r="P25" s="49" t="s">
        <v>55</v>
      </c>
      <c r="Q25" s="127">
        <v>2.7324587544127374</v>
      </c>
      <c r="R25" s="121">
        <v>2.7423121837290774</v>
      </c>
      <c r="S25" s="121">
        <v>2.7445057806478492</v>
      </c>
      <c r="T25" s="121">
        <v>2.720152691852047</v>
      </c>
      <c r="U25" s="121">
        <v>2.588399983847738</v>
      </c>
      <c r="V25" s="121">
        <v>2.5938751952196646</v>
      </c>
      <c r="W25" s="121">
        <v>2.60755483954293</v>
      </c>
      <c r="X25" s="121">
        <v>2.5982374287195436</v>
      </c>
      <c r="Y25" s="121">
        <v>2.529125601087917</v>
      </c>
      <c r="Z25" s="122">
        <v>2.5430317297701825</v>
      </c>
      <c r="AA25" s="123">
        <v>2.6403327950467714</v>
      </c>
      <c r="AB25" s="54">
        <v>2.732115328845948</v>
      </c>
      <c r="AC25" s="54">
        <v>2.743988901408019</v>
      </c>
      <c r="AD25" s="54">
        <v>2.6281979218526668</v>
      </c>
      <c r="AE25" s="54">
        <v>2.5924036913660924</v>
      </c>
      <c r="AF25" s="55" t="s">
        <v>55</v>
      </c>
    </row>
    <row r="26" spans="2:32" ht="18.75" customHeight="1">
      <c r="B26" s="64" t="s">
        <v>89</v>
      </c>
      <c r="C26" s="67"/>
      <c r="D26" s="128">
        <v>2928</v>
      </c>
      <c r="E26" s="128">
        <v>2871</v>
      </c>
      <c r="F26" s="128">
        <v>3187</v>
      </c>
      <c r="G26" s="128">
        <v>3019</v>
      </c>
      <c r="H26" s="18">
        <v>3031</v>
      </c>
      <c r="I26" s="18">
        <v>2958</v>
      </c>
      <c r="J26" s="125">
        <v>3014</v>
      </c>
      <c r="K26" s="124">
        <v>3014</v>
      </c>
      <c r="L26" s="128">
        <v>2604</v>
      </c>
      <c r="M26" s="128">
        <v>2575</v>
      </c>
      <c r="N26" s="129">
        <v>2616</v>
      </c>
      <c r="O26" s="29">
        <v>41</v>
      </c>
      <c r="P26" s="49">
        <v>1.6</v>
      </c>
      <c r="Q26" s="127">
        <v>2.1718200454536523</v>
      </c>
      <c r="R26" s="121">
        <v>2.1837290774620475</v>
      </c>
      <c r="S26" s="121">
        <v>2.03950109363608</v>
      </c>
      <c r="T26" s="121">
        <v>2.0856917204159537</v>
      </c>
      <c r="U26" s="121">
        <v>1.9894202683967535</v>
      </c>
      <c r="V26" s="121">
        <v>1.9881849663882665</v>
      </c>
      <c r="W26" s="121">
        <v>1.951587576727777</v>
      </c>
      <c r="X26" s="121">
        <v>2.2028684983583893</v>
      </c>
      <c r="Y26" s="121">
        <v>2.116250052573287</v>
      </c>
      <c r="Z26" s="122">
        <v>2.202265477980978</v>
      </c>
      <c r="AA26" s="123">
        <v>2.201269562499535</v>
      </c>
      <c r="AB26" s="54">
        <v>2.3001663690339913</v>
      </c>
      <c r="AC26" s="54">
        <v>2.3101627231407176</v>
      </c>
      <c r="AD26" s="54">
        <v>2.0909952302182533</v>
      </c>
      <c r="AE26" s="54">
        <v>2.0520871519421116</v>
      </c>
      <c r="AF26" s="55">
        <v>2.1177213447854353</v>
      </c>
    </row>
    <row r="27" spans="2:32" ht="18.75" customHeight="1">
      <c r="B27" s="64" t="s">
        <v>90</v>
      </c>
      <c r="C27" s="67"/>
      <c r="D27" s="128">
        <v>772</v>
      </c>
      <c r="E27" s="128">
        <v>750</v>
      </c>
      <c r="F27" s="128">
        <v>745</v>
      </c>
      <c r="G27" s="128">
        <v>767</v>
      </c>
      <c r="H27" s="18">
        <v>628</v>
      </c>
      <c r="I27" s="18">
        <v>655</v>
      </c>
      <c r="J27" s="125">
        <v>701</v>
      </c>
      <c r="K27" s="124">
        <v>701</v>
      </c>
      <c r="L27" s="128">
        <v>644</v>
      </c>
      <c r="M27" s="128">
        <v>669</v>
      </c>
      <c r="N27" s="129">
        <v>668</v>
      </c>
      <c r="O27" s="29">
        <v>-1</v>
      </c>
      <c r="P27" s="49">
        <v>-0.1</v>
      </c>
      <c r="Q27" s="127">
        <v>0.40345028588644444</v>
      </c>
      <c r="R27" s="121">
        <v>0.5177111716621253</v>
      </c>
      <c r="S27" s="121">
        <v>0.5272888240808249</v>
      </c>
      <c r="T27" s="121">
        <v>0.5080953007766223</v>
      </c>
      <c r="U27" s="121">
        <v>0.5431198094033085</v>
      </c>
      <c r="V27" s="121">
        <v>0.5242072384056494</v>
      </c>
      <c r="W27" s="121">
        <v>0.5098191161775802</v>
      </c>
      <c r="X27" s="121">
        <v>0.5149472956626923</v>
      </c>
      <c r="Y27" s="121">
        <v>0.5376494833798315</v>
      </c>
      <c r="Z27" s="122">
        <v>0.4562925503701928</v>
      </c>
      <c r="AA27" s="123">
        <v>0.4874346056244744</v>
      </c>
      <c r="AB27" s="54">
        <v>0.5349756551734665</v>
      </c>
      <c r="AC27" s="54">
        <v>0.5373006200801735</v>
      </c>
      <c r="AD27" s="54">
        <v>0.5171278526346219</v>
      </c>
      <c r="AE27" s="54">
        <v>0.5331441959802999</v>
      </c>
      <c r="AF27" s="55">
        <v>0.5407637073075957</v>
      </c>
    </row>
    <row r="28" spans="2:32" ht="18.75" customHeight="1">
      <c r="B28" s="64" t="s">
        <v>91</v>
      </c>
      <c r="C28" s="67"/>
      <c r="D28" s="128">
        <v>272</v>
      </c>
      <c r="E28" s="128">
        <v>277</v>
      </c>
      <c r="F28" s="128" t="s">
        <v>92</v>
      </c>
      <c r="G28" s="128" t="s">
        <v>92</v>
      </c>
      <c r="H28" s="18" t="s">
        <v>92</v>
      </c>
      <c r="I28" s="18" t="s">
        <v>92</v>
      </c>
      <c r="J28" s="125" t="s">
        <v>92</v>
      </c>
      <c r="K28" s="124" t="s">
        <v>92</v>
      </c>
      <c r="L28" s="128">
        <v>366</v>
      </c>
      <c r="M28" s="128">
        <v>296</v>
      </c>
      <c r="N28" s="129">
        <v>331</v>
      </c>
      <c r="O28" s="29">
        <v>35</v>
      </c>
      <c r="P28" s="49">
        <v>11.8</v>
      </c>
      <c r="Q28" s="127">
        <v>0.16046318188665407</v>
      </c>
      <c r="R28" s="121">
        <v>0.16673154275334112</v>
      </c>
      <c r="S28" s="121">
        <v>0.16730028122070617</v>
      </c>
      <c r="T28" s="121">
        <v>0.1796761879689351</v>
      </c>
      <c r="U28" s="121">
        <v>0.18305896921648068</v>
      </c>
      <c r="V28" s="121">
        <v>0.18469477829836353</v>
      </c>
      <c r="W28" s="121">
        <v>0.18829319357491964</v>
      </c>
      <c r="X28" s="128" t="s">
        <v>92</v>
      </c>
      <c r="Y28" s="128" t="s">
        <v>92</v>
      </c>
      <c r="Z28" s="128" t="s">
        <v>92</v>
      </c>
      <c r="AA28" s="129" t="s">
        <v>92</v>
      </c>
      <c r="AB28" s="54" t="s">
        <v>92</v>
      </c>
      <c r="AC28" s="54" t="s">
        <v>92</v>
      </c>
      <c r="AD28" s="54">
        <v>0.2938956429569435</v>
      </c>
      <c r="AE28" s="54">
        <v>0.23589040659218055</v>
      </c>
      <c r="AF28" s="55">
        <v>0.2679532741299614</v>
      </c>
    </row>
    <row r="29" spans="2:32" ht="18.75" customHeight="1">
      <c r="B29" s="64" t="s">
        <v>93</v>
      </c>
      <c r="C29" s="67"/>
      <c r="D29" s="128">
        <v>3291</v>
      </c>
      <c r="E29" s="128">
        <v>3335</v>
      </c>
      <c r="F29" s="128">
        <v>3321</v>
      </c>
      <c r="G29" s="128">
        <v>3168</v>
      </c>
      <c r="H29" s="18">
        <v>3077</v>
      </c>
      <c r="I29" s="18">
        <v>3140</v>
      </c>
      <c r="J29" s="125">
        <v>3089</v>
      </c>
      <c r="K29" s="124">
        <v>3089</v>
      </c>
      <c r="L29" s="128">
        <v>3097</v>
      </c>
      <c r="M29" s="128">
        <v>3262</v>
      </c>
      <c r="N29" s="129">
        <v>3250</v>
      </c>
      <c r="O29" s="29">
        <v>-12</v>
      </c>
      <c r="P29" s="49">
        <v>-0.4</v>
      </c>
      <c r="Q29" s="127">
        <v>2.045414355232737</v>
      </c>
      <c r="R29" s="121">
        <v>2.179187751394836</v>
      </c>
      <c r="S29" s="121">
        <v>2.166440995729612</v>
      </c>
      <c r="T29" s="121">
        <v>2.2021850730551535</v>
      </c>
      <c r="U29" s="121">
        <v>2.2243010781634878</v>
      </c>
      <c r="V29" s="121">
        <v>2.234671012426156</v>
      </c>
      <c r="W29" s="121">
        <v>2.2669956699363065</v>
      </c>
      <c r="X29" s="121">
        <v>2.295489891135303</v>
      </c>
      <c r="Y29" s="121">
        <v>2.2206956497357315</v>
      </c>
      <c r="Z29" s="122">
        <v>2.2356881807151003</v>
      </c>
      <c r="AA29" s="123">
        <v>2.336709407115801</v>
      </c>
      <c r="AB29" s="54">
        <v>2.357403422012607</v>
      </c>
      <c r="AC29" s="54">
        <v>2.3676485241478686</v>
      </c>
      <c r="AD29" s="54">
        <v>2.4868710552941367</v>
      </c>
      <c r="AE29" s="54">
        <v>2.5995760348097736</v>
      </c>
      <c r="AF29" s="55">
        <v>2.6309611508228836</v>
      </c>
    </row>
    <row r="30" spans="2:32" ht="18.75" customHeight="1">
      <c r="B30" s="64" t="s">
        <v>94</v>
      </c>
      <c r="C30" s="67"/>
      <c r="D30" s="128">
        <v>2863</v>
      </c>
      <c r="E30" s="128">
        <v>2937</v>
      </c>
      <c r="F30" s="128">
        <v>2857</v>
      </c>
      <c r="G30" s="128">
        <v>2687</v>
      </c>
      <c r="H30" s="18">
        <v>2531</v>
      </c>
      <c r="I30" s="18">
        <v>2430</v>
      </c>
      <c r="J30" s="125">
        <v>2364</v>
      </c>
      <c r="K30" s="124">
        <v>2364</v>
      </c>
      <c r="L30" s="128">
        <v>2253</v>
      </c>
      <c r="M30" s="128">
        <v>2413</v>
      </c>
      <c r="N30" s="129">
        <v>2401</v>
      </c>
      <c r="O30" s="29">
        <v>-12</v>
      </c>
      <c r="P30" s="49">
        <v>-0.5</v>
      </c>
      <c r="Q30" s="127">
        <v>1.8155262864890003</v>
      </c>
      <c r="R30" s="121">
        <v>1.8379395354872194</v>
      </c>
      <c r="S30" s="121">
        <v>1.8949848974065202</v>
      </c>
      <c r="T30" s="121">
        <v>1.8981176780308016</v>
      </c>
      <c r="U30" s="121">
        <v>1.8898146527936681</v>
      </c>
      <c r="V30" s="121">
        <v>1.9440483465743192</v>
      </c>
      <c r="W30" s="121">
        <v>1.996451658951404</v>
      </c>
      <c r="X30" s="121">
        <v>1.9747710385346464</v>
      </c>
      <c r="Y30" s="121">
        <v>1.8835256347348204</v>
      </c>
      <c r="Z30" s="122">
        <v>1.8389752308709522</v>
      </c>
      <c r="AA30" s="123">
        <v>1.8083451781182793</v>
      </c>
      <c r="AB30" s="54">
        <v>1.804111909885984</v>
      </c>
      <c r="AC30" s="54">
        <v>1.8119524477454068</v>
      </c>
      <c r="AD30" s="54">
        <v>1.8091444906611849</v>
      </c>
      <c r="AE30" s="54">
        <v>1.92298496995585</v>
      </c>
      <c r="AF30" s="55">
        <v>1.943673145577152</v>
      </c>
    </row>
    <row r="31" spans="2:32" ht="18.75" customHeight="1">
      <c r="B31" s="64" t="s">
        <v>95</v>
      </c>
      <c r="C31" s="67"/>
      <c r="D31" s="128">
        <v>181</v>
      </c>
      <c r="E31" s="128">
        <v>173</v>
      </c>
      <c r="F31" s="128">
        <v>192</v>
      </c>
      <c r="G31" s="128">
        <v>208</v>
      </c>
      <c r="H31" s="18">
        <v>183</v>
      </c>
      <c r="I31" s="18">
        <v>203</v>
      </c>
      <c r="J31" s="125">
        <v>168</v>
      </c>
      <c r="K31" s="124">
        <v>168</v>
      </c>
      <c r="L31" s="128">
        <v>92</v>
      </c>
      <c r="M31" s="128">
        <v>106</v>
      </c>
      <c r="N31" s="129">
        <v>88</v>
      </c>
      <c r="O31" s="29">
        <v>-18</v>
      </c>
      <c r="P31" s="49">
        <v>-17</v>
      </c>
      <c r="Q31" s="127">
        <v>0.14605424310499532</v>
      </c>
      <c r="R31" s="121">
        <v>0.13104969508239264</v>
      </c>
      <c r="S31" s="121">
        <v>0.13735548380377044</v>
      </c>
      <c r="T31" s="121">
        <v>0.13097275240226405</v>
      </c>
      <c r="U31" s="121">
        <v>0.1258530413363305</v>
      </c>
      <c r="V31" s="121">
        <v>0.12290351055883751</v>
      </c>
      <c r="W31" s="121">
        <v>0.11759827613162852</v>
      </c>
      <c r="X31" s="121">
        <v>0.13271124935199585</v>
      </c>
      <c r="Y31" s="121">
        <v>0.1458032497301238</v>
      </c>
      <c r="Z31" s="122">
        <v>0.13296423044226954</v>
      </c>
      <c r="AA31" s="123">
        <v>0.15106751899506612</v>
      </c>
      <c r="AB31" s="54">
        <v>0.12821099867210037</v>
      </c>
      <c r="AC31" s="54">
        <v>0.12876819425601876</v>
      </c>
      <c r="AD31" s="54">
        <v>0.0738754075192317</v>
      </c>
      <c r="AE31" s="54">
        <v>0.08447426722557817</v>
      </c>
      <c r="AF31" s="55">
        <v>0.07123833269920422</v>
      </c>
    </row>
    <row r="32" spans="2:32" ht="18.75" customHeight="1">
      <c r="B32" s="64" t="s">
        <v>96</v>
      </c>
      <c r="C32" s="67"/>
      <c r="D32" s="128">
        <v>4518</v>
      </c>
      <c r="E32" s="128">
        <v>4590</v>
      </c>
      <c r="F32" s="128">
        <v>4571</v>
      </c>
      <c r="G32" s="128">
        <v>4455</v>
      </c>
      <c r="H32" s="18">
        <v>4413</v>
      </c>
      <c r="I32" s="18">
        <v>4340</v>
      </c>
      <c r="J32" s="125">
        <v>4116</v>
      </c>
      <c r="K32" s="124">
        <v>4116</v>
      </c>
      <c r="L32" s="128">
        <v>3849</v>
      </c>
      <c r="M32" s="128">
        <v>3753</v>
      </c>
      <c r="N32" s="129">
        <v>3721</v>
      </c>
      <c r="O32" s="29">
        <v>-32</v>
      </c>
      <c r="P32" s="49">
        <v>-0.9</v>
      </c>
      <c r="Q32" s="127">
        <v>3.010813253603872</v>
      </c>
      <c r="R32" s="121">
        <v>3.00116776956014</v>
      </c>
      <c r="S32" s="121">
        <v>2.9515154671388397</v>
      </c>
      <c r="T32" s="121">
        <v>2.9847308147953138</v>
      </c>
      <c r="U32" s="121">
        <v>3.0554695597162587</v>
      </c>
      <c r="V32" s="121">
        <v>3.067834589529436</v>
      </c>
      <c r="W32" s="121">
        <v>3.120092991006791</v>
      </c>
      <c r="X32" s="121">
        <v>3.159495420770693</v>
      </c>
      <c r="Y32" s="121">
        <v>3.1228532574408727</v>
      </c>
      <c r="Z32" s="122">
        <v>3.2063997209930903</v>
      </c>
      <c r="AA32" s="123">
        <v>3.2297193716186547</v>
      </c>
      <c r="AB32" s="54">
        <v>3.141169467466459</v>
      </c>
      <c r="AC32" s="54">
        <v>3.15482075927246</v>
      </c>
      <c r="AD32" s="54">
        <v>3.0907222124078566</v>
      </c>
      <c r="AE32" s="54">
        <v>2.990867216015046</v>
      </c>
      <c r="AF32" s="55">
        <v>3.0122481360652156</v>
      </c>
    </row>
    <row r="33" spans="2:32" ht="18.75" customHeight="1">
      <c r="B33" s="64" t="s">
        <v>97</v>
      </c>
      <c r="C33" s="67"/>
      <c r="D33" s="128">
        <v>1187</v>
      </c>
      <c r="E33" s="128">
        <v>1092</v>
      </c>
      <c r="F33" s="128">
        <v>934</v>
      </c>
      <c r="G33" s="128">
        <v>841</v>
      </c>
      <c r="H33" s="18">
        <v>893</v>
      </c>
      <c r="I33" s="18">
        <v>919</v>
      </c>
      <c r="J33" s="125">
        <v>874</v>
      </c>
      <c r="K33" s="124">
        <v>874</v>
      </c>
      <c r="L33" s="128">
        <v>813</v>
      </c>
      <c r="M33" s="128">
        <v>781</v>
      </c>
      <c r="N33" s="129">
        <v>833</v>
      </c>
      <c r="O33" s="29">
        <v>52</v>
      </c>
      <c r="P33" s="49">
        <v>6.7</v>
      </c>
      <c r="Q33" s="127">
        <v>0.9483701525382656</v>
      </c>
      <c r="R33" s="121">
        <v>0.9115090177760478</v>
      </c>
      <c r="S33" s="121">
        <v>0.9295906676387876</v>
      </c>
      <c r="T33" s="121">
        <v>0.9220745030933264</v>
      </c>
      <c r="U33" s="121">
        <v>0.8621269836996756</v>
      </c>
      <c r="V33" s="121">
        <v>0.8060025802946967</v>
      </c>
      <c r="W33" s="121">
        <v>0.7422966331545567</v>
      </c>
      <c r="X33" s="121">
        <v>0.6455849317435631</v>
      </c>
      <c r="Y33" s="121">
        <v>0.5895217933799717</v>
      </c>
      <c r="Z33" s="122">
        <v>0.6488363813385065</v>
      </c>
      <c r="AA33" s="123">
        <v>0.6838967978151023</v>
      </c>
      <c r="AB33" s="54">
        <v>0.6670024573774745</v>
      </c>
      <c r="AC33" s="54">
        <v>0.6699012010700024</v>
      </c>
      <c r="AD33" s="54">
        <v>0.6528337642732105</v>
      </c>
      <c r="AE33" s="54">
        <v>0.6224000255016656</v>
      </c>
      <c r="AF33" s="55">
        <v>0.6743355811186037</v>
      </c>
    </row>
    <row r="34" spans="2:32" ht="18.75" customHeight="1">
      <c r="B34" s="64" t="s">
        <v>98</v>
      </c>
      <c r="C34" s="67"/>
      <c r="D34" s="128">
        <v>3472</v>
      </c>
      <c r="E34" s="128">
        <v>3499</v>
      </c>
      <c r="F34" s="128">
        <v>3543</v>
      </c>
      <c r="G34" s="128">
        <v>3540</v>
      </c>
      <c r="H34" s="18">
        <v>3430</v>
      </c>
      <c r="I34" s="18">
        <v>3516</v>
      </c>
      <c r="J34" s="125">
        <v>3387</v>
      </c>
      <c r="K34" s="124">
        <v>3387</v>
      </c>
      <c r="L34" s="128">
        <v>3289</v>
      </c>
      <c r="M34" s="128">
        <v>3318</v>
      </c>
      <c r="N34" s="129">
        <v>3519</v>
      </c>
      <c r="O34" s="29">
        <v>201</v>
      </c>
      <c r="P34" s="49">
        <v>6.1</v>
      </c>
      <c r="Q34" s="127">
        <v>1.9569958672543766</v>
      </c>
      <c r="R34" s="121">
        <v>2.323861424678863</v>
      </c>
      <c r="S34" s="121">
        <v>2.4066503489219873</v>
      </c>
      <c r="T34" s="121">
        <v>2.3759378702119256</v>
      </c>
      <c r="U34" s="121">
        <v>2.383131654395434</v>
      </c>
      <c r="V34" s="121">
        <v>2.3575745229849936</v>
      </c>
      <c r="W34" s="121">
        <v>2.378476116673804</v>
      </c>
      <c r="X34" s="121">
        <v>2.4489372731985486</v>
      </c>
      <c r="Y34" s="121">
        <v>2.4814591540607607</v>
      </c>
      <c r="Z34" s="122">
        <v>2.4921710951747786</v>
      </c>
      <c r="AA34" s="123">
        <v>2.616519195993362</v>
      </c>
      <c r="AB34" s="54">
        <v>2.584825312514309</v>
      </c>
      <c r="AC34" s="54">
        <v>2.5960587734829494</v>
      </c>
      <c r="AD34" s="54">
        <v>2.6410458188125334</v>
      </c>
      <c r="AE34" s="54">
        <v>2.6442039495704566</v>
      </c>
      <c r="AF34" s="55">
        <v>2.8487237814602238</v>
      </c>
    </row>
    <row r="35" spans="2:32" ht="18.75" customHeight="1">
      <c r="B35" s="64" t="s">
        <v>99</v>
      </c>
      <c r="C35" s="67"/>
      <c r="D35" s="128">
        <v>5671</v>
      </c>
      <c r="E35" s="128">
        <v>5640</v>
      </c>
      <c r="F35" s="128">
        <v>5620</v>
      </c>
      <c r="G35" s="128">
        <v>6135</v>
      </c>
      <c r="H35" s="18">
        <v>5920</v>
      </c>
      <c r="I35" s="18">
        <v>5818</v>
      </c>
      <c r="J35" s="125">
        <v>5611</v>
      </c>
      <c r="K35" s="124">
        <v>5611</v>
      </c>
      <c r="L35" s="128">
        <v>5565</v>
      </c>
      <c r="M35" s="128">
        <v>5833</v>
      </c>
      <c r="N35" s="129">
        <v>5595</v>
      </c>
      <c r="O35" s="29">
        <v>-238</v>
      </c>
      <c r="P35" s="49">
        <v>-4.1</v>
      </c>
      <c r="Q35" s="127">
        <v>2.6774428063373135</v>
      </c>
      <c r="R35" s="121">
        <v>2.896717270014273</v>
      </c>
      <c r="S35" s="121">
        <v>2.94826059785439</v>
      </c>
      <c r="T35" s="121">
        <v>3.5698301961300514</v>
      </c>
      <c r="U35" s="121">
        <v>3.6578143297484287</v>
      </c>
      <c r="V35" s="121">
        <v>3.850750322536837</v>
      </c>
      <c r="W35" s="121">
        <v>3.833839753655403</v>
      </c>
      <c r="X35" s="121">
        <v>3.8845688612407123</v>
      </c>
      <c r="Y35" s="121">
        <v>4.300494889876488</v>
      </c>
      <c r="Z35" s="122">
        <v>4.301356525782709</v>
      </c>
      <c r="AA35" s="123">
        <v>4.329609977898003</v>
      </c>
      <c r="AB35" s="54">
        <v>4.2820947235068765</v>
      </c>
      <c r="AC35" s="54">
        <v>4.300704392681674</v>
      </c>
      <c r="AD35" s="54">
        <v>4.468659161353526</v>
      </c>
      <c r="AE35" s="54">
        <v>4.648475478554693</v>
      </c>
      <c r="AF35" s="55">
        <v>4.529300811955087</v>
      </c>
    </row>
    <row r="36" spans="2:32" ht="18.75" customHeight="1">
      <c r="B36" s="64" t="s">
        <v>100</v>
      </c>
      <c r="C36" s="67"/>
      <c r="D36" s="128">
        <v>44</v>
      </c>
      <c r="E36" s="128">
        <v>12</v>
      </c>
      <c r="F36" s="128" t="s">
        <v>92</v>
      </c>
      <c r="G36" s="128" t="s">
        <v>92</v>
      </c>
      <c r="H36" s="18" t="s">
        <v>92</v>
      </c>
      <c r="I36" s="18" t="s">
        <v>92</v>
      </c>
      <c r="J36" s="125" t="s">
        <v>92</v>
      </c>
      <c r="K36" s="124" t="s">
        <v>92</v>
      </c>
      <c r="L36" s="128" t="s">
        <v>92</v>
      </c>
      <c r="M36" s="128" t="s">
        <v>92</v>
      </c>
      <c r="N36" s="129">
        <v>7</v>
      </c>
      <c r="O36" s="29" t="s">
        <v>92</v>
      </c>
      <c r="P36" s="49" t="s">
        <v>92</v>
      </c>
      <c r="Q36" s="127">
        <v>0.03995205753096284</v>
      </c>
      <c r="R36" s="121">
        <v>0.038925652004671074</v>
      </c>
      <c r="S36" s="121">
        <v>0.03710550984272472</v>
      </c>
      <c r="T36" s="121">
        <v>0.0329077267342372</v>
      </c>
      <c r="U36" s="121">
        <v>0.027593447565719513</v>
      </c>
      <c r="V36" s="121">
        <v>0.02987709648944116</v>
      </c>
      <c r="W36" s="121">
        <v>0.008157105858841282</v>
      </c>
      <c r="X36" s="128" t="s">
        <v>92</v>
      </c>
      <c r="Y36" s="128" t="s">
        <v>92</v>
      </c>
      <c r="Z36" s="128" t="s">
        <v>92</v>
      </c>
      <c r="AA36" s="129" t="s">
        <v>92</v>
      </c>
      <c r="AB36" s="54" t="s">
        <v>92</v>
      </c>
      <c r="AC36" s="54" t="s">
        <v>92</v>
      </c>
      <c r="AD36" s="54" t="s">
        <v>92</v>
      </c>
      <c r="AE36" s="54" t="s">
        <v>92</v>
      </c>
      <c r="AF36" s="55">
        <v>0.0056666855556185185</v>
      </c>
    </row>
    <row r="37" spans="2:32" ht="18.75" customHeight="1">
      <c r="B37" s="64" t="s">
        <v>101</v>
      </c>
      <c r="C37" s="67"/>
      <c r="D37" s="128">
        <v>170</v>
      </c>
      <c r="E37" s="128">
        <v>167</v>
      </c>
      <c r="F37" s="128">
        <v>163</v>
      </c>
      <c r="G37" s="128">
        <v>198</v>
      </c>
      <c r="H37" s="18">
        <v>191</v>
      </c>
      <c r="I37" s="18">
        <v>124</v>
      </c>
      <c r="J37" s="125">
        <v>114</v>
      </c>
      <c r="K37" s="124">
        <v>114</v>
      </c>
      <c r="L37" s="128" t="s">
        <v>92</v>
      </c>
      <c r="M37" s="128" t="s">
        <v>92</v>
      </c>
      <c r="N37" s="129">
        <v>82</v>
      </c>
      <c r="O37" s="29" t="s">
        <v>92</v>
      </c>
      <c r="P37" s="49" t="s">
        <v>92</v>
      </c>
      <c r="Q37" s="127">
        <v>0.14539929134219265</v>
      </c>
      <c r="R37" s="121">
        <v>0.14337615155053846</v>
      </c>
      <c r="S37" s="121">
        <v>0.19333923549630247</v>
      </c>
      <c r="T37" s="121">
        <v>0.18494142424641305</v>
      </c>
      <c r="U37" s="121">
        <v>0.16959875089173948</v>
      </c>
      <c r="V37" s="121">
        <v>0.11543423643647721</v>
      </c>
      <c r="W37" s="121">
        <v>0.11351972320220785</v>
      </c>
      <c r="X37" s="121">
        <v>0.11266632106445482</v>
      </c>
      <c r="Y37" s="121">
        <v>0.13879347810848322</v>
      </c>
      <c r="Z37" s="122">
        <v>0.13877687439602995</v>
      </c>
      <c r="AA37" s="123">
        <v>0.09227769633196158</v>
      </c>
      <c r="AB37" s="54">
        <v>0.08700032052749668</v>
      </c>
      <c r="AC37" s="54">
        <v>0.08737841753086988</v>
      </c>
      <c r="AD37" s="54" t="s">
        <v>92</v>
      </c>
      <c r="AE37" s="54" t="s">
        <v>92</v>
      </c>
      <c r="AF37" s="55">
        <v>0.06638117365153122</v>
      </c>
    </row>
    <row r="38" spans="2:32" ht="18.75" customHeight="1">
      <c r="B38" s="64" t="s">
        <v>102</v>
      </c>
      <c r="C38" s="67"/>
      <c r="D38" s="128">
        <v>2429</v>
      </c>
      <c r="E38" s="128">
        <v>2301</v>
      </c>
      <c r="F38" s="128">
        <v>2343</v>
      </c>
      <c r="G38" s="128">
        <v>2129</v>
      </c>
      <c r="H38" s="18">
        <v>2313</v>
      </c>
      <c r="I38" s="18">
        <v>2228</v>
      </c>
      <c r="J38" s="125">
        <v>2284</v>
      </c>
      <c r="K38" s="124">
        <v>2284</v>
      </c>
      <c r="L38" s="128">
        <v>2182</v>
      </c>
      <c r="M38" s="128">
        <v>2078</v>
      </c>
      <c r="N38" s="129">
        <v>2044</v>
      </c>
      <c r="O38" s="29">
        <v>-34</v>
      </c>
      <c r="P38" s="49">
        <v>-1.6</v>
      </c>
      <c r="Q38" s="127">
        <v>1.5031142956321268</v>
      </c>
      <c r="R38" s="121">
        <v>1.5375632541845077</v>
      </c>
      <c r="S38" s="121">
        <v>1.524580772836163</v>
      </c>
      <c r="T38" s="121">
        <v>1.6401211004343819</v>
      </c>
      <c r="U38" s="121">
        <v>1.6172452317176584</v>
      </c>
      <c r="V38" s="121">
        <v>1.649351531201195</v>
      </c>
      <c r="W38" s="121">
        <v>1.564125048432816</v>
      </c>
      <c r="X38" s="121">
        <v>1.6194919647485744</v>
      </c>
      <c r="Y38" s="121">
        <v>1.4923803782472767</v>
      </c>
      <c r="Z38" s="122">
        <v>1.6805806831309806</v>
      </c>
      <c r="AA38" s="123">
        <v>1.6580218340936321</v>
      </c>
      <c r="AB38" s="54">
        <v>1.74305905337546</v>
      </c>
      <c r="AC38" s="54">
        <v>1.7506342600044456</v>
      </c>
      <c r="AD38" s="54">
        <v>1.7521319479017778</v>
      </c>
      <c r="AE38" s="54">
        <v>1.6560144084410513</v>
      </c>
      <c r="AF38" s="55">
        <v>1.6546721822406074</v>
      </c>
    </row>
    <row r="39" spans="2:32" ht="18.75" customHeight="1">
      <c r="B39" s="64" t="s">
        <v>103</v>
      </c>
      <c r="C39" s="67"/>
      <c r="D39" s="128">
        <v>1985</v>
      </c>
      <c r="E39" s="128">
        <v>1982</v>
      </c>
      <c r="F39" s="128">
        <v>1996</v>
      </c>
      <c r="G39" s="128">
        <v>2003</v>
      </c>
      <c r="H39" s="18">
        <v>1743</v>
      </c>
      <c r="I39" s="18">
        <v>1702</v>
      </c>
      <c r="J39" s="125">
        <v>1523</v>
      </c>
      <c r="K39" s="124">
        <v>1523</v>
      </c>
      <c r="L39" s="128">
        <v>1457</v>
      </c>
      <c r="M39" s="128">
        <v>1428</v>
      </c>
      <c r="N39" s="129">
        <v>1407</v>
      </c>
      <c r="O39" s="29">
        <v>-21</v>
      </c>
      <c r="P39" s="49">
        <v>-1.5</v>
      </c>
      <c r="Q39" s="127">
        <v>1.3059738150285232</v>
      </c>
      <c r="R39" s="121">
        <v>1.315038276891138</v>
      </c>
      <c r="S39" s="121">
        <v>1.3670450994688053</v>
      </c>
      <c r="T39" s="121">
        <v>1.4018691588785046</v>
      </c>
      <c r="U39" s="121">
        <v>1.2820857954316018</v>
      </c>
      <c r="V39" s="121">
        <v>1.3478644666259252</v>
      </c>
      <c r="W39" s="121">
        <v>1.347281984351952</v>
      </c>
      <c r="X39" s="121">
        <v>1.3796440297217902</v>
      </c>
      <c r="Y39" s="121">
        <v>1.4040572558146054</v>
      </c>
      <c r="Z39" s="122">
        <v>1.2664298014255508</v>
      </c>
      <c r="AA39" s="123">
        <v>1.2665857996532144</v>
      </c>
      <c r="AB39" s="54">
        <v>1.1622937558191004</v>
      </c>
      <c r="AC39" s="54">
        <v>1.1673449991185512</v>
      </c>
      <c r="AD39" s="54">
        <v>1.1699616169078324</v>
      </c>
      <c r="AE39" s="54">
        <v>1.1380118263974115</v>
      </c>
      <c r="AF39" s="55">
        <v>1.1390037966793223</v>
      </c>
    </row>
    <row r="40" spans="2:32" ht="18.75" customHeight="1">
      <c r="B40" s="64" t="s">
        <v>51</v>
      </c>
      <c r="C40" s="67"/>
      <c r="D40" s="128">
        <v>152</v>
      </c>
      <c r="E40" s="128">
        <v>174</v>
      </c>
      <c r="F40" s="128">
        <v>172</v>
      </c>
      <c r="G40" s="128">
        <v>179</v>
      </c>
      <c r="H40" s="18">
        <v>157</v>
      </c>
      <c r="I40" s="18">
        <v>176</v>
      </c>
      <c r="J40" s="125">
        <v>174</v>
      </c>
      <c r="K40" s="124">
        <v>174</v>
      </c>
      <c r="L40" s="128">
        <v>177</v>
      </c>
      <c r="M40" s="128">
        <v>169</v>
      </c>
      <c r="N40" s="129">
        <v>149</v>
      </c>
      <c r="O40" s="29">
        <v>-20</v>
      </c>
      <c r="P40" s="49">
        <v>-11.8</v>
      </c>
      <c r="Q40" s="127">
        <v>0.08514372916434705</v>
      </c>
      <c r="R40" s="121">
        <v>0.08563643441027638</v>
      </c>
      <c r="S40" s="121">
        <v>0.10610873867305488</v>
      </c>
      <c r="T40" s="121">
        <v>0.11056996182703699</v>
      </c>
      <c r="U40" s="121">
        <v>0.09624056102189978</v>
      </c>
      <c r="V40" s="121">
        <v>0.10321178787261492</v>
      </c>
      <c r="W40" s="121">
        <v>0.11827803495319861</v>
      </c>
      <c r="X40" s="121">
        <v>0.11888716087782962</v>
      </c>
      <c r="Y40" s="121">
        <v>0.12547491202736616</v>
      </c>
      <c r="Z40" s="122">
        <v>0.1140731375925482</v>
      </c>
      <c r="AA40" s="123">
        <v>0.1309747947937519</v>
      </c>
      <c r="AB40" s="54">
        <v>0.1327899629103897</v>
      </c>
      <c r="AC40" s="54">
        <v>0.13336705833659088</v>
      </c>
      <c r="AD40" s="54">
        <v>0.14212986011852186</v>
      </c>
      <c r="AE40" s="54">
        <v>0.13468067133134634</v>
      </c>
      <c r="AF40" s="55">
        <v>0.12061944968387989</v>
      </c>
    </row>
    <row r="41" spans="2:32" ht="18.75" customHeight="1">
      <c r="B41" s="64" t="s">
        <v>104</v>
      </c>
      <c r="C41" s="67"/>
      <c r="D41" s="128">
        <v>1506</v>
      </c>
      <c r="E41" s="128">
        <v>1561</v>
      </c>
      <c r="F41" s="128">
        <v>1344</v>
      </c>
      <c r="G41" s="128">
        <v>1395</v>
      </c>
      <c r="H41" s="18">
        <v>1217</v>
      </c>
      <c r="I41" s="18">
        <v>1187</v>
      </c>
      <c r="J41" s="125">
        <v>1030</v>
      </c>
      <c r="K41" s="124">
        <v>1030</v>
      </c>
      <c r="L41" s="128">
        <v>1015</v>
      </c>
      <c r="M41" s="128">
        <v>963</v>
      </c>
      <c r="N41" s="129">
        <v>904</v>
      </c>
      <c r="O41" s="29">
        <v>-59</v>
      </c>
      <c r="P41" s="49">
        <v>-6.1</v>
      </c>
      <c r="Q41" s="127">
        <v>0.9123478055841187</v>
      </c>
      <c r="R41" s="121">
        <v>0.8939924743739457</v>
      </c>
      <c r="S41" s="121">
        <v>1.0356994063118425</v>
      </c>
      <c r="T41" s="121">
        <v>1.0063182835329734</v>
      </c>
      <c r="U41" s="121">
        <v>1.0236496035965703</v>
      </c>
      <c r="V41" s="121">
        <v>1.0226115298431453</v>
      </c>
      <c r="W41" s="121">
        <v>1.061103520470937</v>
      </c>
      <c r="X41" s="121">
        <v>0.9289787454639711</v>
      </c>
      <c r="Y41" s="121">
        <v>0.9778631412188592</v>
      </c>
      <c r="Z41" s="122">
        <v>0.8842484614658036</v>
      </c>
      <c r="AA41" s="123">
        <v>0.8833356898874063</v>
      </c>
      <c r="AB41" s="54">
        <v>0.7860555275729963</v>
      </c>
      <c r="AC41" s="54">
        <v>0.7894716671648769</v>
      </c>
      <c r="AD41" s="54">
        <v>0.8150384633915236</v>
      </c>
      <c r="AE41" s="54">
        <v>0.7674407484738848</v>
      </c>
      <c r="AF41" s="55">
        <v>0.7318119631827344</v>
      </c>
    </row>
    <row r="42" spans="2:32" ht="18.75" customHeight="1">
      <c r="B42" s="66" t="s">
        <v>105</v>
      </c>
      <c r="C42" s="70"/>
      <c r="D42" s="138">
        <v>3260</v>
      </c>
      <c r="E42" s="138">
        <v>3319</v>
      </c>
      <c r="F42" s="138">
        <v>3171</v>
      </c>
      <c r="G42" s="138">
        <v>2974</v>
      </c>
      <c r="H42" s="19">
        <v>2719</v>
      </c>
      <c r="I42" s="19">
        <v>2626</v>
      </c>
      <c r="J42" s="139">
        <v>2840</v>
      </c>
      <c r="K42" s="140">
        <v>2840</v>
      </c>
      <c r="L42" s="138">
        <v>2682</v>
      </c>
      <c r="M42" s="138">
        <v>2784</v>
      </c>
      <c r="N42" s="141">
        <v>2654</v>
      </c>
      <c r="O42" s="30">
        <v>-130</v>
      </c>
      <c r="P42" s="51">
        <v>-4.7</v>
      </c>
      <c r="Q42" s="142">
        <v>1.9930182142085238</v>
      </c>
      <c r="R42" s="114">
        <v>2.0773322953159465</v>
      </c>
      <c r="S42" s="114">
        <v>2.0974377668992816</v>
      </c>
      <c r="T42" s="114">
        <v>2.115308674476767</v>
      </c>
      <c r="U42" s="114">
        <v>2.190650532351635</v>
      </c>
      <c r="V42" s="114">
        <v>2.2136212398995045</v>
      </c>
      <c r="W42" s="114">
        <v>2.256119528791185</v>
      </c>
      <c r="X42" s="114">
        <v>2.1918092275790566</v>
      </c>
      <c r="Y42" s="114">
        <v>2.0847060802759048</v>
      </c>
      <c r="Z42" s="115">
        <v>1.9755723637843219</v>
      </c>
      <c r="AA42" s="116">
        <v>1.9542034723204122</v>
      </c>
      <c r="AB42" s="56">
        <v>2.1673764061236014</v>
      </c>
      <c r="AC42" s="56">
        <v>2.1767956648041267</v>
      </c>
      <c r="AD42" s="56">
        <v>2.1536287278976025</v>
      </c>
      <c r="AE42" s="56">
        <v>2.218644905245374</v>
      </c>
      <c r="AF42" s="57">
        <v>2.1484833520873643</v>
      </c>
    </row>
    <row r="43" spans="1:81" ht="13.5">
      <c r="A43" s="20"/>
      <c r="B43" s="21" t="s">
        <v>56</v>
      </c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</row>
    <row r="44" spans="1:81" ht="13.5">
      <c r="A44" s="20"/>
      <c r="B44" s="21" t="s">
        <v>57</v>
      </c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</row>
  </sheetData>
  <mergeCells count="12">
    <mergeCell ref="K3:K4"/>
    <mergeCell ref="L3:L4"/>
    <mergeCell ref="M3:M4"/>
    <mergeCell ref="N3:N4"/>
    <mergeCell ref="G3:G4"/>
    <mergeCell ref="H3:H4"/>
    <mergeCell ref="I3:I4"/>
    <mergeCell ref="J3:J4"/>
    <mergeCell ref="B3:C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C4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2.125" style="1" customWidth="1"/>
    <col min="2" max="2" width="3.125" style="1" customWidth="1"/>
    <col min="3" max="3" width="9.125" style="1" customWidth="1"/>
    <col min="4" max="10" width="11.375" style="1" customWidth="1"/>
    <col min="11" max="11" width="11.375" style="1" hidden="1" customWidth="1"/>
    <col min="12" max="14" width="11.375" style="1" customWidth="1"/>
    <col min="15" max="15" width="10.75390625" style="1" customWidth="1"/>
    <col min="16" max="16" width="8.75390625" style="1" customWidth="1"/>
    <col min="17" max="18" width="8.625" style="1" hidden="1" customWidth="1"/>
    <col min="19" max="19" width="7.75390625" style="1" hidden="1" customWidth="1"/>
    <col min="20" max="21" width="6.75390625" style="1" hidden="1" customWidth="1"/>
    <col min="22" max="28" width="6.75390625" style="1" customWidth="1"/>
    <col min="29" max="29" width="6.75390625" style="1" hidden="1" customWidth="1"/>
    <col min="30" max="32" width="6.75390625" style="1" customWidth="1"/>
    <col min="33" max="16384" width="9.125" style="1" customWidth="1"/>
  </cols>
  <sheetData>
    <row r="1" spans="2:5" ht="14.25">
      <c r="B1"/>
      <c r="C1" s="4"/>
      <c r="D1" s="104"/>
      <c r="E1" s="104" t="s">
        <v>106</v>
      </c>
    </row>
    <row r="2" spans="2:32" s="22" customFormat="1" ht="30" customHeight="1">
      <c r="B2" s="58" t="s">
        <v>107</v>
      </c>
      <c r="C2" s="58"/>
      <c r="M2" s="106"/>
      <c r="N2" s="106" t="s">
        <v>108</v>
      </c>
      <c r="AC2" s="143"/>
      <c r="AD2" s="143"/>
      <c r="AE2" s="143"/>
      <c r="AF2" s="143"/>
    </row>
    <row r="3" spans="2:33" ht="16.5" customHeight="1">
      <c r="B3" s="94" t="s">
        <v>13</v>
      </c>
      <c r="C3" s="95"/>
      <c r="D3" s="98" t="s">
        <v>1</v>
      </c>
      <c r="E3" s="98" t="s">
        <v>0</v>
      </c>
      <c r="F3" s="98" t="s">
        <v>2</v>
      </c>
      <c r="G3" s="98" t="s">
        <v>3</v>
      </c>
      <c r="H3" s="98" t="s">
        <v>62</v>
      </c>
      <c r="I3" s="98" t="s">
        <v>63</v>
      </c>
      <c r="J3" s="100" t="s">
        <v>64</v>
      </c>
      <c r="K3" s="98" t="s">
        <v>6</v>
      </c>
      <c r="L3" s="98" t="s">
        <v>7</v>
      </c>
      <c r="M3" s="98" t="s">
        <v>15</v>
      </c>
      <c r="N3" s="102" t="s">
        <v>16</v>
      </c>
      <c r="O3" s="31"/>
      <c r="P3" s="26"/>
      <c r="Q3" s="38"/>
      <c r="R3" s="8"/>
      <c r="S3" s="6" t="s">
        <v>9</v>
      </c>
      <c r="T3" s="6"/>
      <c r="U3" s="6" t="s">
        <v>14</v>
      </c>
      <c r="V3" s="6" t="s">
        <v>58</v>
      </c>
      <c r="W3" s="6"/>
      <c r="X3" s="6"/>
      <c r="Y3" s="6"/>
      <c r="Z3" s="6"/>
      <c r="AA3" s="6"/>
      <c r="AB3" s="6"/>
      <c r="AC3" s="6"/>
      <c r="AD3" s="6"/>
      <c r="AE3" s="6"/>
      <c r="AF3" s="7"/>
      <c r="AG3" s="90"/>
    </row>
    <row r="4" spans="2:32" ht="16.5" customHeight="1">
      <c r="B4" s="96"/>
      <c r="C4" s="97"/>
      <c r="D4" s="99"/>
      <c r="E4" s="99"/>
      <c r="F4" s="99"/>
      <c r="G4" s="99"/>
      <c r="H4" s="99"/>
      <c r="I4" s="99"/>
      <c r="J4" s="101"/>
      <c r="K4" s="99"/>
      <c r="L4" s="99"/>
      <c r="M4" s="99"/>
      <c r="N4" s="103"/>
      <c r="O4" s="33" t="s">
        <v>109</v>
      </c>
      <c r="P4" s="27" t="s">
        <v>12</v>
      </c>
      <c r="Q4" s="39" t="s">
        <v>65</v>
      </c>
      <c r="R4" s="9" t="s">
        <v>66</v>
      </c>
      <c r="S4" s="9" t="s">
        <v>67</v>
      </c>
      <c r="T4" s="9" t="s">
        <v>68</v>
      </c>
      <c r="U4" s="9" t="s">
        <v>69</v>
      </c>
      <c r="V4" s="9" t="s">
        <v>1</v>
      </c>
      <c r="W4" s="9" t="s">
        <v>0</v>
      </c>
      <c r="X4" s="9" t="s">
        <v>2</v>
      </c>
      <c r="Y4" s="9" t="s">
        <v>3</v>
      </c>
      <c r="Z4" s="10" t="s">
        <v>62</v>
      </c>
      <c r="AA4" s="144" t="s">
        <v>70</v>
      </c>
      <c r="AB4" s="60" t="s">
        <v>110</v>
      </c>
      <c r="AC4" s="60" t="s">
        <v>111</v>
      </c>
      <c r="AD4" s="60" t="s">
        <v>112</v>
      </c>
      <c r="AE4" s="60" t="s">
        <v>113</v>
      </c>
      <c r="AF4" s="27" t="s">
        <v>114</v>
      </c>
    </row>
    <row r="5" spans="2:32" ht="30" customHeight="1">
      <c r="B5" s="62" t="s">
        <v>54</v>
      </c>
      <c r="C5" s="63"/>
      <c r="D5" s="109">
        <v>360329221</v>
      </c>
      <c r="E5" s="109">
        <v>373884337</v>
      </c>
      <c r="F5" s="109">
        <v>386699639</v>
      </c>
      <c r="G5" s="109">
        <v>353222293</v>
      </c>
      <c r="H5" s="19">
        <v>335265229</v>
      </c>
      <c r="I5" s="19">
        <v>345888365</v>
      </c>
      <c r="J5" s="110">
        <v>331758070</v>
      </c>
      <c r="K5" s="145">
        <v>329971385</v>
      </c>
      <c r="L5" s="145">
        <v>322571026</v>
      </c>
      <c r="M5" s="145">
        <v>340480922</v>
      </c>
      <c r="N5" s="145">
        <v>351009632</v>
      </c>
      <c r="O5" s="41">
        <v>10528710</v>
      </c>
      <c r="P5" s="42">
        <v>3.1</v>
      </c>
      <c r="Q5" s="43">
        <v>100</v>
      </c>
      <c r="R5" s="146">
        <v>100</v>
      </c>
      <c r="S5" s="146">
        <v>100</v>
      </c>
      <c r="T5" s="114">
        <v>100</v>
      </c>
      <c r="U5" s="114">
        <v>100</v>
      </c>
      <c r="V5" s="114">
        <v>100</v>
      </c>
      <c r="W5" s="114">
        <v>100</v>
      </c>
      <c r="X5" s="114">
        <v>100</v>
      </c>
      <c r="Y5" s="114">
        <v>100</v>
      </c>
      <c r="Z5" s="115">
        <v>100</v>
      </c>
      <c r="AA5" s="116">
        <v>100</v>
      </c>
      <c r="AB5" s="147">
        <v>100</v>
      </c>
      <c r="AC5" s="61">
        <v>100</v>
      </c>
      <c r="AD5" s="61">
        <v>100</v>
      </c>
      <c r="AE5" s="61">
        <v>100</v>
      </c>
      <c r="AF5" s="16">
        <v>100</v>
      </c>
    </row>
    <row r="6" spans="2:32" ht="19.5" customHeight="1">
      <c r="B6" s="64" t="s">
        <v>71</v>
      </c>
      <c r="C6" s="67"/>
      <c r="D6" s="117">
        <v>70322148</v>
      </c>
      <c r="E6" s="117">
        <v>72831343</v>
      </c>
      <c r="F6" s="117">
        <v>75524355</v>
      </c>
      <c r="G6" s="117">
        <v>72471521</v>
      </c>
      <c r="H6" s="18">
        <v>66796545</v>
      </c>
      <c r="I6" s="18">
        <v>68870403</v>
      </c>
      <c r="J6" s="118">
        <v>67774401</v>
      </c>
      <c r="K6" s="148">
        <v>66525017</v>
      </c>
      <c r="L6" s="148">
        <v>65741985</v>
      </c>
      <c r="M6" s="148">
        <v>71889641</v>
      </c>
      <c r="N6" s="149">
        <v>77252926</v>
      </c>
      <c r="O6" s="28">
        <v>5363285</v>
      </c>
      <c r="P6" s="46">
        <v>7.5</v>
      </c>
      <c r="Q6" s="47">
        <v>22.109127412279893</v>
      </c>
      <c r="R6" s="150">
        <v>21.838193234390236</v>
      </c>
      <c r="S6" s="150">
        <v>20.88473224870268</v>
      </c>
      <c r="T6" s="121">
        <v>19.902882679250265</v>
      </c>
      <c r="U6" s="121">
        <v>19.95451315738136</v>
      </c>
      <c r="V6" s="121">
        <v>19.516082488353064</v>
      </c>
      <c r="W6" s="121">
        <v>19.479645385626306</v>
      </c>
      <c r="X6" s="121">
        <v>19.53049534654466</v>
      </c>
      <c r="Y6" s="121">
        <v>20.517255687482898</v>
      </c>
      <c r="Z6" s="122">
        <v>19.923493169642118</v>
      </c>
      <c r="AA6" s="123">
        <v>19.91116497948695</v>
      </c>
      <c r="AB6" s="151">
        <v>20.42886281560536</v>
      </c>
      <c r="AC6" s="152">
        <v>20.16084425017642</v>
      </c>
      <c r="AD6" s="152">
        <v>20.38062308795211</v>
      </c>
      <c r="AE6" s="152">
        <v>21.11414659526797</v>
      </c>
      <c r="AF6" s="153">
        <v>22.00877667083506</v>
      </c>
    </row>
    <row r="7" spans="2:32" ht="19.5" customHeight="1">
      <c r="B7" s="64" t="s">
        <v>72</v>
      </c>
      <c r="C7" s="67"/>
      <c r="D7" s="128">
        <v>69802849</v>
      </c>
      <c r="E7" s="128">
        <v>71156366</v>
      </c>
      <c r="F7" s="128">
        <v>71654198</v>
      </c>
      <c r="G7" s="128">
        <v>63656627</v>
      </c>
      <c r="H7" s="18">
        <v>59963414</v>
      </c>
      <c r="I7" s="18">
        <v>58871159</v>
      </c>
      <c r="J7" s="125">
        <v>55378496</v>
      </c>
      <c r="K7" s="18">
        <v>54847934</v>
      </c>
      <c r="L7" s="18">
        <v>50042304</v>
      </c>
      <c r="M7" s="18">
        <v>52393006</v>
      </c>
      <c r="N7" s="154">
        <v>50252180</v>
      </c>
      <c r="O7" s="29">
        <v>-2140826</v>
      </c>
      <c r="P7" s="49">
        <v>-4.1</v>
      </c>
      <c r="Q7" s="47">
        <v>22.342870713539757</v>
      </c>
      <c r="R7" s="150">
        <v>20.534325305993782</v>
      </c>
      <c r="S7" s="150">
        <v>20.103326052536495</v>
      </c>
      <c r="T7" s="121">
        <v>19.840784093034593</v>
      </c>
      <c r="U7" s="121">
        <v>19.221854732432536</v>
      </c>
      <c r="V7" s="121">
        <v>19.371964562374476</v>
      </c>
      <c r="W7" s="121">
        <v>19.031652026653365</v>
      </c>
      <c r="X7" s="121">
        <v>18.529678017103087</v>
      </c>
      <c r="Y7" s="121">
        <v>18.021690097572634</v>
      </c>
      <c r="Z7" s="122">
        <v>17.885366215534386</v>
      </c>
      <c r="AA7" s="123">
        <v>17.020277337169176</v>
      </c>
      <c r="AB7" s="151">
        <v>16.69243373642727</v>
      </c>
      <c r="AC7" s="152">
        <v>16.622027391860055</v>
      </c>
      <c r="AD7" s="152">
        <v>15.51357684555339</v>
      </c>
      <c r="AE7" s="152">
        <v>15.38794176550074</v>
      </c>
      <c r="AF7" s="153">
        <v>14.316467532150229</v>
      </c>
    </row>
    <row r="8" spans="2:32" ht="19.5" customHeight="1">
      <c r="B8" s="64" t="s">
        <v>73</v>
      </c>
      <c r="C8" s="67"/>
      <c r="D8" s="128">
        <v>33321990</v>
      </c>
      <c r="E8" s="128">
        <v>34126496</v>
      </c>
      <c r="F8" s="128">
        <v>36210072</v>
      </c>
      <c r="G8" s="128">
        <v>31853324</v>
      </c>
      <c r="H8" s="18">
        <v>29098640</v>
      </c>
      <c r="I8" s="18">
        <v>30557036</v>
      </c>
      <c r="J8" s="125">
        <v>28667668</v>
      </c>
      <c r="K8" s="18">
        <v>28667668</v>
      </c>
      <c r="L8" s="155">
        <v>29889953</v>
      </c>
      <c r="M8" s="155">
        <v>31068463</v>
      </c>
      <c r="N8" s="156">
        <v>31786800</v>
      </c>
      <c r="O8" s="29">
        <v>718337</v>
      </c>
      <c r="P8" s="49">
        <v>2.3</v>
      </c>
      <c r="Q8" s="47">
        <v>8.339787256532865</v>
      </c>
      <c r="R8" s="150">
        <v>8.947383737789929</v>
      </c>
      <c r="S8" s="150">
        <v>9.208354238152978</v>
      </c>
      <c r="T8" s="121">
        <v>9.177957614303178</v>
      </c>
      <c r="U8" s="121">
        <v>9.334590182500548</v>
      </c>
      <c r="V8" s="121">
        <v>9.247651330503667</v>
      </c>
      <c r="W8" s="121">
        <v>9.127554332397722</v>
      </c>
      <c r="X8" s="121">
        <v>9.363875304781445</v>
      </c>
      <c r="Y8" s="121">
        <v>9.01792571738953</v>
      </c>
      <c r="Z8" s="122">
        <v>8.679289554360556</v>
      </c>
      <c r="AA8" s="123">
        <v>8.834363653718158</v>
      </c>
      <c r="AB8" s="151">
        <v>8.64113659691835</v>
      </c>
      <c r="AC8" s="152">
        <v>8.687925469658527</v>
      </c>
      <c r="AD8" s="152">
        <v>9.266161741383431</v>
      </c>
      <c r="AE8" s="152">
        <v>9.124876312453125</v>
      </c>
      <c r="AF8" s="153">
        <v>9.055819869923114</v>
      </c>
    </row>
    <row r="9" spans="2:32" ht="19.5" customHeight="1">
      <c r="B9" s="64" t="s">
        <v>74</v>
      </c>
      <c r="C9" s="67"/>
      <c r="D9" s="128">
        <v>14734809</v>
      </c>
      <c r="E9" s="128">
        <v>16402864</v>
      </c>
      <c r="F9" s="128">
        <v>15362402</v>
      </c>
      <c r="G9" s="128">
        <v>13744586</v>
      </c>
      <c r="H9" s="18">
        <v>13064070</v>
      </c>
      <c r="I9" s="18">
        <v>12955272</v>
      </c>
      <c r="J9" s="125">
        <v>15209198</v>
      </c>
      <c r="K9" s="18">
        <v>15209198</v>
      </c>
      <c r="L9" s="155">
        <v>17155936</v>
      </c>
      <c r="M9" s="155">
        <v>18905989</v>
      </c>
      <c r="N9" s="156">
        <v>17466124</v>
      </c>
      <c r="O9" s="29">
        <v>-1439865</v>
      </c>
      <c r="P9" s="49">
        <v>-7.6</v>
      </c>
      <c r="Q9" s="47">
        <v>3.826221250903187</v>
      </c>
      <c r="R9" s="150">
        <v>4.003458277752538</v>
      </c>
      <c r="S9" s="150">
        <v>3.733022742073816</v>
      </c>
      <c r="T9" s="121">
        <v>4.178785679334478</v>
      </c>
      <c r="U9" s="121">
        <v>4.339591660309495</v>
      </c>
      <c r="V9" s="121">
        <v>4.089262857757517</v>
      </c>
      <c r="W9" s="121">
        <v>4.3871492803401395</v>
      </c>
      <c r="X9" s="121">
        <v>3.9726962351780215</v>
      </c>
      <c r="Y9" s="121">
        <v>3.891200038158407</v>
      </c>
      <c r="Z9" s="122">
        <v>3.8966373097998783</v>
      </c>
      <c r="AA9" s="123">
        <v>3.745506733075569</v>
      </c>
      <c r="AB9" s="151">
        <v>4.584424427113408</v>
      </c>
      <c r="AC9" s="152">
        <v>4.609247556420688</v>
      </c>
      <c r="AD9" s="152">
        <v>5.318498754441759</v>
      </c>
      <c r="AE9" s="152">
        <v>5.552730792945868</v>
      </c>
      <c r="AF9" s="153">
        <v>4.975967155226099</v>
      </c>
    </row>
    <row r="10" spans="2:32" ht="19.5" customHeight="1">
      <c r="B10" s="64" t="s">
        <v>75</v>
      </c>
      <c r="C10" s="67"/>
      <c r="D10" s="128">
        <v>8900082</v>
      </c>
      <c r="E10" s="128">
        <v>9230718</v>
      </c>
      <c r="F10" s="128">
        <v>8924730</v>
      </c>
      <c r="G10" s="128">
        <v>8641894</v>
      </c>
      <c r="H10" s="18">
        <v>8921025</v>
      </c>
      <c r="I10" s="18">
        <v>9384232</v>
      </c>
      <c r="J10" s="125">
        <v>8534979</v>
      </c>
      <c r="K10" s="18">
        <v>8534979</v>
      </c>
      <c r="L10" s="155">
        <v>8571427</v>
      </c>
      <c r="M10" s="155">
        <v>8543176</v>
      </c>
      <c r="N10" s="156">
        <v>8538582</v>
      </c>
      <c r="O10" s="29">
        <v>-4594</v>
      </c>
      <c r="P10" s="49">
        <v>-0.1</v>
      </c>
      <c r="Q10" s="47">
        <v>2.175828091675339</v>
      </c>
      <c r="R10" s="150">
        <v>2.1645088296637565</v>
      </c>
      <c r="S10" s="150">
        <v>2.097151449878539</v>
      </c>
      <c r="T10" s="121">
        <v>2.228646280437211</v>
      </c>
      <c r="U10" s="121">
        <v>2.4472302617839965</v>
      </c>
      <c r="V10" s="121">
        <v>2.4699861907674703</v>
      </c>
      <c r="W10" s="121">
        <v>2.4688699382450996</v>
      </c>
      <c r="X10" s="121">
        <v>2.3079230234295616</v>
      </c>
      <c r="Y10" s="121">
        <v>2.446587933791597</v>
      </c>
      <c r="Z10" s="122">
        <v>2.6608858385371064</v>
      </c>
      <c r="AA10" s="123">
        <v>2.7130811410785673</v>
      </c>
      <c r="AB10" s="151">
        <v>2.572651510783144</v>
      </c>
      <c r="AC10" s="152">
        <v>2.5865815607010894</v>
      </c>
      <c r="AD10" s="152">
        <v>2.6572216067539802</v>
      </c>
      <c r="AE10" s="152">
        <v>2.5091496903312542</v>
      </c>
      <c r="AF10" s="153">
        <v>2.432577690631578</v>
      </c>
    </row>
    <row r="11" spans="2:32" ht="19.5" customHeight="1">
      <c r="B11" s="64" t="s">
        <v>76</v>
      </c>
      <c r="C11" s="67"/>
      <c r="D11" s="128">
        <v>14989809</v>
      </c>
      <c r="E11" s="128">
        <v>14902511</v>
      </c>
      <c r="F11" s="128">
        <v>15913053</v>
      </c>
      <c r="G11" s="128">
        <v>13864057</v>
      </c>
      <c r="H11" s="18">
        <v>13753530</v>
      </c>
      <c r="I11" s="18">
        <v>13707804</v>
      </c>
      <c r="J11" s="125">
        <v>13417863</v>
      </c>
      <c r="K11" s="18">
        <v>13412635</v>
      </c>
      <c r="L11" s="155">
        <v>13802296</v>
      </c>
      <c r="M11" s="155">
        <v>14738391</v>
      </c>
      <c r="N11" s="156">
        <v>16611101</v>
      </c>
      <c r="O11" s="29">
        <v>1872710</v>
      </c>
      <c r="P11" s="49">
        <v>12.7</v>
      </c>
      <c r="Q11" s="47">
        <v>3.4559184210094034</v>
      </c>
      <c r="R11" s="150">
        <v>3.847487784462369</v>
      </c>
      <c r="S11" s="150">
        <v>4.089077582543588</v>
      </c>
      <c r="T11" s="121">
        <v>4.187168232155117</v>
      </c>
      <c r="U11" s="121">
        <v>4.197353673269273</v>
      </c>
      <c r="V11" s="121">
        <v>4.160031472995636</v>
      </c>
      <c r="W11" s="121">
        <v>3.9858612745256568</v>
      </c>
      <c r="X11" s="121">
        <v>4.115093833847618</v>
      </c>
      <c r="Y11" s="121">
        <v>3.9250232147720077</v>
      </c>
      <c r="Z11" s="122">
        <v>4.102283449143484</v>
      </c>
      <c r="AA11" s="123">
        <v>3.9630717269139715</v>
      </c>
      <c r="AB11" s="151">
        <v>4.044472226402812</v>
      </c>
      <c r="AC11" s="152">
        <v>4.0647873148151925</v>
      </c>
      <c r="AD11" s="152">
        <v>4.278839352422185</v>
      </c>
      <c r="AE11" s="152">
        <v>4.328698040825912</v>
      </c>
      <c r="AF11" s="153">
        <v>4.7323775434173845</v>
      </c>
    </row>
    <row r="12" spans="2:32" ht="19.5" customHeight="1">
      <c r="B12" s="64" t="s">
        <v>77</v>
      </c>
      <c r="C12" s="67"/>
      <c r="D12" s="128">
        <v>17583458</v>
      </c>
      <c r="E12" s="128">
        <v>18728955</v>
      </c>
      <c r="F12" s="128">
        <v>19049235</v>
      </c>
      <c r="G12" s="128">
        <v>17926171</v>
      </c>
      <c r="H12" s="18">
        <v>17541917</v>
      </c>
      <c r="I12" s="18">
        <v>18597864</v>
      </c>
      <c r="J12" s="125">
        <v>17084661</v>
      </c>
      <c r="K12" s="18">
        <v>17084661</v>
      </c>
      <c r="L12" s="155">
        <v>15832046</v>
      </c>
      <c r="M12" s="155">
        <v>16789909</v>
      </c>
      <c r="N12" s="156">
        <v>17955357</v>
      </c>
      <c r="O12" s="29">
        <v>1165448</v>
      </c>
      <c r="P12" s="49">
        <v>6.9</v>
      </c>
      <c r="Q12" s="47">
        <v>6.204149858434807</v>
      </c>
      <c r="R12" s="150">
        <v>5.7108582015887315</v>
      </c>
      <c r="S12" s="150">
        <v>5.8887373665512746</v>
      </c>
      <c r="T12" s="121">
        <v>5.321679959818832</v>
      </c>
      <c r="U12" s="121">
        <v>5.183411704697348</v>
      </c>
      <c r="V12" s="121">
        <v>4.879831269637718</v>
      </c>
      <c r="W12" s="121">
        <v>5.009291148775778</v>
      </c>
      <c r="X12" s="121">
        <v>4.926106227888152</v>
      </c>
      <c r="Y12" s="121">
        <v>5.075039530418313</v>
      </c>
      <c r="Z12" s="122">
        <v>5.232250613140678</v>
      </c>
      <c r="AA12" s="123">
        <v>5.376840010215435</v>
      </c>
      <c r="AB12" s="151">
        <v>5.149734865530174</v>
      </c>
      <c r="AC12" s="152">
        <v>5.177618962323051</v>
      </c>
      <c r="AD12" s="152">
        <v>4.908080616019121</v>
      </c>
      <c r="AE12" s="152">
        <v>4.931233415774174</v>
      </c>
      <c r="AF12" s="153">
        <v>5.115345951532179</v>
      </c>
    </row>
    <row r="13" spans="2:32" ht="19.5" customHeight="1">
      <c r="B13" s="71" t="s">
        <v>34</v>
      </c>
      <c r="C13" s="72"/>
      <c r="D13" s="130">
        <v>11461922</v>
      </c>
      <c r="E13" s="130">
        <v>14052289</v>
      </c>
      <c r="F13" s="130">
        <v>17745719</v>
      </c>
      <c r="G13" s="130">
        <v>16169953</v>
      </c>
      <c r="H13" s="73">
        <v>18784684</v>
      </c>
      <c r="I13" s="73">
        <v>21050638</v>
      </c>
      <c r="J13" s="131">
        <v>19699961</v>
      </c>
      <c r="K13" s="73">
        <v>19699961</v>
      </c>
      <c r="L13" s="157">
        <v>20804495</v>
      </c>
      <c r="M13" s="157">
        <v>23859109</v>
      </c>
      <c r="N13" s="158">
        <v>24819671</v>
      </c>
      <c r="O13" s="74">
        <v>960562</v>
      </c>
      <c r="P13" s="75">
        <v>4</v>
      </c>
      <c r="Q13" s="82"/>
      <c r="R13" s="159"/>
      <c r="S13" s="159"/>
      <c r="T13" s="135"/>
      <c r="U13" s="135">
        <v>2.7766772706178116</v>
      </c>
      <c r="V13" s="135">
        <v>3.1809582270875554</v>
      </c>
      <c r="W13" s="135">
        <v>3.7584588626401865</v>
      </c>
      <c r="X13" s="135">
        <v>4.589018765543766</v>
      </c>
      <c r="Y13" s="135">
        <v>4.577840447913065</v>
      </c>
      <c r="Z13" s="136">
        <v>5.602932357772181</v>
      </c>
      <c r="AA13" s="137">
        <v>6.0859630245151495</v>
      </c>
      <c r="AB13" s="160">
        <v>5.938050278626229</v>
      </c>
      <c r="AC13" s="161">
        <v>5.970202840467516</v>
      </c>
      <c r="AD13" s="161">
        <v>6.449585772777993</v>
      </c>
      <c r="AE13" s="161">
        <v>7.007473094189988</v>
      </c>
      <c r="AF13" s="162">
        <v>7.070937301230526</v>
      </c>
    </row>
    <row r="14" spans="2:32" ht="19.5" customHeight="1">
      <c r="B14" s="78"/>
      <c r="C14" s="79" t="s">
        <v>78</v>
      </c>
      <c r="D14" s="130">
        <v>9709132</v>
      </c>
      <c r="E14" s="130">
        <v>12205834</v>
      </c>
      <c r="F14" s="130">
        <v>15714119</v>
      </c>
      <c r="G14" s="130">
        <v>14248574</v>
      </c>
      <c r="H14" s="73">
        <v>17052735</v>
      </c>
      <c r="I14" s="73">
        <v>19510115</v>
      </c>
      <c r="J14" s="131">
        <v>18350012</v>
      </c>
      <c r="K14" s="73">
        <v>18350012</v>
      </c>
      <c r="L14" s="157">
        <v>19722915</v>
      </c>
      <c r="M14" s="157">
        <v>22830492</v>
      </c>
      <c r="N14" s="158" t="s">
        <v>55</v>
      </c>
      <c r="O14" s="74" t="s">
        <v>55</v>
      </c>
      <c r="P14" s="75" t="s">
        <v>55</v>
      </c>
      <c r="Q14" s="82">
        <v>2.3116585779600305</v>
      </c>
      <c r="R14" s="159">
        <v>2.5085100080082547</v>
      </c>
      <c r="S14" s="159">
        <v>2.4563050516167078</v>
      </c>
      <c r="T14" s="135">
        <v>2.2138088881767484</v>
      </c>
      <c r="U14" s="135">
        <v>2.2969516899943114</v>
      </c>
      <c r="V14" s="135">
        <v>2.6945169678592342</v>
      </c>
      <c r="W14" s="135">
        <v>3.264601587201552</v>
      </c>
      <c r="X14" s="135">
        <v>4.063649772375402</v>
      </c>
      <c r="Y14" s="135">
        <v>4.03388299163779</v>
      </c>
      <c r="Z14" s="136">
        <v>5.086341655787991</v>
      </c>
      <c r="AA14" s="137">
        <v>5.640581463328493</v>
      </c>
      <c r="AB14" s="160">
        <v>5.531142618474963</v>
      </c>
      <c r="AC14" s="161">
        <v>5.561091911045559</v>
      </c>
      <c r="AD14" s="161">
        <v>6.114285974339183</v>
      </c>
      <c r="AE14" s="161">
        <v>6.705366005793417</v>
      </c>
      <c r="AF14" s="162" t="s">
        <v>55</v>
      </c>
    </row>
    <row r="15" spans="2:32" ht="19.5" customHeight="1">
      <c r="B15" s="80"/>
      <c r="C15" s="81" t="s">
        <v>79</v>
      </c>
      <c r="D15" s="130">
        <v>1752790</v>
      </c>
      <c r="E15" s="130">
        <v>1846455</v>
      </c>
      <c r="F15" s="130">
        <v>2031600</v>
      </c>
      <c r="G15" s="130">
        <v>1921379</v>
      </c>
      <c r="H15" s="73">
        <v>1731949</v>
      </c>
      <c r="I15" s="73">
        <v>1540523</v>
      </c>
      <c r="J15" s="131">
        <v>1349949</v>
      </c>
      <c r="K15" s="73">
        <v>1349949</v>
      </c>
      <c r="L15" s="157">
        <v>1081580</v>
      </c>
      <c r="M15" s="157">
        <v>1028617</v>
      </c>
      <c r="N15" s="158" t="s">
        <v>55</v>
      </c>
      <c r="O15" s="74" t="s">
        <v>55</v>
      </c>
      <c r="P15" s="75" t="s">
        <v>55</v>
      </c>
      <c r="Q15" s="82">
        <v>0.4709517544101367</v>
      </c>
      <c r="R15" s="159">
        <v>0.4713107290234178</v>
      </c>
      <c r="S15" s="159">
        <v>0.4793144137680427</v>
      </c>
      <c r="T15" s="135">
        <v>0.4889763484943423</v>
      </c>
      <c r="U15" s="135">
        <v>0.4797255806235</v>
      </c>
      <c r="V15" s="135">
        <v>0.48644125922832104</v>
      </c>
      <c r="W15" s="135">
        <v>0.49385727543863384</v>
      </c>
      <c r="X15" s="135">
        <v>0.5253689931683645</v>
      </c>
      <c r="Y15" s="135">
        <v>0.5439574562752754</v>
      </c>
      <c r="Z15" s="136">
        <v>0.5165907019841893</v>
      </c>
      <c r="AA15" s="137">
        <v>0.4453815611866562</v>
      </c>
      <c r="AB15" s="160">
        <v>0.4069076601512662</v>
      </c>
      <c r="AC15" s="161">
        <v>0.40911092942195576</v>
      </c>
      <c r="AD15" s="161">
        <v>0.3352997984388096</v>
      </c>
      <c r="AE15" s="161">
        <v>0.30210708839657097</v>
      </c>
      <c r="AF15" s="162" t="s">
        <v>55</v>
      </c>
    </row>
    <row r="16" spans="2:32" ht="19.5" customHeight="1">
      <c r="B16" s="80" t="s">
        <v>80</v>
      </c>
      <c r="C16" s="72"/>
      <c r="D16" s="130">
        <v>14871564</v>
      </c>
      <c r="E16" s="130">
        <v>14345002</v>
      </c>
      <c r="F16" s="130">
        <v>14827780</v>
      </c>
      <c r="G16" s="130">
        <v>10265397</v>
      </c>
      <c r="H16" s="73">
        <v>9842617</v>
      </c>
      <c r="I16" s="73">
        <v>10064071</v>
      </c>
      <c r="J16" s="131">
        <v>9570943</v>
      </c>
      <c r="K16" s="73">
        <v>9570943</v>
      </c>
      <c r="L16" s="157">
        <v>9433387</v>
      </c>
      <c r="M16" s="157">
        <v>8953049</v>
      </c>
      <c r="N16" s="158">
        <v>8843860</v>
      </c>
      <c r="O16" s="74">
        <v>-109189</v>
      </c>
      <c r="P16" s="75">
        <v>-1.2</v>
      </c>
      <c r="Q16" s="82">
        <v>2.5712616755678748</v>
      </c>
      <c r="R16" s="159">
        <v>2.674566358417202</v>
      </c>
      <c r="S16" s="159">
        <v>3.0225689443225257</v>
      </c>
      <c r="T16" s="135">
        <v>3.6775796472557727</v>
      </c>
      <c r="U16" s="135">
        <v>4.087364240621697</v>
      </c>
      <c r="V16" s="135">
        <v>4.127215649823748</v>
      </c>
      <c r="W16" s="135">
        <v>3.836748582490098</v>
      </c>
      <c r="X16" s="135">
        <v>3.834443714078564</v>
      </c>
      <c r="Y16" s="135">
        <v>2.906214359465698</v>
      </c>
      <c r="Z16" s="136">
        <v>2.93577029427051</v>
      </c>
      <c r="AA16" s="137">
        <v>2.909629816545</v>
      </c>
      <c r="AB16" s="160">
        <v>2.884916409117041</v>
      </c>
      <c r="AC16" s="161">
        <v>2.9005372693150346</v>
      </c>
      <c r="AD16" s="161">
        <v>2.9244371749618954</v>
      </c>
      <c r="AE16" s="161">
        <v>2.6295302971483374</v>
      </c>
      <c r="AF16" s="162">
        <v>2.5195490931713236</v>
      </c>
    </row>
    <row r="17" spans="2:32" ht="19.5" customHeight="1">
      <c r="B17" s="71" t="s">
        <v>36</v>
      </c>
      <c r="C17" s="72"/>
      <c r="D17" s="130">
        <v>26312090</v>
      </c>
      <c r="E17" s="130">
        <v>27781542</v>
      </c>
      <c r="F17" s="130">
        <v>29388605</v>
      </c>
      <c r="G17" s="130">
        <v>26760167</v>
      </c>
      <c r="H17" s="73">
        <v>26734674</v>
      </c>
      <c r="I17" s="73">
        <v>25661882</v>
      </c>
      <c r="J17" s="131">
        <v>26151634</v>
      </c>
      <c r="K17" s="73">
        <v>26151634</v>
      </c>
      <c r="L17" s="157">
        <v>25833452</v>
      </c>
      <c r="M17" s="157">
        <v>25607341</v>
      </c>
      <c r="N17" s="158">
        <v>26637094</v>
      </c>
      <c r="O17" s="74">
        <v>1029753</v>
      </c>
      <c r="P17" s="75">
        <v>4</v>
      </c>
      <c r="Q17" s="82"/>
      <c r="R17" s="159"/>
      <c r="S17" s="159"/>
      <c r="T17" s="135"/>
      <c r="U17" s="135">
        <v>7.182010738789739</v>
      </c>
      <c r="V17" s="135">
        <v>7.302235973806853</v>
      </c>
      <c r="W17" s="135">
        <v>7.430517743245287</v>
      </c>
      <c r="X17" s="135">
        <v>7.599853228722564</v>
      </c>
      <c r="Y17" s="135">
        <v>7.576013046266024</v>
      </c>
      <c r="Z17" s="136">
        <v>7.97418631205564</v>
      </c>
      <c r="AA17" s="137">
        <v>7.419122640913348</v>
      </c>
      <c r="AB17" s="160">
        <v>7.882742385136253</v>
      </c>
      <c r="AC17" s="161">
        <v>7.925424806154025</v>
      </c>
      <c r="AD17" s="161">
        <v>8.008608931913184</v>
      </c>
      <c r="AE17" s="161">
        <v>7.520932700011897</v>
      </c>
      <c r="AF17" s="162">
        <v>7.5887074232766345</v>
      </c>
    </row>
    <row r="18" spans="2:32" ht="19.5" customHeight="1">
      <c r="B18" s="65"/>
      <c r="C18" s="68" t="s">
        <v>81</v>
      </c>
      <c r="D18" s="128">
        <v>3640670</v>
      </c>
      <c r="E18" s="128">
        <v>3503777</v>
      </c>
      <c r="F18" s="128">
        <v>3676906</v>
      </c>
      <c r="G18" s="128">
        <v>3440251</v>
      </c>
      <c r="H18" s="18">
        <v>3181514</v>
      </c>
      <c r="I18" s="18">
        <v>3129390</v>
      </c>
      <c r="J18" s="125">
        <v>2578543</v>
      </c>
      <c r="K18" s="18">
        <v>2578543</v>
      </c>
      <c r="L18" s="155">
        <v>2491528</v>
      </c>
      <c r="M18" s="155">
        <v>2512456</v>
      </c>
      <c r="N18" s="156" t="s">
        <v>55</v>
      </c>
      <c r="O18" s="29" t="s">
        <v>55</v>
      </c>
      <c r="P18" s="49" t="s">
        <v>55</v>
      </c>
      <c r="Q18" s="47">
        <v>0.8631402595692731</v>
      </c>
      <c r="R18" s="150">
        <v>0.8551438371460749</v>
      </c>
      <c r="S18" s="150">
        <v>0.93760720788541</v>
      </c>
      <c r="T18" s="121">
        <v>0.9223023134145105</v>
      </c>
      <c r="U18" s="121">
        <v>0.9729946862283345</v>
      </c>
      <c r="V18" s="121">
        <v>1.0103732330939654</v>
      </c>
      <c r="W18" s="121">
        <v>0.9371285858385665</v>
      </c>
      <c r="X18" s="121">
        <v>0.9508428840296901</v>
      </c>
      <c r="Y18" s="121">
        <v>0.973962025664105</v>
      </c>
      <c r="Z18" s="122">
        <v>0.9489543575662599</v>
      </c>
      <c r="AA18" s="123">
        <v>0.9047398862346815</v>
      </c>
      <c r="AB18" s="151">
        <v>0.7772359538985744</v>
      </c>
      <c r="AC18" s="152">
        <v>0.7814444273705734</v>
      </c>
      <c r="AD18" s="152">
        <v>0.7723967124065259</v>
      </c>
      <c r="AE18" s="152">
        <v>0.7379138852308441</v>
      </c>
      <c r="AF18" s="153" t="s">
        <v>55</v>
      </c>
    </row>
    <row r="19" spans="2:32" ht="19.5" customHeight="1">
      <c r="B19" s="65"/>
      <c r="C19" s="69" t="s">
        <v>82</v>
      </c>
      <c r="D19" s="128">
        <v>81880</v>
      </c>
      <c r="E19" s="128">
        <v>90559</v>
      </c>
      <c r="F19" s="128">
        <v>89332</v>
      </c>
      <c r="G19" s="128">
        <v>76041</v>
      </c>
      <c r="H19" s="18">
        <v>68721</v>
      </c>
      <c r="I19" s="18">
        <v>75157</v>
      </c>
      <c r="J19" s="125">
        <v>67068</v>
      </c>
      <c r="K19" s="18">
        <v>67068</v>
      </c>
      <c r="L19" s="155">
        <v>64831</v>
      </c>
      <c r="M19" s="155">
        <v>64027</v>
      </c>
      <c r="N19" s="156" t="s">
        <v>55</v>
      </c>
      <c r="O19" s="29" t="s">
        <v>55</v>
      </c>
      <c r="P19" s="49" t="s">
        <v>55</v>
      </c>
      <c r="Q19" s="47">
        <v>0.024009848052369366</v>
      </c>
      <c r="R19" s="150">
        <v>0.021545077926413983</v>
      </c>
      <c r="S19" s="150">
        <v>0.02207076903409214</v>
      </c>
      <c r="T19" s="121">
        <v>0.020921124060484804</v>
      </c>
      <c r="U19" s="121">
        <v>0.02265266675963655</v>
      </c>
      <c r="V19" s="121">
        <v>0.022723663590969216</v>
      </c>
      <c r="W19" s="121">
        <v>0.024221126973821318</v>
      </c>
      <c r="X19" s="121">
        <v>0.02310113353894287</v>
      </c>
      <c r="Y19" s="121">
        <v>0.021527803172944126</v>
      </c>
      <c r="Z19" s="122">
        <v>0.02049750288897391</v>
      </c>
      <c r="AA19" s="123">
        <v>0.021728686942100523</v>
      </c>
      <c r="AB19" s="151">
        <v>0.020215936269462866</v>
      </c>
      <c r="AC19" s="152">
        <v>0.02032539882208271</v>
      </c>
      <c r="AD19" s="152">
        <v>0.02009820931654289</v>
      </c>
      <c r="AE19" s="152">
        <v>0.01880487153990966</v>
      </c>
      <c r="AF19" s="153" t="s">
        <v>55</v>
      </c>
    </row>
    <row r="20" spans="2:32" ht="19.5" customHeight="1">
      <c r="B20" s="65"/>
      <c r="C20" s="69" t="s">
        <v>83</v>
      </c>
      <c r="D20" s="128">
        <v>45639</v>
      </c>
      <c r="E20" s="128">
        <v>78289</v>
      </c>
      <c r="F20" s="128">
        <v>76855</v>
      </c>
      <c r="G20" s="128">
        <v>92569</v>
      </c>
      <c r="H20" s="18">
        <v>93922</v>
      </c>
      <c r="I20" s="18">
        <v>98813</v>
      </c>
      <c r="J20" s="125">
        <v>62986</v>
      </c>
      <c r="K20" s="18">
        <v>62986</v>
      </c>
      <c r="L20" s="155">
        <v>38064</v>
      </c>
      <c r="M20" s="155">
        <v>10307</v>
      </c>
      <c r="N20" s="156" t="s">
        <v>55</v>
      </c>
      <c r="O20" s="29" t="s">
        <v>55</v>
      </c>
      <c r="P20" s="49" t="s">
        <v>55</v>
      </c>
      <c r="Q20" s="47">
        <v>0.009283619406474592</v>
      </c>
      <c r="R20" s="150">
        <v>0.010144896030877362</v>
      </c>
      <c r="S20" s="150">
        <v>0.0230595890204297</v>
      </c>
      <c r="T20" s="121">
        <v>0.012235490782898826</v>
      </c>
      <c r="U20" s="121">
        <v>0.010335570043300882</v>
      </c>
      <c r="V20" s="121">
        <v>0.012665916983735273</v>
      </c>
      <c r="W20" s="121">
        <v>0.020939363394621154</v>
      </c>
      <c r="X20" s="121">
        <v>0.01987459833134212</v>
      </c>
      <c r="Y20" s="121">
        <v>0.026207009533228978</v>
      </c>
      <c r="Z20" s="122">
        <v>0.028014238243596685</v>
      </c>
      <c r="AA20" s="123">
        <v>0.028567887792351733</v>
      </c>
      <c r="AB20" s="151">
        <v>0.018985521588065664</v>
      </c>
      <c r="AC20" s="152">
        <v>0.01908832185554514</v>
      </c>
      <c r="AD20" s="152">
        <v>0.011800191874641586</v>
      </c>
      <c r="AE20" s="152">
        <v>0.0030271887010456344</v>
      </c>
      <c r="AF20" s="153" t="s">
        <v>55</v>
      </c>
    </row>
    <row r="21" spans="2:32" ht="19.5" customHeight="1">
      <c r="B21" s="65"/>
      <c r="C21" s="69" t="s">
        <v>84</v>
      </c>
      <c r="D21" s="128">
        <v>83322</v>
      </c>
      <c r="E21" s="128">
        <v>81233</v>
      </c>
      <c r="F21" s="128">
        <v>95191</v>
      </c>
      <c r="G21" s="128">
        <v>95880</v>
      </c>
      <c r="H21" s="18">
        <v>87766</v>
      </c>
      <c r="I21" s="18">
        <v>82465</v>
      </c>
      <c r="J21" s="125">
        <v>65826</v>
      </c>
      <c r="K21" s="18">
        <v>65826</v>
      </c>
      <c r="L21" s="155">
        <v>56576</v>
      </c>
      <c r="M21" s="155">
        <v>64060</v>
      </c>
      <c r="N21" s="156" t="s">
        <v>55</v>
      </c>
      <c r="O21" s="29" t="s">
        <v>55</v>
      </c>
      <c r="P21" s="49" t="s">
        <v>55</v>
      </c>
      <c r="Q21" s="47">
        <v>0.025483671315997096</v>
      </c>
      <c r="R21" s="150">
        <v>0.022845223051794275</v>
      </c>
      <c r="S21" s="150">
        <v>0.025068187499500728</v>
      </c>
      <c r="T21" s="121">
        <v>0.02812619824455634</v>
      </c>
      <c r="U21" s="121">
        <v>0.025226567420071885</v>
      </c>
      <c r="V21" s="121">
        <v>0.023123853172041242</v>
      </c>
      <c r="W21" s="121">
        <v>0.02172677268371368</v>
      </c>
      <c r="X21" s="121">
        <v>0.024616262959583468</v>
      </c>
      <c r="Y21" s="121">
        <v>0.027144379587615664</v>
      </c>
      <c r="Z21" s="122">
        <v>0.026178080041816685</v>
      </c>
      <c r="AA21" s="123">
        <v>0.023841507360329972</v>
      </c>
      <c r="AB21" s="151">
        <v>0.019841567079287626</v>
      </c>
      <c r="AC21" s="152">
        <v>0.019949002547599695</v>
      </c>
      <c r="AD21" s="152">
        <v>0.017539083004931757</v>
      </c>
      <c r="AE21" s="152">
        <v>0.018814563712911937</v>
      </c>
      <c r="AF21" s="153" t="s">
        <v>55</v>
      </c>
    </row>
    <row r="22" spans="2:32" ht="19.5" customHeight="1">
      <c r="B22" s="65"/>
      <c r="C22" s="69" t="s">
        <v>85</v>
      </c>
      <c r="D22" s="128">
        <v>3544910</v>
      </c>
      <c r="E22" s="128">
        <v>4013544</v>
      </c>
      <c r="F22" s="128">
        <v>4369575</v>
      </c>
      <c r="G22" s="128">
        <v>3718083</v>
      </c>
      <c r="H22" s="18">
        <v>4356294</v>
      </c>
      <c r="I22" s="18">
        <v>4447867</v>
      </c>
      <c r="J22" s="125">
        <v>4537036</v>
      </c>
      <c r="K22" s="18">
        <v>4537036</v>
      </c>
      <c r="L22" s="155">
        <v>4721496</v>
      </c>
      <c r="M22" s="155">
        <v>4821197</v>
      </c>
      <c r="N22" s="156" t="s">
        <v>55</v>
      </c>
      <c r="O22" s="29" t="s">
        <v>55</v>
      </c>
      <c r="P22" s="49" t="s">
        <v>55</v>
      </c>
      <c r="Q22" s="47">
        <v>0.8651684004332298</v>
      </c>
      <c r="R22" s="150">
        <v>0.829506254020318</v>
      </c>
      <c r="S22" s="150">
        <v>0.8231181529888365</v>
      </c>
      <c r="T22" s="121">
        <v>0.8914749382507444</v>
      </c>
      <c r="U22" s="121">
        <v>0.8814482110304154</v>
      </c>
      <c r="V22" s="121">
        <v>0.9837975366421919</v>
      </c>
      <c r="W22" s="121">
        <v>1.073472088241022</v>
      </c>
      <c r="X22" s="121">
        <v>1.1299661440852806</v>
      </c>
      <c r="Y22" s="121">
        <v>1.0526184427436465</v>
      </c>
      <c r="Z22" s="122">
        <v>1.2993575304524048</v>
      </c>
      <c r="AA22" s="123">
        <v>1.285925590471943</v>
      </c>
      <c r="AB22" s="151">
        <v>1.3675736659548328</v>
      </c>
      <c r="AC22" s="152">
        <v>1.374978621252264</v>
      </c>
      <c r="AD22" s="152">
        <v>1.4637074068766485</v>
      </c>
      <c r="AE22" s="152">
        <v>1.415996224305337</v>
      </c>
      <c r="AF22" s="153" t="s">
        <v>55</v>
      </c>
    </row>
    <row r="23" spans="2:32" ht="19.5" customHeight="1">
      <c r="B23" s="65"/>
      <c r="C23" s="69" t="s">
        <v>86</v>
      </c>
      <c r="D23" s="128">
        <v>204343</v>
      </c>
      <c r="E23" s="128">
        <v>292138</v>
      </c>
      <c r="F23" s="128">
        <v>444619</v>
      </c>
      <c r="G23" s="128">
        <v>476375</v>
      </c>
      <c r="H23" s="18">
        <v>451248</v>
      </c>
      <c r="I23" s="18">
        <v>498129</v>
      </c>
      <c r="J23" s="125">
        <v>501377</v>
      </c>
      <c r="K23" s="18">
        <v>501377</v>
      </c>
      <c r="L23" s="155">
        <v>404561</v>
      </c>
      <c r="M23" s="155">
        <v>368848</v>
      </c>
      <c r="N23" s="156" t="s">
        <v>55</v>
      </c>
      <c r="O23" s="29" t="s">
        <v>55</v>
      </c>
      <c r="P23" s="49" t="s">
        <v>55</v>
      </c>
      <c r="Q23" s="47">
        <v>0.044005294965492825</v>
      </c>
      <c r="R23" s="150">
        <v>0.044021372230554245</v>
      </c>
      <c r="S23" s="150">
        <v>0.05033641457879037</v>
      </c>
      <c r="T23" s="121">
        <v>0.04614123423747608</v>
      </c>
      <c r="U23" s="121">
        <v>0.0521760153288003</v>
      </c>
      <c r="V23" s="121">
        <v>0.05671008291608967</v>
      </c>
      <c r="W23" s="121">
        <v>0.07813592897313588</v>
      </c>
      <c r="X23" s="121">
        <v>0.11497786787434783</v>
      </c>
      <c r="Y23" s="121">
        <v>0.1348654967255988</v>
      </c>
      <c r="Z23" s="122">
        <v>0.13459433337180338</v>
      </c>
      <c r="AA23" s="123">
        <v>0.1440143845254812</v>
      </c>
      <c r="AB23" s="151">
        <v>0.15112729586351886</v>
      </c>
      <c r="AC23" s="152">
        <v>0.15194559976768895</v>
      </c>
      <c r="AD23" s="152">
        <v>0.1254176498790688</v>
      </c>
      <c r="AE23" s="152">
        <v>0.10833147356197538</v>
      </c>
      <c r="AF23" s="153" t="s">
        <v>55</v>
      </c>
    </row>
    <row r="24" spans="2:32" ht="19.5" customHeight="1">
      <c r="B24" s="65"/>
      <c r="C24" s="69" t="s">
        <v>87</v>
      </c>
      <c r="D24" s="128">
        <v>8875206</v>
      </c>
      <c r="E24" s="128">
        <v>9819256</v>
      </c>
      <c r="F24" s="128">
        <v>10756027</v>
      </c>
      <c r="G24" s="128">
        <v>10060780</v>
      </c>
      <c r="H24" s="18">
        <v>8865005</v>
      </c>
      <c r="I24" s="18">
        <v>7974266</v>
      </c>
      <c r="J24" s="125">
        <v>9300450</v>
      </c>
      <c r="K24" s="18">
        <v>9300450</v>
      </c>
      <c r="L24" s="155">
        <v>9210718</v>
      </c>
      <c r="M24" s="155">
        <v>9037005</v>
      </c>
      <c r="N24" s="156" t="s">
        <v>55</v>
      </c>
      <c r="O24" s="29" t="s">
        <v>55</v>
      </c>
      <c r="P24" s="49" t="s">
        <v>55</v>
      </c>
      <c r="Q24" s="47">
        <v>2.5756484671643194</v>
      </c>
      <c r="R24" s="150">
        <v>2.965796030572112</v>
      </c>
      <c r="S24" s="150">
        <v>3.2380766639994105</v>
      </c>
      <c r="T24" s="121">
        <v>2.9549448584514573</v>
      </c>
      <c r="U24" s="121">
        <v>2.5185301077961646</v>
      </c>
      <c r="V24" s="121">
        <v>2.463082504208006</v>
      </c>
      <c r="W24" s="121">
        <v>2.626281720916274</v>
      </c>
      <c r="X24" s="121">
        <v>2.781493933590147</v>
      </c>
      <c r="Y24" s="121">
        <v>2.8482856828065493</v>
      </c>
      <c r="Z24" s="122">
        <v>2.644176679592383</v>
      </c>
      <c r="AA24" s="123">
        <v>2.3054449952371194</v>
      </c>
      <c r="AB24" s="151">
        <v>2.803383200294118</v>
      </c>
      <c r="AC24" s="152">
        <v>2.8185625853587273</v>
      </c>
      <c r="AD24" s="152">
        <v>2.855407726545161</v>
      </c>
      <c r="AE24" s="152">
        <v>2.654188360074988</v>
      </c>
      <c r="AF24" s="153" t="s">
        <v>55</v>
      </c>
    </row>
    <row r="25" spans="2:32" ht="19.5" customHeight="1">
      <c r="B25" s="64"/>
      <c r="C25" s="69" t="s">
        <v>88</v>
      </c>
      <c r="D25" s="128">
        <v>9836120</v>
      </c>
      <c r="E25" s="128">
        <v>9902746</v>
      </c>
      <c r="F25" s="128">
        <v>9880100</v>
      </c>
      <c r="G25" s="128">
        <v>8800188</v>
      </c>
      <c r="H25" s="18">
        <v>9630204</v>
      </c>
      <c r="I25" s="18">
        <v>9355795</v>
      </c>
      <c r="J25" s="125">
        <v>9038348</v>
      </c>
      <c r="K25" s="18">
        <v>9038348</v>
      </c>
      <c r="L25" s="155">
        <v>8845678</v>
      </c>
      <c r="M25" s="155">
        <v>8729441</v>
      </c>
      <c r="N25" s="156" t="s">
        <v>55</v>
      </c>
      <c r="O25" s="29" t="s">
        <v>55</v>
      </c>
      <c r="P25" s="49" t="s">
        <v>55</v>
      </c>
      <c r="Q25" s="47">
        <v>3.7582317163981407</v>
      </c>
      <c r="R25" s="150">
        <v>3.475352888726016</v>
      </c>
      <c r="S25" s="150">
        <v>3.095154999305696</v>
      </c>
      <c r="T25" s="121">
        <v>2.9616449828961273</v>
      </c>
      <c r="U25" s="121">
        <v>2.6986469141830143</v>
      </c>
      <c r="V25" s="121">
        <v>2.729759183199855</v>
      </c>
      <c r="W25" s="121">
        <v>2.6486121562241323</v>
      </c>
      <c r="X25" s="121">
        <v>2.55498040431323</v>
      </c>
      <c r="Y25" s="121">
        <v>2.4914022060323355</v>
      </c>
      <c r="Z25" s="122">
        <v>2.8724135898984025</v>
      </c>
      <c r="AA25" s="123">
        <v>2.7048597023493404</v>
      </c>
      <c r="AB25" s="151">
        <v>2.724379244188393</v>
      </c>
      <c r="AC25" s="152">
        <v>2.7391308491795434</v>
      </c>
      <c r="AD25" s="152">
        <v>2.7422419520096635</v>
      </c>
      <c r="AE25" s="152">
        <v>2.5638561328848843</v>
      </c>
      <c r="AF25" s="153" t="s">
        <v>55</v>
      </c>
    </row>
    <row r="26" spans="2:32" ht="19.5" customHeight="1">
      <c r="B26" s="64" t="s">
        <v>89</v>
      </c>
      <c r="C26" s="67"/>
      <c r="D26" s="128">
        <v>6198946</v>
      </c>
      <c r="E26" s="128">
        <v>6523984</v>
      </c>
      <c r="F26" s="128">
        <v>7241993</v>
      </c>
      <c r="G26" s="128">
        <v>6665953</v>
      </c>
      <c r="H26" s="18">
        <v>6523133</v>
      </c>
      <c r="I26" s="18">
        <v>6977363</v>
      </c>
      <c r="J26" s="125">
        <v>5302623</v>
      </c>
      <c r="K26" s="18">
        <v>5302623</v>
      </c>
      <c r="L26" s="155">
        <v>5302762</v>
      </c>
      <c r="M26" s="155">
        <v>5192579</v>
      </c>
      <c r="N26" s="156">
        <v>5453591</v>
      </c>
      <c r="O26" s="29">
        <v>261012</v>
      </c>
      <c r="P26" s="49">
        <v>5</v>
      </c>
      <c r="Q26" s="47">
        <v>1.6677946771969865</v>
      </c>
      <c r="R26" s="150">
        <v>1.6453361053812714</v>
      </c>
      <c r="S26" s="150">
        <v>1.6477829082843742</v>
      </c>
      <c r="T26" s="121">
        <v>1.5844681265257705</v>
      </c>
      <c r="U26" s="121">
        <v>1.6961288793855163</v>
      </c>
      <c r="V26" s="121">
        <v>1.720356173944605</v>
      </c>
      <c r="W26" s="121">
        <v>1.7449203816205867</v>
      </c>
      <c r="X26" s="121">
        <v>1.8727695269454336</v>
      </c>
      <c r="Y26" s="121">
        <v>1.8871835476137404</v>
      </c>
      <c r="Z26" s="122">
        <v>1.9456634436731284</v>
      </c>
      <c r="AA26" s="123">
        <v>2.0172297498356153</v>
      </c>
      <c r="AB26" s="151">
        <v>1.5983403207041809</v>
      </c>
      <c r="AC26" s="152">
        <v>1.6069948004733805</v>
      </c>
      <c r="AD26" s="152">
        <v>1.6439052402679215</v>
      </c>
      <c r="AE26" s="152">
        <v>1.5250719392730028</v>
      </c>
      <c r="AF26" s="153">
        <v>1.553686993979698</v>
      </c>
    </row>
    <row r="27" spans="2:32" ht="18.75" customHeight="1">
      <c r="B27" s="64" t="s">
        <v>90</v>
      </c>
      <c r="C27" s="67"/>
      <c r="D27" s="128">
        <v>1777662</v>
      </c>
      <c r="E27" s="128">
        <v>1873105</v>
      </c>
      <c r="F27" s="128">
        <v>1874118</v>
      </c>
      <c r="G27" s="128">
        <v>1896933</v>
      </c>
      <c r="H27" s="18">
        <v>1419983</v>
      </c>
      <c r="I27" s="18">
        <v>2208008</v>
      </c>
      <c r="J27" s="125">
        <v>1535505</v>
      </c>
      <c r="K27" s="18">
        <v>1535505</v>
      </c>
      <c r="L27" s="155">
        <v>1272288</v>
      </c>
      <c r="M27" s="155">
        <v>1813593</v>
      </c>
      <c r="N27" s="156">
        <v>1672239</v>
      </c>
      <c r="O27" s="29">
        <v>-141354</v>
      </c>
      <c r="P27" s="49">
        <v>-7.8</v>
      </c>
      <c r="Q27" s="47">
        <v>0.28220901229614614</v>
      </c>
      <c r="R27" s="150">
        <v>0.4267538815944867</v>
      </c>
      <c r="S27" s="150">
        <v>0.39280417517742244</v>
      </c>
      <c r="T27" s="121">
        <v>0.41208931640587315</v>
      </c>
      <c r="U27" s="121">
        <v>0.44812792391339534</v>
      </c>
      <c r="V27" s="121">
        <v>0.49334383569186024</v>
      </c>
      <c r="W27" s="121">
        <v>0.500985148249203</v>
      </c>
      <c r="X27" s="121">
        <v>0.4846443624427588</v>
      </c>
      <c r="Y27" s="121">
        <v>0.5370366020470854</v>
      </c>
      <c r="Z27" s="122">
        <v>0.4235401936059406</v>
      </c>
      <c r="AA27" s="123">
        <v>0.6383585640413201</v>
      </c>
      <c r="AB27" s="151">
        <v>0.46283877887280933</v>
      </c>
      <c r="AC27" s="152">
        <v>0.465344896497616</v>
      </c>
      <c r="AD27" s="152">
        <v>0.3944210413988019</v>
      </c>
      <c r="AE27" s="152">
        <v>0.5326562761128801</v>
      </c>
      <c r="AF27" s="153">
        <v>0.47640829411769536</v>
      </c>
    </row>
    <row r="28" spans="2:32" ht="19.5" customHeight="1">
      <c r="B28" s="64" t="s">
        <v>91</v>
      </c>
      <c r="C28" s="67"/>
      <c r="D28" s="128">
        <v>690782</v>
      </c>
      <c r="E28" s="128">
        <v>679254</v>
      </c>
      <c r="F28" s="128" t="s">
        <v>92</v>
      </c>
      <c r="G28" s="128" t="s">
        <v>92</v>
      </c>
      <c r="H28" s="18" t="s">
        <v>92</v>
      </c>
      <c r="I28" s="18" t="s">
        <v>92</v>
      </c>
      <c r="J28" s="125" t="s">
        <v>92</v>
      </c>
      <c r="K28" s="18" t="s">
        <v>92</v>
      </c>
      <c r="L28" s="155">
        <v>1131036</v>
      </c>
      <c r="M28" s="155">
        <v>786494</v>
      </c>
      <c r="N28" s="156">
        <v>919343</v>
      </c>
      <c r="O28" s="29">
        <v>132849</v>
      </c>
      <c r="P28" s="49">
        <v>16.9</v>
      </c>
      <c r="Q28" s="47">
        <v>0.17070234510116164</v>
      </c>
      <c r="R28" s="150">
        <v>0.16793399406315013</v>
      </c>
      <c r="S28" s="150">
        <v>0.15153183390843875</v>
      </c>
      <c r="T28" s="121">
        <v>0.17370077462138317</v>
      </c>
      <c r="U28" s="121">
        <v>0.17906766209591182</v>
      </c>
      <c r="V28" s="121">
        <v>0.191708570868306</v>
      </c>
      <c r="W28" s="121">
        <v>0.18167490124091504</v>
      </c>
      <c r="X28" s="128" t="s">
        <v>92</v>
      </c>
      <c r="Y28" s="128" t="s">
        <v>92</v>
      </c>
      <c r="Z28" s="128" t="s">
        <v>92</v>
      </c>
      <c r="AA28" s="129" t="s">
        <v>92</v>
      </c>
      <c r="AB28" s="124" t="s">
        <v>92</v>
      </c>
      <c r="AC28" s="152" t="s">
        <v>92</v>
      </c>
      <c r="AD28" s="152">
        <v>0.35063161562439893</v>
      </c>
      <c r="AE28" s="152">
        <v>0.23099502767441402</v>
      </c>
      <c r="AF28" s="153">
        <v>0.2619138952859276</v>
      </c>
    </row>
    <row r="29" spans="2:32" ht="19.5" customHeight="1">
      <c r="B29" s="64" t="s">
        <v>93</v>
      </c>
      <c r="C29" s="67"/>
      <c r="D29" s="128">
        <v>5389120</v>
      </c>
      <c r="E29" s="128">
        <v>5966429</v>
      </c>
      <c r="F29" s="128">
        <v>6159242</v>
      </c>
      <c r="G29" s="128">
        <v>5709845</v>
      </c>
      <c r="H29" s="18">
        <v>5849779</v>
      </c>
      <c r="I29" s="18">
        <v>6296134</v>
      </c>
      <c r="J29" s="125">
        <v>6525338</v>
      </c>
      <c r="K29" s="18">
        <v>6525338</v>
      </c>
      <c r="L29" s="155">
        <v>6730787</v>
      </c>
      <c r="M29" s="155">
        <v>6471162</v>
      </c>
      <c r="N29" s="156">
        <v>7555676</v>
      </c>
      <c r="O29" s="29">
        <v>1084514</v>
      </c>
      <c r="P29" s="49">
        <v>16.8</v>
      </c>
      <c r="Q29" s="47">
        <v>1.273601505643975</v>
      </c>
      <c r="R29" s="150">
        <v>1.3874863638159882</v>
      </c>
      <c r="S29" s="150">
        <v>1.4624004613568924</v>
      </c>
      <c r="T29" s="121">
        <v>1.474601184349382</v>
      </c>
      <c r="U29" s="121">
        <v>1.5041851479143145</v>
      </c>
      <c r="V29" s="121">
        <v>1.495610038243332</v>
      </c>
      <c r="W29" s="121">
        <v>1.595795386314886</v>
      </c>
      <c r="X29" s="121">
        <v>1.5927715929416733</v>
      </c>
      <c r="Y29" s="121">
        <v>1.6165018780397307</v>
      </c>
      <c r="Z29" s="122">
        <v>1.7448212620939585</v>
      </c>
      <c r="AA29" s="123">
        <v>1.820279210606</v>
      </c>
      <c r="AB29" s="151">
        <v>1.9668965399997655</v>
      </c>
      <c r="AC29" s="152">
        <v>1.9775466287781287</v>
      </c>
      <c r="AD29" s="152">
        <v>2.086606191344662</v>
      </c>
      <c r="AE29" s="152">
        <v>1.9005945948419396</v>
      </c>
      <c r="AF29" s="153">
        <v>2.152555175465954</v>
      </c>
    </row>
    <row r="30" spans="2:32" ht="19.5" customHeight="1">
      <c r="B30" s="64" t="s">
        <v>94</v>
      </c>
      <c r="C30" s="67"/>
      <c r="D30" s="128">
        <v>4772346</v>
      </c>
      <c r="E30" s="128">
        <v>5030351</v>
      </c>
      <c r="F30" s="128">
        <v>5462203</v>
      </c>
      <c r="G30" s="128">
        <v>5501514</v>
      </c>
      <c r="H30" s="18">
        <v>4951220</v>
      </c>
      <c r="I30" s="18">
        <v>4990455</v>
      </c>
      <c r="J30" s="125">
        <v>5035780</v>
      </c>
      <c r="K30" s="18">
        <v>5035780</v>
      </c>
      <c r="L30" s="155">
        <v>4652484</v>
      </c>
      <c r="M30" s="155">
        <v>5024738</v>
      </c>
      <c r="N30" s="156">
        <v>5583540</v>
      </c>
      <c r="O30" s="29">
        <v>558802</v>
      </c>
      <c r="P30" s="49">
        <v>11.1</v>
      </c>
      <c r="Q30" s="47">
        <v>1.3892122037730612</v>
      </c>
      <c r="R30" s="150">
        <v>1.4503787895350335</v>
      </c>
      <c r="S30" s="150">
        <v>1.4539165075913207</v>
      </c>
      <c r="T30" s="121">
        <v>1.3559465681211254</v>
      </c>
      <c r="U30" s="121">
        <v>1.4299442721102427</v>
      </c>
      <c r="V30" s="121">
        <v>1.3244404621849972</v>
      </c>
      <c r="W30" s="121">
        <v>1.3454297230964238</v>
      </c>
      <c r="X30" s="121">
        <v>1.412518256837576</v>
      </c>
      <c r="Y30" s="121">
        <v>1.5575217388671445</v>
      </c>
      <c r="Z30" s="122">
        <v>1.4768068895089626</v>
      </c>
      <c r="AA30" s="123">
        <v>1.442793544096229</v>
      </c>
      <c r="AB30" s="151">
        <v>1.5179073111921588</v>
      </c>
      <c r="AC30" s="152">
        <v>1.5261262730403122</v>
      </c>
      <c r="AD30" s="152">
        <v>1.4423130489097307</v>
      </c>
      <c r="AE30" s="152">
        <v>1.4757766662767673</v>
      </c>
      <c r="AF30" s="153">
        <v>1.5907084851734212</v>
      </c>
    </row>
    <row r="31" spans="2:32" ht="19.5" customHeight="1">
      <c r="B31" s="64" t="s">
        <v>95</v>
      </c>
      <c r="C31" s="67"/>
      <c r="D31" s="128">
        <v>262024</v>
      </c>
      <c r="E31" s="128">
        <v>316366</v>
      </c>
      <c r="F31" s="128">
        <v>323645</v>
      </c>
      <c r="G31" s="128">
        <v>318338</v>
      </c>
      <c r="H31" s="18">
        <v>241736</v>
      </c>
      <c r="I31" s="18">
        <v>242149</v>
      </c>
      <c r="J31" s="125">
        <v>164956</v>
      </c>
      <c r="K31" s="18">
        <v>164956</v>
      </c>
      <c r="L31" s="155">
        <v>95407</v>
      </c>
      <c r="M31" s="155">
        <v>92584</v>
      </c>
      <c r="N31" s="156">
        <v>169166</v>
      </c>
      <c r="O31" s="29">
        <v>76582</v>
      </c>
      <c r="P31" s="49">
        <v>82.7</v>
      </c>
      <c r="Q31" s="47">
        <v>0.12188958536515321</v>
      </c>
      <c r="R31" s="150">
        <v>0.11350914052296451</v>
      </c>
      <c r="S31" s="150">
        <v>0.11734252953737204</v>
      </c>
      <c r="T31" s="121">
        <v>0.10469742934595162</v>
      </c>
      <c r="U31" s="121">
        <v>0.08762024895757238</v>
      </c>
      <c r="V31" s="121">
        <v>0.0727179436829521</v>
      </c>
      <c r="W31" s="121">
        <v>0.08461600786448564</v>
      </c>
      <c r="X31" s="121">
        <v>0.08369415622857616</v>
      </c>
      <c r="Y31" s="121">
        <v>0.09012398319944093</v>
      </c>
      <c r="Z31" s="122">
        <v>0.07210291407821477</v>
      </c>
      <c r="AA31" s="123">
        <v>0.0700078477632516</v>
      </c>
      <c r="AB31" s="151">
        <v>0.04972177466549645</v>
      </c>
      <c r="AC31" s="152">
        <v>0.0499910014924476</v>
      </c>
      <c r="AD31" s="152">
        <v>0.02957705196994351</v>
      </c>
      <c r="AE31" s="152">
        <v>0.027192125613428642</v>
      </c>
      <c r="AF31" s="153">
        <v>0.04819411907192336</v>
      </c>
    </row>
    <row r="32" spans="2:32" ht="19.5" customHeight="1">
      <c r="B32" s="64" t="s">
        <v>96</v>
      </c>
      <c r="C32" s="67"/>
      <c r="D32" s="128">
        <v>7713220</v>
      </c>
      <c r="E32" s="128">
        <v>8181365</v>
      </c>
      <c r="F32" s="128">
        <v>8929530</v>
      </c>
      <c r="G32" s="128">
        <v>8492045</v>
      </c>
      <c r="H32" s="18">
        <v>8472016</v>
      </c>
      <c r="I32" s="18">
        <v>9313670</v>
      </c>
      <c r="J32" s="125">
        <v>7847949</v>
      </c>
      <c r="K32" s="18">
        <v>7847949</v>
      </c>
      <c r="L32" s="155">
        <v>6668547</v>
      </c>
      <c r="M32" s="155">
        <v>7365531</v>
      </c>
      <c r="N32" s="156">
        <v>8056380</v>
      </c>
      <c r="O32" s="29">
        <v>690849</v>
      </c>
      <c r="P32" s="49">
        <v>9.4</v>
      </c>
      <c r="Q32" s="47">
        <v>2.0729445576604504</v>
      </c>
      <c r="R32" s="150">
        <v>2.110174725892386</v>
      </c>
      <c r="S32" s="150">
        <v>2.061118923665132</v>
      </c>
      <c r="T32" s="121">
        <v>2.0896238832090077</v>
      </c>
      <c r="U32" s="121">
        <v>2.2211112616835385</v>
      </c>
      <c r="V32" s="121">
        <v>2.1406035232429845</v>
      </c>
      <c r="W32" s="121">
        <v>2.188207472301788</v>
      </c>
      <c r="X32" s="121">
        <v>2.309164296892452</v>
      </c>
      <c r="Y32" s="121">
        <v>2.40416450724983</v>
      </c>
      <c r="Z32" s="122">
        <v>2.5269593346347285</v>
      </c>
      <c r="AA32" s="123">
        <v>2.6926809174399375</v>
      </c>
      <c r="AB32" s="151">
        <v>2.3655638580246143</v>
      </c>
      <c r="AC32" s="152">
        <v>2.378372597369314</v>
      </c>
      <c r="AD32" s="152">
        <v>2.067311215980074</v>
      </c>
      <c r="AE32" s="152">
        <v>2.163272748656384</v>
      </c>
      <c r="AF32" s="153">
        <v>2.29520197326095</v>
      </c>
    </row>
    <row r="33" spans="2:32" ht="19.5" customHeight="1">
      <c r="B33" s="64" t="s">
        <v>97</v>
      </c>
      <c r="C33" s="67"/>
      <c r="D33" s="128">
        <v>1400590</v>
      </c>
      <c r="E33" s="128">
        <v>1351617</v>
      </c>
      <c r="F33" s="128">
        <v>1154842</v>
      </c>
      <c r="G33" s="128">
        <v>923156</v>
      </c>
      <c r="H33" s="18">
        <v>1148665</v>
      </c>
      <c r="I33" s="18">
        <v>1179550</v>
      </c>
      <c r="J33" s="125">
        <v>1286888</v>
      </c>
      <c r="K33" s="18">
        <v>1286888</v>
      </c>
      <c r="L33" s="155">
        <v>1136340</v>
      </c>
      <c r="M33" s="155">
        <v>1203337</v>
      </c>
      <c r="N33" s="156">
        <v>1196077</v>
      </c>
      <c r="O33" s="29">
        <v>-7260</v>
      </c>
      <c r="P33" s="49">
        <v>-0.6</v>
      </c>
      <c r="Q33" s="47">
        <v>0.4805786879415504</v>
      </c>
      <c r="R33" s="150">
        <v>0.48496599111163763</v>
      </c>
      <c r="S33" s="150">
        <v>0.516903332585046</v>
      </c>
      <c r="T33" s="121">
        <v>0.4869864151292079</v>
      </c>
      <c r="U33" s="121">
        <v>0.40590464801724335</v>
      </c>
      <c r="V33" s="121">
        <v>0.3886973130053197</v>
      </c>
      <c r="W33" s="121">
        <v>0.36150671912206905</v>
      </c>
      <c r="X33" s="121">
        <v>0.29864056842318387</v>
      </c>
      <c r="Y33" s="121">
        <v>0.26135270006867883</v>
      </c>
      <c r="Z33" s="122">
        <v>0.34261381755159587</v>
      </c>
      <c r="AA33" s="123">
        <v>0.34102043299432755</v>
      </c>
      <c r="AB33" s="151">
        <v>0.3878995317280451</v>
      </c>
      <c r="AC33" s="152">
        <v>0.3899998783227825</v>
      </c>
      <c r="AD33" s="152">
        <v>0.3522759046561113</v>
      </c>
      <c r="AE33" s="152">
        <v>0.35342273891046383</v>
      </c>
      <c r="AF33" s="153">
        <v>0.34075332724772633</v>
      </c>
    </row>
    <row r="34" spans="2:32" ht="19.5" customHeight="1">
      <c r="B34" s="64" t="s">
        <v>98</v>
      </c>
      <c r="C34" s="67"/>
      <c r="D34" s="128">
        <v>11358194</v>
      </c>
      <c r="E34" s="128">
        <v>12351769</v>
      </c>
      <c r="F34" s="128">
        <v>11429614</v>
      </c>
      <c r="G34" s="128">
        <v>10541735</v>
      </c>
      <c r="H34" s="18">
        <v>9520180</v>
      </c>
      <c r="I34" s="18">
        <v>11339238</v>
      </c>
      <c r="J34" s="125">
        <v>11124281</v>
      </c>
      <c r="K34" s="18">
        <v>11124281</v>
      </c>
      <c r="L34" s="155">
        <v>8574064</v>
      </c>
      <c r="M34" s="155">
        <v>9319388</v>
      </c>
      <c r="N34" s="156">
        <v>11694348</v>
      </c>
      <c r="O34" s="29">
        <v>2374960</v>
      </c>
      <c r="P34" s="49">
        <v>25.5</v>
      </c>
      <c r="Q34" s="47">
        <v>2.000790705514048</v>
      </c>
      <c r="R34" s="150">
        <v>2.454389630254917</v>
      </c>
      <c r="S34" s="150">
        <v>2.59671563745831</v>
      </c>
      <c r="T34" s="121">
        <v>2.56499009406691</v>
      </c>
      <c r="U34" s="121">
        <v>2.7710524298111836</v>
      </c>
      <c r="V34" s="121">
        <v>3.152171219552577</v>
      </c>
      <c r="W34" s="121">
        <v>3.303633711727271</v>
      </c>
      <c r="X34" s="121">
        <v>2.9556826144334725</v>
      </c>
      <c r="Y34" s="121">
        <v>2.9844478134340178</v>
      </c>
      <c r="Z34" s="122">
        <v>2.8395965869756212</v>
      </c>
      <c r="AA34" s="123">
        <v>3.27829413978698</v>
      </c>
      <c r="AB34" s="151">
        <v>3.3531304905408934</v>
      </c>
      <c r="AC34" s="152">
        <v>3.3712865738342734</v>
      </c>
      <c r="AD34" s="152">
        <v>2.6580391011311724</v>
      </c>
      <c r="AE34" s="152">
        <v>2.7371248718599275</v>
      </c>
      <c r="AF34" s="153">
        <v>3.3316316516351323</v>
      </c>
    </row>
    <row r="35" spans="2:32" ht="19.5" customHeight="1">
      <c r="B35" s="64" t="s">
        <v>99</v>
      </c>
      <c r="C35" s="67"/>
      <c r="D35" s="128">
        <v>15305261</v>
      </c>
      <c r="E35" s="128">
        <v>14453470</v>
      </c>
      <c r="F35" s="128">
        <v>15554795</v>
      </c>
      <c r="G35" s="128">
        <v>16537104</v>
      </c>
      <c r="H35" s="18">
        <v>16075636</v>
      </c>
      <c r="I35" s="18">
        <v>17024392</v>
      </c>
      <c r="J35" s="125">
        <v>15834923</v>
      </c>
      <c r="K35" s="18">
        <v>15833412</v>
      </c>
      <c r="L35" s="155">
        <v>15354892</v>
      </c>
      <c r="M35" s="155">
        <v>16149366</v>
      </c>
      <c r="N35" s="156">
        <v>15676095</v>
      </c>
      <c r="O35" s="29">
        <v>-473271</v>
      </c>
      <c r="P35" s="49">
        <v>-2.9</v>
      </c>
      <c r="Q35" s="47">
        <v>2.7694768998703574</v>
      </c>
      <c r="R35" s="150">
        <v>2.9748178982139044</v>
      </c>
      <c r="S35" s="150">
        <v>3.078569442558673</v>
      </c>
      <c r="T35" s="121">
        <v>3.8437092176520284</v>
      </c>
      <c r="U35" s="121">
        <v>4.044709031307262</v>
      </c>
      <c r="V35" s="121">
        <v>4.24757696795287</v>
      </c>
      <c r="W35" s="121">
        <v>3.8657596934851006</v>
      </c>
      <c r="X35" s="121">
        <v>4.022448802958412</v>
      </c>
      <c r="Y35" s="121">
        <v>4.6817837740496175</v>
      </c>
      <c r="Z35" s="122">
        <v>4.794901054293345</v>
      </c>
      <c r="AA35" s="123">
        <v>4.921932543177624</v>
      </c>
      <c r="AB35" s="151">
        <v>4.773033252815825</v>
      </c>
      <c r="AC35" s="152">
        <v>4.7984197175158085</v>
      </c>
      <c r="AD35" s="152">
        <v>4.760158465069334</v>
      </c>
      <c r="AE35" s="152">
        <v>4.743104519671149</v>
      </c>
      <c r="AF35" s="153">
        <v>4.466001377420891</v>
      </c>
    </row>
    <row r="36" spans="2:32" ht="19.5" customHeight="1">
      <c r="B36" s="64" t="s">
        <v>100</v>
      </c>
      <c r="C36" s="67"/>
      <c r="D36" s="128">
        <v>14554</v>
      </c>
      <c r="E36" s="128">
        <v>5930</v>
      </c>
      <c r="F36" s="128" t="s">
        <v>92</v>
      </c>
      <c r="G36" s="128" t="s">
        <v>92</v>
      </c>
      <c r="H36" s="18" t="s">
        <v>92</v>
      </c>
      <c r="I36" s="18" t="s">
        <v>92</v>
      </c>
      <c r="J36" s="125" t="s">
        <v>92</v>
      </c>
      <c r="K36" s="18" t="s">
        <v>92</v>
      </c>
      <c r="L36" s="155" t="s">
        <v>92</v>
      </c>
      <c r="M36" s="155" t="s">
        <v>92</v>
      </c>
      <c r="N36" s="156" t="s">
        <v>92</v>
      </c>
      <c r="O36" s="29" t="s">
        <v>92</v>
      </c>
      <c r="P36" s="49" t="s">
        <v>92</v>
      </c>
      <c r="Q36" s="47">
        <v>0.010413861789821321</v>
      </c>
      <c r="R36" s="150">
        <v>0.010944886180402456</v>
      </c>
      <c r="S36" s="150">
        <v>0.008365676394982162</v>
      </c>
      <c r="T36" s="121">
        <v>0.008823623376141024</v>
      </c>
      <c r="U36" s="121">
        <v>0.0035291215577086927</v>
      </c>
      <c r="V36" s="121">
        <v>0.004039084024217953</v>
      </c>
      <c r="W36" s="121">
        <v>0.001586051998749549</v>
      </c>
      <c r="X36" s="128" t="s">
        <v>92</v>
      </c>
      <c r="Y36" s="128" t="s">
        <v>92</v>
      </c>
      <c r="Z36" s="128" t="s">
        <v>92</v>
      </c>
      <c r="AA36" s="129" t="s">
        <v>92</v>
      </c>
      <c r="AB36" s="124" t="s">
        <v>92</v>
      </c>
      <c r="AC36" s="152" t="s">
        <v>92</v>
      </c>
      <c r="AD36" s="152" t="s">
        <v>92</v>
      </c>
      <c r="AE36" s="152" t="s">
        <v>92</v>
      </c>
      <c r="AF36" s="153" t="s">
        <v>92</v>
      </c>
    </row>
    <row r="37" spans="2:32" ht="19.5" customHeight="1">
      <c r="B37" s="64" t="s">
        <v>101</v>
      </c>
      <c r="C37" s="67"/>
      <c r="D37" s="128">
        <v>186122</v>
      </c>
      <c r="E37" s="128">
        <v>216066</v>
      </c>
      <c r="F37" s="128">
        <v>242498</v>
      </c>
      <c r="G37" s="128">
        <v>302157</v>
      </c>
      <c r="H37" s="18">
        <v>313649</v>
      </c>
      <c r="I37" s="18">
        <v>178518</v>
      </c>
      <c r="J37" s="125">
        <v>115396</v>
      </c>
      <c r="K37" s="18">
        <v>115396</v>
      </c>
      <c r="L37" s="155" t="s">
        <v>92</v>
      </c>
      <c r="M37" s="155" t="s">
        <v>92</v>
      </c>
      <c r="N37" s="156" t="s">
        <v>92</v>
      </c>
      <c r="O37" s="29" t="s">
        <v>92</v>
      </c>
      <c r="P37" s="49" t="s">
        <v>92</v>
      </c>
      <c r="Q37" s="47">
        <v>0.0497874837550665</v>
      </c>
      <c r="R37" s="150">
        <v>0.04709474721363147</v>
      </c>
      <c r="S37" s="150">
        <v>0.05611745259364268</v>
      </c>
      <c r="T37" s="121">
        <v>0.06146283624256789</v>
      </c>
      <c r="U37" s="121">
        <v>0.06503866707642389</v>
      </c>
      <c r="V37" s="121">
        <v>0.05165331845234944</v>
      </c>
      <c r="W37" s="121">
        <v>0.057789529706883655</v>
      </c>
      <c r="X37" s="121">
        <v>0.06270965254249954</v>
      </c>
      <c r="Y37" s="121">
        <v>0.08554301525923223</v>
      </c>
      <c r="Z37" s="122">
        <v>0.09355249899774128</v>
      </c>
      <c r="AA37" s="123">
        <v>0.051611449838736265</v>
      </c>
      <c r="AB37" s="151">
        <v>0.03478317799473574</v>
      </c>
      <c r="AC37" s="152">
        <v>0.034971517302932194</v>
      </c>
      <c r="AD37" s="152" t="s">
        <v>92</v>
      </c>
      <c r="AE37" s="152" t="s">
        <v>92</v>
      </c>
      <c r="AF37" s="153" t="s">
        <v>92</v>
      </c>
    </row>
    <row r="38" spans="2:32" ht="19.5" customHeight="1">
      <c r="B38" s="64" t="s">
        <v>102</v>
      </c>
      <c r="C38" s="67"/>
      <c r="D38" s="128">
        <v>4134934</v>
      </c>
      <c r="E38" s="128">
        <v>3643450</v>
      </c>
      <c r="F38" s="128">
        <v>4041449</v>
      </c>
      <c r="G38" s="128">
        <v>3486405</v>
      </c>
      <c r="H38" s="18">
        <v>3964107</v>
      </c>
      <c r="I38" s="18">
        <v>3847563</v>
      </c>
      <c r="J38" s="125">
        <v>3745133</v>
      </c>
      <c r="K38" s="18">
        <v>3745133</v>
      </c>
      <c r="L38" s="155">
        <v>3601921</v>
      </c>
      <c r="M38" s="155">
        <v>3459835</v>
      </c>
      <c r="N38" s="156">
        <v>3556312</v>
      </c>
      <c r="O38" s="29">
        <v>96477</v>
      </c>
      <c r="P38" s="49">
        <v>2.8</v>
      </c>
      <c r="Q38" s="47">
        <v>0.8678807687489887</v>
      </c>
      <c r="R38" s="150">
        <v>0.894407033998081</v>
      </c>
      <c r="S38" s="150">
        <v>0.9750085234457063</v>
      </c>
      <c r="T38" s="121">
        <v>1.055892767745085</v>
      </c>
      <c r="U38" s="121">
        <v>1.0313619375401495</v>
      </c>
      <c r="V38" s="121">
        <v>1.1475433462000573</v>
      </c>
      <c r="W38" s="121">
        <v>0.9744858608505977</v>
      </c>
      <c r="X38" s="121">
        <v>1.0451132073593687</v>
      </c>
      <c r="Y38" s="121">
        <v>0.9870285848577514</v>
      </c>
      <c r="Z38" s="122">
        <v>1.18237939908764</v>
      </c>
      <c r="AA38" s="123">
        <v>1.112371328246326</v>
      </c>
      <c r="AB38" s="151">
        <v>1.1288747248861195</v>
      </c>
      <c r="AC38" s="152">
        <v>1.1349872050268843</v>
      </c>
      <c r="AD38" s="152">
        <v>1.1166288072010535</v>
      </c>
      <c r="AE38" s="152">
        <v>1.0161611933134977</v>
      </c>
      <c r="AF38" s="153">
        <v>1.0131664990891192</v>
      </c>
    </row>
    <row r="39" spans="2:32" ht="19.5" customHeight="1">
      <c r="B39" s="64" t="s">
        <v>103</v>
      </c>
      <c r="C39" s="67"/>
      <c r="D39" s="128">
        <v>3756795</v>
      </c>
      <c r="E39" s="128">
        <v>3902287</v>
      </c>
      <c r="F39" s="128">
        <v>3808222</v>
      </c>
      <c r="G39" s="128">
        <v>3634181</v>
      </c>
      <c r="H39" s="18">
        <v>3473955</v>
      </c>
      <c r="I39" s="18">
        <v>3542368</v>
      </c>
      <c r="J39" s="125">
        <v>2980154</v>
      </c>
      <c r="K39" s="18">
        <v>2980154</v>
      </c>
      <c r="L39" s="155">
        <v>2947441</v>
      </c>
      <c r="M39" s="155">
        <v>2763804</v>
      </c>
      <c r="N39" s="156">
        <v>2848937</v>
      </c>
      <c r="O39" s="29">
        <v>85133</v>
      </c>
      <c r="P39" s="49">
        <v>3.1</v>
      </c>
      <c r="Q39" s="47">
        <v>1.0518307176362642</v>
      </c>
      <c r="R39" s="150">
        <v>1.0940792128332053</v>
      </c>
      <c r="S39" s="150">
        <v>1.1692501306521736</v>
      </c>
      <c r="T39" s="121">
        <v>1.1228705068643727</v>
      </c>
      <c r="U39" s="121">
        <v>1.0497846258075867</v>
      </c>
      <c r="V39" s="121">
        <v>1.042600705425442</v>
      </c>
      <c r="W39" s="121">
        <v>1.0437150246280578</v>
      </c>
      <c r="X39" s="121">
        <v>0.9848010227907144</v>
      </c>
      <c r="Y39" s="121">
        <v>1.028865128849611</v>
      </c>
      <c r="Z39" s="122">
        <v>1.0361811185615075</v>
      </c>
      <c r="AA39" s="123">
        <v>1.024136212271841</v>
      </c>
      <c r="AB39" s="151">
        <v>0.8982913362137657</v>
      </c>
      <c r="AC39" s="152">
        <v>0.9031552842074473</v>
      </c>
      <c r="AD39" s="152">
        <v>0.9137339569983574</v>
      </c>
      <c r="AE39" s="152">
        <v>0.811735348860457</v>
      </c>
      <c r="AF39" s="153">
        <v>0.8116406902474973</v>
      </c>
    </row>
    <row r="40" spans="2:32" ht="19.5" customHeight="1">
      <c r="B40" s="64" t="s">
        <v>51</v>
      </c>
      <c r="C40" s="67"/>
      <c r="D40" s="128">
        <v>424902</v>
      </c>
      <c r="E40" s="128">
        <v>481927</v>
      </c>
      <c r="F40" s="128">
        <v>506347</v>
      </c>
      <c r="G40" s="128">
        <v>509878</v>
      </c>
      <c r="H40" s="18">
        <v>494231</v>
      </c>
      <c r="I40" s="18">
        <v>414600</v>
      </c>
      <c r="J40" s="125">
        <v>409696</v>
      </c>
      <c r="K40" s="18">
        <v>409696</v>
      </c>
      <c r="L40" s="155">
        <v>350310</v>
      </c>
      <c r="M40" s="155">
        <v>368071</v>
      </c>
      <c r="N40" s="156">
        <v>302828</v>
      </c>
      <c r="O40" s="29">
        <v>-65243</v>
      </c>
      <c r="P40" s="49">
        <v>-17.7</v>
      </c>
      <c r="Q40" s="47">
        <v>0.023448328057810747</v>
      </c>
      <c r="R40" s="150">
        <v>0.026484495030748907</v>
      </c>
      <c r="S40" s="150">
        <v>0.13828582681289198</v>
      </c>
      <c r="T40" s="121">
        <v>0.14531104017658042</v>
      </c>
      <c r="U40" s="121">
        <v>0.12344131808676312</v>
      </c>
      <c r="V40" s="121">
        <v>0.11792049471336104</v>
      </c>
      <c r="W40" s="121">
        <v>0.12889734934255884</v>
      </c>
      <c r="X40" s="121">
        <v>0.13094064460711846</v>
      </c>
      <c r="Y40" s="121">
        <v>0.14435045865012827</v>
      </c>
      <c r="Z40" s="122">
        <v>0.14741492921116492</v>
      </c>
      <c r="AA40" s="123">
        <v>0.11986526346441287</v>
      </c>
      <c r="AB40" s="151">
        <v>0.12349239914495524</v>
      </c>
      <c r="AC40" s="152">
        <v>0.124161069299994</v>
      </c>
      <c r="AD40" s="152">
        <v>0.1085993383671105</v>
      </c>
      <c r="AE40" s="152">
        <v>0.10810326694310349</v>
      </c>
      <c r="AF40" s="153">
        <v>0.08627341599560437</v>
      </c>
    </row>
    <row r="41" spans="2:32" ht="19.5" customHeight="1">
      <c r="B41" s="64" t="s">
        <v>104</v>
      </c>
      <c r="C41" s="67"/>
      <c r="D41" s="128">
        <v>2710932</v>
      </c>
      <c r="E41" s="128">
        <v>2693878</v>
      </c>
      <c r="F41" s="128">
        <v>2719430</v>
      </c>
      <c r="G41" s="128">
        <v>2561631</v>
      </c>
      <c r="H41" s="18">
        <v>1924097</v>
      </c>
      <c r="I41" s="18">
        <v>1890537</v>
      </c>
      <c r="J41" s="125">
        <v>1596646</v>
      </c>
      <c r="K41" s="18">
        <v>1596646</v>
      </c>
      <c r="L41" s="155">
        <v>1497190</v>
      </c>
      <c r="M41" s="155">
        <v>1529692</v>
      </c>
      <c r="N41" s="156">
        <v>1408055</v>
      </c>
      <c r="O41" s="29">
        <v>-121637</v>
      </c>
      <c r="P41" s="49">
        <v>-8</v>
      </c>
      <c r="Q41" s="47">
        <v>0.9152381113399558</v>
      </c>
      <c r="R41" s="150">
        <v>0.8538016686902491</v>
      </c>
      <c r="S41" s="150">
        <v>0.8714258592895294</v>
      </c>
      <c r="T41" s="121">
        <v>0.8151011518995862</v>
      </c>
      <c r="U41" s="121">
        <v>0.779417144477666</v>
      </c>
      <c r="V41" s="121">
        <v>0.7523486417439345</v>
      </c>
      <c r="W41" s="121">
        <v>0.7205110600821987</v>
      </c>
      <c r="X41" s="121">
        <v>0.7032408944141787</v>
      </c>
      <c r="Y41" s="121">
        <v>0.7252178163058355</v>
      </c>
      <c r="Z41" s="122">
        <v>0.573902938201802</v>
      </c>
      <c r="AA41" s="123">
        <v>0.5465743260835039</v>
      </c>
      <c r="AB41" s="151">
        <v>0.4812681723160494</v>
      </c>
      <c r="AC41" s="152">
        <v>0.48387407895990736</v>
      </c>
      <c r="AD41" s="152">
        <v>0.46414274045803483</v>
      </c>
      <c r="AE41" s="152">
        <v>0.44927392436983593</v>
      </c>
      <c r="AF41" s="153">
        <v>0.4011442626167022</v>
      </c>
    </row>
    <row r="42" spans="2:32" ht="19.5" customHeight="1">
      <c r="B42" s="66" t="s">
        <v>105</v>
      </c>
      <c r="C42" s="70"/>
      <c r="D42" s="138">
        <v>11932116</v>
      </c>
      <c r="E42" s="138">
        <v>12655003</v>
      </c>
      <c r="F42" s="138">
        <v>11903500</v>
      </c>
      <c r="G42" s="138">
        <v>10226676</v>
      </c>
      <c r="H42" s="19">
        <v>5698743</v>
      </c>
      <c r="I42" s="19">
        <v>5776777</v>
      </c>
      <c r="J42" s="139">
        <v>5954196</v>
      </c>
      <c r="K42" s="19">
        <v>5954196</v>
      </c>
      <c r="L42" s="163">
        <v>5947045</v>
      </c>
      <c r="M42" s="163">
        <v>6018540</v>
      </c>
      <c r="N42" s="164">
        <v>4635257</v>
      </c>
      <c r="O42" s="30">
        <v>-1383283</v>
      </c>
      <c r="P42" s="51">
        <v>-23</v>
      </c>
      <c r="Q42" s="43">
        <v>2.879454258690613</v>
      </c>
      <c r="R42" s="146">
        <v>2.932483388873567</v>
      </c>
      <c r="S42" s="146">
        <v>3.1253787042292807</v>
      </c>
      <c r="T42" s="114">
        <v>3.643664501670232</v>
      </c>
      <c r="U42" s="114">
        <v>3.4349780578537215</v>
      </c>
      <c r="V42" s="114">
        <v>3.311448337963132</v>
      </c>
      <c r="W42" s="114">
        <v>3.38473740342859</v>
      </c>
      <c r="X42" s="114">
        <v>3.0782288886491567</v>
      </c>
      <c r="Y42" s="114">
        <v>2.895252140838121</v>
      </c>
      <c r="Z42" s="115">
        <v>1.699771556089403</v>
      </c>
      <c r="AA42" s="116">
        <v>1.6701275858180427</v>
      </c>
      <c r="AB42" s="147">
        <v>1.7947403660745918</v>
      </c>
      <c r="AC42" s="61">
        <v>1.8044582865874867</v>
      </c>
      <c r="AD42" s="61">
        <v>1.843638926206596</v>
      </c>
      <c r="AE42" s="61">
        <v>1.7676585121559323</v>
      </c>
      <c r="AF42" s="16">
        <v>1.3205498018926158</v>
      </c>
    </row>
    <row r="43" spans="1:81" ht="13.5">
      <c r="A43" s="20"/>
      <c r="B43" s="21" t="s">
        <v>56</v>
      </c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2"/>
      <c r="V43" s="22"/>
      <c r="W43" s="22"/>
      <c r="X43" s="22"/>
      <c r="Y43" s="22"/>
      <c r="Z43" s="22"/>
      <c r="AA43" s="22"/>
      <c r="AB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</row>
    <row r="44" spans="1:81" ht="13.5">
      <c r="A44" s="20"/>
      <c r="B44" s="21" t="s">
        <v>57</v>
      </c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2"/>
      <c r="V44" s="22"/>
      <c r="W44" s="22"/>
      <c r="X44" s="22"/>
      <c r="Y44" s="22"/>
      <c r="Z44" s="22"/>
      <c r="AA44" s="22"/>
      <c r="AB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</row>
  </sheetData>
  <mergeCells count="12">
    <mergeCell ref="K3:K4"/>
    <mergeCell ref="L3:L4"/>
    <mergeCell ref="M3:M4"/>
    <mergeCell ref="N3:N4"/>
    <mergeCell ref="G3:G4"/>
    <mergeCell ref="H3:H4"/>
    <mergeCell ref="I3:I4"/>
    <mergeCell ref="J3:J4"/>
    <mergeCell ref="B3:C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2006-03-14T01:03:00Z</cp:lastPrinted>
  <dcterms:created xsi:type="dcterms:W3CDTF">1998-03-02T08:50:06Z</dcterms:created>
  <dcterms:modified xsi:type="dcterms:W3CDTF">2006-06-14T01:04:21Z</dcterms:modified>
  <cp:category/>
  <cp:version/>
  <cp:contentType/>
  <cp:contentStatus/>
</cp:coreProperties>
</file>