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4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<sst xmlns="http://schemas.openxmlformats.org/spreadsheetml/2006/main" count="61" uniqueCount="48">
  <si>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</si>
  <si>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</si>
  <si>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</si>
  <si>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</si>
  <si>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</si>
  <si>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</si>
  <si>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</si>
  <si>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</si>
  <si>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</si>
  <si>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</si>
  <si>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</si>
  <si>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</si>
  <si>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</si>
  <si>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</si>
  <si>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</si>
  <si>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</si>
  <si>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</si>
  <si>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</si>
  <si>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</si>
  <si>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</si>
  <si>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</si>
  <si>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</si>
  <si>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</si>
  <si>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</si>
  <si>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</si>
  <si>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</si>
  <si>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</si>
  <si>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</si>
  <si>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</si>
  <si>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</si>
  <si>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</si>
  <si>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</si>
  <si>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</si>
  <si>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</si>
  <si>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</si>
  <si>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</si>
  <si>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</si>
  <si>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</si>
  <si>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</si>
  <si>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</si>
  <si>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</si>
  <si>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</si>
  <si>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</si>
  <si>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</si>
  <si>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</si>
  <si>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</si>
  <si>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</si>
  <si>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平成24年度末現在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</si>
</sst>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12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distributed" vertical="center"/>
    </xf>
    <xf numFmtId="206" fontId="1" fillId="0" borderId="14" xfId="0" applyNumberFormat="1" applyFont="1" applyBorder="1" applyAlignment="1">
      <alignment horizontal="right" vertical="center"/>
    </xf>
    <xf numFmtId="206" fontId="1" fillId="0" borderId="15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16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206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18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184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4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18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distributed" vertical="center"/>
    </xf>
    <xf numFmtId="184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212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3.00390625" style="1" bestFit="1" customWidth="1"/>
    <col min="12" max="16384" width="9.00390625" style="1" customWidth="1"/>
  </cols>
  <sheetData>
    <row r="1" spans="4:8" ht="17.25" customHeight="1">
      <c r="D1" s="61" t="s">
        <v>43</v>
      </c>
      <c r="E1" s="62"/>
      <c r="F1" s="62"/>
      <c r="G1" s="62"/>
      <c r="H1" s="3"/>
    </row>
    <row r="2" ht="3" customHeight="1"/>
    <row r="3" ht="14.25" customHeight="1">
      <c r="I3" s="54" t="s">
        <v>44</v>
      </c>
    </row>
    <row r="4" ht="3" customHeight="1"/>
    <row r="5" spans="1:9" s="8" customFormat="1" ht="17.25" customHeight="1">
      <c r="A5" s="63" t="s">
        <v>35</v>
      </c>
      <c r="B5" s="64"/>
      <c r="C5" s="6"/>
      <c r="D5" s="5" t="s">
        <v>40</v>
      </c>
      <c r="E5" s="4"/>
      <c r="F5" s="63" t="s">
        <v>36</v>
      </c>
      <c r="G5" s="64"/>
      <c r="H5" s="7"/>
      <c r="I5" s="5" t="s">
        <v>40</v>
      </c>
    </row>
    <row r="6" spans="3:9" ht="3" customHeight="1">
      <c r="C6" s="9"/>
      <c r="H6" s="9"/>
      <c r="I6" s="10"/>
    </row>
    <row r="7" spans="1:200" ht="12" customHeight="1">
      <c r="A7" s="65" t="s">
        <v>37</v>
      </c>
      <c r="B7" s="65"/>
      <c r="C7" s="16"/>
      <c r="D7" s="19">
        <f>SUM(D8:D22)</f>
        <v>1219502850</v>
      </c>
      <c r="E7" s="19"/>
      <c r="F7" s="65" t="s">
        <v>37</v>
      </c>
      <c r="G7" s="65"/>
      <c r="H7" s="16"/>
      <c r="I7" s="19">
        <f>SUM(I8:I16)</f>
        <v>1219502850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1:200" ht="12" customHeight="1">
      <c r="A8" s="39"/>
      <c r="B8" s="38" t="s">
        <v>0</v>
      </c>
      <c r="C8" s="16"/>
      <c r="D8" s="17">
        <v>302151882</v>
      </c>
      <c r="E8" s="19"/>
      <c r="F8" s="38"/>
      <c r="G8" s="38" t="s">
        <v>1</v>
      </c>
      <c r="H8" s="16"/>
      <c r="I8" s="17">
        <v>507619976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1:200" ht="12" customHeight="1">
      <c r="A9" s="39"/>
      <c r="B9" s="38" t="s">
        <v>3</v>
      </c>
      <c r="C9" s="16"/>
      <c r="D9" s="17">
        <f>10907901+6225428</f>
        <v>17133329</v>
      </c>
      <c r="E9" s="19"/>
      <c r="F9" s="38"/>
      <c r="G9" s="38" t="s">
        <v>2</v>
      </c>
      <c r="H9" s="16"/>
      <c r="I9" s="17">
        <v>88319192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1:200" ht="12" customHeight="1">
      <c r="A10" s="39"/>
      <c r="B10" s="38" t="s">
        <v>6</v>
      </c>
      <c r="C10" s="16"/>
      <c r="D10" s="55">
        <v>5484600</v>
      </c>
      <c r="E10" s="19"/>
      <c r="F10" s="38"/>
      <c r="G10" s="40" t="s">
        <v>4</v>
      </c>
      <c r="H10" s="21"/>
      <c r="I10" s="17">
        <v>24419775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1:200" ht="12" customHeight="1">
      <c r="A11" s="39"/>
      <c r="B11" s="38" t="s">
        <v>9</v>
      </c>
      <c r="C11" s="16"/>
      <c r="D11" s="34">
        <v>0</v>
      </c>
      <c r="E11" s="19"/>
      <c r="F11" s="40"/>
      <c r="G11" s="40" t="s">
        <v>5</v>
      </c>
      <c r="H11" s="21"/>
      <c r="I11" s="17">
        <v>1385101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1:200" ht="12" customHeight="1">
      <c r="A12" s="39"/>
      <c r="B12" s="40" t="s">
        <v>12</v>
      </c>
      <c r="C12" s="21"/>
      <c r="D12" s="34">
        <v>0</v>
      </c>
      <c r="E12" s="19"/>
      <c r="F12" s="40"/>
      <c r="G12" s="40" t="s">
        <v>7</v>
      </c>
      <c r="H12" s="21"/>
      <c r="I12" s="17">
        <v>19308644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1:200" ht="12" customHeight="1">
      <c r="A13" s="39"/>
      <c r="B13" s="40" t="s">
        <v>13</v>
      </c>
      <c r="C13" s="21"/>
      <c r="D13" s="34">
        <v>0</v>
      </c>
      <c r="E13" s="19"/>
      <c r="F13" s="40"/>
      <c r="G13" s="40" t="s">
        <v>8</v>
      </c>
      <c r="H13" s="21"/>
      <c r="I13" s="17">
        <v>4488663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1:200" ht="12" customHeight="1">
      <c r="A14" s="39"/>
      <c r="B14" s="40" t="s">
        <v>14</v>
      </c>
      <c r="C14" s="21"/>
      <c r="D14" s="34">
        <v>0</v>
      </c>
      <c r="E14" s="19"/>
      <c r="F14" s="40"/>
      <c r="G14" s="40" t="s">
        <v>10</v>
      </c>
      <c r="H14" s="21"/>
      <c r="I14" s="17">
        <v>1849389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1:200" ht="12" customHeight="1">
      <c r="A15" s="41"/>
      <c r="B15" s="42" t="s">
        <v>42</v>
      </c>
      <c r="C15" s="21"/>
      <c r="D15" s="17">
        <v>29904208</v>
      </c>
      <c r="E15" s="19"/>
      <c r="F15" s="40"/>
      <c r="G15" s="40" t="s">
        <v>11</v>
      </c>
      <c r="H15" s="21"/>
      <c r="I15" s="17">
        <v>6529495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1:200" ht="12" customHeight="1">
      <c r="A16" s="41"/>
      <c r="B16" s="42" t="s">
        <v>19</v>
      </c>
      <c r="C16" s="21"/>
      <c r="D16" s="34">
        <v>0</v>
      </c>
      <c r="E16" s="19"/>
      <c r="F16" s="40"/>
      <c r="G16" s="40" t="s">
        <v>46</v>
      </c>
      <c r="H16" s="21"/>
      <c r="I16" s="17">
        <f>158121927+20599403+386861285</f>
        <v>565582615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1:200" ht="12" customHeight="1">
      <c r="A17" s="41"/>
      <c r="B17" s="42" t="s">
        <v>21</v>
      </c>
      <c r="C17" s="21"/>
      <c r="D17" s="34">
        <v>0</v>
      </c>
      <c r="E17" s="19"/>
      <c r="F17" s="57" t="s">
        <v>38</v>
      </c>
      <c r="G17" s="57"/>
      <c r="H17" s="32"/>
      <c r="I17" s="28">
        <f>SUM(I18:I25)</f>
        <v>38762557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1:200" ht="12" customHeight="1">
      <c r="A18" s="41"/>
      <c r="B18" s="42" t="s">
        <v>23</v>
      </c>
      <c r="C18" s="21"/>
      <c r="D18" s="37">
        <v>38950</v>
      </c>
      <c r="E18" s="19"/>
      <c r="F18" s="38"/>
      <c r="G18" s="38" t="s">
        <v>15</v>
      </c>
      <c r="H18" s="16"/>
      <c r="I18" s="17">
        <v>354319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1:200" ht="12" customHeight="1">
      <c r="A19" s="41"/>
      <c r="B19" s="42" t="s">
        <v>24</v>
      </c>
      <c r="C19" s="21"/>
      <c r="D19" s="17">
        <v>845789881</v>
      </c>
      <c r="E19" s="19"/>
      <c r="F19" s="38"/>
      <c r="G19" s="40" t="s">
        <v>16</v>
      </c>
      <c r="H19" s="16"/>
      <c r="I19" s="37">
        <v>7286887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2" customHeight="1">
      <c r="A20" s="41"/>
      <c r="B20" s="42" t="s">
        <v>26</v>
      </c>
      <c r="C20" s="21"/>
      <c r="D20" s="34">
        <v>0</v>
      </c>
      <c r="E20" s="19"/>
      <c r="F20" s="38"/>
      <c r="G20" s="40" t="s">
        <v>17</v>
      </c>
      <c r="H20" s="16"/>
      <c r="I20" s="17">
        <v>90263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2" customHeight="1">
      <c r="A21" s="41"/>
      <c r="B21" s="42" t="s">
        <v>32</v>
      </c>
      <c r="C21" s="20"/>
      <c r="D21" s="26">
        <v>19000000</v>
      </c>
      <c r="E21" s="19"/>
      <c r="F21" s="38"/>
      <c r="G21" s="40" t="s">
        <v>18</v>
      </c>
      <c r="H21" s="21"/>
      <c r="I21" s="34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43"/>
      <c r="B22" s="44" t="s">
        <v>33</v>
      </c>
      <c r="C22" s="36"/>
      <c r="D22" s="35">
        <v>0</v>
      </c>
      <c r="E22" s="19"/>
      <c r="F22" s="40"/>
      <c r="G22" s="40" t="s">
        <v>20</v>
      </c>
      <c r="H22" s="21"/>
      <c r="I22" s="17">
        <v>329500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56" t="s">
        <v>38</v>
      </c>
      <c r="B23" s="56"/>
      <c r="C23" s="16"/>
      <c r="D23" s="17">
        <f>SUM(D24:D32)</f>
        <v>38762557</v>
      </c>
      <c r="E23" s="19"/>
      <c r="F23" s="40"/>
      <c r="G23" s="40" t="s">
        <v>22</v>
      </c>
      <c r="H23" s="21"/>
      <c r="I23" s="37">
        <v>13036629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1:200" ht="12" customHeight="1">
      <c r="A24" s="41"/>
      <c r="B24" s="45" t="s">
        <v>0</v>
      </c>
      <c r="C24" s="16"/>
      <c r="D24" s="17">
        <f>2732985+7217797</f>
        <v>9950782</v>
      </c>
      <c r="E24" s="19"/>
      <c r="F24" s="40"/>
      <c r="G24" s="40" t="s">
        <v>41</v>
      </c>
      <c r="H24" s="21"/>
      <c r="I24" s="27">
        <v>65300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1:9" ht="12" customHeight="1">
      <c r="A25" s="41"/>
      <c r="B25" s="45" t="s">
        <v>3</v>
      </c>
      <c r="C25" s="16"/>
      <c r="D25" s="17">
        <v>764622</v>
      </c>
      <c r="E25" s="2"/>
      <c r="F25" s="40"/>
      <c r="G25" s="38" t="s">
        <v>25</v>
      </c>
      <c r="H25" s="16"/>
      <c r="I25" s="17">
        <v>17599659</v>
      </c>
    </row>
    <row r="26" spans="1:9" ht="12" customHeight="1">
      <c r="A26" s="41"/>
      <c r="B26" s="45" t="s">
        <v>6</v>
      </c>
      <c r="C26" s="16"/>
      <c r="D26" s="34">
        <v>0</v>
      </c>
      <c r="E26" s="2"/>
      <c r="F26" s="57" t="s">
        <v>39</v>
      </c>
      <c r="G26" s="57"/>
      <c r="H26" s="30"/>
      <c r="I26" s="31">
        <f>SUM(I27:I31)</f>
        <v>32827301</v>
      </c>
    </row>
    <row r="27" spans="1:9" ht="12" customHeight="1">
      <c r="A27" s="41"/>
      <c r="B27" s="45" t="s">
        <v>9</v>
      </c>
      <c r="C27" s="16"/>
      <c r="D27" s="17">
        <v>90263</v>
      </c>
      <c r="F27" s="50"/>
      <c r="G27" s="51" t="s">
        <v>27</v>
      </c>
      <c r="H27" s="15"/>
      <c r="I27" s="12">
        <v>15689228</v>
      </c>
    </row>
    <row r="28" spans="1:9" s="8" customFormat="1" ht="12" customHeight="1">
      <c r="A28" s="41"/>
      <c r="B28" s="42" t="s">
        <v>12</v>
      </c>
      <c r="C28" s="21"/>
      <c r="D28" s="17">
        <v>354319</v>
      </c>
      <c r="E28" s="4"/>
      <c r="F28" s="50"/>
      <c r="G28" s="51" t="s">
        <v>28</v>
      </c>
      <c r="H28" s="15"/>
      <c r="I28" s="12">
        <v>5862985</v>
      </c>
    </row>
    <row r="29" spans="1:9" ht="12" customHeight="1">
      <c r="A29" s="41"/>
      <c r="B29" s="42" t="s">
        <v>13</v>
      </c>
      <c r="C29" s="21"/>
      <c r="D29" s="17">
        <v>6560587</v>
      </c>
      <c r="F29" s="50"/>
      <c r="G29" s="51" t="s">
        <v>29</v>
      </c>
      <c r="H29" s="15"/>
      <c r="I29" s="12">
        <v>7045845</v>
      </c>
    </row>
    <row r="30" spans="1:200" ht="12" customHeight="1">
      <c r="A30" s="41"/>
      <c r="B30" s="42" t="s">
        <v>14</v>
      </c>
      <c r="C30" s="21"/>
      <c r="D30" s="34">
        <v>0</v>
      </c>
      <c r="E30" s="19"/>
      <c r="F30" s="50"/>
      <c r="G30" s="51" t="s">
        <v>30</v>
      </c>
      <c r="H30" s="15"/>
      <c r="I30" s="12">
        <v>4229243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1:200" ht="12" customHeight="1">
      <c r="A31" s="41"/>
      <c r="B31" s="42" t="str">
        <f>+B15</f>
        <v>地方公共団体金融機構</v>
      </c>
      <c r="C31" s="21"/>
      <c r="D31" s="17">
        <f>1932821+8392709</f>
        <v>10325530</v>
      </c>
      <c r="E31" s="19"/>
      <c r="F31" s="52"/>
      <c r="G31" s="53" t="s">
        <v>31</v>
      </c>
      <c r="H31" s="29"/>
      <c r="I31" s="35"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1:200" ht="12" customHeight="1">
      <c r="A32" s="41"/>
      <c r="B32" s="42" t="s">
        <v>45</v>
      </c>
      <c r="C32" s="21"/>
      <c r="D32" s="17">
        <f>726300+329500+7606202+65300+1989152</f>
        <v>10716454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58" t="s">
        <v>39</v>
      </c>
      <c r="B33" s="58"/>
      <c r="C33" s="30"/>
      <c r="D33" s="31">
        <f>SUM(D34:D37)</f>
        <v>32827301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1:200" ht="12" customHeight="1">
      <c r="A34" s="41"/>
      <c r="B34" s="46" t="s">
        <v>0</v>
      </c>
      <c r="C34" s="11"/>
      <c r="D34" s="12">
        <f>9782760+1223671+2361815+892416</f>
        <v>14260662</v>
      </c>
      <c r="E34" s="19"/>
      <c r="F34" s="33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1:200" ht="12" customHeight="1">
      <c r="A35" s="41"/>
      <c r="B35" s="47" t="s">
        <v>34</v>
      </c>
      <c r="C35" s="15"/>
      <c r="D35" s="34">
        <v>0</v>
      </c>
      <c r="E35" s="19"/>
      <c r="F35" s="59"/>
      <c r="G35" s="59"/>
      <c r="H35" s="59"/>
      <c r="I35" s="5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1:200" ht="12" customHeight="1">
      <c r="A36" s="41"/>
      <c r="B36" s="47" t="str">
        <f>+B15</f>
        <v>地方公共団体金融機構</v>
      </c>
      <c r="C36" s="11"/>
      <c r="D36" s="12">
        <f>4518+4639315+3783390+2045387</f>
        <v>10472610</v>
      </c>
      <c r="E36" s="19"/>
      <c r="F36" s="59"/>
      <c r="G36" s="59"/>
      <c r="H36" s="59"/>
      <c r="I36" s="5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48"/>
      <c r="B37" s="49" t="s">
        <v>24</v>
      </c>
      <c r="C37" s="24"/>
      <c r="D37" s="25">
        <f>5901950+900640+1291439</f>
        <v>8094029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60" t="s">
        <v>47</v>
      </c>
      <c r="C39" s="60"/>
      <c r="D39" s="60"/>
      <c r="E39" s="60"/>
      <c r="F39" s="6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0.5" customHeight="1">
      <c r="B40" s="60"/>
      <c r="C40" s="60"/>
      <c r="D40" s="60"/>
      <c r="E40" s="60"/>
      <c r="F40" s="6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sheetProtection/>
  <mergeCells count="12">
    <mergeCell ref="D1:G1"/>
    <mergeCell ref="A5:B5"/>
    <mergeCell ref="F5:G5"/>
    <mergeCell ref="A7:B7"/>
    <mergeCell ref="F7:G7"/>
    <mergeCell ref="F17:G17"/>
    <mergeCell ref="A23:B23"/>
    <mergeCell ref="F26:G26"/>
    <mergeCell ref="A33:B33"/>
    <mergeCell ref="F35:I35"/>
    <mergeCell ref="F36:I36"/>
    <mergeCell ref="B39:F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2013-11-22T05:37:36Z</cp:lastPrinted>
  <dcterms:created xsi:type="dcterms:W3CDTF">2002-11-27T00:42:58Z</dcterms:created>
  <dcterms:modified xsi:type="dcterms:W3CDTF">2013-11-22T05:42:54Z</dcterms:modified>
  <cp:category/>
  <cp:version/>
  <cp:contentType/>
  <cp:contentStatus/>
</cp:coreProperties>
</file>