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8 h12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<sst xmlns="http://schemas.openxmlformats.org/spreadsheetml/2006/main" count="71" uniqueCount="71">
  <si>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平成9年</t>
  </si>
  <si>
    <t>平成10年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</si>
  <si>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</si>
  <si>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</si>
  <si>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</si>
  <si>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</si>
  <si>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</si>
  <si>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</si>
  <si>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</si>
  <si>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</si>
  <si>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</si>
  <si>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</si>
  <si>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</si>
  <si>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</si>
  <si>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</si>
  <si>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</si>
  <si>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</si>
  <si>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</si>
  <si>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</si>
  <si>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</si>
  <si>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</si>
  <si>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</si>
  <si>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</si>
  <si>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</si>
  <si>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</si>
  <si>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</si>
  <si>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</si>
  <si>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</si>
  <si>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</si>
  <si>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</si>
  <si>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</si>
  <si>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</si>
  <si>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</si>
  <si>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</si>
  <si>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</si>
  <si>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</si>
  <si>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</si>
  <si>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（単位　ha）</t>
  </si>
  <si>
    <t>市町村別</t>
  </si>
  <si>
    <t>民　　　　　　　　有　　　　　　　　地</t>
  </si>
  <si>
    <t>公有地等
総面積</t>
  </si>
  <si>
    <t>総　　数</t>
  </si>
  <si>
    <t>田</t>
  </si>
  <si>
    <t>畑</t>
  </si>
  <si>
    <t>宅　　地</t>
  </si>
  <si>
    <t>山　　林</t>
  </si>
  <si>
    <t>原　　野</t>
  </si>
  <si>
    <t>雑 種 地</t>
  </si>
  <si>
    <t>そ の 他</t>
  </si>
  <si>
    <t>平成11年</t>
  </si>
  <si>
    <t>平成12年</t>
  </si>
  <si>
    <t>田Ａ（㎡）</t>
  </si>
  <si>
    <t>田Ｂ（㎡）</t>
  </si>
  <si>
    <t>田総計（Ａ＋Ｂ）（㎡）</t>
  </si>
  <si>
    <t>畑Ａ（㎡）</t>
  </si>
  <si>
    <t>畑Ｂ（㎡）</t>
  </si>
  <si>
    <t>畑総計（Ａ＋Ｂ）（㎡）</t>
  </si>
  <si>
    <t>宅地総計（㎡）</t>
  </si>
  <si>
    <t>山林総計（㎡）</t>
  </si>
  <si>
    <t>原野総計（㎡）</t>
  </si>
  <si>
    <t>雑種地総計（㎡）</t>
  </si>
  <si>
    <t>牧場（㎡）</t>
  </si>
  <si>
    <t>池沼（㎡）</t>
  </si>
  <si>
    <t>鉱泉地（㎡）</t>
  </si>
  <si>
    <t>その他総計（㎡）</t>
  </si>
  <si>
    <t>民有地総計（㎡）</t>
  </si>
  <si>
    <t>公有地総面積（㎡）</t>
  </si>
  <si>
    <t>土地面積総計（㎡）</t>
  </si>
  <si>
    <t>平成8年</t>
  </si>
  <si>
    <t>注１　各年1月1日現在
  ２　公有地等のなかに保安林を含む。
  ３　四捨五入のため、内訳の計と総数は必ずしも一致しない。
資料　富山県市町村課</t>
  </si>
  <si>
    <r>
      <t>8</t>
    </r>
    <r>
      <rPr>
        <sz val="14"/>
        <rFont val="ＭＳ 明朝"/>
        <family val="1"/>
      </rPr>
      <t>土    地    面    積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</si>
</sst>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177" fontId="2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2" xfId="0" applyFont="1" applyBorder="1" applyAlignment="1" quotePrefix="1">
      <alignment horizontal="left" vertical="center"/>
    </xf>
    <xf numFmtId="0" fontId="3" fillId="0" borderId="9" xfId="0" applyFont="1" applyBorder="1" applyAlignment="1" quotePrefix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6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workbookViewId="0" topLeftCell="A1">
      <selection activeCell="N4" sqref="N4"/>
    </sheetView>
  </sheetViews>
  <sheetFormatPr defaultColWidth="9.00390625" defaultRowHeight="15" customHeight="1"/>
  <cols>
    <col min="1" max="1" width="0.875" style="7" customWidth="1"/>
    <col min="2" max="2" width="9.125" style="5" customWidth="1"/>
    <col min="3" max="3" width="0.875" style="7" customWidth="1"/>
    <col min="4" max="12" width="8.625" style="7" customWidth="1"/>
    <col min="13" max="13" width="2.75390625" style="7" customWidth="1"/>
    <col min="14" max="21" width="15.625" style="7" customWidth="1"/>
    <col min="22" max="16384" width="9.00390625" style="7" customWidth="1"/>
  </cols>
  <sheetData>
    <row r="1" spans="5:15" ht="30" customHeight="1">
      <c r="E1" s="23"/>
      <c r="F1" s="37" t="s">
        <v>70</v>
      </c>
      <c r="G1" s="38"/>
      <c r="H1" s="38"/>
      <c r="I1" s="38"/>
      <c r="J1" s="38"/>
      <c r="L1" s="18" t="s">
        <v>37</v>
      </c>
      <c r="M1" s="24"/>
      <c r="N1" s="24"/>
      <c r="O1" s="24"/>
    </row>
    <row r="2" spans="5:15" ht="3" customHeight="1">
      <c r="E2" s="23"/>
      <c r="F2" s="20"/>
      <c r="G2" s="20"/>
      <c r="H2" s="20"/>
      <c r="I2" s="20"/>
      <c r="J2" s="20"/>
      <c r="L2" s="18"/>
      <c r="M2" s="24"/>
      <c r="N2" s="24"/>
      <c r="O2" s="24"/>
    </row>
    <row r="3" spans="1:16" s="5" customFormat="1" ht="18" customHeight="1">
      <c r="A3" s="21"/>
      <c r="B3" s="39" t="s">
        <v>38</v>
      </c>
      <c r="C3" s="22"/>
      <c r="D3" s="21"/>
      <c r="E3" s="41" t="s">
        <v>39</v>
      </c>
      <c r="F3" s="42"/>
      <c r="G3" s="42"/>
      <c r="H3" s="42"/>
      <c r="I3" s="42"/>
      <c r="J3" s="42"/>
      <c r="K3" s="43"/>
      <c r="L3" s="44" t="s">
        <v>40</v>
      </c>
      <c r="P3" s="25"/>
    </row>
    <row r="4" spans="1:12" ht="18" customHeight="1">
      <c r="A4" s="2"/>
      <c r="B4" s="40"/>
      <c r="C4" s="4"/>
      <c r="D4" s="13" t="s">
        <v>41</v>
      </c>
      <c r="E4" s="14" t="s">
        <v>42</v>
      </c>
      <c r="F4" s="9" t="s">
        <v>43</v>
      </c>
      <c r="G4" s="9" t="s">
        <v>44</v>
      </c>
      <c r="H4" s="9" t="s">
        <v>45</v>
      </c>
      <c r="I4" s="9" t="s">
        <v>46</v>
      </c>
      <c r="J4" s="9" t="s">
        <v>47</v>
      </c>
      <c r="K4" s="9" t="s">
        <v>48</v>
      </c>
      <c r="L4" s="45"/>
    </row>
    <row r="5" spans="3:12" ht="3" customHeight="1">
      <c r="C5" s="3"/>
      <c r="D5" s="6"/>
      <c r="E5" s="19"/>
      <c r="F5" s="6"/>
      <c r="G5" s="6"/>
      <c r="H5" s="6"/>
      <c r="I5" s="6"/>
      <c r="J5" s="6"/>
      <c r="K5" s="6"/>
      <c r="L5" s="5"/>
    </row>
    <row r="6" spans="2:12" ht="12.75" customHeight="1">
      <c r="B6" s="5" t="s">
        <v>68</v>
      </c>
      <c r="C6" s="3"/>
      <c r="D6" s="15">
        <v>421511</v>
      </c>
      <c r="E6" s="15">
        <v>64323</v>
      </c>
      <c r="F6" s="15">
        <v>6499</v>
      </c>
      <c r="G6" s="15">
        <v>21163</v>
      </c>
      <c r="H6" s="15">
        <v>38146</v>
      </c>
      <c r="I6" s="15">
        <v>3832</v>
      </c>
      <c r="J6" s="15">
        <v>4124</v>
      </c>
      <c r="K6" s="15">
        <v>1126</v>
      </c>
      <c r="L6" s="15">
        <v>282298</v>
      </c>
    </row>
    <row r="7" spans="2:12" ht="12.75" customHeight="1">
      <c r="B7" s="5" t="s">
        <v>0</v>
      </c>
      <c r="C7" s="3"/>
      <c r="D7" s="15">
        <v>424647</v>
      </c>
      <c r="E7" s="15">
        <v>63862</v>
      </c>
      <c r="F7" s="15">
        <v>6464</v>
      </c>
      <c r="G7" s="15">
        <v>21453</v>
      </c>
      <c r="H7" s="15">
        <v>38001</v>
      </c>
      <c r="I7" s="15">
        <v>3823</v>
      </c>
      <c r="J7" s="15">
        <v>4153</v>
      </c>
      <c r="K7" s="15">
        <v>1128</v>
      </c>
      <c r="L7" s="15">
        <v>285757</v>
      </c>
    </row>
    <row r="8" spans="2:12" ht="12.75" customHeight="1">
      <c r="B8" s="5" t="s">
        <v>1</v>
      </c>
      <c r="C8" s="3"/>
      <c r="D8" s="15">
        <v>424656</v>
      </c>
      <c r="E8" s="15">
        <v>63422</v>
      </c>
      <c r="F8" s="15">
        <v>6412</v>
      </c>
      <c r="G8" s="15">
        <v>21743</v>
      </c>
      <c r="H8" s="15">
        <v>37864</v>
      </c>
      <c r="I8" s="15">
        <v>3816</v>
      </c>
      <c r="J8" s="15">
        <v>4249</v>
      </c>
      <c r="K8" s="15">
        <v>1124</v>
      </c>
      <c r="L8" s="15">
        <v>286025</v>
      </c>
    </row>
    <row r="9" spans="2:12" s="10" customFormat="1" ht="12.75" customHeight="1">
      <c r="B9" s="5" t="s">
        <v>49</v>
      </c>
      <c r="C9" s="3"/>
      <c r="D9" s="15">
        <v>424667</v>
      </c>
      <c r="E9" s="15">
        <v>63042</v>
      </c>
      <c r="F9" s="15">
        <v>6371</v>
      </c>
      <c r="G9" s="15">
        <v>21983</v>
      </c>
      <c r="H9" s="15">
        <v>37746</v>
      </c>
      <c r="I9" s="15">
        <v>3809</v>
      </c>
      <c r="J9" s="15">
        <v>4245</v>
      </c>
      <c r="K9" s="15">
        <v>1124</v>
      </c>
      <c r="L9" s="15">
        <v>286347</v>
      </c>
    </row>
    <row r="10" spans="2:30" s="10" customFormat="1" ht="12.75" customHeight="1">
      <c r="B10" s="11" t="s">
        <v>50</v>
      </c>
      <c r="C10" s="12"/>
      <c r="D10" s="16">
        <f>SUM(E10:L10)</f>
        <v>424698</v>
      </c>
      <c r="E10" s="16">
        <f>SUM(E12:E56)</f>
        <v>62691</v>
      </c>
      <c r="F10" s="16">
        <f aca="true" t="shared" si="0" ref="F10:L10">SUM(F12:F56)</f>
        <v>6324</v>
      </c>
      <c r="G10" s="16">
        <f t="shared" si="0"/>
        <v>22186</v>
      </c>
      <c r="H10" s="16">
        <f t="shared" si="0"/>
        <v>37717</v>
      </c>
      <c r="I10" s="16">
        <f t="shared" si="0"/>
        <v>3800</v>
      </c>
      <c r="J10" s="16">
        <f t="shared" si="0"/>
        <v>4301</v>
      </c>
      <c r="K10" s="16">
        <f t="shared" si="0"/>
        <v>1123</v>
      </c>
      <c r="L10" s="16">
        <f t="shared" si="0"/>
        <v>286556</v>
      </c>
      <c r="N10" s="28" t="s">
        <v>51</v>
      </c>
      <c r="O10" s="28" t="s">
        <v>52</v>
      </c>
      <c r="P10" s="29" t="s">
        <v>53</v>
      </c>
      <c r="Q10" s="28" t="s">
        <v>54</v>
      </c>
      <c r="R10" s="28" t="s">
        <v>55</v>
      </c>
      <c r="S10" s="29" t="s">
        <v>56</v>
      </c>
      <c r="T10" s="10" t="s">
        <v>57</v>
      </c>
      <c r="U10" s="30" t="s">
        <v>58</v>
      </c>
      <c r="V10" s="30" t="s">
        <v>59</v>
      </c>
      <c r="W10" s="33" t="s">
        <v>60</v>
      </c>
      <c r="X10" s="33" t="s">
        <v>61</v>
      </c>
      <c r="Y10" s="10" t="s">
        <v>62</v>
      </c>
      <c r="Z10" s="10" t="s">
        <v>63</v>
      </c>
      <c r="AA10" s="10" t="s">
        <v>64</v>
      </c>
      <c r="AB10" s="34" t="s">
        <v>65</v>
      </c>
      <c r="AC10" s="34" t="s">
        <v>66</v>
      </c>
      <c r="AD10" s="10" t="s">
        <v>67</v>
      </c>
    </row>
    <row r="11" spans="3:29" ht="6" customHeight="1">
      <c r="C11" s="3"/>
      <c r="D11" s="15"/>
      <c r="E11" s="15"/>
      <c r="F11" s="15"/>
      <c r="G11" s="15"/>
      <c r="H11" s="15"/>
      <c r="I11" s="15"/>
      <c r="J11" s="15"/>
      <c r="K11" s="15"/>
      <c r="L11" s="15"/>
      <c r="P11" s="3"/>
      <c r="S11" s="3"/>
      <c r="U11" s="31"/>
      <c r="V11" s="31"/>
      <c r="W11" s="31"/>
      <c r="X11" s="31"/>
      <c r="AB11" s="32"/>
      <c r="AC11" s="32"/>
    </row>
    <row r="12" spans="2:30" ht="13.5" customHeight="1">
      <c r="B12" s="5" t="s">
        <v>2</v>
      </c>
      <c r="C12" s="3"/>
      <c r="D12" s="15">
        <f aca="true" t="shared" si="1" ref="D12:D56">+SUM(E12:L12)</f>
        <v>20881</v>
      </c>
      <c r="E12" s="15">
        <f>ROUND(P12/10000,0)</f>
        <v>7365</v>
      </c>
      <c r="F12" s="15">
        <f>ROUND(S12/10000,0)</f>
        <v>596</v>
      </c>
      <c r="G12" s="15">
        <f>ROUND(T12/10000,0)</f>
        <v>4943</v>
      </c>
      <c r="H12" s="15">
        <f>ROUND(U12/10000,0)</f>
        <v>267</v>
      </c>
      <c r="I12" s="15">
        <f>ROUND(V12/10000,0)</f>
        <v>32</v>
      </c>
      <c r="J12" s="15">
        <f>ROUND(W12/10000,0)</f>
        <v>747</v>
      </c>
      <c r="K12" s="15">
        <f>ROUND(AA12/10000,0)</f>
        <v>5</v>
      </c>
      <c r="L12" s="15">
        <f>ROUND(AC12/10000,0)</f>
        <v>6926</v>
      </c>
      <c r="N12" s="7">
        <v>65425745</v>
      </c>
      <c r="O12" s="7">
        <v>8219643</v>
      </c>
      <c r="P12" s="3">
        <f>+N12+O12</f>
        <v>73645388</v>
      </c>
      <c r="Q12" s="7">
        <v>5255448</v>
      </c>
      <c r="R12" s="7">
        <v>702007</v>
      </c>
      <c r="S12" s="3">
        <f aca="true" t="shared" si="2" ref="S12:S57">+Q12+R12</f>
        <v>5957455</v>
      </c>
      <c r="T12" s="32">
        <v>49433371</v>
      </c>
      <c r="U12" s="7">
        <v>2671365</v>
      </c>
      <c r="V12" s="31">
        <v>321585</v>
      </c>
      <c r="W12" s="31">
        <v>7473033</v>
      </c>
      <c r="X12" s="31"/>
      <c r="Y12" s="7">
        <v>47995</v>
      </c>
      <c r="Z12" s="7">
        <v>10</v>
      </c>
      <c r="AA12" s="7">
        <f>+X12+Y12+Z12</f>
        <v>48005</v>
      </c>
      <c r="AB12" s="32">
        <f>+P12+S12+T12+U12+V12+W12+AA12</f>
        <v>139550202</v>
      </c>
      <c r="AC12" s="32">
        <v>69259798</v>
      </c>
      <c r="AD12" s="7">
        <f>+AB12+AC12</f>
        <v>208810000</v>
      </c>
    </row>
    <row r="13" spans="2:30" ht="13.5" customHeight="1">
      <c r="B13" s="5" t="s">
        <v>3</v>
      </c>
      <c r="C13" s="3"/>
      <c r="D13" s="15">
        <f t="shared" si="1"/>
        <v>15055</v>
      </c>
      <c r="E13" s="15">
        <f>ROUND(P13/10000,0)</f>
        <v>4459</v>
      </c>
      <c r="F13" s="15">
        <f aca="true" t="shared" si="3" ref="F13:J15">ROUND(S13/10000,0)</f>
        <v>225</v>
      </c>
      <c r="G13" s="15">
        <f t="shared" si="3"/>
        <v>2900</v>
      </c>
      <c r="H13" s="15">
        <f t="shared" si="3"/>
        <v>1345</v>
      </c>
      <c r="I13" s="15">
        <f t="shared" si="3"/>
        <v>94</v>
      </c>
      <c r="J13" s="15">
        <f t="shared" si="3"/>
        <v>345</v>
      </c>
      <c r="K13" s="15">
        <f>ROUND(AA13/10000,0)</f>
        <v>1</v>
      </c>
      <c r="L13" s="15">
        <f>ROUND(AC13/10000,0)</f>
        <v>5686</v>
      </c>
      <c r="N13" s="7">
        <v>40640832</v>
      </c>
      <c r="O13" s="7">
        <v>3950836</v>
      </c>
      <c r="P13" s="3">
        <f aca="true" t="shared" si="4" ref="P13:P57">+N13+O13</f>
        <v>44591668</v>
      </c>
      <c r="Q13" s="7">
        <v>1868015</v>
      </c>
      <c r="R13" s="7">
        <v>381477</v>
      </c>
      <c r="S13" s="3">
        <f t="shared" si="2"/>
        <v>2249492</v>
      </c>
      <c r="T13" s="7">
        <v>29002601</v>
      </c>
      <c r="U13" s="31">
        <v>13449496</v>
      </c>
      <c r="V13" s="31">
        <v>944823</v>
      </c>
      <c r="W13" s="31">
        <v>3446656</v>
      </c>
      <c r="X13" s="31">
        <v>3861</v>
      </c>
      <c r="Y13" s="7">
        <v>2150</v>
      </c>
      <c r="Z13" s="7">
        <v>10</v>
      </c>
      <c r="AA13" s="7">
        <f aca="true" t="shared" si="5" ref="AA13:AA56">+X13+Y13+Z13</f>
        <v>6021</v>
      </c>
      <c r="AB13" s="32">
        <f aca="true" t="shared" si="6" ref="AB13:AB57">+P13+S13+T13+U13+V13+W13+AA13</f>
        <v>93690757</v>
      </c>
      <c r="AC13" s="32">
        <v>56859243</v>
      </c>
      <c r="AD13" s="7">
        <f aca="true" t="shared" si="7" ref="AD13:AD56">+AB13+AC13</f>
        <v>150550000</v>
      </c>
    </row>
    <row r="14" spans="2:30" ht="13.5" customHeight="1">
      <c r="B14" s="5" t="s">
        <v>4</v>
      </c>
      <c r="C14" s="3"/>
      <c r="D14" s="15">
        <f t="shared" si="1"/>
        <v>3210</v>
      </c>
      <c r="E14" s="15">
        <f>ROUND(P14/10000,0)</f>
        <v>980</v>
      </c>
      <c r="F14" s="15">
        <f t="shared" si="3"/>
        <v>29</v>
      </c>
      <c r="G14" s="15">
        <f t="shared" si="3"/>
        <v>1018</v>
      </c>
      <c r="H14" s="15">
        <f t="shared" si="3"/>
        <v>0</v>
      </c>
      <c r="I14" s="15">
        <f t="shared" si="3"/>
        <v>0</v>
      </c>
      <c r="J14" s="15">
        <f t="shared" si="3"/>
        <v>41</v>
      </c>
      <c r="K14" s="15">
        <f>ROUND(AA14/10000,0)</f>
        <v>0</v>
      </c>
      <c r="L14" s="15">
        <f>ROUND(AC14/10000,0)</f>
        <v>1142</v>
      </c>
      <c r="N14" s="7">
        <v>9227500</v>
      </c>
      <c r="O14" s="7">
        <v>569619</v>
      </c>
      <c r="P14" s="3">
        <f t="shared" si="4"/>
        <v>9797119</v>
      </c>
      <c r="Q14" s="7">
        <v>236569</v>
      </c>
      <c r="R14" s="7">
        <v>55003</v>
      </c>
      <c r="S14" s="3">
        <f t="shared" si="2"/>
        <v>291572</v>
      </c>
      <c r="T14" s="7">
        <v>10178448</v>
      </c>
      <c r="U14" s="31"/>
      <c r="V14" s="31"/>
      <c r="W14" s="31">
        <v>414880</v>
      </c>
      <c r="X14" s="31"/>
      <c r="AA14" s="7">
        <f t="shared" si="5"/>
        <v>0</v>
      </c>
      <c r="AB14" s="32">
        <f t="shared" si="6"/>
        <v>20682019</v>
      </c>
      <c r="AC14" s="32">
        <v>11417981</v>
      </c>
      <c r="AD14" s="7">
        <f t="shared" si="7"/>
        <v>32100000</v>
      </c>
    </row>
    <row r="15" spans="2:30" ht="13.5" customHeight="1">
      <c r="B15" s="5" t="s">
        <v>5</v>
      </c>
      <c r="C15" s="3"/>
      <c r="D15" s="15">
        <f t="shared" si="1"/>
        <v>20060</v>
      </c>
      <c r="E15" s="15">
        <f>ROUND(P15/10000,0)</f>
        <v>2133</v>
      </c>
      <c r="F15" s="15">
        <f t="shared" si="3"/>
        <v>277</v>
      </c>
      <c r="G15" s="15">
        <f t="shared" si="3"/>
        <v>858</v>
      </c>
      <c r="H15" s="15">
        <f t="shared" si="3"/>
        <v>1515</v>
      </c>
      <c r="I15" s="15">
        <f t="shared" si="3"/>
        <v>87</v>
      </c>
      <c r="J15" s="15">
        <f t="shared" si="3"/>
        <v>149</v>
      </c>
      <c r="K15" s="15">
        <f>ROUND(AA15/10000,0)</f>
        <v>2</v>
      </c>
      <c r="L15" s="15">
        <f>ROUND(AC15/10000,0)</f>
        <v>15039</v>
      </c>
      <c r="N15" s="7">
        <v>21332904</v>
      </c>
      <c r="P15" s="3">
        <f t="shared" si="4"/>
        <v>21332904</v>
      </c>
      <c r="Q15" s="7">
        <v>2770695</v>
      </c>
      <c r="S15" s="3">
        <f t="shared" si="2"/>
        <v>2770695</v>
      </c>
      <c r="T15" s="7">
        <v>8582576</v>
      </c>
      <c r="U15" s="31">
        <v>15145645</v>
      </c>
      <c r="V15" s="31">
        <v>869525</v>
      </c>
      <c r="W15" s="31">
        <v>1490628</v>
      </c>
      <c r="X15" s="31"/>
      <c r="Y15" s="7">
        <v>22347</v>
      </c>
      <c r="Z15" s="7">
        <v>48</v>
      </c>
      <c r="AA15" s="7">
        <f t="shared" si="5"/>
        <v>22395</v>
      </c>
      <c r="AB15" s="32">
        <f t="shared" si="6"/>
        <v>50214368</v>
      </c>
      <c r="AC15" s="32">
        <v>150385632</v>
      </c>
      <c r="AD15" s="7">
        <f t="shared" si="7"/>
        <v>200600000</v>
      </c>
    </row>
    <row r="16" spans="3:30" ht="6" customHeight="1">
      <c r="C16" s="3"/>
      <c r="D16" s="15"/>
      <c r="E16" s="15"/>
      <c r="F16" s="15"/>
      <c r="G16" s="15"/>
      <c r="H16" s="15"/>
      <c r="I16" s="15"/>
      <c r="J16" s="15"/>
      <c r="K16" s="15"/>
      <c r="L16" s="15"/>
      <c r="P16" s="3">
        <f t="shared" si="4"/>
        <v>0</v>
      </c>
      <c r="S16" s="3">
        <f t="shared" si="2"/>
        <v>0</v>
      </c>
      <c r="U16" s="31"/>
      <c r="V16" s="31"/>
      <c r="W16" s="31"/>
      <c r="X16" s="31"/>
      <c r="AA16" s="7">
        <f t="shared" si="5"/>
        <v>0</v>
      </c>
      <c r="AB16" s="32">
        <f t="shared" si="6"/>
        <v>0</v>
      </c>
      <c r="AC16" s="32"/>
      <c r="AD16" s="7">
        <f t="shared" si="7"/>
        <v>0</v>
      </c>
    </row>
    <row r="17" spans="2:30" ht="13.5" customHeight="1">
      <c r="B17" s="5" t="s">
        <v>6</v>
      </c>
      <c r="C17" s="3"/>
      <c r="D17" s="15">
        <f t="shared" si="1"/>
        <v>23031</v>
      </c>
      <c r="E17" s="15">
        <f>ROUND(P17/10000,0)</f>
        <v>3781</v>
      </c>
      <c r="F17" s="15">
        <f aca="true" t="shared" si="8" ref="F17:J20">ROUND(S17/10000,0)</f>
        <v>1220</v>
      </c>
      <c r="G17" s="15">
        <f t="shared" si="8"/>
        <v>1020</v>
      </c>
      <c r="H17" s="15">
        <f t="shared" si="8"/>
        <v>4039</v>
      </c>
      <c r="I17" s="15">
        <f t="shared" si="8"/>
        <v>350</v>
      </c>
      <c r="J17" s="15">
        <f t="shared" si="8"/>
        <v>221</v>
      </c>
      <c r="K17" s="15">
        <f>ROUND(AA17/10000,0)</f>
        <v>2</v>
      </c>
      <c r="L17" s="15">
        <f>ROUND(AC17/10000,0)</f>
        <v>12398</v>
      </c>
      <c r="N17" s="7">
        <v>37791083</v>
      </c>
      <c r="O17" s="7">
        <v>21657</v>
      </c>
      <c r="P17" s="3">
        <f t="shared" si="4"/>
        <v>37812740</v>
      </c>
      <c r="Q17" s="7">
        <v>12156856</v>
      </c>
      <c r="R17" s="7">
        <v>47889</v>
      </c>
      <c r="S17" s="3">
        <f t="shared" si="2"/>
        <v>12204745</v>
      </c>
      <c r="T17" s="7">
        <v>10196378</v>
      </c>
      <c r="U17" s="31">
        <v>40388609</v>
      </c>
      <c r="V17" s="31">
        <v>3501568</v>
      </c>
      <c r="W17" s="31">
        <v>2213817</v>
      </c>
      <c r="X17" s="31"/>
      <c r="Y17" s="7">
        <v>16907</v>
      </c>
      <c r="AA17" s="7">
        <f t="shared" si="5"/>
        <v>16907</v>
      </c>
      <c r="AB17" s="32">
        <f t="shared" si="6"/>
        <v>106334764</v>
      </c>
      <c r="AC17" s="32">
        <v>123975236</v>
      </c>
      <c r="AD17" s="7">
        <f t="shared" si="7"/>
        <v>230310000</v>
      </c>
    </row>
    <row r="18" spans="2:30" ht="13.5" customHeight="1">
      <c r="B18" s="5" t="s">
        <v>7</v>
      </c>
      <c r="C18" s="3"/>
      <c r="D18" s="15">
        <f t="shared" si="1"/>
        <v>5461</v>
      </c>
      <c r="E18" s="15">
        <f>ROUND(P18/10000,0)</f>
        <v>2425</v>
      </c>
      <c r="F18" s="15">
        <f t="shared" si="8"/>
        <v>76</v>
      </c>
      <c r="G18" s="15">
        <f t="shared" si="8"/>
        <v>886</v>
      </c>
      <c r="H18" s="15">
        <f t="shared" si="8"/>
        <v>262</v>
      </c>
      <c r="I18" s="15">
        <f t="shared" si="8"/>
        <v>13</v>
      </c>
      <c r="J18" s="15">
        <f t="shared" si="8"/>
        <v>48</v>
      </c>
      <c r="K18" s="15">
        <f>ROUND(AA18/10000,0)</f>
        <v>0</v>
      </c>
      <c r="L18" s="15">
        <f>ROUND(AC18/10000,0)</f>
        <v>1751</v>
      </c>
      <c r="N18" s="7">
        <v>24222575</v>
      </c>
      <c r="O18" s="7">
        <v>24585</v>
      </c>
      <c r="P18" s="3">
        <f t="shared" si="4"/>
        <v>24247160</v>
      </c>
      <c r="Q18" s="7">
        <v>758444</v>
      </c>
      <c r="R18" s="7">
        <v>2671</v>
      </c>
      <c r="S18" s="3">
        <f t="shared" si="2"/>
        <v>761115</v>
      </c>
      <c r="T18" s="7">
        <v>8861767</v>
      </c>
      <c r="U18" s="31">
        <v>2623524</v>
      </c>
      <c r="V18" s="31">
        <v>126143</v>
      </c>
      <c r="W18" s="31">
        <v>475226</v>
      </c>
      <c r="X18" s="31"/>
      <c r="Y18" s="7">
        <v>2911</v>
      </c>
      <c r="Z18" s="7">
        <v>4</v>
      </c>
      <c r="AA18" s="7">
        <f t="shared" si="5"/>
        <v>2915</v>
      </c>
      <c r="AB18" s="32">
        <f t="shared" si="6"/>
        <v>37097850</v>
      </c>
      <c r="AC18" s="32">
        <v>17512150</v>
      </c>
      <c r="AD18" s="7">
        <f t="shared" si="7"/>
        <v>54610000</v>
      </c>
    </row>
    <row r="19" spans="2:30" ht="13.5" customHeight="1">
      <c r="B19" s="5" t="s">
        <v>8</v>
      </c>
      <c r="C19" s="3"/>
      <c r="D19" s="15">
        <f t="shared" si="1"/>
        <v>8678</v>
      </c>
      <c r="E19" s="15">
        <f>ROUND(P19/10000,0)</f>
        <v>2311</v>
      </c>
      <c r="F19" s="15">
        <f t="shared" si="8"/>
        <v>72</v>
      </c>
      <c r="G19" s="15">
        <f t="shared" si="8"/>
        <v>890</v>
      </c>
      <c r="H19" s="15">
        <f t="shared" si="8"/>
        <v>494</v>
      </c>
      <c r="I19" s="15">
        <f t="shared" si="8"/>
        <v>254</v>
      </c>
      <c r="J19" s="15">
        <f t="shared" si="8"/>
        <v>150</v>
      </c>
      <c r="K19" s="15">
        <f>ROUND(AA19/10000,0)</f>
        <v>2</v>
      </c>
      <c r="L19" s="15">
        <f>ROUND(AC19/10000,0)</f>
        <v>4505</v>
      </c>
      <c r="N19" s="7">
        <v>23039685</v>
      </c>
      <c r="O19" s="7">
        <v>65355</v>
      </c>
      <c r="P19" s="3">
        <f t="shared" si="4"/>
        <v>23105040</v>
      </c>
      <c r="Q19" s="7">
        <v>719227</v>
      </c>
      <c r="R19" s="7">
        <v>2295</v>
      </c>
      <c r="S19" s="3">
        <f t="shared" si="2"/>
        <v>721522</v>
      </c>
      <c r="T19" s="7">
        <v>8897853</v>
      </c>
      <c r="U19" s="31">
        <v>4937807</v>
      </c>
      <c r="V19" s="31">
        <v>2536990</v>
      </c>
      <c r="W19" s="31">
        <v>1498300</v>
      </c>
      <c r="X19" s="31"/>
      <c r="Y19" s="7">
        <v>15209</v>
      </c>
      <c r="AA19" s="7">
        <f t="shared" si="5"/>
        <v>15209</v>
      </c>
      <c r="AB19" s="32">
        <f t="shared" si="6"/>
        <v>41712721</v>
      </c>
      <c r="AC19" s="32">
        <v>45047279</v>
      </c>
      <c r="AD19" s="7">
        <f t="shared" si="7"/>
        <v>86760000</v>
      </c>
    </row>
    <row r="20" spans="2:30" ht="13.5" customHeight="1">
      <c r="B20" s="5" t="s">
        <v>9</v>
      </c>
      <c r="C20" s="3"/>
      <c r="D20" s="15">
        <f t="shared" si="1"/>
        <v>9622</v>
      </c>
      <c r="E20" s="15">
        <f>ROUND(P20/10000,0)</f>
        <v>4538</v>
      </c>
      <c r="F20" s="15">
        <f t="shared" si="8"/>
        <v>103</v>
      </c>
      <c r="G20" s="15">
        <f t="shared" si="8"/>
        <v>1112</v>
      </c>
      <c r="H20" s="15">
        <f t="shared" si="8"/>
        <v>1569</v>
      </c>
      <c r="I20" s="15">
        <f t="shared" si="8"/>
        <v>163</v>
      </c>
      <c r="J20" s="15">
        <f t="shared" si="8"/>
        <v>116</v>
      </c>
      <c r="K20" s="15">
        <f>ROUND(AA20/10000,0)</f>
        <v>0</v>
      </c>
      <c r="L20" s="15">
        <f>ROUND(AC20/10000,0)</f>
        <v>2021</v>
      </c>
      <c r="N20" s="7">
        <v>45261138</v>
      </c>
      <c r="O20" s="7">
        <v>120427</v>
      </c>
      <c r="P20" s="3">
        <f t="shared" si="4"/>
        <v>45381565</v>
      </c>
      <c r="Q20" s="7">
        <v>1033477</v>
      </c>
      <c r="R20" s="7">
        <v>854</v>
      </c>
      <c r="S20" s="3">
        <f t="shared" si="2"/>
        <v>1034331</v>
      </c>
      <c r="T20" s="7">
        <v>11116156</v>
      </c>
      <c r="U20" s="31">
        <v>15688615</v>
      </c>
      <c r="V20" s="31">
        <v>1632400</v>
      </c>
      <c r="W20" s="31">
        <v>1157675</v>
      </c>
      <c r="X20" s="31"/>
      <c r="AA20" s="7">
        <f t="shared" si="5"/>
        <v>0</v>
      </c>
      <c r="AB20" s="32">
        <f t="shared" si="6"/>
        <v>76010742</v>
      </c>
      <c r="AC20" s="32">
        <v>20209258</v>
      </c>
      <c r="AD20" s="7">
        <f t="shared" si="7"/>
        <v>96220000</v>
      </c>
    </row>
    <row r="21" spans="3:30" ht="6" customHeight="1">
      <c r="C21" s="3"/>
      <c r="D21" s="15"/>
      <c r="E21" s="15"/>
      <c r="F21" s="15"/>
      <c r="G21" s="15"/>
      <c r="H21" s="15"/>
      <c r="I21" s="15"/>
      <c r="J21" s="15"/>
      <c r="K21" s="15"/>
      <c r="L21" s="15"/>
      <c r="P21" s="3">
        <f t="shared" si="4"/>
        <v>0</v>
      </c>
      <c r="S21" s="3">
        <f t="shared" si="2"/>
        <v>0</v>
      </c>
      <c r="U21" s="31"/>
      <c r="V21" s="31"/>
      <c r="W21" s="31"/>
      <c r="X21" s="31"/>
      <c r="AA21" s="7">
        <f t="shared" si="5"/>
        <v>0</v>
      </c>
      <c r="AB21" s="32">
        <f t="shared" si="6"/>
        <v>0</v>
      </c>
      <c r="AC21" s="32"/>
      <c r="AD21" s="7">
        <f t="shared" si="7"/>
        <v>0</v>
      </c>
    </row>
    <row r="22" spans="2:30" ht="13.5" customHeight="1">
      <c r="B22" s="5" t="s">
        <v>10</v>
      </c>
      <c r="C22" s="3"/>
      <c r="D22" s="15">
        <f t="shared" si="1"/>
        <v>13411</v>
      </c>
      <c r="E22" s="15">
        <f>ROUND(P22/10000,0)</f>
        <v>3793</v>
      </c>
      <c r="F22" s="15">
        <f>ROUND(S22/10000,0)</f>
        <v>239</v>
      </c>
      <c r="G22" s="15">
        <f>ROUND(T22/10000,0)</f>
        <v>862</v>
      </c>
      <c r="H22" s="15">
        <f>ROUND(U22/10000,0)</f>
        <v>1669</v>
      </c>
      <c r="I22" s="15">
        <f>ROUND(V22/10000,0)</f>
        <v>117</v>
      </c>
      <c r="J22" s="15">
        <f>ROUND(W22/10000,0)</f>
        <v>226</v>
      </c>
      <c r="K22" s="15">
        <f>ROUND(AA22/10000,0)</f>
        <v>1</v>
      </c>
      <c r="L22" s="15">
        <f>ROUND(AC22/10000,0)</f>
        <v>6504</v>
      </c>
      <c r="N22" s="7">
        <v>37872690</v>
      </c>
      <c r="O22" s="7">
        <v>62044</v>
      </c>
      <c r="P22" s="3">
        <f t="shared" si="4"/>
        <v>37934734</v>
      </c>
      <c r="Q22" s="7">
        <v>2389317</v>
      </c>
      <c r="R22" s="7">
        <v>3630</v>
      </c>
      <c r="S22" s="3">
        <f t="shared" si="2"/>
        <v>2392947</v>
      </c>
      <c r="T22" s="7">
        <v>8623482</v>
      </c>
      <c r="U22" s="31">
        <v>16686235</v>
      </c>
      <c r="V22" s="31">
        <v>1168648</v>
      </c>
      <c r="W22" s="31">
        <v>2260719</v>
      </c>
      <c r="X22" s="31"/>
      <c r="Y22" s="7">
        <v>5246</v>
      </c>
      <c r="Z22" s="7">
        <v>29</v>
      </c>
      <c r="AA22" s="7">
        <f t="shared" si="5"/>
        <v>5275</v>
      </c>
      <c r="AB22" s="32">
        <f t="shared" si="6"/>
        <v>69072040</v>
      </c>
      <c r="AC22" s="32">
        <v>65037960</v>
      </c>
      <c r="AD22" s="7">
        <f t="shared" si="7"/>
        <v>134110000</v>
      </c>
    </row>
    <row r="23" spans="3:30" ht="6" customHeight="1">
      <c r="C23" s="3"/>
      <c r="D23" s="15"/>
      <c r="E23" s="15"/>
      <c r="F23" s="15"/>
      <c r="G23" s="15"/>
      <c r="H23" s="15"/>
      <c r="I23" s="15"/>
      <c r="J23" s="15"/>
      <c r="K23" s="15"/>
      <c r="L23" s="15"/>
      <c r="P23" s="3">
        <f t="shared" si="4"/>
        <v>0</v>
      </c>
      <c r="S23" s="3">
        <f t="shared" si="2"/>
        <v>0</v>
      </c>
      <c r="U23" s="31"/>
      <c r="V23" s="31"/>
      <c r="W23" s="31"/>
      <c r="X23" s="31"/>
      <c r="AA23" s="7">
        <f t="shared" si="5"/>
        <v>0</v>
      </c>
      <c r="AB23" s="32">
        <f t="shared" si="6"/>
        <v>0</v>
      </c>
      <c r="AC23" s="32"/>
      <c r="AD23" s="7">
        <f t="shared" si="7"/>
        <v>0</v>
      </c>
    </row>
    <row r="24" spans="2:30" ht="13.5" customHeight="1">
      <c r="B24" s="5" t="s">
        <v>11</v>
      </c>
      <c r="C24" s="3"/>
      <c r="D24" s="15">
        <f t="shared" si="1"/>
        <v>7466</v>
      </c>
      <c r="E24" s="15">
        <f>ROUND(P24/10000,0)</f>
        <v>1402</v>
      </c>
      <c r="F24" s="15">
        <f aca="true" t="shared" si="9" ref="F24:J25">ROUND(S24/10000,0)</f>
        <v>180</v>
      </c>
      <c r="G24" s="15">
        <f t="shared" si="9"/>
        <v>465</v>
      </c>
      <c r="H24" s="15">
        <f t="shared" si="9"/>
        <v>2006</v>
      </c>
      <c r="I24" s="15">
        <f t="shared" si="9"/>
        <v>260</v>
      </c>
      <c r="J24" s="15">
        <f t="shared" si="9"/>
        <v>163</v>
      </c>
      <c r="K24" s="15">
        <f>ROUND(AA24/10000,0)</f>
        <v>26</v>
      </c>
      <c r="L24" s="15">
        <f>ROUND(AC24/10000,0)</f>
        <v>2964</v>
      </c>
      <c r="N24" s="7">
        <v>13963456</v>
      </c>
      <c r="O24" s="7">
        <v>52311</v>
      </c>
      <c r="P24" s="3">
        <f t="shared" si="4"/>
        <v>14015767</v>
      </c>
      <c r="Q24" s="7">
        <v>1793761</v>
      </c>
      <c r="R24" s="7">
        <v>3192</v>
      </c>
      <c r="S24" s="3">
        <f t="shared" si="2"/>
        <v>1796953</v>
      </c>
      <c r="T24" s="7">
        <v>4649636</v>
      </c>
      <c r="U24" s="31">
        <v>20063731</v>
      </c>
      <c r="V24" s="31">
        <v>2596133</v>
      </c>
      <c r="W24" s="31">
        <v>1633660</v>
      </c>
      <c r="X24" s="31">
        <v>6925</v>
      </c>
      <c r="Y24" s="7">
        <v>256076</v>
      </c>
      <c r="AA24" s="7">
        <f t="shared" si="5"/>
        <v>263001</v>
      </c>
      <c r="AB24" s="32">
        <f t="shared" si="6"/>
        <v>45018881</v>
      </c>
      <c r="AC24" s="32">
        <v>29641119</v>
      </c>
      <c r="AD24" s="7">
        <f t="shared" si="7"/>
        <v>74660000</v>
      </c>
    </row>
    <row r="25" spans="2:30" ht="13.5" customHeight="1">
      <c r="B25" s="5" t="s">
        <v>12</v>
      </c>
      <c r="C25" s="3"/>
      <c r="D25" s="15">
        <f t="shared" si="1"/>
        <v>57231</v>
      </c>
      <c r="E25" s="15">
        <f>ROUND(P25/10000,0)</f>
        <v>860</v>
      </c>
      <c r="F25" s="15">
        <f t="shared" si="9"/>
        <v>121</v>
      </c>
      <c r="G25" s="15">
        <f t="shared" si="9"/>
        <v>240</v>
      </c>
      <c r="H25" s="15">
        <f t="shared" si="9"/>
        <v>4025</v>
      </c>
      <c r="I25" s="15">
        <f t="shared" si="9"/>
        <v>516</v>
      </c>
      <c r="J25" s="15">
        <f t="shared" si="9"/>
        <v>215</v>
      </c>
      <c r="K25" s="15">
        <f>ROUND(AA25/10000,0)</f>
        <v>567</v>
      </c>
      <c r="L25" s="15">
        <f>ROUND(AC25/10000,0)</f>
        <v>50687</v>
      </c>
      <c r="N25" s="7">
        <v>8573034</v>
      </c>
      <c r="O25" s="7">
        <v>22710</v>
      </c>
      <c r="P25" s="3">
        <f t="shared" si="4"/>
        <v>8595744</v>
      </c>
      <c r="Q25" s="7">
        <v>1189938</v>
      </c>
      <c r="R25" s="7">
        <v>20525</v>
      </c>
      <c r="S25" s="3">
        <f t="shared" si="2"/>
        <v>1210463</v>
      </c>
      <c r="T25" s="7">
        <v>2402542</v>
      </c>
      <c r="U25" s="31">
        <v>40253041</v>
      </c>
      <c r="V25" s="31">
        <v>5163557</v>
      </c>
      <c r="W25" s="31">
        <v>2154769</v>
      </c>
      <c r="X25" s="31"/>
      <c r="Y25" s="7">
        <v>5673395</v>
      </c>
      <c r="Z25" s="7">
        <v>3</v>
      </c>
      <c r="AA25" s="7">
        <f t="shared" si="5"/>
        <v>5673398</v>
      </c>
      <c r="AB25" s="32">
        <f t="shared" si="6"/>
        <v>65453514</v>
      </c>
      <c r="AC25" s="32">
        <v>506866486</v>
      </c>
      <c r="AD25" s="7">
        <f t="shared" si="7"/>
        <v>572320000</v>
      </c>
    </row>
    <row r="26" spans="3:30" ht="6" customHeight="1">
      <c r="C26" s="3"/>
      <c r="D26" s="15"/>
      <c r="E26" s="15"/>
      <c r="F26" s="15"/>
      <c r="G26" s="15"/>
      <c r="H26" s="15"/>
      <c r="I26" s="15"/>
      <c r="J26" s="15"/>
      <c r="K26" s="15"/>
      <c r="L26" s="15"/>
      <c r="P26" s="3">
        <f t="shared" si="4"/>
        <v>0</v>
      </c>
      <c r="S26" s="3">
        <f t="shared" si="2"/>
        <v>0</v>
      </c>
      <c r="U26" s="31"/>
      <c r="V26" s="31"/>
      <c r="W26" s="31"/>
      <c r="X26" s="31"/>
      <c r="AA26" s="7">
        <f t="shared" si="5"/>
        <v>0</v>
      </c>
      <c r="AB26" s="32">
        <f t="shared" si="6"/>
        <v>0</v>
      </c>
      <c r="AC26" s="32"/>
      <c r="AD26" s="7">
        <f t="shared" si="7"/>
        <v>0</v>
      </c>
    </row>
    <row r="27" spans="2:30" ht="13.5" customHeight="1">
      <c r="B27" s="5" t="s">
        <v>13</v>
      </c>
      <c r="C27" s="3"/>
      <c r="D27" s="15">
        <f t="shared" si="1"/>
        <v>347</v>
      </c>
      <c r="E27" s="15">
        <f>ROUND(P27/10000,0)</f>
        <v>194</v>
      </c>
      <c r="F27" s="15">
        <f aca="true" t="shared" si="10" ref="F27:J29">ROUND(S27/10000,0)</f>
        <v>3</v>
      </c>
      <c r="G27" s="15">
        <f t="shared" si="10"/>
        <v>43</v>
      </c>
      <c r="H27" s="15">
        <f t="shared" si="10"/>
        <v>0</v>
      </c>
      <c r="I27" s="15">
        <f t="shared" si="10"/>
        <v>0</v>
      </c>
      <c r="J27" s="15">
        <f t="shared" si="10"/>
        <v>19</v>
      </c>
      <c r="K27" s="15">
        <f>ROUND(AA27/10000,0)</f>
        <v>0</v>
      </c>
      <c r="L27" s="15">
        <f>ROUND(AC27/10000,0)</f>
        <v>88</v>
      </c>
      <c r="N27" s="7">
        <v>1940652</v>
      </c>
      <c r="P27" s="3">
        <f t="shared" si="4"/>
        <v>1940652</v>
      </c>
      <c r="Q27" s="7">
        <v>27704</v>
      </c>
      <c r="S27" s="3">
        <f t="shared" si="2"/>
        <v>27704</v>
      </c>
      <c r="T27" s="7">
        <v>431254</v>
      </c>
      <c r="U27" s="31"/>
      <c r="V27" s="31"/>
      <c r="W27" s="31">
        <v>186575</v>
      </c>
      <c r="X27" s="31"/>
      <c r="AA27" s="7">
        <f t="shared" si="5"/>
        <v>0</v>
      </c>
      <c r="AB27" s="32">
        <f t="shared" si="6"/>
        <v>2586185</v>
      </c>
      <c r="AC27" s="32">
        <v>883815</v>
      </c>
      <c r="AD27" s="7">
        <f t="shared" si="7"/>
        <v>3470000</v>
      </c>
    </row>
    <row r="28" spans="2:30" ht="13.5" customHeight="1">
      <c r="B28" s="5" t="s">
        <v>14</v>
      </c>
      <c r="C28" s="3"/>
      <c r="D28" s="15">
        <f t="shared" si="1"/>
        <v>23676</v>
      </c>
      <c r="E28" s="15">
        <f>ROUND(P28/10000,0)</f>
        <v>1858</v>
      </c>
      <c r="F28" s="15">
        <f t="shared" si="10"/>
        <v>211</v>
      </c>
      <c r="G28" s="15">
        <f t="shared" si="10"/>
        <v>545</v>
      </c>
      <c r="H28" s="15">
        <f t="shared" si="10"/>
        <v>1542</v>
      </c>
      <c r="I28" s="15">
        <f t="shared" si="10"/>
        <v>142</v>
      </c>
      <c r="J28" s="15">
        <f t="shared" si="10"/>
        <v>28</v>
      </c>
      <c r="K28" s="15">
        <f>ROUND(AA28/10000,0)</f>
        <v>1</v>
      </c>
      <c r="L28" s="15">
        <f>ROUND(AC28/10000,0)</f>
        <v>19349</v>
      </c>
      <c r="N28" s="7">
        <v>18558245</v>
      </c>
      <c r="O28" s="7">
        <v>25561</v>
      </c>
      <c r="P28" s="3">
        <f t="shared" si="4"/>
        <v>18583806</v>
      </c>
      <c r="Q28" s="7">
        <v>2105805</v>
      </c>
      <c r="R28" s="7">
        <v>1233</v>
      </c>
      <c r="S28" s="3">
        <f t="shared" si="2"/>
        <v>2107038</v>
      </c>
      <c r="T28" s="7">
        <v>5452887</v>
      </c>
      <c r="U28" s="31">
        <v>15424846</v>
      </c>
      <c r="V28" s="31">
        <v>1418717</v>
      </c>
      <c r="W28" s="31">
        <v>278644</v>
      </c>
      <c r="X28" s="31"/>
      <c r="Y28" s="7">
        <v>13763</v>
      </c>
      <c r="AA28" s="7">
        <f t="shared" si="5"/>
        <v>13763</v>
      </c>
      <c r="AB28" s="32">
        <f t="shared" si="6"/>
        <v>43279701</v>
      </c>
      <c r="AC28" s="32">
        <v>193490299</v>
      </c>
      <c r="AD28" s="7">
        <f t="shared" si="7"/>
        <v>236770000</v>
      </c>
    </row>
    <row r="29" spans="2:30" ht="13.5" customHeight="1">
      <c r="B29" s="5" t="s">
        <v>15</v>
      </c>
      <c r="C29" s="3"/>
      <c r="D29" s="15">
        <f t="shared" si="1"/>
        <v>30731</v>
      </c>
      <c r="E29" s="15">
        <f>ROUND(P29/10000,0)</f>
        <v>3657</v>
      </c>
      <c r="F29" s="15">
        <f t="shared" si="10"/>
        <v>107</v>
      </c>
      <c r="G29" s="15">
        <f t="shared" si="10"/>
        <v>721</v>
      </c>
      <c r="H29" s="15">
        <f t="shared" si="10"/>
        <v>1308</v>
      </c>
      <c r="I29" s="15">
        <f t="shared" si="10"/>
        <v>45</v>
      </c>
      <c r="J29" s="15">
        <f t="shared" si="10"/>
        <v>103</v>
      </c>
      <c r="K29" s="15">
        <f>ROUND(AA29/10000,0)</f>
        <v>301</v>
      </c>
      <c r="L29" s="15">
        <f>ROUND(AC29/10000,0)</f>
        <v>24489</v>
      </c>
      <c r="N29" s="7">
        <v>36479949</v>
      </c>
      <c r="O29" s="7">
        <v>93502</v>
      </c>
      <c r="P29" s="3">
        <f t="shared" si="4"/>
        <v>36573451</v>
      </c>
      <c r="Q29" s="7">
        <v>1065996</v>
      </c>
      <c r="R29" s="7">
        <v>6046</v>
      </c>
      <c r="S29" s="3">
        <f t="shared" si="2"/>
        <v>1072042</v>
      </c>
      <c r="T29" s="7">
        <v>7207775</v>
      </c>
      <c r="U29" s="31">
        <v>13080589</v>
      </c>
      <c r="V29" s="31">
        <v>454779</v>
      </c>
      <c r="W29" s="31">
        <v>1029375</v>
      </c>
      <c r="X29" s="31"/>
      <c r="Y29" s="7">
        <v>3005215</v>
      </c>
      <c r="AA29" s="7">
        <f t="shared" si="5"/>
        <v>3005215</v>
      </c>
      <c r="AB29" s="32">
        <f t="shared" si="6"/>
        <v>62423226</v>
      </c>
      <c r="AC29" s="32">
        <v>244886774</v>
      </c>
      <c r="AD29" s="7">
        <f t="shared" si="7"/>
        <v>307310000</v>
      </c>
    </row>
    <row r="30" spans="3:30" ht="6" customHeight="1">
      <c r="C30" s="3"/>
      <c r="D30" s="15"/>
      <c r="E30" s="15"/>
      <c r="F30" s="15"/>
      <c r="G30" s="15"/>
      <c r="H30" s="15"/>
      <c r="I30" s="15"/>
      <c r="J30" s="15"/>
      <c r="K30" s="15"/>
      <c r="L30" s="15"/>
      <c r="P30" s="3">
        <f t="shared" si="4"/>
        <v>0</v>
      </c>
      <c r="S30" s="3">
        <f t="shared" si="2"/>
        <v>0</v>
      </c>
      <c r="U30" s="31"/>
      <c r="V30" s="31"/>
      <c r="W30" s="31"/>
      <c r="X30" s="31"/>
      <c r="AA30" s="7">
        <f t="shared" si="5"/>
        <v>0</v>
      </c>
      <c r="AB30" s="32">
        <f t="shared" si="6"/>
        <v>0</v>
      </c>
      <c r="AC30" s="32"/>
      <c r="AD30" s="7">
        <f t="shared" si="7"/>
        <v>0</v>
      </c>
    </row>
    <row r="31" spans="2:30" ht="13.5" customHeight="1">
      <c r="B31" s="5" t="s">
        <v>16</v>
      </c>
      <c r="C31" s="3"/>
      <c r="D31" s="15">
        <f t="shared" si="1"/>
        <v>33957</v>
      </c>
      <c r="E31" s="15">
        <f>ROUND(P31/10000,0)</f>
        <v>700</v>
      </c>
      <c r="F31" s="15">
        <f aca="true" t="shared" si="11" ref="F31:J33">ROUND(S31/10000,0)</f>
        <v>65</v>
      </c>
      <c r="G31" s="15">
        <f t="shared" si="11"/>
        <v>125</v>
      </c>
      <c r="H31" s="15">
        <f t="shared" si="11"/>
        <v>446</v>
      </c>
      <c r="I31" s="15">
        <f t="shared" si="11"/>
        <v>78</v>
      </c>
      <c r="J31" s="15">
        <f t="shared" si="11"/>
        <v>43</v>
      </c>
      <c r="K31" s="15">
        <f>ROUND(AA31/10000,0)</f>
        <v>74</v>
      </c>
      <c r="L31" s="15">
        <f>ROUND(AC31/10000,0)</f>
        <v>32426</v>
      </c>
      <c r="N31" s="7">
        <v>6999623</v>
      </c>
      <c r="P31" s="3">
        <f t="shared" si="4"/>
        <v>6999623</v>
      </c>
      <c r="Q31" s="7">
        <v>648819</v>
      </c>
      <c r="S31" s="3">
        <f t="shared" si="2"/>
        <v>648819</v>
      </c>
      <c r="T31" s="7">
        <v>1254143</v>
      </c>
      <c r="U31" s="31">
        <v>4461261</v>
      </c>
      <c r="V31" s="31">
        <v>781007</v>
      </c>
      <c r="W31" s="31">
        <v>434429</v>
      </c>
      <c r="X31" s="31">
        <v>403167</v>
      </c>
      <c r="Y31" s="7">
        <v>335118</v>
      </c>
      <c r="AA31" s="7">
        <f t="shared" si="5"/>
        <v>738285</v>
      </c>
      <c r="AB31" s="32">
        <f t="shared" si="6"/>
        <v>15317567</v>
      </c>
      <c r="AC31" s="32">
        <v>324262433</v>
      </c>
      <c r="AD31" s="7">
        <f t="shared" si="7"/>
        <v>339580000</v>
      </c>
    </row>
    <row r="32" spans="2:30" ht="13.5" customHeight="1">
      <c r="B32" s="5" t="s">
        <v>17</v>
      </c>
      <c r="C32" s="3"/>
      <c r="D32" s="15">
        <f t="shared" si="1"/>
        <v>7129</v>
      </c>
      <c r="E32" s="15">
        <f>ROUND(P32/10000,0)</f>
        <v>3950</v>
      </c>
      <c r="F32" s="15">
        <f t="shared" si="11"/>
        <v>32</v>
      </c>
      <c r="G32" s="15">
        <f t="shared" si="11"/>
        <v>689</v>
      </c>
      <c r="H32" s="15">
        <f t="shared" si="11"/>
        <v>192</v>
      </c>
      <c r="I32" s="15">
        <f t="shared" si="11"/>
        <v>10</v>
      </c>
      <c r="J32" s="15">
        <f t="shared" si="11"/>
        <v>88</v>
      </c>
      <c r="K32" s="15">
        <f>ROUND(AA32/10000,0)</f>
        <v>1</v>
      </c>
      <c r="L32" s="15">
        <f>ROUND(AC32/10000,0)</f>
        <v>2167</v>
      </c>
      <c r="N32" s="7">
        <v>39495031</v>
      </c>
      <c r="P32" s="3">
        <f t="shared" si="4"/>
        <v>39495031</v>
      </c>
      <c r="Q32" s="7">
        <v>323981</v>
      </c>
      <c r="S32" s="3">
        <f t="shared" si="2"/>
        <v>323981</v>
      </c>
      <c r="T32" s="7">
        <v>6889377</v>
      </c>
      <c r="U32" s="31">
        <v>1922154</v>
      </c>
      <c r="V32" s="31">
        <v>102525</v>
      </c>
      <c r="W32" s="31">
        <v>884181</v>
      </c>
      <c r="X32" s="31"/>
      <c r="Y32" s="7">
        <v>5413</v>
      </c>
      <c r="Z32" s="7">
        <v>24</v>
      </c>
      <c r="AA32" s="7">
        <f t="shared" si="5"/>
        <v>5437</v>
      </c>
      <c r="AB32" s="32">
        <f t="shared" si="6"/>
        <v>49622686</v>
      </c>
      <c r="AC32" s="32">
        <v>21667314</v>
      </c>
      <c r="AD32" s="7">
        <f t="shared" si="7"/>
        <v>71290000</v>
      </c>
    </row>
    <row r="33" spans="2:30" ht="13.5" customHeight="1">
      <c r="B33" s="5" t="s">
        <v>18</v>
      </c>
      <c r="C33" s="3"/>
      <c r="D33" s="15">
        <f t="shared" si="1"/>
        <v>22632</v>
      </c>
      <c r="E33" s="15">
        <f>ROUND(P33/10000,0)</f>
        <v>1632</v>
      </c>
      <c r="F33" s="15">
        <f t="shared" si="11"/>
        <v>88</v>
      </c>
      <c r="G33" s="15">
        <f t="shared" si="11"/>
        <v>291</v>
      </c>
      <c r="H33" s="15">
        <f t="shared" si="11"/>
        <v>1522</v>
      </c>
      <c r="I33" s="15">
        <f t="shared" si="11"/>
        <v>49</v>
      </c>
      <c r="J33" s="15">
        <f t="shared" si="11"/>
        <v>105</v>
      </c>
      <c r="K33" s="15">
        <f>ROUND(AA33/10000,0)</f>
        <v>11</v>
      </c>
      <c r="L33" s="15">
        <f>ROUND(AC33/10000,0)</f>
        <v>18934</v>
      </c>
      <c r="N33" s="7">
        <v>16317082</v>
      </c>
      <c r="P33" s="3">
        <f t="shared" si="4"/>
        <v>16317082</v>
      </c>
      <c r="Q33" s="7">
        <v>884140</v>
      </c>
      <c r="S33" s="3">
        <f t="shared" si="2"/>
        <v>884140</v>
      </c>
      <c r="T33" s="7">
        <v>2906690</v>
      </c>
      <c r="U33" s="31">
        <v>15221708</v>
      </c>
      <c r="V33" s="31">
        <v>486323</v>
      </c>
      <c r="W33" s="31">
        <v>1053359</v>
      </c>
      <c r="X33" s="31"/>
      <c r="Y33" s="7">
        <v>106765</v>
      </c>
      <c r="Z33" s="7">
        <v>119</v>
      </c>
      <c r="AA33" s="7">
        <f t="shared" si="5"/>
        <v>106884</v>
      </c>
      <c r="AB33" s="32">
        <f t="shared" si="6"/>
        <v>36976186</v>
      </c>
      <c r="AC33" s="32">
        <v>189343814</v>
      </c>
      <c r="AD33" s="7">
        <f t="shared" si="7"/>
        <v>226320000</v>
      </c>
    </row>
    <row r="34" spans="3:30" ht="6" customHeight="1">
      <c r="C34" s="3"/>
      <c r="D34" s="15"/>
      <c r="E34" s="15"/>
      <c r="F34" s="15"/>
      <c r="G34" s="15"/>
      <c r="H34" s="15"/>
      <c r="I34" s="15"/>
      <c r="J34" s="15"/>
      <c r="K34" s="15"/>
      <c r="L34" s="15"/>
      <c r="P34" s="3">
        <f t="shared" si="4"/>
        <v>0</v>
      </c>
      <c r="S34" s="3">
        <f t="shared" si="2"/>
        <v>0</v>
      </c>
      <c r="U34" s="31"/>
      <c r="V34" s="31"/>
      <c r="W34" s="31"/>
      <c r="X34" s="31"/>
      <c r="AA34" s="7">
        <f t="shared" si="5"/>
        <v>0</v>
      </c>
      <c r="AB34" s="32">
        <f t="shared" si="6"/>
        <v>0</v>
      </c>
      <c r="AC34" s="32"/>
      <c r="AD34" s="7">
        <f t="shared" si="7"/>
        <v>0</v>
      </c>
    </row>
    <row r="35" spans="2:30" ht="13.5" customHeight="1">
      <c r="B35" s="5" t="s">
        <v>19</v>
      </c>
      <c r="C35" s="3"/>
      <c r="D35" s="15">
        <f t="shared" si="1"/>
        <v>23686</v>
      </c>
      <c r="E35" s="15">
        <f>ROUND(P35/10000,0)</f>
        <v>2108</v>
      </c>
      <c r="F35" s="15">
        <f aca="true" t="shared" si="12" ref="F35:J38">ROUND(S35/10000,0)</f>
        <v>298</v>
      </c>
      <c r="G35" s="15">
        <f t="shared" si="12"/>
        <v>461</v>
      </c>
      <c r="H35" s="15">
        <f t="shared" si="12"/>
        <v>4312</v>
      </c>
      <c r="I35" s="15">
        <f t="shared" si="12"/>
        <v>846</v>
      </c>
      <c r="J35" s="15">
        <f t="shared" si="12"/>
        <v>262</v>
      </c>
      <c r="K35" s="15">
        <f>ROUND(AA35/10000,0)</f>
        <v>1</v>
      </c>
      <c r="L35" s="15">
        <f>ROUND(AC35/10000,0)</f>
        <v>15398</v>
      </c>
      <c r="N35" s="7">
        <v>21038215</v>
      </c>
      <c r="O35" s="7">
        <v>36795</v>
      </c>
      <c r="P35" s="3">
        <f t="shared" si="4"/>
        <v>21075010</v>
      </c>
      <c r="Q35" s="7">
        <v>2971489</v>
      </c>
      <c r="R35" s="7">
        <v>12373</v>
      </c>
      <c r="S35" s="3">
        <f t="shared" si="2"/>
        <v>2983862</v>
      </c>
      <c r="T35" s="7">
        <v>4609541</v>
      </c>
      <c r="U35" s="31">
        <v>43116206</v>
      </c>
      <c r="V35" s="31">
        <v>8460585</v>
      </c>
      <c r="W35" s="31">
        <v>2622757</v>
      </c>
      <c r="X35" s="31">
        <v>14343</v>
      </c>
      <c r="Y35" s="7">
        <v>196</v>
      </c>
      <c r="Z35" s="7">
        <v>86</v>
      </c>
      <c r="AA35" s="7">
        <f t="shared" si="5"/>
        <v>14625</v>
      </c>
      <c r="AB35" s="32">
        <f t="shared" si="6"/>
        <v>82882586</v>
      </c>
      <c r="AC35" s="32">
        <v>153977414</v>
      </c>
      <c r="AD35" s="7">
        <f t="shared" si="7"/>
        <v>236860000</v>
      </c>
    </row>
    <row r="36" spans="2:30" ht="13.5" customHeight="1">
      <c r="B36" s="5" t="s">
        <v>20</v>
      </c>
      <c r="C36" s="3"/>
      <c r="D36" s="15">
        <f t="shared" si="1"/>
        <v>6804</v>
      </c>
      <c r="E36" s="15">
        <f>ROUND(P36/10000,0)</f>
        <v>2196</v>
      </c>
      <c r="F36" s="15">
        <f t="shared" si="12"/>
        <v>186</v>
      </c>
      <c r="G36" s="15">
        <f t="shared" si="12"/>
        <v>854</v>
      </c>
      <c r="H36" s="15">
        <f t="shared" si="12"/>
        <v>1042</v>
      </c>
      <c r="I36" s="15">
        <f t="shared" si="12"/>
        <v>66</v>
      </c>
      <c r="J36" s="15">
        <f t="shared" si="12"/>
        <v>101</v>
      </c>
      <c r="K36" s="15">
        <f>ROUND(AA36/10000,0)</f>
        <v>0</v>
      </c>
      <c r="L36" s="15">
        <f>ROUND(AC36/10000,0)</f>
        <v>2359</v>
      </c>
      <c r="N36" s="7">
        <v>21254982</v>
      </c>
      <c r="O36" s="7">
        <v>703469</v>
      </c>
      <c r="P36" s="3">
        <f t="shared" si="4"/>
        <v>21958451</v>
      </c>
      <c r="Q36" s="7">
        <v>1819786</v>
      </c>
      <c r="R36" s="7">
        <v>39423</v>
      </c>
      <c r="S36" s="3">
        <f t="shared" si="2"/>
        <v>1859209</v>
      </c>
      <c r="T36" s="7">
        <v>8539728</v>
      </c>
      <c r="U36" s="31">
        <v>10420124</v>
      </c>
      <c r="V36" s="31">
        <v>661295</v>
      </c>
      <c r="W36" s="31">
        <v>1011329</v>
      </c>
      <c r="X36" s="31"/>
      <c r="Y36" s="7">
        <v>4074</v>
      </c>
      <c r="AA36" s="7">
        <f t="shared" si="5"/>
        <v>4074</v>
      </c>
      <c r="AB36" s="32">
        <f t="shared" si="6"/>
        <v>44454210</v>
      </c>
      <c r="AC36" s="32">
        <v>23585790</v>
      </c>
      <c r="AD36" s="7">
        <f t="shared" si="7"/>
        <v>68040000</v>
      </c>
    </row>
    <row r="37" spans="2:30" ht="13.5" customHeight="1">
      <c r="B37" s="5" t="s">
        <v>21</v>
      </c>
      <c r="C37" s="3"/>
      <c r="D37" s="15">
        <f t="shared" si="1"/>
        <v>4091</v>
      </c>
      <c r="E37" s="15">
        <f>ROUND(P37/10000,0)</f>
        <v>380</v>
      </c>
      <c r="F37" s="15">
        <f t="shared" si="12"/>
        <v>254</v>
      </c>
      <c r="G37" s="15">
        <f t="shared" si="12"/>
        <v>23</v>
      </c>
      <c r="H37" s="15">
        <f t="shared" si="12"/>
        <v>794</v>
      </c>
      <c r="I37" s="15">
        <f t="shared" si="12"/>
        <v>39</v>
      </c>
      <c r="J37" s="15">
        <f t="shared" si="12"/>
        <v>7</v>
      </c>
      <c r="K37" s="15">
        <f>ROUND(AA37/10000,0)</f>
        <v>2</v>
      </c>
      <c r="L37" s="15">
        <f>ROUND(AC37/10000,0)</f>
        <v>2592</v>
      </c>
      <c r="N37" s="7">
        <v>3799727</v>
      </c>
      <c r="P37" s="3">
        <f t="shared" si="4"/>
        <v>3799727</v>
      </c>
      <c r="Q37" s="7">
        <v>2544678</v>
      </c>
      <c r="S37" s="3">
        <f t="shared" si="2"/>
        <v>2544678</v>
      </c>
      <c r="T37" s="7">
        <v>228457</v>
      </c>
      <c r="U37" s="31">
        <v>7942694</v>
      </c>
      <c r="V37" s="31">
        <v>392738</v>
      </c>
      <c r="W37" s="31">
        <v>73886</v>
      </c>
      <c r="X37" s="31"/>
      <c r="Y37" s="7">
        <v>17848</v>
      </c>
      <c r="Z37" s="7">
        <v>27</v>
      </c>
      <c r="AA37" s="7">
        <f t="shared" si="5"/>
        <v>17875</v>
      </c>
      <c r="AB37" s="32">
        <f t="shared" si="6"/>
        <v>15000055</v>
      </c>
      <c r="AC37" s="32">
        <v>25919945</v>
      </c>
      <c r="AD37" s="7">
        <f t="shared" si="7"/>
        <v>40920000</v>
      </c>
    </row>
    <row r="38" spans="2:30" ht="13.5" customHeight="1">
      <c r="B38" s="5" t="s">
        <v>22</v>
      </c>
      <c r="C38" s="3"/>
      <c r="D38" s="15">
        <f t="shared" si="1"/>
        <v>4025</v>
      </c>
      <c r="E38" s="15">
        <f>ROUND(P38/10000,0)</f>
        <v>64</v>
      </c>
      <c r="F38" s="15">
        <f t="shared" si="12"/>
        <v>60</v>
      </c>
      <c r="G38" s="15">
        <f t="shared" si="12"/>
        <v>31</v>
      </c>
      <c r="H38" s="15">
        <f t="shared" si="12"/>
        <v>1000</v>
      </c>
      <c r="I38" s="15">
        <f t="shared" si="12"/>
        <v>49</v>
      </c>
      <c r="J38" s="15">
        <f t="shared" si="12"/>
        <v>64</v>
      </c>
      <c r="K38" s="15">
        <f>ROUND(AA38/10000,0)</f>
        <v>11</v>
      </c>
      <c r="L38" s="15">
        <f>ROUND(AC38/10000,0)</f>
        <v>2746</v>
      </c>
      <c r="N38" s="7">
        <v>638511</v>
      </c>
      <c r="P38" s="3">
        <f t="shared" si="4"/>
        <v>638511</v>
      </c>
      <c r="Q38" s="7">
        <v>595314</v>
      </c>
      <c r="S38" s="3">
        <f t="shared" si="2"/>
        <v>595314</v>
      </c>
      <c r="T38" s="7">
        <v>311402</v>
      </c>
      <c r="U38" s="31">
        <v>9997283</v>
      </c>
      <c r="V38" s="31">
        <v>490286</v>
      </c>
      <c r="W38" s="31">
        <v>636459</v>
      </c>
      <c r="X38" s="31"/>
      <c r="Y38" s="7">
        <v>110040</v>
      </c>
      <c r="AA38" s="7">
        <f t="shared" si="5"/>
        <v>110040</v>
      </c>
      <c r="AB38" s="32">
        <f t="shared" si="6"/>
        <v>12779295</v>
      </c>
      <c r="AC38" s="32">
        <v>27460705</v>
      </c>
      <c r="AD38" s="7">
        <f t="shared" si="7"/>
        <v>40240000</v>
      </c>
    </row>
    <row r="39" spans="3:30" ht="6" customHeight="1">
      <c r="C39" s="3"/>
      <c r="D39" s="15"/>
      <c r="E39" s="15"/>
      <c r="F39" s="15"/>
      <c r="G39" s="15"/>
      <c r="H39" s="15"/>
      <c r="I39" s="15"/>
      <c r="J39" s="15"/>
      <c r="K39" s="15"/>
      <c r="L39" s="15"/>
      <c r="P39" s="3">
        <f t="shared" si="4"/>
        <v>0</v>
      </c>
      <c r="S39" s="3">
        <f t="shared" si="2"/>
        <v>0</v>
      </c>
      <c r="U39" s="31"/>
      <c r="V39" s="31"/>
      <c r="W39" s="31"/>
      <c r="X39" s="31"/>
      <c r="AA39" s="7">
        <f t="shared" si="5"/>
        <v>0</v>
      </c>
      <c r="AB39" s="32">
        <f t="shared" si="6"/>
        <v>0</v>
      </c>
      <c r="AC39" s="32"/>
      <c r="AD39" s="7">
        <f t="shared" si="7"/>
        <v>0</v>
      </c>
    </row>
    <row r="40" spans="2:30" ht="13.5" customHeight="1">
      <c r="B40" s="5" t="s">
        <v>23</v>
      </c>
      <c r="C40" s="3"/>
      <c r="D40" s="15">
        <f t="shared" si="1"/>
        <v>4122</v>
      </c>
      <c r="E40" s="15">
        <f>ROUND(P40/10000,0)</f>
        <v>1000</v>
      </c>
      <c r="F40" s="15">
        <f aca="true" t="shared" si="13" ref="F40:J43">ROUND(S40/10000,0)</f>
        <v>218</v>
      </c>
      <c r="G40" s="15">
        <f t="shared" si="13"/>
        <v>602</v>
      </c>
      <c r="H40" s="15">
        <f t="shared" si="13"/>
        <v>479</v>
      </c>
      <c r="I40" s="15">
        <f t="shared" si="13"/>
        <v>9</v>
      </c>
      <c r="J40" s="15">
        <f t="shared" si="13"/>
        <v>372</v>
      </c>
      <c r="K40" s="15">
        <f>ROUND(AA40/10000,0)</f>
        <v>1</v>
      </c>
      <c r="L40" s="15">
        <f>ROUND(AC40/10000,0)</f>
        <v>1441</v>
      </c>
      <c r="N40" s="7">
        <v>9613572</v>
      </c>
      <c r="O40" s="7">
        <v>386564</v>
      </c>
      <c r="P40" s="3">
        <f t="shared" si="4"/>
        <v>10000136</v>
      </c>
      <c r="Q40" s="7">
        <v>2067590</v>
      </c>
      <c r="R40" s="7">
        <v>113887</v>
      </c>
      <c r="S40" s="3">
        <f t="shared" si="2"/>
        <v>2181477</v>
      </c>
      <c r="T40" s="7">
        <v>6023139</v>
      </c>
      <c r="U40" s="31">
        <v>4794115</v>
      </c>
      <c r="V40" s="31">
        <v>87540</v>
      </c>
      <c r="W40" s="31">
        <v>3717198</v>
      </c>
      <c r="X40" s="31"/>
      <c r="Y40" s="7">
        <v>7971</v>
      </c>
      <c r="AA40" s="7">
        <f t="shared" si="5"/>
        <v>7971</v>
      </c>
      <c r="AB40" s="32">
        <f t="shared" si="6"/>
        <v>26811576</v>
      </c>
      <c r="AC40" s="32">
        <v>14408424</v>
      </c>
      <c r="AD40" s="7">
        <f t="shared" si="7"/>
        <v>41220000</v>
      </c>
    </row>
    <row r="41" spans="2:30" ht="13.5" customHeight="1">
      <c r="B41" s="5" t="s">
        <v>24</v>
      </c>
      <c r="C41" s="3"/>
      <c r="D41" s="15">
        <f t="shared" si="1"/>
        <v>2178</v>
      </c>
      <c r="E41" s="15">
        <f>ROUND(P41/10000,0)</f>
        <v>1033</v>
      </c>
      <c r="F41" s="15">
        <f t="shared" si="13"/>
        <v>54</v>
      </c>
      <c r="G41" s="15">
        <f t="shared" si="13"/>
        <v>288</v>
      </c>
      <c r="H41" s="15">
        <f t="shared" si="13"/>
        <v>77</v>
      </c>
      <c r="I41" s="15">
        <f t="shared" si="13"/>
        <v>1</v>
      </c>
      <c r="J41" s="15">
        <f t="shared" si="13"/>
        <v>60</v>
      </c>
      <c r="K41" s="15">
        <f>ROUND(AA41/10000,0)</f>
        <v>1</v>
      </c>
      <c r="L41" s="15">
        <f>ROUND(AC41/10000,0)</f>
        <v>664</v>
      </c>
      <c r="N41" s="7">
        <v>10211228</v>
      </c>
      <c r="O41" s="7">
        <v>119925</v>
      </c>
      <c r="P41" s="3">
        <f t="shared" si="4"/>
        <v>10331153</v>
      </c>
      <c r="Q41" s="7">
        <v>515820</v>
      </c>
      <c r="R41" s="7">
        <v>25539</v>
      </c>
      <c r="S41" s="3">
        <f t="shared" si="2"/>
        <v>541359</v>
      </c>
      <c r="T41" s="7">
        <v>2875512</v>
      </c>
      <c r="U41" s="31">
        <v>765399</v>
      </c>
      <c r="V41" s="31">
        <v>6981</v>
      </c>
      <c r="W41" s="31">
        <v>600767</v>
      </c>
      <c r="X41" s="31"/>
      <c r="Y41" s="7">
        <v>5879</v>
      </c>
      <c r="AA41" s="7">
        <f t="shared" si="5"/>
        <v>5879</v>
      </c>
      <c r="AB41" s="32">
        <f t="shared" si="6"/>
        <v>15127050</v>
      </c>
      <c r="AC41" s="32">
        <v>6642950</v>
      </c>
      <c r="AD41" s="7">
        <f t="shared" si="7"/>
        <v>21770000</v>
      </c>
    </row>
    <row r="42" spans="2:30" ht="13.5" customHeight="1">
      <c r="B42" s="5" t="s">
        <v>25</v>
      </c>
      <c r="C42" s="3"/>
      <c r="D42" s="15">
        <f t="shared" si="1"/>
        <v>580</v>
      </c>
      <c r="E42" s="15">
        <f>ROUND(P42/10000,0)</f>
        <v>393</v>
      </c>
      <c r="F42" s="15">
        <f t="shared" si="13"/>
        <v>9</v>
      </c>
      <c r="G42" s="15">
        <f t="shared" si="13"/>
        <v>47</v>
      </c>
      <c r="H42" s="15">
        <f t="shared" si="13"/>
        <v>0</v>
      </c>
      <c r="I42" s="15">
        <f t="shared" si="13"/>
        <v>0</v>
      </c>
      <c r="J42" s="15">
        <f t="shared" si="13"/>
        <v>5</v>
      </c>
      <c r="K42" s="15">
        <f>ROUND(AA42/10000,0)</f>
        <v>0</v>
      </c>
      <c r="L42" s="15">
        <f>ROUND(AC42/10000,0)</f>
        <v>126</v>
      </c>
      <c r="N42" s="7">
        <v>3932092</v>
      </c>
      <c r="P42" s="3">
        <f t="shared" si="4"/>
        <v>3932092</v>
      </c>
      <c r="Q42" s="7">
        <v>85178</v>
      </c>
      <c r="S42" s="3">
        <f t="shared" si="2"/>
        <v>85178</v>
      </c>
      <c r="T42" s="7">
        <v>472073</v>
      </c>
      <c r="U42" s="31"/>
      <c r="V42" s="31"/>
      <c r="W42" s="31">
        <v>47167</v>
      </c>
      <c r="X42" s="31"/>
      <c r="AA42" s="7">
        <f t="shared" si="5"/>
        <v>0</v>
      </c>
      <c r="AB42" s="32">
        <f t="shared" si="6"/>
        <v>4536510</v>
      </c>
      <c r="AC42" s="32">
        <v>1263490</v>
      </c>
      <c r="AD42" s="7">
        <f t="shared" si="7"/>
        <v>5800000</v>
      </c>
    </row>
    <row r="43" spans="2:30" ht="13.5" customHeight="1">
      <c r="B43" s="5" t="s">
        <v>26</v>
      </c>
      <c r="C43" s="3"/>
      <c r="D43" s="15">
        <f t="shared" si="1"/>
        <v>796</v>
      </c>
      <c r="E43" s="15">
        <f>ROUND(P43/10000,0)</f>
        <v>348</v>
      </c>
      <c r="F43" s="15">
        <f t="shared" si="13"/>
        <v>9</v>
      </c>
      <c r="G43" s="15">
        <f t="shared" si="13"/>
        <v>236</v>
      </c>
      <c r="H43" s="15">
        <f t="shared" si="13"/>
        <v>0</v>
      </c>
      <c r="I43" s="15">
        <f t="shared" si="13"/>
        <v>0</v>
      </c>
      <c r="J43" s="15">
        <f t="shared" si="13"/>
        <v>8</v>
      </c>
      <c r="K43" s="15">
        <f>ROUND(AA43/10000,0)</f>
        <v>0</v>
      </c>
      <c r="L43" s="15">
        <f>ROUND(AC43/10000,0)</f>
        <v>195</v>
      </c>
      <c r="N43" s="7">
        <v>3409703</v>
      </c>
      <c r="O43" s="7">
        <v>71821</v>
      </c>
      <c r="P43" s="3">
        <f t="shared" si="4"/>
        <v>3481524</v>
      </c>
      <c r="Q43" s="7">
        <v>73584</v>
      </c>
      <c r="R43" s="7">
        <v>16565</v>
      </c>
      <c r="S43" s="3">
        <f t="shared" si="2"/>
        <v>90149</v>
      </c>
      <c r="T43" s="7">
        <v>2356122</v>
      </c>
      <c r="U43" s="31"/>
      <c r="V43" s="31"/>
      <c r="W43" s="31">
        <v>83196</v>
      </c>
      <c r="X43" s="31"/>
      <c r="AA43" s="7">
        <f t="shared" si="5"/>
        <v>0</v>
      </c>
      <c r="AB43" s="32">
        <f t="shared" si="6"/>
        <v>6010991</v>
      </c>
      <c r="AC43" s="32">
        <v>1949009</v>
      </c>
      <c r="AD43" s="7">
        <f t="shared" si="7"/>
        <v>7960000</v>
      </c>
    </row>
    <row r="44" spans="3:30" ht="6" customHeight="1">
      <c r="C44" s="3"/>
      <c r="D44" s="15"/>
      <c r="E44" s="15"/>
      <c r="F44" s="15"/>
      <c r="G44" s="15"/>
      <c r="H44" s="15"/>
      <c r="I44" s="15"/>
      <c r="J44" s="15"/>
      <c r="K44" s="15"/>
      <c r="L44" s="15"/>
      <c r="P44" s="3">
        <f t="shared" si="4"/>
        <v>0</v>
      </c>
      <c r="S44" s="3">
        <f t="shared" si="2"/>
        <v>0</v>
      </c>
      <c r="U44" s="31"/>
      <c r="V44" s="31"/>
      <c r="W44" s="31"/>
      <c r="X44" s="31"/>
      <c r="AA44" s="7">
        <f t="shared" si="5"/>
        <v>0</v>
      </c>
      <c r="AB44" s="32">
        <f t="shared" si="6"/>
        <v>0</v>
      </c>
      <c r="AC44" s="32"/>
      <c r="AD44" s="7">
        <f t="shared" si="7"/>
        <v>0</v>
      </c>
    </row>
    <row r="45" spans="2:30" ht="13.5" customHeight="1">
      <c r="B45" s="5" t="s">
        <v>27</v>
      </c>
      <c r="C45" s="3"/>
      <c r="D45" s="15">
        <f t="shared" si="1"/>
        <v>6499</v>
      </c>
      <c r="E45" s="15">
        <f>ROUND(P45/10000,0)</f>
        <v>1299</v>
      </c>
      <c r="F45" s="15">
        <f aca="true" t="shared" si="14" ref="F45:J48">ROUND(S45/10000,0)</f>
        <v>142</v>
      </c>
      <c r="G45" s="15">
        <f t="shared" si="14"/>
        <v>254</v>
      </c>
      <c r="H45" s="15">
        <f t="shared" si="14"/>
        <v>816</v>
      </c>
      <c r="I45" s="15">
        <f t="shared" si="14"/>
        <v>75</v>
      </c>
      <c r="J45" s="15">
        <f t="shared" si="14"/>
        <v>76</v>
      </c>
      <c r="K45" s="15">
        <f>ROUND(AA45/10000,0)</f>
        <v>0</v>
      </c>
      <c r="L45" s="15">
        <f>ROUND(AC45/10000,0)</f>
        <v>3837</v>
      </c>
      <c r="N45" s="7">
        <v>12986198</v>
      </c>
      <c r="O45" s="7">
        <v>4406</v>
      </c>
      <c r="P45" s="3">
        <f t="shared" si="4"/>
        <v>12990604</v>
      </c>
      <c r="Q45" s="7">
        <v>1417777</v>
      </c>
      <c r="R45" s="7">
        <v>2220</v>
      </c>
      <c r="S45" s="3">
        <f t="shared" si="2"/>
        <v>1419997</v>
      </c>
      <c r="T45" s="7">
        <v>2536282</v>
      </c>
      <c r="U45" s="31">
        <v>8157150</v>
      </c>
      <c r="V45" s="31">
        <v>748484</v>
      </c>
      <c r="W45" s="31">
        <v>764940</v>
      </c>
      <c r="X45" s="31"/>
      <c r="Z45" s="7">
        <v>7</v>
      </c>
      <c r="AA45" s="7">
        <f t="shared" si="5"/>
        <v>7</v>
      </c>
      <c r="AB45" s="32">
        <f t="shared" si="6"/>
        <v>26617464</v>
      </c>
      <c r="AC45" s="32">
        <v>38372536</v>
      </c>
      <c r="AD45" s="7">
        <f t="shared" si="7"/>
        <v>64990000</v>
      </c>
    </row>
    <row r="46" spans="2:30" ht="13.5" customHeight="1">
      <c r="B46" s="5" t="s">
        <v>28</v>
      </c>
      <c r="C46" s="3"/>
      <c r="D46" s="15">
        <f t="shared" si="1"/>
        <v>9406</v>
      </c>
      <c r="E46" s="15">
        <f>ROUND(P46/10000,0)</f>
        <v>97</v>
      </c>
      <c r="F46" s="15">
        <f t="shared" si="14"/>
        <v>318</v>
      </c>
      <c r="G46" s="15">
        <f t="shared" si="14"/>
        <v>26</v>
      </c>
      <c r="H46" s="15">
        <f t="shared" si="14"/>
        <v>1350</v>
      </c>
      <c r="I46" s="15">
        <f t="shared" si="14"/>
        <v>62</v>
      </c>
      <c r="J46" s="15">
        <f t="shared" si="14"/>
        <v>35</v>
      </c>
      <c r="K46" s="15">
        <f>ROUND(AA46/10000,0)</f>
        <v>112</v>
      </c>
      <c r="L46" s="15">
        <f>ROUND(AC46/10000,0)</f>
        <v>7406</v>
      </c>
      <c r="N46" s="7">
        <v>971092</v>
      </c>
      <c r="P46" s="3">
        <f t="shared" si="4"/>
        <v>971092</v>
      </c>
      <c r="Q46" s="7">
        <v>3183628</v>
      </c>
      <c r="S46" s="3">
        <f t="shared" si="2"/>
        <v>3183628</v>
      </c>
      <c r="T46" s="7">
        <v>262303</v>
      </c>
      <c r="U46" s="31">
        <v>13497054</v>
      </c>
      <c r="V46" s="31">
        <v>619387</v>
      </c>
      <c r="W46" s="31">
        <v>348562</v>
      </c>
      <c r="X46" s="31"/>
      <c r="Y46" s="7">
        <v>1116777</v>
      </c>
      <c r="AA46" s="7">
        <f t="shared" si="5"/>
        <v>1116777</v>
      </c>
      <c r="AB46" s="32">
        <f t="shared" si="6"/>
        <v>19998803</v>
      </c>
      <c r="AC46" s="32">
        <v>74061197</v>
      </c>
      <c r="AD46" s="7">
        <f t="shared" si="7"/>
        <v>94060000</v>
      </c>
    </row>
    <row r="47" spans="2:30" ht="13.5" customHeight="1">
      <c r="B47" s="5" t="s">
        <v>29</v>
      </c>
      <c r="C47" s="3"/>
      <c r="D47" s="15">
        <f t="shared" si="1"/>
        <v>9476</v>
      </c>
      <c r="E47" s="15">
        <f>ROUND(P47/10000,0)</f>
        <v>76</v>
      </c>
      <c r="F47" s="15">
        <f t="shared" si="14"/>
        <v>102</v>
      </c>
      <c r="G47" s="15">
        <f t="shared" si="14"/>
        <v>15</v>
      </c>
      <c r="H47" s="15">
        <f t="shared" si="14"/>
        <v>1077</v>
      </c>
      <c r="I47" s="15">
        <f t="shared" si="14"/>
        <v>17</v>
      </c>
      <c r="J47" s="15">
        <f t="shared" si="14"/>
        <v>79</v>
      </c>
      <c r="K47" s="15">
        <f>ROUND(AA47/10000,0)</f>
        <v>0</v>
      </c>
      <c r="L47" s="15">
        <f>ROUND(AC47/10000,0)</f>
        <v>8110</v>
      </c>
      <c r="N47" s="7">
        <v>764506</v>
      </c>
      <c r="P47" s="3">
        <f t="shared" si="4"/>
        <v>764506</v>
      </c>
      <c r="Q47" s="7">
        <v>1022641</v>
      </c>
      <c r="S47" s="3">
        <f t="shared" si="2"/>
        <v>1022641</v>
      </c>
      <c r="T47" s="7">
        <v>146749</v>
      </c>
      <c r="U47" s="31">
        <v>10773163</v>
      </c>
      <c r="V47" s="31">
        <v>170404</v>
      </c>
      <c r="W47" s="31">
        <v>789820</v>
      </c>
      <c r="X47" s="31"/>
      <c r="AA47" s="7">
        <f t="shared" si="5"/>
        <v>0</v>
      </c>
      <c r="AB47" s="32">
        <f t="shared" si="6"/>
        <v>13667283</v>
      </c>
      <c r="AC47" s="32">
        <v>81102717</v>
      </c>
      <c r="AD47" s="7">
        <f t="shared" si="7"/>
        <v>94770000</v>
      </c>
    </row>
    <row r="48" spans="2:30" ht="13.5" customHeight="1">
      <c r="B48" s="5" t="s">
        <v>30</v>
      </c>
      <c r="C48" s="3"/>
      <c r="D48" s="15">
        <f t="shared" si="1"/>
        <v>17759</v>
      </c>
      <c r="E48" s="15">
        <f>ROUND(P48/10000,0)</f>
        <v>118</v>
      </c>
      <c r="F48" s="15">
        <f t="shared" si="14"/>
        <v>490</v>
      </c>
      <c r="G48" s="15">
        <f t="shared" si="14"/>
        <v>31</v>
      </c>
      <c r="H48" s="15">
        <f t="shared" si="14"/>
        <v>1282</v>
      </c>
      <c r="I48" s="15">
        <f t="shared" si="14"/>
        <v>73</v>
      </c>
      <c r="J48" s="15">
        <f t="shared" si="14"/>
        <v>133</v>
      </c>
      <c r="K48" s="15">
        <f>ROUND(AA48/10000,0)</f>
        <v>0</v>
      </c>
      <c r="L48" s="15">
        <f>ROUND(AC48/10000,0)</f>
        <v>15632</v>
      </c>
      <c r="N48" s="7">
        <v>1176346</v>
      </c>
      <c r="P48" s="3">
        <f t="shared" si="4"/>
        <v>1176346</v>
      </c>
      <c r="Q48" s="7">
        <v>4902246</v>
      </c>
      <c r="S48" s="3">
        <f t="shared" si="2"/>
        <v>4902246</v>
      </c>
      <c r="T48" s="7">
        <v>306421</v>
      </c>
      <c r="U48" s="31">
        <v>12815047</v>
      </c>
      <c r="V48" s="31">
        <v>733884</v>
      </c>
      <c r="W48" s="31">
        <v>1325998</v>
      </c>
      <c r="X48" s="31"/>
      <c r="AA48" s="7">
        <f t="shared" si="5"/>
        <v>0</v>
      </c>
      <c r="AB48" s="32">
        <f t="shared" si="6"/>
        <v>21259942</v>
      </c>
      <c r="AC48" s="32">
        <v>156320058</v>
      </c>
      <c r="AD48" s="7">
        <f t="shared" si="7"/>
        <v>177580000</v>
      </c>
    </row>
    <row r="49" spans="3:30" ht="6" customHeight="1">
      <c r="C49" s="3"/>
      <c r="D49" s="15"/>
      <c r="E49" s="15"/>
      <c r="F49" s="15"/>
      <c r="G49" s="15"/>
      <c r="H49" s="15"/>
      <c r="I49" s="15"/>
      <c r="J49" s="15"/>
      <c r="K49" s="15"/>
      <c r="L49" s="15"/>
      <c r="P49" s="3">
        <f t="shared" si="4"/>
        <v>0</v>
      </c>
      <c r="S49" s="3">
        <f t="shared" si="2"/>
        <v>0</v>
      </c>
      <c r="U49" s="31"/>
      <c r="V49" s="31"/>
      <c r="W49" s="31"/>
      <c r="X49" s="31"/>
      <c r="AA49" s="7">
        <f t="shared" si="5"/>
        <v>0</v>
      </c>
      <c r="AB49" s="32">
        <f t="shared" si="6"/>
        <v>0</v>
      </c>
      <c r="AC49" s="32"/>
      <c r="AD49" s="7">
        <f t="shared" si="7"/>
        <v>0</v>
      </c>
    </row>
    <row r="50" spans="2:30" ht="13.5" customHeight="1">
      <c r="B50" s="5" t="s">
        <v>31</v>
      </c>
      <c r="C50" s="3"/>
      <c r="D50" s="15">
        <f t="shared" si="1"/>
        <v>3074</v>
      </c>
      <c r="E50" s="15">
        <f>ROUND(P50/10000,0)</f>
        <v>576</v>
      </c>
      <c r="F50" s="15">
        <f aca="true" t="shared" si="15" ref="F50:J53">ROUND(S50/10000,0)</f>
        <v>71</v>
      </c>
      <c r="G50" s="15">
        <f t="shared" si="15"/>
        <v>146</v>
      </c>
      <c r="H50" s="15">
        <f t="shared" si="15"/>
        <v>471</v>
      </c>
      <c r="I50" s="15">
        <f t="shared" si="15"/>
        <v>8</v>
      </c>
      <c r="J50" s="15">
        <f t="shared" si="15"/>
        <v>31</v>
      </c>
      <c r="K50" s="15">
        <f>ROUND(AA50/10000,0)</f>
        <v>1</v>
      </c>
      <c r="L50" s="15">
        <f>ROUND(AC50/10000,0)</f>
        <v>1770</v>
      </c>
      <c r="N50" s="7">
        <v>5761484</v>
      </c>
      <c r="P50" s="3">
        <f t="shared" si="4"/>
        <v>5761484</v>
      </c>
      <c r="Q50" s="7">
        <v>705436</v>
      </c>
      <c r="S50" s="3">
        <f t="shared" si="2"/>
        <v>705436</v>
      </c>
      <c r="T50" s="7">
        <v>1460329</v>
      </c>
      <c r="U50" s="31">
        <v>4708809</v>
      </c>
      <c r="V50" s="31">
        <v>83913</v>
      </c>
      <c r="W50" s="31">
        <v>313999</v>
      </c>
      <c r="X50" s="31"/>
      <c r="Y50" s="7">
        <v>8620</v>
      </c>
      <c r="Z50" s="7">
        <v>3</v>
      </c>
      <c r="AA50" s="7">
        <f t="shared" si="5"/>
        <v>8623</v>
      </c>
      <c r="AB50" s="32">
        <f t="shared" si="6"/>
        <v>13042593</v>
      </c>
      <c r="AC50" s="32">
        <v>17697407</v>
      </c>
      <c r="AD50" s="7">
        <f t="shared" si="7"/>
        <v>30740000</v>
      </c>
    </row>
    <row r="51" spans="2:30" ht="13.5" customHeight="1">
      <c r="B51" s="5" t="s">
        <v>32</v>
      </c>
      <c r="C51" s="3"/>
      <c r="D51" s="15">
        <f t="shared" si="1"/>
        <v>2621</v>
      </c>
      <c r="E51" s="15">
        <f>ROUND(P51/10000,0)</f>
        <v>1020</v>
      </c>
      <c r="F51" s="15">
        <f t="shared" si="15"/>
        <v>24</v>
      </c>
      <c r="G51" s="15">
        <f t="shared" si="15"/>
        <v>236</v>
      </c>
      <c r="H51" s="15">
        <f t="shared" si="15"/>
        <v>199</v>
      </c>
      <c r="I51" s="15">
        <f t="shared" si="15"/>
        <v>4</v>
      </c>
      <c r="J51" s="15">
        <f t="shared" si="15"/>
        <v>16</v>
      </c>
      <c r="K51" s="15">
        <f>ROUND(AA51/10000,0)</f>
        <v>0</v>
      </c>
      <c r="L51" s="15">
        <f>ROUND(AC51/10000,0)</f>
        <v>1122</v>
      </c>
      <c r="N51" s="7">
        <v>10176431</v>
      </c>
      <c r="O51" s="7">
        <v>23044</v>
      </c>
      <c r="P51" s="3">
        <f t="shared" si="4"/>
        <v>10199475</v>
      </c>
      <c r="Q51" s="7">
        <v>234136</v>
      </c>
      <c r="R51" s="7">
        <v>899</v>
      </c>
      <c r="S51" s="3">
        <f t="shared" si="2"/>
        <v>235035</v>
      </c>
      <c r="T51" s="7">
        <v>2358469</v>
      </c>
      <c r="U51" s="31">
        <v>1985640</v>
      </c>
      <c r="V51" s="31">
        <v>39184</v>
      </c>
      <c r="W51" s="31">
        <v>162018</v>
      </c>
      <c r="X51" s="31"/>
      <c r="Y51" s="7">
        <v>1401</v>
      </c>
      <c r="AA51" s="7">
        <f t="shared" si="5"/>
        <v>1401</v>
      </c>
      <c r="AB51" s="32">
        <f t="shared" si="6"/>
        <v>14981222</v>
      </c>
      <c r="AC51" s="32">
        <v>11218778</v>
      </c>
      <c r="AD51" s="7">
        <f t="shared" si="7"/>
        <v>26200000</v>
      </c>
    </row>
    <row r="52" spans="2:30" ht="13.5" customHeight="1">
      <c r="B52" s="5" t="s">
        <v>33</v>
      </c>
      <c r="C52" s="3"/>
      <c r="D52" s="15">
        <f t="shared" si="1"/>
        <v>1150</v>
      </c>
      <c r="E52" s="15">
        <f>ROUND(P52/10000,0)</f>
        <v>304</v>
      </c>
      <c r="F52" s="15">
        <f t="shared" si="15"/>
        <v>3</v>
      </c>
      <c r="G52" s="15">
        <f t="shared" si="15"/>
        <v>44</v>
      </c>
      <c r="H52" s="15">
        <f t="shared" si="15"/>
        <v>71</v>
      </c>
      <c r="I52" s="15">
        <f t="shared" si="15"/>
        <v>5</v>
      </c>
      <c r="J52" s="15">
        <f t="shared" si="15"/>
        <v>41</v>
      </c>
      <c r="K52" s="15">
        <f>ROUND(AA52/10000,0)</f>
        <v>0</v>
      </c>
      <c r="L52" s="15">
        <f>ROUND(AC52/10000,0)</f>
        <v>682</v>
      </c>
      <c r="N52" s="7">
        <v>3039015</v>
      </c>
      <c r="P52" s="3">
        <f t="shared" si="4"/>
        <v>3039015</v>
      </c>
      <c r="Q52" s="7">
        <v>30767</v>
      </c>
      <c r="S52" s="3">
        <f t="shared" si="2"/>
        <v>30767</v>
      </c>
      <c r="T52" s="7">
        <v>438942</v>
      </c>
      <c r="U52" s="31">
        <v>712752</v>
      </c>
      <c r="V52" s="31">
        <v>54034</v>
      </c>
      <c r="W52" s="31">
        <v>405754</v>
      </c>
      <c r="X52" s="31"/>
      <c r="AA52" s="7">
        <f t="shared" si="5"/>
        <v>0</v>
      </c>
      <c r="AB52" s="32">
        <f t="shared" si="6"/>
        <v>4681264</v>
      </c>
      <c r="AC52" s="32">
        <v>6818736</v>
      </c>
      <c r="AD52" s="7">
        <f t="shared" si="7"/>
        <v>11500000</v>
      </c>
    </row>
    <row r="53" spans="2:30" ht="13.5" customHeight="1">
      <c r="B53" s="5" t="s">
        <v>34</v>
      </c>
      <c r="C53" s="3"/>
      <c r="D53" s="15">
        <f t="shared" si="1"/>
        <v>3172</v>
      </c>
      <c r="E53" s="15">
        <f>ROUND(P53/10000,0)</f>
        <v>1738</v>
      </c>
      <c r="F53" s="15">
        <f t="shared" si="15"/>
        <v>14</v>
      </c>
      <c r="G53" s="15">
        <f t="shared" si="15"/>
        <v>388</v>
      </c>
      <c r="H53" s="15">
        <f t="shared" si="15"/>
        <v>146</v>
      </c>
      <c r="I53" s="15">
        <f t="shared" si="15"/>
        <v>135</v>
      </c>
      <c r="J53" s="15">
        <f t="shared" si="15"/>
        <v>44</v>
      </c>
      <c r="K53" s="15">
        <f>ROUND(AA53/10000,0)</f>
        <v>0</v>
      </c>
      <c r="L53" s="15">
        <f>ROUND(AC53/10000,0)</f>
        <v>707</v>
      </c>
      <c r="N53" s="7">
        <v>17344467</v>
      </c>
      <c r="O53" s="7">
        <v>32096</v>
      </c>
      <c r="P53" s="3">
        <f t="shared" si="4"/>
        <v>17376563</v>
      </c>
      <c r="Q53" s="7">
        <v>142443</v>
      </c>
      <c r="S53" s="3">
        <f t="shared" si="2"/>
        <v>142443</v>
      </c>
      <c r="T53" s="7">
        <v>3876671</v>
      </c>
      <c r="U53" s="31">
        <v>1462135</v>
      </c>
      <c r="V53" s="31">
        <v>1347077</v>
      </c>
      <c r="W53" s="31">
        <v>437894</v>
      </c>
      <c r="X53" s="31"/>
      <c r="AA53" s="7">
        <f t="shared" si="5"/>
        <v>0</v>
      </c>
      <c r="AB53" s="32">
        <f t="shared" si="6"/>
        <v>24642783</v>
      </c>
      <c r="AC53" s="32">
        <v>7067217</v>
      </c>
      <c r="AD53" s="7">
        <f t="shared" si="7"/>
        <v>31710000</v>
      </c>
    </row>
    <row r="54" spans="3:30" ht="6" customHeight="1">
      <c r="C54" s="3"/>
      <c r="D54" s="15"/>
      <c r="E54" s="15"/>
      <c r="F54" s="15"/>
      <c r="G54" s="15"/>
      <c r="H54" s="15"/>
      <c r="I54" s="15"/>
      <c r="J54" s="15"/>
      <c r="K54" s="15"/>
      <c r="L54" s="15"/>
      <c r="P54" s="3">
        <f t="shared" si="4"/>
        <v>0</v>
      </c>
      <c r="S54" s="3">
        <f t="shared" si="2"/>
        <v>0</v>
      </c>
      <c r="U54" s="31"/>
      <c r="V54" s="31"/>
      <c r="W54" s="31"/>
      <c r="X54" s="31"/>
      <c r="AA54" s="7">
        <f t="shared" si="5"/>
        <v>0</v>
      </c>
      <c r="AB54" s="32">
        <f t="shared" si="6"/>
        <v>0</v>
      </c>
      <c r="AC54" s="32"/>
      <c r="AD54" s="7">
        <f t="shared" si="7"/>
        <v>0</v>
      </c>
    </row>
    <row r="55" spans="2:30" ht="13.5" customHeight="1">
      <c r="B55" s="5" t="s">
        <v>35</v>
      </c>
      <c r="C55" s="3"/>
      <c r="D55" s="15">
        <f t="shared" si="1"/>
        <v>16805</v>
      </c>
      <c r="E55" s="15">
        <f>ROUND(P55/10000,0)</f>
        <v>2770</v>
      </c>
      <c r="F55" s="15">
        <f aca="true" t="shared" si="16" ref="F55:J56">ROUND(S55/10000,0)</f>
        <v>372</v>
      </c>
      <c r="G55" s="15">
        <f t="shared" si="16"/>
        <v>518</v>
      </c>
      <c r="H55" s="15">
        <f t="shared" si="16"/>
        <v>1596</v>
      </c>
      <c r="I55" s="15">
        <f t="shared" si="16"/>
        <v>123</v>
      </c>
      <c r="J55" s="15">
        <f t="shared" si="16"/>
        <v>106</v>
      </c>
      <c r="K55" s="15">
        <f>ROUND(AA55/10000,0)</f>
        <v>0</v>
      </c>
      <c r="L55" s="15">
        <f>ROUND(AC55/10000,0)</f>
        <v>11320</v>
      </c>
      <c r="N55" s="7">
        <v>27672918</v>
      </c>
      <c r="O55" s="7">
        <v>22727</v>
      </c>
      <c r="P55" s="3">
        <f t="shared" si="4"/>
        <v>27695645</v>
      </c>
      <c r="Q55" s="7">
        <v>3718599</v>
      </c>
      <c r="R55" s="7">
        <v>1744</v>
      </c>
      <c r="S55" s="3">
        <f t="shared" si="2"/>
        <v>3720343</v>
      </c>
      <c r="T55" s="7">
        <v>5179196</v>
      </c>
      <c r="U55" s="31">
        <v>15961462</v>
      </c>
      <c r="V55" s="31">
        <v>1231519</v>
      </c>
      <c r="W55" s="31">
        <v>1062728</v>
      </c>
      <c r="X55" s="31"/>
      <c r="Z55" s="7">
        <v>43</v>
      </c>
      <c r="AA55" s="7">
        <f t="shared" si="5"/>
        <v>43</v>
      </c>
      <c r="AB55" s="32">
        <f t="shared" si="6"/>
        <v>54850936</v>
      </c>
      <c r="AC55" s="32">
        <v>113199064</v>
      </c>
      <c r="AD55" s="7">
        <f t="shared" si="7"/>
        <v>168050000</v>
      </c>
    </row>
    <row r="56" spans="2:30" ht="13.5" customHeight="1">
      <c r="B56" s="5" t="s">
        <v>36</v>
      </c>
      <c r="C56" s="3"/>
      <c r="D56" s="15">
        <f t="shared" si="1"/>
        <v>5876</v>
      </c>
      <c r="E56" s="15">
        <f>ROUND(P56/10000,0)</f>
        <v>1133</v>
      </c>
      <c r="F56" s="15">
        <f t="shared" si="16"/>
        <v>56</v>
      </c>
      <c r="G56" s="15">
        <f t="shared" si="16"/>
        <v>378</v>
      </c>
      <c r="H56" s="15">
        <f t="shared" si="16"/>
        <v>804</v>
      </c>
      <c r="I56" s="15">
        <f t="shared" si="16"/>
        <v>78</v>
      </c>
      <c r="J56" s="15">
        <f t="shared" si="16"/>
        <v>54</v>
      </c>
      <c r="K56" s="15">
        <f>ROUND(AA56/10000,0)</f>
        <v>0</v>
      </c>
      <c r="L56" s="15">
        <f>ROUND(AC56/10000,0)</f>
        <v>3373</v>
      </c>
      <c r="N56" s="7">
        <v>11329915</v>
      </c>
      <c r="P56" s="3">
        <f t="shared" si="4"/>
        <v>11329915</v>
      </c>
      <c r="Q56" s="7">
        <v>560267</v>
      </c>
      <c r="S56" s="3">
        <f t="shared" si="2"/>
        <v>560267</v>
      </c>
      <c r="T56" s="7">
        <v>3781948</v>
      </c>
      <c r="U56" s="31">
        <v>8035519</v>
      </c>
      <c r="V56" s="31">
        <v>777095</v>
      </c>
      <c r="W56" s="31">
        <v>543735</v>
      </c>
      <c r="X56" s="31"/>
      <c r="Y56" s="7">
        <v>908</v>
      </c>
      <c r="Z56" s="7">
        <v>10</v>
      </c>
      <c r="AA56" s="7">
        <f t="shared" si="5"/>
        <v>918</v>
      </c>
      <c r="AB56" s="32">
        <f t="shared" si="6"/>
        <v>25029397</v>
      </c>
      <c r="AC56" s="32">
        <v>33730603</v>
      </c>
      <c r="AD56" s="7">
        <f t="shared" si="7"/>
        <v>58760000</v>
      </c>
    </row>
    <row r="57" spans="1:29" ht="3" customHeight="1">
      <c r="A57" s="2"/>
      <c r="B57" s="1"/>
      <c r="C57" s="4"/>
      <c r="D57" s="17"/>
      <c r="E57" s="17"/>
      <c r="F57" s="17"/>
      <c r="G57" s="17"/>
      <c r="H57" s="17"/>
      <c r="I57" s="17"/>
      <c r="J57" s="17"/>
      <c r="K57" s="17"/>
      <c r="L57" s="17"/>
      <c r="P57" s="3">
        <f t="shared" si="4"/>
        <v>0</v>
      </c>
      <c r="S57" s="3">
        <f t="shared" si="2"/>
        <v>0</v>
      </c>
      <c r="U57" s="31"/>
      <c r="V57" s="31"/>
      <c r="W57" s="31"/>
      <c r="X57" s="31"/>
      <c r="AB57" s="32">
        <f t="shared" si="6"/>
        <v>0</v>
      </c>
      <c r="AC57" s="32"/>
    </row>
    <row r="58" spans="3:29" ht="6" customHeight="1">
      <c r="C58" s="26"/>
      <c r="D58" s="27"/>
      <c r="E58" s="15"/>
      <c r="F58" s="15"/>
      <c r="G58" s="15"/>
      <c r="H58" s="15"/>
      <c r="I58" s="15"/>
      <c r="J58" s="15"/>
      <c r="K58" s="15"/>
      <c r="L58" s="15"/>
      <c r="P58" s="3">
        <f>+N58+O58</f>
        <v>0</v>
      </c>
      <c r="S58" s="3">
        <f>+Q58+R58</f>
        <v>0</v>
      </c>
      <c r="U58" s="31"/>
      <c r="V58" s="31"/>
      <c r="W58" s="31"/>
      <c r="X58" s="31"/>
      <c r="AB58" s="32">
        <f>+P58+S58+T58+U58+V58+W58+AA58</f>
        <v>0</v>
      </c>
      <c r="AC58" s="32"/>
    </row>
    <row r="59" spans="2:30" ht="44.25" customHeight="1">
      <c r="B59" s="35" t="s">
        <v>69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N59" s="7">
        <f>SUM(N12:N58)</f>
        <v>612261626</v>
      </c>
      <c r="O59" s="7">
        <f>SUM(O12:O58)</f>
        <v>14629097</v>
      </c>
      <c r="P59" s="3">
        <f>+N59+O59</f>
        <v>626890723</v>
      </c>
      <c r="Q59" s="7">
        <f>SUM(Q12:Q58)</f>
        <v>61819571</v>
      </c>
      <c r="R59" s="7">
        <f>SUM(R12:R58)</f>
        <v>1439472</v>
      </c>
      <c r="S59" s="3">
        <f>+Q59+R59</f>
        <v>63259043</v>
      </c>
      <c r="T59" s="32">
        <f>SUM(T12:T58)</f>
        <v>221850220</v>
      </c>
      <c r="U59" s="7">
        <f>SUM(U12:U58)</f>
        <v>377163178</v>
      </c>
      <c r="V59" s="32">
        <f>SUM(V12:V58)</f>
        <v>38009129</v>
      </c>
      <c r="W59" s="31">
        <f>SUM(W12:W58)</f>
        <v>43034133</v>
      </c>
      <c r="X59" s="31">
        <f>SUM(X12:X58)</f>
        <v>428296</v>
      </c>
      <c r="Y59" s="7">
        <f aca="true" t="shared" si="17" ref="Y59:AD59">SUM(Y12:Y58)</f>
        <v>10782224</v>
      </c>
      <c r="Z59" s="7">
        <f t="shared" si="17"/>
        <v>423</v>
      </c>
      <c r="AA59" s="7">
        <f t="shared" si="17"/>
        <v>11210943</v>
      </c>
      <c r="AB59" s="32">
        <f>+P59+S59+T59+U59+V59+W59+AA59</f>
        <v>1381417369</v>
      </c>
      <c r="AC59" s="32">
        <f t="shared" si="17"/>
        <v>2865542631</v>
      </c>
      <c r="AD59" s="7">
        <f t="shared" si="17"/>
        <v>4246960000</v>
      </c>
    </row>
    <row r="60" ht="12" customHeight="1">
      <c r="B60" s="8"/>
    </row>
    <row r="61" ht="12" customHeight="1">
      <c r="B61" s="7"/>
    </row>
    <row r="62" ht="12" customHeight="1">
      <c r="B62" s="7"/>
    </row>
  </sheetData>
  <mergeCells count="5">
    <mergeCell ref="B59:L59"/>
    <mergeCell ref="F1:J1"/>
    <mergeCell ref="B3:B4"/>
    <mergeCell ref="E3:K3"/>
    <mergeCell ref="L3:L4"/>
  </mergeCells>
  <printOptions/>
  <pageMargins left="0.75" right="0.75" top="1" bottom="1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2003-02-28T09:20:12Z</cp:lastPrinted>
  <dcterms:created xsi:type="dcterms:W3CDTF">1999-03-15T08:43:42Z</dcterms:created>
  <dcterms:modified xsi:type="dcterms:W3CDTF">2003-03-19T04:59:50Z</dcterms:modified>
  <cp:category/>
  <cp:version/>
  <cp:contentType/>
  <cp:contentStatus/>
</cp:coreProperties>
</file>