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0" documentId="13_ncr:1_{C80E30B5-50C4-4326-A4E6-E2682A2BAE29}" xr6:coauthVersionLast="47" xr6:coauthVersionMax="47" xr10:uidLastSave="{00000000-0000-0000-0000-000000000000}"/>
  <bookViews>
    <workbookView xWindow="28680" yWindow="-120" windowWidth="29040" windowHeight="15720" xr2:uid="{94208848-0D1A-4780-A32E-68C0FE1FA8A9}"/>
  </bookViews>
  <sheets>
    <sheet name="中間－選" sheetId="2" r:id="rId1"/>
  </sheets>
  <definedNames>
    <definedName name="_xlnm.Print_Area" localSheetId="0">'中間－選'!$A$1:$R$35</definedName>
    <definedName name="_xlnm.Print_Titles" localSheetId="0">'中間－選'!$B:$C,'中間－選'!$1:$6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9" i="2" l="1"/>
  <c r="N29" i="2"/>
  <c r="M29" i="2"/>
  <c r="O28" i="2"/>
  <c r="N28" i="2"/>
  <c r="M28" i="2"/>
  <c r="O27" i="2"/>
  <c r="N27" i="2"/>
  <c r="M27" i="2"/>
  <c r="O26" i="2"/>
  <c r="N26" i="2"/>
  <c r="M26" i="2"/>
  <c r="O25" i="2"/>
  <c r="N25" i="2"/>
  <c r="M25" i="2"/>
  <c r="O24" i="2"/>
  <c r="N24" i="2"/>
  <c r="M24" i="2"/>
  <c r="O20" i="2"/>
  <c r="N20" i="2"/>
  <c r="M20" i="2"/>
  <c r="O19" i="2"/>
  <c r="N19" i="2"/>
  <c r="M19" i="2"/>
  <c r="O17" i="2"/>
  <c r="N17" i="2"/>
  <c r="M17" i="2"/>
  <c r="O16" i="2"/>
  <c r="N16" i="2"/>
  <c r="M16" i="2"/>
  <c r="O15" i="2"/>
  <c r="N15" i="2"/>
  <c r="M15" i="2"/>
  <c r="O14" i="2"/>
  <c r="N14" i="2"/>
  <c r="M14" i="2"/>
  <c r="O13" i="2"/>
  <c r="N13" i="2"/>
  <c r="M13" i="2"/>
  <c r="O12" i="2"/>
  <c r="N12" i="2"/>
  <c r="M12" i="2"/>
  <c r="O11" i="2"/>
  <c r="N11" i="2"/>
  <c r="M11" i="2"/>
  <c r="O9" i="2"/>
  <c r="N9" i="2"/>
  <c r="M9" i="2"/>
  <c r="I18" i="2"/>
  <c r="L18" i="2" s="1"/>
  <c r="O18" i="2" s="1"/>
  <c r="H18" i="2"/>
  <c r="G18" i="2"/>
  <c r="F18" i="2"/>
  <c r="E18" i="2"/>
  <c r="D18" i="2"/>
  <c r="J18" i="2" s="1"/>
  <c r="M18" i="2" s="1"/>
  <c r="I30" i="2"/>
  <c r="H30" i="2"/>
  <c r="G30" i="2"/>
  <c r="J30" i="2" s="1"/>
  <c r="M30" i="2" s="1"/>
  <c r="F30" i="2"/>
  <c r="L30" i="2" s="1"/>
  <c r="O30" i="2" s="1"/>
  <c r="E30" i="2"/>
  <c r="D30" i="2"/>
  <c r="I21" i="2"/>
  <c r="H21" i="2"/>
  <c r="K21" i="2" s="1"/>
  <c r="N21" i="2" s="1"/>
  <c r="G21" i="2"/>
  <c r="G22" i="2" s="1"/>
  <c r="F21" i="2"/>
  <c r="F22" i="2" s="1"/>
  <c r="F32" i="2" s="1"/>
  <c r="E21" i="2"/>
  <c r="D21" i="2"/>
  <c r="J21" i="2" l="1"/>
  <c r="M21" i="2" s="1"/>
  <c r="K18" i="2"/>
  <c r="N18" i="2" s="1"/>
  <c r="D22" i="2"/>
  <c r="D32" i="2" s="1"/>
  <c r="K30" i="2"/>
  <c r="N30" i="2" s="1"/>
  <c r="L21" i="2"/>
  <c r="O21" i="2" s="1"/>
  <c r="I22" i="2"/>
  <c r="I32" i="2" s="1"/>
  <c r="L32" i="2"/>
  <c r="O32" i="2" s="1"/>
  <c r="G32" i="2"/>
  <c r="J32" i="2" s="1"/>
  <c r="M32" i="2" s="1"/>
  <c r="H22" i="2"/>
  <c r="H32" i="2" s="1"/>
  <c r="E22" i="2"/>
  <c r="J22" i="2"/>
  <c r="M22" i="2" s="1"/>
  <c r="L22" i="2" l="1"/>
  <c r="O22" i="2" s="1"/>
  <c r="K22" i="2"/>
  <c r="N22" i="2" s="1"/>
  <c r="E32" i="2"/>
  <c r="K32" i="2" s="1"/>
  <c r="N32" i="2" s="1"/>
</calcChain>
</file>

<file path=xl/sharedStrings.xml><?xml version="1.0" encoding="utf-8"?>
<sst xmlns="http://schemas.openxmlformats.org/spreadsheetml/2006/main" count="79" uniqueCount="62">
  <si>
    <t>令和８年２月８日執行　衆議院議員総選挙　投票中間（小選挙区）　速報</t>
    <rPh sb="0" eb="2">
      <t>レイワ</t>
    </rPh>
    <rPh sb="3" eb="4">
      <t>ネン</t>
    </rPh>
    <rPh sb="5" eb="6">
      <t>ガツ</t>
    </rPh>
    <rPh sb="7" eb="8">
      <t>ニチ</t>
    </rPh>
    <rPh sb="8" eb="10">
      <t>シッコウ</t>
    </rPh>
    <rPh sb="11" eb="13">
      <t>シュウギ</t>
    </rPh>
    <rPh sb="13" eb="14">
      <t>イン</t>
    </rPh>
    <rPh sb="14" eb="16">
      <t>ギイン</t>
    </rPh>
    <rPh sb="16" eb="19">
      <t>ソウセンキョ</t>
    </rPh>
    <rPh sb="20" eb="22">
      <t>トウヒョウ</t>
    </rPh>
    <rPh sb="22" eb="24">
      <t>チュウカン</t>
    </rPh>
    <rPh sb="25" eb="26">
      <t>ショウ</t>
    </rPh>
    <rPh sb="26" eb="29">
      <t>センキョク</t>
    </rPh>
    <rPh sb="31" eb="33">
      <t>ソクホウ</t>
    </rPh>
    <phoneticPr fontId="1"/>
  </si>
  <si>
    <t>＜国内分＞</t>
    <phoneticPr fontId="1"/>
  </si>
  <si>
    <t>午前10時25分  集計完了</t>
    <phoneticPr fontId="1"/>
  </si>
  <si>
    <t>（第</t>
    <rPh sb="1" eb="2">
      <t>ダイ</t>
    </rPh>
    <phoneticPr fontId="1"/>
  </si>
  <si>
    <t>回）</t>
    <rPh sb="0" eb="1">
      <t>カイ</t>
    </rPh>
    <phoneticPr fontId="1"/>
  </si>
  <si>
    <t>　　10時　 　00分　現在</t>
  </si>
  <si>
    <t>天候：</t>
    <rPh sb="0" eb="2">
      <t>テンコウ</t>
    </rPh>
    <phoneticPr fontId="1"/>
  </si>
  <si>
    <t>雪</t>
  </si>
  <si>
    <t>富山県選挙管理委員会</t>
    <rPh sb="0" eb="3">
      <t>トヤマケン</t>
    </rPh>
    <rPh sb="3" eb="5">
      <t>センキョ</t>
    </rPh>
    <rPh sb="5" eb="7">
      <t>カンリ</t>
    </rPh>
    <rPh sb="7" eb="10">
      <t>イインカイ</t>
    </rPh>
    <phoneticPr fontId="1"/>
  </si>
  <si>
    <t>区分</t>
    <rPh sb="0" eb="2">
      <t>クブン</t>
    </rPh>
    <phoneticPr fontId="1"/>
  </si>
  <si>
    <t>選挙当日有権者数（人）　Ａ</t>
    <rPh sb="0" eb="2">
      <t>センキョ</t>
    </rPh>
    <rPh sb="2" eb="4">
      <t>トウジツ</t>
    </rPh>
    <rPh sb="4" eb="6">
      <t>ユウケン</t>
    </rPh>
    <rPh sb="6" eb="7">
      <t>シャ</t>
    </rPh>
    <rPh sb="7" eb="8">
      <t>スウ</t>
    </rPh>
    <rPh sb="9" eb="10">
      <t>ニン</t>
    </rPh>
    <phoneticPr fontId="1"/>
  </si>
  <si>
    <t>投票者数（人）　Ｂ</t>
    <rPh sb="0" eb="1">
      <t>ナ</t>
    </rPh>
    <rPh sb="1" eb="2">
      <t>ヒョウ</t>
    </rPh>
    <rPh sb="2" eb="3">
      <t>シャ</t>
    </rPh>
    <rPh sb="3" eb="4">
      <t>スウ</t>
    </rPh>
    <rPh sb="5" eb="6">
      <t>ニン</t>
    </rPh>
    <phoneticPr fontId="1"/>
  </si>
  <si>
    <t>投票率（％）　C=B÷A</t>
    <phoneticPr fontId="1"/>
  </si>
  <si>
    <t>前回との差</t>
    <rPh sb="0" eb="2">
      <t>ゼンカイ</t>
    </rPh>
    <rPh sb="4" eb="5">
      <t>サ</t>
    </rPh>
    <phoneticPr fontId="1"/>
  </si>
  <si>
    <t>前回投票率（％）
（R6.10.27小選挙区同時刻）</t>
    <rPh sb="0" eb="2">
      <t>ゼンカイ</t>
    </rPh>
    <rPh sb="18" eb="19">
      <t>ショウ</t>
    </rPh>
    <rPh sb="19" eb="22">
      <t>ショウセンキョク</t>
    </rPh>
    <rPh sb="22" eb="23">
      <t>ドウ</t>
    </rPh>
    <rPh sb="23" eb="25">
      <t>ジコク</t>
    </rPh>
    <phoneticPr fontId="1"/>
  </si>
  <si>
    <t>　開票区名</t>
    <rPh sb="1" eb="3">
      <t>カイヒョウ</t>
    </rPh>
    <rPh sb="3" eb="4">
      <t>ク</t>
    </rPh>
    <rPh sb="4" eb="5">
      <t>メイ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</si>
  <si>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</si>
  <si>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</si>
  <si>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計</t>
    <rPh sb="0" eb="1">
      <t>ケイ</t>
    </rPh>
    <phoneticPr fontId="1"/>
  </si>
  <si>
    <t>市町村名</t>
  </si>
  <si>
    <t>有権者(男)</t>
  </si>
  <si>
    <t>有権者(女)</t>
  </si>
  <si>
    <t>有権者(計)</t>
  </si>
  <si>
    <t>投票者(男)</t>
  </si>
  <si>
    <t>投票者(女)</t>
  </si>
  <si>
    <t>投票者(計)</t>
  </si>
  <si>
    <t>投票率(男)</t>
  </si>
  <si>
    <t>投票率(女)</t>
  </si>
  <si>
    <t>投票率(計)</t>
  </si>
  <si>
    <t>前回との差(男)</t>
  </si>
  <si>
    <t>前回との差(女)</t>
  </si>
  <si>
    <t>前回との差(計)</t>
  </si>
  <si>
    <t>前回投票率(男)</t>
  </si>
  <si>
    <t>前回投票率(女)</t>
  </si>
  <si>
    <t>前回投票率(計)</t>
  </si>
  <si>
    <t>（富山県第１区）</t>
  </si>
  <si>
    <t>富山市第１</t>
  </si>
  <si>
    <t>（富山県第２区）</t>
    <rPh sb="1" eb="4">
      <t>トヤマケン</t>
    </rPh>
    <rPh sb="4" eb="5">
      <t>ダイ</t>
    </rPh>
    <rPh sb="6" eb="7">
      <t>ク</t>
    </rPh>
    <phoneticPr fontId="1"/>
  </si>
  <si>
    <t>富山市第２</t>
    <rPh sb="0" eb="2">
      <t>トヤマ</t>
    </rPh>
    <rPh sb="2" eb="3">
      <t>シ</t>
    </rPh>
    <rPh sb="3" eb="4">
      <t>ダイ</t>
    </rPh>
    <phoneticPr fontId="1"/>
  </si>
  <si>
    <t>魚津市</t>
    <phoneticPr fontId="1"/>
  </si>
  <si>
    <t>滑川市</t>
  </si>
  <si>
    <t>黒部市</t>
  </si>
  <si>
    <t>舟橋村</t>
  </si>
  <si>
    <t>上市町</t>
  </si>
  <si>
    <t>立山町</t>
  </si>
  <si>
    <t>中新川郡　計</t>
    <rPh sb="0" eb="3">
      <t>ナカニイカワ</t>
    </rPh>
    <rPh sb="3" eb="4">
      <t>グン</t>
    </rPh>
    <rPh sb="5" eb="6">
      <t>ケイ</t>
    </rPh>
    <phoneticPr fontId="1"/>
  </si>
  <si>
    <t>入善町</t>
  </si>
  <si>
    <t>朝日町</t>
  </si>
  <si>
    <t>下新川郡　計</t>
    <rPh sb="0" eb="4">
      <t>シモニイカワグン</t>
    </rPh>
    <rPh sb="5" eb="6">
      <t>ケイ</t>
    </rPh>
    <phoneticPr fontId="1"/>
  </si>
  <si>
    <t>富山県第２区　計</t>
    <rPh sb="0" eb="2">
      <t>トヤマ</t>
    </rPh>
    <rPh sb="2" eb="3">
      <t>ケン</t>
    </rPh>
    <rPh sb="3" eb="4">
      <t>ダイ</t>
    </rPh>
    <rPh sb="5" eb="6">
      <t>ク</t>
    </rPh>
    <rPh sb="7" eb="8">
      <t>ケイ</t>
    </rPh>
    <phoneticPr fontId="1"/>
  </si>
  <si>
    <t>（富山県第３区）</t>
    <rPh sb="1" eb="4">
      <t>トヤマケン</t>
    </rPh>
    <rPh sb="4" eb="5">
      <t>ダイ</t>
    </rPh>
    <rPh sb="6" eb="7">
      <t>ク</t>
    </rPh>
    <phoneticPr fontId="1"/>
  </si>
  <si>
    <t>　</t>
  </si>
  <si>
    <t>高岡市</t>
  </si>
  <si>
    <t>氷見市</t>
  </si>
  <si>
    <t>砺波市</t>
  </si>
  <si>
    <t>小矢部市</t>
    <phoneticPr fontId="1"/>
  </si>
  <si>
    <t>南砺市</t>
    <rPh sb="0" eb="3">
      <t>ナントシ</t>
    </rPh>
    <phoneticPr fontId="1"/>
  </si>
  <si>
    <t>射水市</t>
    <rPh sb="0" eb="2">
      <t>イミズ</t>
    </rPh>
    <rPh sb="2" eb="3">
      <t>シ</t>
    </rPh>
    <phoneticPr fontId="1"/>
  </si>
  <si>
    <t>富山県第３区　計</t>
    <rPh sb="0" eb="2">
      <t>トヤマ</t>
    </rPh>
    <rPh sb="2" eb="3">
      <t>ケン</t>
    </rPh>
    <rPh sb="3" eb="4">
      <t>ダイ</t>
    </rPh>
    <rPh sb="5" eb="6">
      <t>ク</t>
    </rPh>
    <rPh sb="7" eb="8">
      <t>ケイ</t>
    </rPh>
    <phoneticPr fontId="1"/>
  </si>
  <si>
    <t>富山県　計</t>
    <rPh sb="0" eb="2">
      <t>トヤマ</t>
    </rPh>
    <rPh sb="2" eb="3">
      <t>ケン</t>
    </rPh>
    <rPh sb="4" eb="5">
      <t>ケイ</t>
    </rPh>
    <phoneticPr fontId="1"/>
  </si>
  <si>
    <t>（注１）　中間速報には期日前投票者数・不在者投票者数・在外選挙人投票者数を含みません。</t>
    <rPh sb="1" eb="2">
      <t>チュウ</t>
    </rPh>
    <phoneticPr fontId="1"/>
  </si>
  <si>
    <t>（注２）　「選挙当日有権者数A」には、在外選挙人名簿登録者数を含みません。</t>
    <rPh sb="1" eb="2">
      <t>チュウ</t>
    </rPh>
    <rPh sb="6" eb="8">
      <t>センキョ</t>
    </rPh>
    <rPh sb="8" eb="10">
      <t>トウジツ</t>
    </rPh>
    <rPh sb="10" eb="12">
      <t>ユウケン</t>
    </rPh>
    <rPh sb="12" eb="13">
      <t>シャ</t>
    </rPh>
    <rPh sb="13" eb="14">
      <t>スウ</t>
    </rPh>
    <rPh sb="19" eb="21">
      <t>ザイガイ</t>
    </rPh>
    <rPh sb="21" eb="23">
      <t>センキョ</t>
    </rPh>
    <rPh sb="23" eb="24">
      <t>ニン</t>
    </rPh>
    <rPh sb="24" eb="26">
      <t>メイボ</t>
    </rPh>
    <rPh sb="26" eb="28">
      <t>トウロク</t>
    </rPh>
    <rPh sb="28" eb="29">
      <t>シャ</t>
    </rPh>
    <rPh sb="29" eb="30">
      <t>スウ</t>
    </rPh>
    <rPh sb="31" eb="32">
      <t>フク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</si>
</sst>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.00_ "/>
    <numFmt numFmtId="177" formatCode="#,##0.00;&quot;▲ &quot;#,##0.00"/>
    <numFmt numFmtId="178" formatCode="#,##0_);[Red]\(#,##0\)"/>
    <numFmt numFmtId="179" formatCode="#,##0;&quot;▲ &quot;#,##0"/>
    <numFmt numFmtId="180" formatCode="#,##0.00_);[Red]\(#,##0.00\)"/>
    <numFmt numFmtId="181" formatCode="&quot;△&quot;\ #,##0.00;&quot;▲&quot;\ #,##0.00"/>
  </numFmts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24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7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rgb="FF000000"/>
      </bottom>
      <diagonal/>
    </border>
  </borders>
  <cellStyleXfs count="1">
    <xf numFmtId="0" fontId="0" fillId="0" borderId="0"/>
  </cellStyleXfs>
  <cellXfs count="179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/>
    </xf>
    <xf numFmtId="0" fontId="2" fillId="0" borderId="0" xfId="0" applyFont="1"/>
    <xf numFmtId="0" fontId="5" fillId="0" borderId="0" xfId="0" applyFont="1" applyAlignment="1">
      <alignment horizontal="center" vertical="center"/>
    </xf>
    <xf numFmtId="32" fontId="4" fillId="0" borderId="0" xfId="0" applyNumberFormat="1" applyFont="1" applyAlignment="1">
      <alignment horizontal="center" shrinkToFit="1"/>
    </xf>
    <xf numFmtId="0" fontId="4" fillId="0" borderId="0" xfId="0" applyFont="1" applyAlignment="1">
      <alignment horizontal="right" shrinkToFit="1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178" fontId="4" fillId="0" borderId="0" xfId="0" applyNumberFormat="1" applyFont="1" applyAlignment="1">
      <alignment horizontal="center" vertical="center"/>
    </xf>
    <xf numFmtId="32" fontId="4" fillId="0" borderId="0" xfId="0" applyNumberFormat="1" applyFont="1" applyAlignment="1">
      <alignment horizontal="left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3" fillId="0" borderId="0" xfId="0" applyFont="1"/>
    <xf numFmtId="0" fontId="3" fillId="0" borderId="0" xfId="0" applyFont="1" applyAlignment="1">
      <alignment horizontal="right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horizontal="right" vertical="top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179" fontId="4" fillId="0" borderId="8" xfId="0" applyNumberFormat="1" applyFont="1" applyBorder="1" applyAlignment="1">
      <alignment vertical="center" shrinkToFit="1"/>
    </xf>
    <xf numFmtId="179" fontId="4" fillId="0" borderId="9" xfId="0" applyNumberFormat="1" applyFont="1" applyBorder="1" applyAlignment="1">
      <alignment vertical="center"/>
    </xf>
    <xf numFmtId="179" fontId="4" fillId="0" borderId="10" xfId="0" applyNumberFormat="1" applyFont="1" applyBorder="1" applyAlignment="1">
      <alignment vertical="center" shrinkToFit="1"/>
    </xf>
    <xf numFmtId="176" fontId="4" fillId="0" borderId="8" xfId="0" applyNumberFormat="1" applyFont="1" applyBorder="1" applyAlignment="1">
      <alignment vertical="center"/>
    </xf>
    <xf numFmtId="176" fontId="4" fillId="0" borderId="9" xfId="0" applyNumberFormat="1" applyFont="1" applyBorder="1" applyAlignment="1">
      <alignment vertical="center"/>
    </xf>
    <xf numFmtId="176" fontId="4" fillId="0" borderId="11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179" fontId="4" fillId="0" borderId="0" xfId="0" applyNumberFormat="1" applyFont="1" applyAlignment="1">
      <alignment vertical="center" shrinkToFit="1"/>
    </xf>
    <xf numFmtId="179" fontId="4" fillId="0" borderId="0" xfId="0" applyNumberFormat="1" applyFont="1" applyAlignment="1">
      <alignment vertical="center"/>
    </xf>
    <xf numFmtId="176" fontId="4" fillId="0" borderId="0" xfId="0" applyNumberFormat="1" applyFont="1" applyAlignment="1">
      <alignment vertical="center"/>
    </xf>
    <xf numFmtId="177" fontId="4" fillId="0" borderId="0" xfId="0" applyNumberFormat="1" applyFont="1" applyAlignment="1">
      <alignment vertical="center"/>
    </xf>
    <xf numFmtId="179" fontId="4" fillId="0" borderId="13" xfId="0" applyNumberFormat="1" applyFont="1" applyBorder="1" applyAlignment="1">
      <alignment vertical="center" shrinkToFit="1"/>
    </xf>
    <xf numFmtId="179" fontId="4" fillId="0" borderId="14" xfId="0" applyNumberFormat="1" applyFont="1" applyBorder="1" applyAlignment="1">
      <alignment vertical="center"/>
    </xf>
    <xf numFmtId="179" fontId="4" fillId="0" borderId="5" xfId="0" applyNumberFormat="1" applyFont="1" applyBorder="1" applyAlignment="1">
      <alignment vertical="center" shrinkToFit="1"/>
    </xf>
    <xf numFmtId="176" fontId="4" fillId="0" borderId="13" xfId="0" applyNumberFormat="1" applyFont="1" applyBorder="1" applyAlignment="1">
      <alignment vertical="center"/>
    </xf>
    <xf numFmtId="176" fontId="4" fillId="0" borderId="14" xfId="0" applyNumberFormat="1" applyFont="1" applyBorder="1" applyAlignment="1">
      <alignment vertical="center"/>
    </xf>
    <xf numFmtId="176" fontId="4" fillId="0" borderId="15" xfId="0" applyNumberFormat="1" applyFont="1" applyBorder="1" applyAlignment="1">
      <alignment vertical="center"/>
    </xf>
    <xf numFmtId="0" fontId="2" fillId="0" borderId="17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179" fontId="4" fillId="0" borderId="19" xfId="0" applyNumberFormat="1" applyFont="1" applyBorder="1" applyAlignment="1">
      <alignment vertical="center" shrinkToFit="1"/>
    </xf>
    <xf numFmtId="179" fontId="4" fillId="0" borderId="20" xfId="0" applyNumberFormat="1" applyFont="1" applyBorder="1" applyAlignment="1">
      <alignment vertical="center"/>
    </xf>
    <xf numFmtId="179" fontId="4" fillId="0" borderId="21" xfId="0" applyNumberFormat="1" applyFont="1" applyBorder="1" applyAlignment="1">
      <alignment vertical="center" shrinkToFit="1"/>
    </xf>
    <xf numFmtId="176" fontId="4" fillId="0" borderId="19" xfId="0" applyNumberFormat="1" applyFont="1" applyBorder="1" applyAlignment="1">
      <alignment vertical="center"/>
    </xf>
    <xf numFmtId="176" fontId="4" fillId="0" borderId="20" xfId="0" applyNumberFormat="1" applyFont="1" applyBorder="1" applyAlignment="1">
      <alignment vertical="center"/>
    </xf>
    <xf numFmtId="176" fontId="4" fillId="0" borderId="22" xfId="0" applyNumberFormat="1" applyFont="1" applyBorder="1" applyAlignment="1">
      <alignment vertical="center"/>
    </xf>
    <xf numFmtId="0" fontId="2" fillId="0" borderId="23" xfId="0" applyFont="1" applyBorder="1" applyAlignment="1">
      <alignment vertical="center"/>
    </xf>
    <xf numFmtId="0" fontId="2" fillId="0" borderId="24" xfId="0" applyFont="1" applyBorder="1" applyAlignment="1">
      <alignment vertical="center"/>
    </xf>
    <xf numFmtId="179" fontId="4" fillId="0" borderId="25" xfId="0" applyNumberFormat="1" applyFont="1" applyBorder="1" applyAlignment="1">
      <alignment vertical="center" shrinkToFit="1"/>
    </xf>
    <xf numFmtId="179" fontId="4" fillId="0" borderId="26" xfId="0" applyNumberFormat="1" applyFont="1" applyBorder="1" applyAlignment="1">
      <alignment vertical="center"/>
    </xf>
    <xf numFmtId="179" fontId="4" fillId="0" borderId="27" xfId="0" applyNumberFormat="1" applyFont="1" applyBorder="1" applyAlignment="1">
      <alignment vertical="center" shrinkToFit="1"/>
    </xf>
    <xf numFmtId="176" fontId="4" fillId="0" borderId="25" xfId="0" applyNumberFormat="1" applyFont="1" applyBorder="1" applyAlignment="1">
      <alignment vertical="center"/>
    </xf>
    <xf numFmtId="176" fontId="4" fillId="0" borderId="26" xfId="0" applyNumberFormat="1" applyFont="1" applyBorder="1" applyAlignment="1">
      <alignment vertical="center"/>
    </xf>
    <xf numFmtId="176" fontId="4" fillId="0" borderId="28" xfId="0" applyNumberFormat="1" applyFont="1" applyBorder="1" applyAlignment="1">
      <alignment vertical="center"/>
    </xf>
    <xf numFmtId="0" fontId="2" fillId="0" borderId="30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2" fillId="0" borderId="31" xfId="0" applyFont="1" applyBorder="1" applyAlignment="1">
      <alignment vertical="center"/>
    </xf>
    <xf numFmtId="0" fontId="2" fillId="0" borderId="20" xfId="0" applyFont="1" applyBorder="1" applyAlignment="1">
      <alignment vertical="center"/>
    </xf>
    <xf numFmtId="179" fontId="4" fillId="0" borderId="19" xfId="0" applyNumberFormat="1" applyFont="1" applyBorder="1" applyAlignment="1">
      <alignment vertical="center"/>
    </xf>
    <xf numFmtId="179" fontId="4" fillId="0" borderId="21" xfId="0" applyNumberFormat="1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179" fontId="4" fillId="0" borderId="33" xfId="0" applyNumberFormat="1" applyFont="1" applyBorder="1" applyAlignment="1">
      <alignment vertical="center"/>
    </xf>
    <xf numFmtId="179" fontId="4" fillId="0" borderId="34" xfId="0" applyNumberFormat="1" applyFont="1" applyBorder="1" applyAlignment="1">
      <alignment vertical="center"/>
    </xf>
    <xf numFmtId="179" fontId="4" fillId="0" borderId="35" xfId="0" applyNumberFormat="1" applyFont="1" applyBorder="1" applyAlignment="1">
      <alignment vertical="center"/>
    </xf>
    <xf numFmtId="176" fontId="4" fillId="0" borderId="33" xfId="0" applyNumberFormat="1" applyFont="1" applyBorder="1" applyAlignment="1">
      <alignment vertical="center"/>
    </xf>
    <xf numFmtId="176" fontId="4" fillId="0" borderId="34" xfId="0" applyNumberFormat="1" applyFont="1" applyBorder="1" applyAlignment="1">
      <alignment vertical="center"/>
    </xf>
    <xf numFmtId="176" fontId="4" fillId="0" borderId="36" xfId="0" applyNumberFormat="1" applyFont="1" applyBorder="1" applyAlignment="1">
      <alignment vertical="center"/>
    </xf>
    <xf numFmtId="179" fontId="4" fillId="0" borderId="22" xfId="0" applyNumberFormat="1" applyFont="1" applyBorder="1" applyAlignment="1">
      <alignment vertical="center" shrinkToFit="1"/>
    </xf>
    <xf numFmtId="179" fontId="4" fillId="0" borderId="38" xfId="0" applyNumberFormat="1" applyFont="1" applyBorder="1" applyAlignment="1">
      <alignment vertical="center"/>
    </xf>
    <xf numFmtId="179" fontId="4" fillId="0" borderId="39" xfId="0" applyNumberFormat="1" applyFont="1" applyBorder="1" applyAlignment="1">
      <alignment vertical="center"/>
    </xf>
    <xf numFmtId="179" fontId="4" fillId="0" borderId="40" xfId="0" applyNumberFormat="1" applyFont="1" applyBorder="1" applyAlignment="1">
      <alignment vertical="center"/>
    </xf>
    <xf numFmtId="176" fontId="4" fillId="0" borderId="38" xfId="0" applyNumberFormat="1" applyFont="1" applyBorder="1" applyAlignment="1">
      <alignment vertical="center"/>
    </xf>
    <xf numFmtId="176" fontId="4" fillId="0" borderId="39" xfId="0" applyNumberFormat="1" applyFont="1" applyBorder="1" applyAlignment="1">
      <alignment vertical="center"/>
    </xf>
    <xf numFmtId="176" fontId="4" fillId="0" borderId="41" xfId="0" applyNumberFormat="1" applyFont="1" applyBorder="1" applyAlignment="1">
      <alignment vertical="center"/>
    </xf>
    <xf numFmtId="0" fontId="2" fillId="0" borderId="43" xfId="0" applyFont="1" applyBorder="1" applyAlignment="1">
      <alignment vertical="center"/>
    </xf>
    <xf numFmtId="179" fontId="4" fillId="0" borderId="44" xfId="0" applyNumberFormat="1" applyFont="1" applyBorder="1" applyAlignment="1">
      <alignment vertical="center"/>
    </xf>
    <xf numFmtId="179" fontId="4" fillId="0" borderId="45" xfId="0" applyNumberFormat="1" applyFont="1" applyBorder="1" applyAlignment="1">
      <alignment vertical="center"/>
    </xf>
    <xf numFmtId="179" fontId="4" fillId="0" borderId="46" xfId="0" applyNumberFormat="1" applyFont="1" applyBorder="1" applyAlignment="1">
      <alignment vertical="center"/>
    </xf>
    <xf numFmtId="176" fontId="4" fillId="0" borderId="44" xfId="0" applyNumberFormat="1" applyFont="1" applyBorder="1" applyAlignment="1">
      <alignment vertical="center"/>
    </xf>
    <xf numFmtId="176" fontId="4" fillId="0" borderId="45" xfId="0" applyNumberFormat="1" applyFont="1" applyBorder="1" applyAlignment="1">
      <alignment vertical="center"/>
    </xf>
    <xf numFmtId="179" fontId="4" fillId="0" borderId="7" xfId="0" applyNumberFormat="1" applyFont="1" applyBorder="1" applyAlignment="1">
      <alignment vertical="center"/>
    </xf>
    <xf numFmtId="176" fontId="4" fillId="0" borderId="7" xfId="0" applyNumberFormat="1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16" xfId="0" applyFont="1" applyBorder="1" applyAlignment="1">
      <alignment vertical="center"/>
    </xf>
    <xf numFmtId="179" fontId="4" fillId="0" borderId="13" xfId="0" applyNumberFormat="1" applyFont="1" applyBorder="1" applyAlignment="1">
      <alignment vertical="center"/>
    </xf>
    <xf numFmtId="179" fontId="4" fillId="0" borderId="5" xfId="0" applyNumberFormat="1" applyFont="1" applyBorder="1" applyAlignment="1">
      <alignment vertical="center"/>
    </xf>
    <xf numFmtId="179" fontId="4" fillId="0" borderId="22" xfId="0" applyNumberFormat="1" applyFont="1" applyBorder="1" applyAlignment="1">
      <alignment vertical="center"/>
    </xf>
    <xf numFmtId="179" fontId="4" fillId="0" borderId="20" xfId="0" applyNumberFormat="1" applyFont="1" applyBorder="1" applyAlignment="1">
      <alignment vertical="center" shrinkToFit="1"/>
    </xf>
    <xf numFmtId="0" fontId="2" fillId="0" borderId="47" xfId="0" applyFont="1" applyBorder="1" applyAlignment="1">
      <alignment vertical="center"/>
    </xf>
    <xf numFmtId="179" fontId="4" fillId="0" borderId="33" xfId="0" applyNumberFormat="1" applyFont="1" applyBorder="1" applyAlignment="1">
      <alignment vertical="center" shrinkToFit="1"/>
    </xf>
    <xf numFmtId="179" fontId="4" fillId="0" borderId="34" xfId="0" applyNumberFormat="1" applyFont="1" applyBorder="1" applyAlignment="1">
      <alignment vertical="center" shrinkToFit="1"/>
    </xf>
    <xf numFmtId="179" fontId="4" fillId="0" borderId="35" xfId="0" applyNumberFormat="1" applyFont="1" applyBorder="1" applyAlignment="1">
      <alignment vertical="center" shrinkToFit="1"/>
    </xf>
    <xf numFmtId="179" fontId="4" fillId="0" borderId="8" xfId="0" applyNumberFormat="1" applyFont="1" applyBorder="1" applyAlignment="1">
      <alignment vertical="center"/>
    </xf>
    <xf numFmtId="179" fontId="4" fillId="0" borderId="10" xfId="0" applyNumberFormat="1" applyFont="1" applyBorder="1" applyAlignment="1">
      <alignment vertical="center"/>
    </xf>
    <xf numFmtId="179" fontId="4" fillId="0" borderId="0" xfId="0" applyNumberFormat="1" applyFont="1" applyAlignment="1">
      <alignment horizontal="center" vertical="center"/>
    </xf>
    <xf numFmtId="179" fontId="4" fillId="0" borderId="48" xfId="0" applyNumberFormat="1" applyFont="1" applyBorder="1" applyAlignment="1">
      <alignment vertical="center"/>
    </xf>
    <xf numFmtId="179" fontId="4" fillId="0" borderId="36" xfId="0" applyNumberFormat="1" applyFont="1" applyBorder="1" applyAlignment="1">
      <alignment vertical="center"/>
    </xf>
    <xf numFmtId="179" fontId="4" fillId="0" borderId="47" xfId="0" applyNumberFormat="1" applyFont="1" applyBorder="1" applyAlignment="1">
      <alignment vertical="center"/>
    </xf>
    <xf numFmtId="179" fontId="4" fillId="0" borderId="37" xfId="0" applyNumberFormat="1" applyFont="1" applyBorder="1" applyAlignment="1">
      <alignment vertical="center"/>
    </xf>
    <xf numFmtId="0" fontId="2" fillId="0" borderId="49" xfId="0" applyFon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6" xfId="0" applyBorder="1" applyAlignment="1">
      <alignment vertical="center"/>
    </xf>
    <xf numFmtId="0" fontId="2" fillId="0" borderId="0" xfId="0" applyFont="1" applyAlignment="1">
      <alignment horizontal="center" vertical="center"/>
    </xf>
    <xf numFmtId="179" fontId="4" fillId="0" borderId="50" xfId="0" applyNumberFormat="1" applyFont="1" applyBorder="1" applyAlignment="1">
      <alignment vertical="center"/>
    </xf>
    <xf numFmtId="0" fontId="2" fillId="0" borderId="51" xfId="0" applyFont="1" applyBorder="1" applyAlignment="1">
      <alignment vertical="center"/>
    </xf>
    <xf numFmtId="179" fontId="4" fillId="0" borderId="31" xfId="0" applyNumberFormat="1" applyFont="1" applyBorder="1" applyAlignment="1">
      <alignment vertical="center"/>
    </xf>
    <xf numFmtId="179" fontId="4" fillId="0" borderId="52" xfId="0" applyNumberFormat="1" applyFont="1" applyBorder="1" applyAlignment="1">
      <alignment vertical="center"/>
    </xf>
    <xf numFmtId="176" fontId="4" fillId="0" borderId="31" xfId="0" applyNumberFormat="1" applyFont="1" applyBorder="1" applyAlignment="1">
      <alignment vertical="center"/>
    </xf>
    <xf numFmtId="176" fontId="4" fillId="0" borderId="50" xfId="0" applyNumberFormat="1" applyFont="1" applyBorder="1" applyAlignment="1">
      <alignment vertical="center"/>
    </xf>
    <xf numFmtId="176" fontId="4" fillId="0" borderId="53" xfId="0" applyNumberFormat="1" applyFont="1" applyBorder="1" applyAlignment="1">
      <alignment vertical="center"/>
    </xf>
    <xf numFmtId="177" fontId="4" fillId="0" borderId="12" xfId="0" applyNumberFormat="1" applyFont="1" applyBorder="1" applyAlignment="1">
      <alignment vertical="center"/>
    </xf>
    <xf numFmtId="177" fontId="4" fillId="0" borderId="9" xfId="0" applyNumberFormat="1" applyFont="1" applyBorder="1" applyAlignment="1">
      <alignment vertical="center"/>
    </xf>
    <xf numFmtId="177" fontId="4" fillId="0" borderId="56" xfId="0" applyNumberFormat="1" applyFont="1" applyBorder="1" applyAlignment="1">
      <alignment vertical="center"/>
    </xf>
    <xf numFmtId="177" fontId="4" fillId="0" borderId="16" xfId="0" applyNumberFormat="1" applyFont="1" applyBorder="1" applyAlignment="1">
      <alignment vertical="center"/>
    </xf>
    <xf numFmtId="177" fontId="4" fillId="0" borderId="14" xfId="0" applyNumberFormat="1" applyFont="1" applyBorder="1" applyAlignment="1">
      <alignment vertical="center"/>
    </xf>
    <xf numFmtId="177" fontId="4" fillId="0" borderId="57" xfId="0" applyNumberFormat="1" applyFont="1" applyBorder="1" applyAlignment="1">
      <alignment vertical="center"/>
    </xf>
    <xf numFmtId="177" fontId="4" fillId="0" borderId="18" xfId="0" applyNumberFormat="1" applyFont="1" applyBorder="1" applyAlignment="1">
      <alignment vertical="center"/>
    </xf>
    <xf numFmtId="177" fontId="4" fillId="0" borderId="20" xfId="0" applyNumberFormat="1" applyFont="1" applyBorder="1" applyAlignment="1">
      <alignment vertical="center"/>
    </xf>
    <xf numFmtId="177" fontId="4" fillId="0" borderId="58" xfId="0" applyNumberFormat="1" applyFont="1" applyBorder="1" applyAlignment="1">
      <alignment vertical="center"/>
    </xf>
    <xf numFmtId="177" fontId="4" fillId="0" borderId="24" xfId="0" applyNumberFormat="1" applyFont="1" applyBorder="1" applyAlignment="1">
      <alignment vertical="center"/>
    </xf>
    <xf numFmtId="177" fontId="4" fillId="0" borderId="26" xfId="0" applyNumberFormat="1" applyFont="1" applyBorder="1" applyAlignment="1">
      <alignment vertical="center"/>
    </xf>
    <xf numFmtId="177" fontId="4" fillId="0" borderId="29" xfId="0" applyNumberFormat="1" applyFont="1" applyBorder="1" applyAlignment="1">
      <alignment vertical="center"/>
    </xf>
    <xf numFmtId="177" fontId="4" fillId="0" borderId="42" xfId="0" applyNumberFormat="1" applyFont="1" applyBorder="1" applyAlignment="1">
      <alignment vertical="center"/>
    </xf>
    <xf numFmtId="177" fontId="4" fillId="0" borderId="39" xfId="0" applyNumberFormat="1" applyFont="1" applyBorder="1" applyAlignment="1">
      <alignment vertical="center"/>
    </xf>
    <xf numFmtId="177" fontId="4" fillId="0" borderId="59" xfId="0" applyNumberFormat="1" applyFont="1" applyBorder="1" applyAlignment="1">
      <alignment vertical="center"/>
    </xf>
    <xf numFmtId="177" fontId="4" fillId="0" borderId="32" xfId="0" applyNumberFormat="1" applyFont="1" applyBorder="1" applyAlignment="1">
      <alignment vertical="center"/>
    </xf>
    <xf numFmtId="177" fontId="4" fillId="0" borderId="34" xfId="0" applyNumberFormat="1" applyFont="1" applyBorder="1" applyAlignment="1">
      <alignment vertical="center"/>
    </xf>
    <xf numFmtId="177" fontId="4" fillId="0" borderId="37" xfId="0" applyNumberFormat="1" applyFont="1" applyBorder="1" applyAlignment="1">
      <alignment vertical="center"/>
    </xf>
    <xf numFmtId="0" fontId="4" fillId="0" borderId="55" xfId="0" applyFont="1" applyBorder="1" applyAlignment="1">
      <alignment horizontal="center" vertical="center"/>
    </xf>
    <xf numFmtId="0" fontId="2" fillId="0" borderId="55" xfId="0" applyFont="1" applyBorder="1" applyAlignment="1">
      <alignment vertical="center"/>
    </xf>
    <xf numFmtId="176" fontId="4" fillId="0" borderId="61" xfId="0" applyNumberFormat="1" applyFont="1" applyBorder="1" applyAlignment="1">
      <alignment vertical="center"/>
    </xf>
    <xf numFmtId="177" fontId="4" fillId="0" borderId="64" xfId="0" applyNumberFormat="1" applyFont="1" applyBorder="1" applyAlignment="1">
      <alignment vertical="center"/>
    </xf>
    <xf numFmtId="177" fontId="4" fillId="0" borderId="65" xfId="0" applyNumberFormat="1" applyFont="1" applyBorder="1" applyAlignment="1">
      <alignment vertical="center"/>
    </xf>
    <xf numFmtId="177" fontId="4" fillId="0" borderId="66" xfId="0" applyNumberFormat="1" applyFont="1" applyBorder="1" applyAlignment="1">
      <alignment vertical="center"/>
    </xf>
    <xf numFmtId="180" fontId="4" fillId="0" borderId="8" xfId="0" applyNumberFormat="1" applyFont="1" applyBorder="1"/>
    <xf numFmtId="180" fontId="4" fillId="0" borderId="12" xfId="0" applyNumberFormat="1" applyFont="1" applyBorder="1"/>
    <xf numFmtId="180" fontId="4" fillId="0" borderId="0" xfId="0" applyNumberFormat="1" applyFont="1"/>
    <xf numFmtId="180" fontId="4" fillId="0" borderId="13" xfId="0" applyNumberFormat="1" applyFont="1" applyBorder="1"/>
    <xf numFmtId="180" fontId="4" fillId="0" borderId="16" xfId="0" applyNumberFormat="1" applyFont="1" applyBorder="1"/>
    <xf numFmtId="180" fontId="4" fillId="0" borderId="38" xfId="0" applyNumberFormat="1" applyFont="1" applyBorder="1"/>
    <xf numFmtId="180" fontId="4" fillId="0" borderId="42" xfId="0" applyNumberFormat="1" applyFont="1" applyBorder="1"/>
    <xf numFmtId="180" fontId="4" fillId="0" borderId="31" xfId="0" applyNumberFormat="1" applyFont="1" applyBorder="1"/>
    <xf numFmtId="180" fontId="4" fillId="0" borderId="51" xfId="0" applyNumberFormat="1" applyFont="1" applyBorder="1"/>
    <xf numFmtId="180" fontId="4" fillId="0" borderId="44" xfId="0" applyNumberFormat="1" applyFont="1" applyBorder="1"/>
    <xf numFmtId="180" fontId="4" fillId="0" borderId="43" xfId="0" applyNumberFormat="1" applyFont="1" applyBorder="1"/>
    <xf numFmtId="180" fontId="4" fillId="0" borderId="19" xfId="0" applyNumberFormat="1" applyFont="1" applyBorder="1"/>
    <xf numFmtId="180" fontId="4" fillId="0" borderId="18" xfId="0" applyNumberFormat="1" applyFont="1" applyBorder="1"/>
    <xf numFmtId="180" fontId="4" fillId="0" borderId="0" xfId="0" applyNumberFormat="1" applyFont="1" applyAlignment="1">
      <alignment vertical="center"/>
    </xf>
    <xf numFmtId="180" fontId="4" fillId="0" borderId="10" xfId="0" applyNumberFormat="1" applyFont="1" applyBorder="1"/>
    <xf numFmtId="0" fontId="2" fillId="0" borderId="67" xfId="0" applyFont="1" applyBorder="1" applyAlignment="1">
      <alignment horizontal="center" vertical="center"/>
    </xf>
    <xf numFmtId="0" fontId="4" fillId="0" borderId="68" xfId="0" applyFont="1" applyBorder="1" applyAlignment="1">
      <alignment horizontal="center" vertical="center"/>
    </xf>
    <xf numFmtId="0" fontId="4" fillId="0" borderId="65" xfId="0" applyFont="1" applyBorder="1" applyAlignment="1">
      <alignment horizontal="center" vertical="center"/>
    </xf>
    <xf numFmtId="0" fontId="4" fillId="0" borderId="69" xfId="0" applyFont="1" applyBorder="1" applyAlignment="1">
      <alignment horizontal="center" vertical="center"/>
    </xf>
    <xf numFmtId="0" fontId="4" fillId="0" borderId="64" xfId="0" applyFont="1" applyBorder="1" applyAlignment="1">
      <alignment horizontal="center" vertical="center"/>
    </xf>
    <xf numFmtId="181" fontId="4" fillId="0" borderId="51" xfId="0" applyNumberFormat="1" applyFont="1" applyBorder="1"/>
    <xf numFmtId="181" fontId="4" fillId="0" borderId="0" xfId="0" applyNumberFormat="1" applyFont="1"/>
    <xf numFmtId="181" fontId="4" fillId="0" borderId="62" xfId="0" applyNumberFormat="1" applyFont="1" applyBorder="1"/>
    <xf numFmtId="181" fontId="4" fillId="0" borderId="63" xfId="0" applyNumberFormat="1" applyFont="1" applyBorder="1" applyAlignment="1">
      <alignment vertical="center"/>
    </xf>
    <xf numFmtId="181" fontId="4" fillId="0" borderId="60" xfId="0" applyNumberFormat="1" applyFont="1" applyBorder="1"/>
    <xf numFmtId="181" fontId="4" fillId="0" borderId="43" xfId="0" applyNumberFormat="1" applyFont="1" applyBorder="1"/>
    <xf numFmtId="181" fontId="4" fillId="0" borderId="55" xfId="0" applyNumberFormat="1" applyFont="1" applyBorder="1"/>
    <xf numFmtId="181" fontId="4" fillId="0" borderId="54" xfId="0" applyNumberFormat="1" applyFont="1" applyBorder="1"/>
    <xf numFmtId="181" fontId="4" fillId="0" borderId="63" xfId="0" applyNumberFormat="1" applyFont="1" applyBorder="1"/>
    <xf numFmtId="32" fontId="4" fillId="0" borderId="0" xfId="0" applyNumberFormat="1" applyFont="1" applyAlignment="1">
      <alignment horizontal="center" shrinkToFit="1"/>
    </xf>
    <xf numFmtId="0" fontId="3" fillId="0" borderId="0" xfId="0" applyFont="1" applyAlignment="1">
      <alignment horizontal="right" shrinkToFit="1"/>
    </xf>
    <xf numFmtId="0" fontId="3" fillId="0" borderId="0" xfId="0" applyFont="1" applyAlignment="1">
      <alignment shrinkToFi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80" fontId="4" fillId="0" borderId="11" xfId="0" applyNumberFormat="1" applyFont="1" applyBorder="1"/>
    <xf numFmtId="180" fontId="4" fillId="0" borderId="15" xfId="0" applyNumberFormat="1" applyFont="1" applyBorder="1"/>
    <xf numFmtId="180" fontId="4" fillId="0" borderId="41" xfId="0" applyNumberFormat="1" applyFont="1" applyBorder="1"/>
    <xf numFmtId="180" fontId="4" fillId="0" borderId="53" xfId="0" applyNumberFormat="1" applyFont="1" applyBorder="1"/>
    <xf numFmtId="180" fontId="4" fillId="0" borderId="46" xfId="0" applyNumberFormat="1" applyFont="1" applyBorder="1"/>
    <xf numFmtId="180" fontId="4" fillId="0" borderId="22" xfId="0" applyNumberFormat="1" applyFont="1" applyBorder="1"/>
  </cellXfs>
  <cellStyles count="1">
    <cellStyle name="標準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ＭＳ Ｐゴシック"/>
        <family val="3"/>
        <charset val="128"/>
        <scheme val="none"/>
      </font>
      <numFmt numFmtId="176" formatCode="#,##0.00_ 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ＭＳ Ｐゴシック"/>
        <family val="3"/>
        <charset val="128"/>
        <scheme val="none"/>
      </font>
      <numFmt numFmtId="176" formatCode="#,##0.00_ 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ＭＳ Ｐゴシック"/>
        <family val="3"/>
        <charset val="128"/>
        <scheme val="none"/>
      </font>
      <numFmt numFmtId="176" formatCode="#,##0.00_ "/>
      <alignment horizontal="general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ＭＳ Ｐゴシック"/>
        <family val="3"/>
        <charset val="128"/>
        <scheme val="none"/>
      </font>
      <numFmt numFmtId="177" formatCode="#,##0.00;&quot;▲ &quot;#,##0.0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ＭＳ Ｐゴシック"/>
        <family val="3"/>
        <charset val="128"/>
        <scheme val="none"/>
      </font>
      <numFmt numFmtId="177" formatCode="#,##0.00;&quot;▲ &quot;#,##0.0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ＭＳ Ｐゴシック"/>
        <family val="3"/>
        <charset val="128"/>
        <scheme val="none"/>
      </font>
      <numFmt numFmtId="177" formatCode="#,##0.00;&quot;▲ &quot;#,##0.00"/>
      <alignment horizontal="general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ＭＳ Ｐゴシック"/>
        <family val="3"/>
        <charset val="128"/>
        <scheme val="none"/>
      </font>
      <numFmt numFmtId="176" formatCode="#,##0.00_ 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ＭＳ Ｐゴシック"/>
        <family val="3"/>
        <charset val="128"/>
        <scheme val="none"/>
      </font>
      <numFmt numFmtId="176" formatCode="#,##0.00_ 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ＭＳ Ｐゴシック"/>
        <family val="3"/>
        <charset val="128"/>
        <scheme val="none"/>
      </font>
      <numFmt numFmtId="176" formatCode="#,##0.00_ "/>
      <alignment horizontal="general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ＭＳ Ｐゴシック"/>
        <family val="3"/>
        <charset val="128"/>
        <scheme val="none"/>
      </font>
      <numFmt numFmtId="179" formatCode="#,##0;&quot;▲ &quot;#,##0"/>
      <alignment horizontal="general" vertical="center" textRotation="0" wrapText="0" indent="0" justifyLastLine="0" shrinkToFit="1" readingOrder="0"/>
      <border diagonalUp="0" diagonalDown="0">
        <left/>
        <right style="medium">
          <color indexed="64"/>
        </right>
        <top style="thin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ＭＳ Ｐゴシック"/>
        <family val="3"/>
        <charset val="128"/>
        <scheme val="none"/>
      </font>
      <numFmt numFmtId="179" formatCode="#,##0;&quot;▲ &quot;#,##0"/>
      <alignment horizontal="general" vertical="center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ＭＳ Ｐゴシック"/>
        <family val="3"/>
        <charset val="128"/>
        <scheme val="none"/>
      </font>
      <numFmt numFmtId="179" formatCode="#,##0;&quot;▲ &quot;#,##0"/>
      <alignment horizontal="general" vertical="center" textRotation="0" wrapText="0" indent="0" justifyLastLine="0" shrinkToFit="1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ＭＳ Ｐゴシック"/>
        <family val="3"/>
        <charset val="128"/>
        <scheme val="none"/>
      </font>
      <numFmt numFmtId="179" formatCode="#,##0;&quot;▲ &quot;#,##0"/>
      <alignment horizontal="general" vertical="center" textRotation="0" wrapText="0" indent="0" justifyLastLine="0" shrinkToFit="1" readingOrder="0"/>
      <border diagonalUp="0" diagonalDown="0">
        <left/>
        <right style="medium">
          <color indexed="64"/>
        </right>
        <top style="thin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ＭＳ Ｐゴシック"/>
        <family val="3"/>
        <charset val="128"/>
        <scheme val="none"/>
      </font>
      <numFmt numFmtId="179" formatCode="#,##0;&quot;▲ &quot;#,##0"/>
      <alignment horizontal="general" vertical="center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ＭＳ Ｐゴシック"/>
        <family val="3"/>
        <charset val="128"/>
        <scheme val="none"/>
      </font>
      <numFmt numFmtId="179" formatCode="#,##0;&quot;▲ &quot;#,##0"/>
      <alignment horizontal="general" vertical="center" textRotation="0" wrapText="0" indent="0" justifyLastLine="0" shrinkToFit="1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ＭＳ Ｐゴシック"/>
        <family val="3"/>
        <charset val="128"/>
        <scheme val="none"/>
      </font>
      <alignment horizontal="general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border outline="0"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ＭＳ Ｐゴシック"/>
        <family val="3"/>
        <charset val="128"/>
        <scheme val="none"/>
      </font>
      <alignment horizontal="center" vertical="center" textRotation="0" wrapText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4</xdr:row>
      <xdr:rowOff>180975</xdr:rowOff>
    </xdr:from>
    <xdr:to>
      <xdr:col>9</xdr:col>
      <xdr:colOff>0</xdr:colOff>
      <xdr:row>5</xdr:row>
      <xdr:rowOff>19050</xdr:rowOff>
    </xdr:to>
    <xdr:sp macro="" textlink="">
      <xdr:nvSpPr>
        <xdr:cNvPr id="9268" name="Rectangle 1">
          <a:extLst>
            <a:ext uri="{FF2B5EF4-FFF2-40B4-BE49-F238E27FC236}">
              <a16:creationId xmlns:a16="http://schemas.microsoft.com/office/drawing/2014/main" id="{4FAF3FCB-E562-3053-54E5-EF52FBFA801C}"/>
            </a:ext>
          </a:extLst>
        </xdr:cNvPr>
        <xdr:cNvSpPr>
          <a:spLocks noChangeArrowheads="1"/>
        </xdr:cNvSpPr>
      </xdr:nvSpPr>
      <xdr:spPr bwMode="auto">
        <a:xfrm>
          <a:off x="8162925" y="1638300"/>
          <a:ext cx="0" cy="276225"/>
        </a:xfrm>
        <a:prstGeom prst="rect">
          <a:avLst/>
        </a:prstGeom>
        <a:noFill/>
        <a:ln w="6350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4452</xdr:colOff>
      <xdr:row>4</xdr:row>
      <xdr:rowOff>182289</xdr:rowOff>
    </xdr:from>
    <xdr:to>
      <xdr:col>2</xdr:col>
      <xdr:colOff>806986</xdr:colOff>
      <xdr:row>7</xdr:row>
      <xdr:rowOff>38100</xdr:rowOff>
    </xdr:to>
    <xdr:sp macro="" textlink="">
      <xdr:nvSpPr>
        <xdr:cNvPr id="2" name="Text Box 3">
          <a:extLst>
            <a:ext uri="{FF2B5EF4-FFF2-40B4-BE49-F238E27FC236}">
              <a16:creationId xmlns:a16="http://schemas.microsoft.com/office/drawing/2014/main" id="{A843D45F-30BF-3F4B-0F37-9D57814A9621}"/>
            </a:ext>
            <a:ext uri="{147F2762-F138-4A5C-976F-8EAC2B608ADB}">
              <a16:predDERef xmlns:a16="http://schemas.microsoft.com/office/drawing/2014/main" pred="{4FAF3FCB-E562-3053-54E5-EF52FBFA801C}"/>
            </a:ext>
          </a:extLst>
        </xdr:cNvPr>
        <xdr:cNvSpPr txBox="1">
          <a:spLocks noChangeArrowheads="1"/>
        </xdr:cNvSpPr>
      </xdr:nvSpPr>
      <xdr:spPr bwMode="auto">
        <a:xfrm>
          <a:off x="280677" y="1639614"/>
          <a:ext cx="1135909" cy="5035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（小選挙区名）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3D294F7-62EC-4CDD-AF43-06FDA7D2B98C}" name="テーブル1" displayName="テーブル1" ref="C7:R30" totalsRowShown="0" headerRowDxfId="17" tableBorderDxfId="16">
  <autoFilter ref="C7:R30" xr:uid="{DDAD9BD6-9D3C-48E6-860C-338166322297}"/>
  <tableColumns count="16">
    <tableColumn id="1" xr3:uid="{00000000-0010-0000-0100-000001000000}" name="市町村名" dataDxfId="15"/>
    <tableColumn id="2" xr3:uid="{00000000-0010-0000-0100-000002000000}" name="有権者(男)" dataDxfId="14"/>
    <tableColumn id="3" xr3:uid="{00000000-0010-0000-0100-000003000000}" name="有権者(女)" dataDxfId="13"/>
    <tableColumn id="4" xr3:uid="{00000000-0010-0000-0100-000004000000}" name="有権者(計)" dataDxfId="12"/>
    <tableColumn id="5" xr3:uid="{00000000-0010-0000-0100-000005000000}" name="投票者(男)" dataDxfId="11"/>
    <tableColumn id="6" xr3:uid="{00000000-0010-0000-0100-000006000000}" name="投票者(女)" dataDxfId="10"/>
    <tableColumn id="7" xr3:uid="{00000000-0010-0000-0100-000007000000}" name="投票者(計)" dataDxfId="9"/>
    <tableColumn id="8" xr3:uid="{00000000-0010-0000-0100-000008000000}" name="投票率(男)" dataDxfId="8"/>
    <tableColumn id="9" xr3:uid="{00000000-0010-0000-0100-000009000000}" name="投票率(女)" dataDxfId="7"/>
    <tableColumn id="10" xr3:uid="{00000000-0010-0000-0100-00000A000000}" name="投票率(計)" dataDxfId="6"/>
    <tableColumn id="11" xr3:uid="{00000000-0010-0000-0100-00000B000000}" name="前回との差(男)" dataDxfId="5">
      <calculatedColumnFormula>J8-P8</calculatedColumnFormula>
    </tableColumn>
    <tableColumn id="12" xr3:uid="{00000000-0010-0000-0100-00000C000000}" name="前回との差(女)" dataDxfId="4">
      <calculatedColumnFormula>K8-Q8</calculatedColumnFormula>
    </tableColumn>
    <tableColumn id="13" xr3:uid="{00000000-0010-0000-0100-00000D000000}" name="前回との差(計)" dataDxfId="3">
      <calculatedColumnFormula>L8-R8</calculatedColumnFormula>
    </tableColumn>
    <tableColumn id="14" xr3:uid="{00000000-0010-0000-0100-00000E000000}" name="前回投票率(男)" dataDxfId="2"/>
    <tableColumn id="15" xr3:uid="{00000000-0010-0000-0100-00000F000000}" name="前回投票率(女)" dataDxfId="1"/>
    <tableColumn id="16" xr3:uid="{00000000-0010-0000-0100-000010000000}" name="前回投票率(計)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39D543-AA99-4812-9B59-CFAD6C358084}">
  <sheetPr>
    <pageSetUpPr fitToPage="1"/>
  </sheetPr>
  <dimension ref="B1:R62"/>
  <sheetViews>
    <sheetView tabSelected="1" view="pageBreakPreview" zoomScale="87" zoomScaleNormal="50" zoomScaleSheetLayoutView="70" workbookViewId="0">
      <selection activeCell="R34" sqref="R34"/>
    </sheetView>
  </sheetViews>
  <sheetFormatPr defaultColWidth="9" defaultRowHeight="16.5" x14ac:dyDescent="0.25"/>
  <cols>
    <col min="1" max="1" width="4.1796875" style="1" customWidth="1"/>
    <col min="2" max="2" width="5" style="3" customWidth="1"/>
    <col min="3" max="3" width="12.453125" style="3" customWidth="1"/>
    <col min="4" max="12" width="14.26953125" style="1" customWidth="1"/>
    <col min="13" max="15" width="18.453125" style="1" customWidth="1"/>
    <col min="16" max="18" width="19.1796875" style="1" customWidth="1"/>
    <col min="19" max="16384" width="9" style="1"/>
  </cols>
  <sheetData>
    <row r="1" spans="2:18" ht="28.5" customHeight="1" x14ac:dyDescent="0.4">
      <c r="B1" s="1"/>
      <c r="C1" s="1"/>
      <c r="J1" s="2" t="s">
        <v>0</v>
      </c>
    </row>
    <row r="2" spans="2:18" ht="35.25" customHeight="1" x14ac:dyDescent="0.25">
      <c r="J2" s="4" t="s">
        <v>1</v>
      </c>
      <c r="M2" s="167"/>
      <c r="N2" s="167"/>
      <c r="O2" s="6"/>
    </row>
    <row r="3" spans="2:18" ht="24.75" customHeight="1" x14ac:dyDescent="0.4">
      <c r="J3" s="2"/>
      <c r="M3" s="5"/>
      <c r="N3" s="5"/>
      <c r="O3" s="6"/>
      <c r="P3" s="168" t="s">
        <v>2</v>
      </c>
      <c r="Q3" s="169"/>
      <c r="R3" s="169"/>
    </row>
    <row r="4" spans="2:18" ht="26.25" customHeight="1" thickBot="1" x14ac:dyDescent="0.35">
      <c r="B4" s="7"/>
      <c r="C4" s="8"/>
      <c r="D4" s="9" t="s">
        <v>3</v>
      </c>
      <c r="E4" s="10">
        <v>1</v>
      </c>
      <c r="F4" s="11" t="s">
        <v>4</v>
      </c>
      <c r="G4" s="12" t="s">
        <v>5</v>
      </c>
      <c r="J4" s="9" t="s">
        <v>6</v>
      </c>
      <c r="K4" s="12" t="s">
        <v>7</v>
      </c>
      <c r="O4" s="13"/>
      <c r="P4" s="14"/>
      <c r="Q4" s="14"/>
      <c r="R4" s="15" t="s">
        <v>8</v>
      </c>
    </row>
    <row r="5" spans="2:18" ht="34.5" customHeight="1" x14ac:dyDescent="0.25">
      <c r="B5" s="16"/>
      <c r="C5" s="17" t="s">
        <v>9</v>
      </c>
      <c r="D5" s="18"/>
      <c r="E5" s="19" t="s">
        <v>10</v>
      </c>
      <c r="F5" s="20"/>
      <c r="G5" s="18"/>
      <c r="H5" s="19" t="s">
        <v>11</v>
      </c>
      <c r="I5" s="20"/>
      <c r="J5" s="19"/>
      <c r="K5" s="19" t="s">
        <v>12</v>
      </c>
      <c r="L5" s="20"/>
      <c r="M5" s="21"/>
      <c r="N5" s="19" t="s">
        <v>13</v>
      </c>
      <c r="O5" s="20"/>
      <c r="P5" s="170" t="s">
        <v>14</v>
      </c>
      <c r="Q5" s="171"/>
      <c r="R5" s="172"/>
    </row>
    <row r="6" spans="2:18" ht="16.5" customHeight="1" thickBot="1" x14ac:dyDescent="0.3">
      <c r="B6" s="22" t="s">
        <v>15</v>
      </c>
      <c r="C6" s="153"/>
      <c r="D6" s="154" t="s">
        <v>16</v>
      </c>
      <c r="E6" s="155" t="s">
        <v>17</v>
      </c>
      <c r="F6" s="156" t="s">
        <v>18</v>
      </c>
      <c r="G6" s="154" t="s">
        <v>16</v>
      </c>
      <c r="H6" s="155" t="s">
        <v>17</v>
      </c>
      <c r="I6" s="156" t="s">
        <v>18</v>
      </c>
      <c r="J6" s="157" t="s">
        <v>16</v>
      </c>
      <c r="K6" s="155" t="s">
        <v>17</v>
      </c>
      <c r="L6" s="156" t="s">
        <v>18</v>
      </c>
      <c r="M6" s="157" t="s">
        <v>16</v>
      </c>
      <c r="N6" s="155" t="s">
        <v>17</v>
      </c>
      <c r="O6" s="156" t="s">
        <v>18</v>
      </c>
      <c r="P6" s="154" t="s">
        <v>16</v>
      </c>
      <c r="Q6" s="155" t="s">
        <v>17</v>
      </c>
      <c r="R6" s="156" t="s">
        <v>18</v>
      </c>
    </row>
    <row r="7" spans="2:18" ht="21.75" hidden="1" customHeight="1" x14ac:dyDescent="0.25">
      <c r="B7" s="31"/>
      <c r="C7" s="106" t="s">
        <v>19</v>
      </c>
      <c r="D7" s="24" t="s">
        <v>20</v>
      </c>
      <c r="E7" s="24" t="s">
        <v>21</v>
      </c>
      <c r="F7" s="24" t="s">
        <v>22</v>
      </c>
      <c r="G7" s="24" t="s">
        <v>23</v>
      </c>
      <c r="H7" s="24" t="s">
        <v>24</v>
      </c>
      <c r="I7" s="24" t="s">
        <v>25</v>
      </c>
      <c r="J7" s="24" t="s">
        <v>26</v>
      </c>
      <c r="K7" s="24" t="s">
        <v>27</v>
      </c>
      <c r="L7" s="24" t="s">
        <v>28</v>
      </c>
      <c r="M7" s="24" t="s">
        <v>29</v>
      </c>
      <c r="N7" s="24" t="s">
        <v>30</v>
      </c>
      <c r="O7" s="24" t="s">
        <v>31</v>
      </c>
      <c r="P7" s="24" t="s">
        <v>32</v>
      </c>
      <c r="Q7" s="24" t="s">
        <v>33</v>
      </c>
      <c r="R7" s="24" t="s">
        <v>34</v>
      </c>
    </row>
    <row r="8" spans="2:18" ht="23.5" customHeight="1" thickBot="1" x14ac:dyDescent="0.3">
      <c r="B8" s="31" t="s">
        <v>35</v>
      </c>
      <c r="C8" s="133"/>
      <c r="D8" s="24"/>
      <c r="E8" s="132"/>
      <c r="F8" s="24"/>
      <c r="G8" s="24"/>
      <c r="H8" s="132"/>
      <c r="I8" s="24"/>
      <c r="J8" s="24"/>
      <c r="K8" s="24"/>
      <c r="L8" s="24"/>
      <c r="M8" s="24"/>
      <c r="N8" s="24"/>
      <c r="O8" s="24"/>
      <c r="P8" s="24"/>
      <c r="Q8" s="24"/>
      <c r="R8" s="24"/>
    </row>
    <row r="9" spans="2:18" s="12" customFormat="1" ht="23.5" customHeight="1" thickBot="1" x14ac:dyDescent="0.3">
      <c r="B9" s="103"/>
      <c r="C9" s="104" t="s">
        <v>36</v>
      </c>
      <c r="D9" s="25">
        <v>126749</v>
      </c>
      <c r="E9" s="26">
        <v>135489</v>
      </c>
      <c r="F9" s="27">
        <v>262238</v>
      </c>
      <c r="G9" s="25">
        <v>4860</v>
      </c>
      <c r="H9" s="26">
        <v>3166</v>
      </c>
      <c r="I9" s="27">
        <v>8026</v>
      </c>
      <c r="J9" s="28">
        <v>3.83</v>
      </c>
      <c r="K9" s="29">
        <v>2.34</v>
      </c>
      <c r="L9" s="30">
        <v>3.06</v>
      </c>
      <c r="M9" s="114">
        <f>J9-P9</f>
        <v>-5.4499999999999993</v>
      </c>
      <c r="N9" s="115">
        <f>K9-Q9</f>
        <v>-4.66</v>
      </c>
      <c r="O9" s="116">
        <f>L9-R9</f>
        <v>-5.0399999999999991</v>
      </c>
      <c r="P9" s="138">
        <v>9.2799999999999994</v>
      </c>
      <c r="Q9" s="139">
        <v>7</v>
      </c>
      <c r="R9" s="173">
        <v>8.1</v>
      </c>
    </row>
    <row r="10" spans="2:18" s="12" customFormat="1" ht="23.5" customHeight="1" thickBot="1" x14ac:dyDescent="0.3">
      <c r="B10" s="31" t="s">
        <v>37</v>
      </c>
      <c r="C10" s="31"/>
      <c r="D10" s="32"/>
      <c r="E10" s="33"/>
      <c r="F10" s="32"/>
      <c r="G10" s="32"/>
      <c r="H10" s="33"/>
      <c r="I10" s="32"/>
      <c r="J10" s="34"/>
      <c r="K10" s="34"/>
      <c r="L10" s="34"/>
      <c r="M10" s="35"/>
      <c r="N10" s="35"/>
      <c r="O10" s="35"/>
      <c r="P10" s="140"/>
      <c r="Q10" s="140"/>
      <c r="R10" s="140"/>
    </row>
    <row r="11" spans="2:18" s="12" customFormat="1" ht="23.5" customHeight="1" x14ac:dyDescent="0.25">
      <c r="B11" s="86"/>
      <c r="C11" s="105" t="s">
        <v>38</v>
      </c>
      <c r="D11" s="36">
        <v>36755</v>
      </c>
      <c r="E11" s="37">
        <v>38746</v>
      </c>
      <c r="F11" s="38">
        <v>75501</v>
      </c>
      <c r="G11" s="36">
        <v>1032</v>
      </c>
      <c r="H11" s="37">
        <v>609</v>
      </c>
      <c r="I11" s="38">
        <v>1641</v>
      </c>
      <c r="J11" s="39">
        <v>2.81</v>
      </c>
      <c r="K11" s="40">
        <v>1.57</v>
      </c>
      <c r="L11" s="41">
        <v>2.17</v>
      </c>
      <c r="M11" s="117">
        <f t="shared" ref="M11:O18" si="0">J11-P11</f>
        <v>-5.52</v>
      </c>
      <c r="N11" s="118">
        <f t="shared" si="0"/>
        <v>-4.72</v>
      </c>
      <c r="O11" s="119">
        <f t="shared" si="0"/>
        <v>-5.1100000000000003</v>
      </c>
      <c r="P11" s="141">
        <v>8.33</v>
      </c>
      <c r="Q11" s="142">
        <v>6.29</v>
      </c>
      <c r="R11" s="174">
        <v>7.28</v>
      </c>
    </row>
    <row r="12" spans="2:18" s="12" customFormat="1" ht="23.5" customHeight="1" x14ac:dyDescent="0.25">
      <c r="B12" s="42"/>
      <c r="C12" s="43" t="s">
        <v>39</v>
      </c>
      <c r="D12" s="44">
        <v>16085</v>
      </c>
      <c r="E12" s="45">
        <v>16926</v>
      </c>
      <c r="F12" s="46">
        <v>33011</v>
      </c>
      <c r="G12" s="44">
        <v>364</v>
      </c>
      <c r="H12" s="45">
        <v>192</v>
      </c>
      <c r="I12" s="46">
        <v>556</v>
      </c>
      <c r="J12" s="47">
        <v>2.2599999999999998</v>
      </c>
      <c r="K12" s="48">
        <v>1.1299999999999999</v>
      </c>
      <c r="L12" s="49">
        <v>1.68</v>
      </c>
      <c r="M12" s="120">
        <f>J12-P12</f>
        <v>-5</v>
      </c>
      <c r="N12" s="121">
        <f t="shared" si="0"/>
        <v>-3.9800000000000004</v>
      </c>
      <c r="O12" s="122">
        <f t="shared" si="0"/>
        <v>-4.4800000000000004</v>
      </c>
      <c r="P12" s="143">
        <v>7.26</v>
      </c>
      <c r="Q12" s="144">
        <v>5.1100000000000003</v>
      </c>
      <c r="R12" s="175">
        <v>6.16</v>
      </c>
    </row>
    <row r="13" spans="2:18" s="12" customFormat="1" ht="23.5" customHeight="1" x14ac:dyDescent="0.25">
      <c r="B13" s="42"/>
      <c r="C13" s="43" t="s">
        <v>40</v>
      </c>
      <c r="D13" s="44">
        <v>13158</v>
      </c>
      <c r="E13" s="45">
        <v>13924</v>
      </c>
      <c r="F13" s="46">
        <v>27082</v>
      </c>
      <c r="G13" s="44">
        <v>290</v>
      </c>
      <c r="H13" s="45">
        <v>160</v>
      </c>
      <c r="I13" s="46">
        <v>450</v>
      </c>
      <c r="J13" s="47">
        <v>2.2000000000000002</v>
      </c>
      <c r="K13" s="48">
        <v>1.1499999999999999</v>
      </c>
      <c r="L13" s="49">
        <v>1.66</v>
      </c>
      <c r="M13" s="120">
        <f t="shared" si="0"/>
        <v>-5.72</v>
      </c>
      <c r="N13" s="121">
        <f t="shared" si="0"/>
        <v>-4.68</v>
      </c>
      <c r="O13" s="122">
        <f t="shared" si="0"/>
        <v>-5.18</v>
      </c>
      <c r="P13" s="143">
        <v>7.92</v>
      </c>
      <c r="Q13" s="144">
        <v>5.83</v>
      </c>
      <c r="R13" s="175">
        <v>6.84</v>
      </c>
    </row>
    <row r="14" spans="2:18" s="12" customFormat="1" ht="23.5" customHeight="1" thickBot="1" x14ac:dyDescent="0.3">
      <c r="B14" s="50"/>
      <c r="C14" s="51" t="s">
        <v>41</v>
      </c>
      <c r="D14" s="52">
        <v>16242</v>
      </c>
      <c r="E14" s="53">
        <v>16795</v>
      </c>
      <c r="F14" s="54">
        <v>33037</v>
      </c>
      <c r="G14" s="52">
        <v>390</v>
      </c>
      <c r="H14" s="53">
        <v>245</v>
      </c>
      <c r="I14" s="54">
        <v>635</v>
      </c>
      <c r="J14" s="55">
        <v>2.4</v>
      </c>
      <c r="K14" s="56">
        <v>1.46</v>
      </c>
      <c r="L14" s="57">
        <v>1.92</v>
      </c>
      <c r="M14" s="123">
        <f t="shared" si="0"/>
        <v>-5.66</v>
      </c>
      <c r="N14" s="124">
        <f t="shared" si="0"/>
        <v>-4.58</v>
      </c>
      <c r="O14" s="125">
        <f t="shared" si="0"/>
        <v>-5.1100000000000003</v>
      </c>
      <c r="P14" s="145">
        <v>8.06</v>
      </c>
      <c r="Q14" s="146">
        <v>6.04</v>
      </c>
      <c r="R14" s="176">
        <v>7.03</v>
      </c>
    </row>
    <row r="15" spans="2:18" s="12" customFormat="1" ht="23.5" customHeight="1" x14ac:dyDescent="0.25">
      <c r="B15" s="58"/>
      <c r="C15" s="59" t="s">
        <v>42</v>
      </c>
      <c r="D15" s="36">
        <v>1291</v>
      </c>
      <c r="E15" s="37">
        <v>1332</v>
      </c>
      <c r="F15" s="38">
        <v>2623</v>
      </c>
      <c r="G15" s="36">
        <v>47</v>
      </c>
      <c r="H15" s="37">
        <v>34</v>
      </c>
      <c r="I15" s="38">
        <v>81</v>
      </c>
      <c r="J15" s="39">
        <v>3.64</v>
      </c>
      <c r="K15" s="40">
        <v>2.5499999999999998</v>
      </c>
      <c r="L15" s="41">
        <v>3.09</v>
      </c>
      <c r="M15" s="117">
        <f t="shared" si="0"/>
        <v>-5.4699999999999989</v>
      </c>
      <c r="N15" s="118">
        <f t="shared" si="0"/>
        <v>-5.62</v>
      </c>
      <c r="O15" s="119">
        <f t="shared" si="0"/>
        <v>-5.5400000000000009</v>
      </c>
      <c r="P15" s="141">
        <v>9.11</v>
      </c>
      <c r="Q15" s="142">
        <v>8.17</v>
      </c>
      <c r="R15" s="174">
        <v>8.6300000000000008</v>
      </c>
    </row>
    <row r="16" spans="2:18" s="12" customFormat="1" ht="23.5" customHeight="1" x14ac:dyDescent="0.25">
      <c r="B16" s="60"/>
      <c r="C16" s="61" t="s">
        <v>43</v>
      </c>
      <c r="D16" s="44">
        <v>7665</v>
      </c>
      <c r="E16" s="45">
        <v>8371</v>
      </c>
      <c r="F16" s="46">
        <v>16036</v>
      </c>
      <c r="G16" s="44">
        <v>194</v>
      </c>
      <c r="H16" s="45">
        <v>128</v>
      </c>
      <c r="I16" s="46">
        <v>322</v>
      </c>
      <c r="J16" s="47">
        <v>2.5299999999999998</v>
      </c>
      <c r="K16" s="48">
        <v>1.53</v>
      </c>
      <c r="L16" s="49">
        <v>2.0099999999999998</v>
      </c>
      <c r="M16" s="120">
        <f t="shared" si="0"/>
        <v>-6.67</v>
      </c>
      <c r="N16" s="121">
        <f t="shared" si="0"/>
        <v>-5.2</v>
      </c>
      <c r="O16" s="122">
        <f t="shared" si="0"/>
        <v>-5.8900000000000006</v>
      </c>
      <c r="P16" s="143">
        <v>9.1999999999999993</v>
      </c>
      <c r="Q16" s="144">
        <v>6.73</v>
      </c>
      <c r="R16" s="175">
        <v>7.9</v>
      </c>
    </row>
    <row r="17" spans="2:18" s="12" customFormat="1" ht="23.5" customHeight="1" x14ac:dyDescent="0.25">
      <c r="B17" s="60"/>
      <c r="C17" s="61" t="s">
        <v>44</v>
      </c>
      <c r="D17" s="62">
        <v>9881</v>
      </c>
      <c r="E17" s="45">
        <v>10741</v>
      </c>
      <c r="F17" s="63">
        <v>20622</v>
      </c>
      <c r="G17" s="62">
        <v>278</v>
      </c>
      <c r="H17" s="45">
        <v>167</v>
      </c>
      <c r="I17" s="63">
        <v>445</v>
      </c>
      <c r="J17" s="47">
        <v>2.81</v>
      </c>
      <c r="K17" s="48">
        <v>1.55</v>
      </c>
      <c r="L17" s="49">
        <v>2.16</v>
      </c>
      <c r="M17" s="120">
        <f t="shared" si="0"/>
        <v>-6.1099999999999994</v>
      </c>
      <c r="N17" s="121">
        <f t="shared" si="0"/>
        <v>-5.3100000000000005</v>
      </c>
      <c r="O17" s="122">
        <f t="shared" si="0"/>
        <v>-5.68</v>
      </c>
      <c r="P17" s="143">
        <v>8.92</v>
      </c>
      <c r="Q17" s="144">
        <v>6.86</v>
      </c>
      <c r="R17" s="175">
        <v>7.84</v>
      </c>
    </row>
    <row r="18" spans="2:18" s="12" customFormat="1" ht="23.5" customHeight="1" thickBot="1" x14ac:dyDescent="0.3">
      <c r="B18" s="22" t="s">
        <v>45</v>
      </c>
      <c r="C18" s="64"/>
      <c r="D18" s="65">
        <f t="shared" ref="D18:I18" si="1">SUM(D15:D17)</f>
        <v>18837</v>
      </c>
      <c r="E18" s="99">
        <f t="shared" si="1"/>
        <v>20444</v>
      </c>
      <c r="F18" s="100">
        <f t="shared" si="1"/>
        <v>39281</v>
      </c>
      <c r="G18" s="101">
        <f t="shared" si="1"/>
        <v>519</v>
      </c>
      <c r="H18" s="102">
        <f t="shared" si="1"/>
        <v>329</v>
      </c>
      <c r="I18" s="100">
        <f t="shared" si="1"/>
        <v>848</v>
      </c>
      <c r="J18" s="68">
        <f>IF(D18=0,"     -",ROUND(INT(G18/D18*100000)/1000,2))</f>
        <v>2.76</v>
      </c>
      <c r="K18" s="69">
        <f>IF(E18=0,"     -",ROUND(INT(H18/E18*100000)/1000,2))</f>
        <v>1.61</v>
      </c>
      <c r="L18" s="70">
        <f>IF(F18=0,"     -",ROUND(INT(I18/F18*100000)/1000,2))</f>
        <v>2.16</v>
      </c>
      <c r="M18" s="135">
        <f t="shared" si="0"/>
        <v>-6.2900000000000009</v>
      </c>
      <c r="N18" s="136">
        <f t="shared" si="0"/>
        <v>-5.2799999999999994</v>
      </c>
      <c r="O18" s="137">
        <f t="shared" si="0"/>
        <v>-5.76</v>
      </c>
      <c r="P18" s="147">
        <v>9.0500000000000007</v>
      </c>
      <c r="Q18" s="148">
        <v>6.89</v>
      </c>
      <c r="R18" s="177">
        <v>7.92</v>
      </c>
    </row>
    <row r="19" spans="2:18" s="12" customFormat="1" ht="23.5" customHeight="1" x14ac:dyDescent="0.25">
      <c r="B19" s="60"/>
      <c r="C19" s="61" t="s">
        <v>46</v>
      </c>
      <c r="D19" s="44">
        <v>9095</v>
      </c>
      <c r="E19" s="45">
        <v>9856</v>
      </c>
      <c r="F19" s="71">
        <v>18951</v>
      </c>
      <c r="G19" s="44">
        <v>234</v>
      </c>
      <c r="H19" s="45">
        <v>121</v>
      </c>
      <c r="I19" s="71">
        <v>355</v>
      </c>
      <c r="J19" s="47">
        <v>2.57</v>
      </c>
      <c r="K19" s="48">
        <v>1.23</v>
      </c>
      <c r="L19" s="49">
        <v>1.87</v>
      </c>
      <c r="M19" s="126">
        <f t="shared" ref="M19:O22" si="2">J19-P19</f>
        <v>-6.49</v>
      </c>
      <c r="N19" s="127">
        <f t="shared" si="2"/>
        <v>-4.9499999999999993</v>
      </c>
      <c r="O19" s="128">
        <f t="shared" si="2"/>
        <v>-5.6899999999999995</v>
      </c>
      <c r="P19" s="149">
        <v>9.06</v>
      </c>
      <c r="Q19" s="150">
        <v>6.18</v>
      </c>
      <c r="R19" s="178">
        <v>7.56</v>
      </c>
    </row>
    <row r="20" spans="2:18" s="12" customFormat="1" ht="23.5" customHeight="1" x14ac:dyDescent="0.25">
      <c r="B20" s="60"/>
      <c r="C20" s="61" t="s">
        <v>47</v>
      </c>
      <c r="D20" s="72">
        <v>4252</v>
      </c>
      <c r="E20" s="73">
        <v>4768</v>
      </c>
      <c r="F20" s="74">
        <v>9020</v>
      </c>
      <c r="G20" s="72">
        <v>94</v>
      </c>
      <c r="H20" s="73">
        <v>67</v>
      </c>
      <c r="I20" s="74">
        <v>161</v>
      </c>
      <c r="J20" s="75">
        <v>2.21</v>
      </c>
      <c r="K20" s="76">
        <v>1.41</v>
      </c>
      <c r="L20" s="77">
        <v>1.78</v>
      </c>
      <c r="M20" s="126">
        <f t="shared" si="2"/>
        <v>-8.32</v>
      </c>
      <c r="N20" s="127">
        <f t="shared" si="2"/>
        <v>-6.8900000000000006</v>
      </c>
      <c r="O20" s="128">
        <f t="shared" si="2"/>
        <v>-7.5699999999999994</v>
      </c>
      <c r="P20" s="143">
        <v>10.53</v>
      </c>
      <c r="Q20" s="144">
        <v>8.3000000000000007</v>
      </c>
      <c r="R20" s="175">
        <v>9.35</v>
      </c>
    </row>
    <row r="21" spans="2:18" s="12" customFormat="1" ht="23.5" customHeight="1" thickBot="1" x14ac:dyDescent="0.3">
      <c r="B21" s="22" t="s">
        <v>48</v>
      </c>
      <c r="C21" s="64"/>
      <c r="D21" s="65">
        <f t="shared" ref="D21:I21" si="3">SUM(D19:D20)</f>
        <v>13347</v>
      </c>
      <c r="E21" s="66">
        <f t="shared" si="3"/>
        <v>14624</v>
      </c>
      <c r="F21" s="67">
        <f t="shared" si="3"/>
        <v>27971</v>
      </c>
      <c r="G21" s="65">
        <f t="shared" si="3"/>
        <v>328</v>
      </c>
      <c r="H21" s="66">
        <f t="shared" si="3"/>
        <v>188</v>
      </c>
      <c r="I21" s="67">
        <f t="shared" si="3"/>
        <v>516</v>
      </c>
      <c r="J21" s="68">
        <f t="shared" ref="J21:L22" si="4">IF(D21=0,"     -",ROUND(INT(G21/D21*100000)/1000,2))</f>
        <v>2.46</v>
      </c>
      <c r="K21" s="69">
        <f t="shared" si="4"/>
        <v>1.29</v>
      </c>
      <c r="L21" s="70">
        <f t="shared" si="4"/>
        <v>1.84</v>
      </c>
      <c r="M21" s="158">
        <f t="shared" si="2"/>
        <v>-7.0699999999999994</v>
      </c>
      <c r="N21" s="158">
        <f t="shared" si="2"/>
        <v>-5.59</v>
      </c>
      <c r="O21" s="159">
        <f t="shared" si="2"/>
        <v>-6.3000000000000007</v>
      </c>
      <c r="P21" s="147">
        <v>9.5299999999999994</v>
      </c>
      <c r="Q21" s="148">
        <v>6.88</v>
      </c>
      <c r="R21" s="177">
        <v>8.14</v>
      </c>
    </row>
    <row r="22" spans="2:18" s="12" customFormat="1" ht="23.5" customHeight="1" thickBot="1" x14ac:dyDescent="0.3">
      <c r="B22" s="22" t="s">
        <v>49</v>
      </c>
      <c r="C22" s="78"/>
      <c r="D22" s="79">
        <f t="shared" ref="D22:I22" si="5">D11+D12+D13+D14+D18+D21</f>
        <v>114424</v>
      </c>
      <c r="E22" s="80">
        <f t="shared" si="5"/>
        <v>121459</v>
      </c>
      <c r="F22" s="81">
        <f t="shared" si="5"/>
        <v>235883</v>
      </c>
      <c r="G22" s="79">
        <f t="shared" si="5"/>
        <v>2923</v>
      </c>
      <c r="H22" s="80">
        <f t="shared" si="5"/>
        <v>1723</v>
      </c>
      <c r="I22" s="81">
        <f t="shared" si="5"/>
        <v>4646</v>
      </c>
      <c r="J22" s="82">
        <f t="shared" si="4"/>
        <v>2.5499999999999998</v>
      </c>
      <c r="K22" s="83">
        <f t="shared" si="4"/>
        <v>1.42</v>
      </c>
      <c r="L22" s="134">
        <f t="shared" si="4"/>
        <v>1.97</v>
      </c>
      <c r="M22" s="160">
        <f t="shared" si="2"/>
        <v>-5.8</v>
      </c>
      <c r="N22" s="161">
        <f t="shared" si="2"/>
        <v>-4.79</v>
      </c>
      <c r="O22" s="162">
        <f t="shared" si="2"/>
        <v>-5.28</v>
      </c>
      <c r="P22" s="148">
        <v>8.35</v>
      </c>
      <c r="Q22" s="148">
        <v>6.21</v>
      </c>
      <c r="R22" s="177">
        <v>7.25</v>
      </c>
    </row>
    <row r="23" spans="2:18" s="12" customFormat="1" ht="23.5" customHeight="1" thickBot="1" x14ac:dyDescent="0.3">
      <c r="B23" s="23" t="s">
        <v>50</v>
      </c>
      <c r="C23" s="23"/>
      <c r="D23" s="84"/>
      <c r="E23" s="84"/>
      <c r="F23" s="84"/>
      <c r="G23" s="84"/>
      <c r="H23" s="84"/>
      <c r="I23" s="84"/>
      <c r="J23" s="85"/>
      <c r="K23" s="85"/>
      <c r="L23" s="85"/>
      <c r="M23" s="1" t="s">
        <v>51</v>
      </c>
      <c r="N23" s="1" t="s">
        <v>51</v>
      </c>
      <c r="O23" s="1" t="s">
        <v>51</v>
      </c>
      <c r="P23" s="140" t="s">
        <v>51</v>
      </c>
      <c r="Q23" s="140" t="s">
        <v>51</v>
      </c>
      <c r="R23" s="140" t="s">
        <v>51</v>
      </c>
    </row>
    <row r="24" spans="2:18" s="12" customFormat="1" ht="23.5" customHeight="1" x14ac:dyDescent="0.25">
      <c r="B24" s="86"/>
      <c r="C24" s="87" t="s">
        <v>52</v>
      </c>
      <c r="D24" s="88">
        <v>65890</v>
      </c>
      <c r="E24" s="37">
        <v>71002</v>
      </c>
      <c r="F24" s="89">
        <v>136892</v>
      </c>
      <c r="G24" s="88">
        <v>2733</v>
      </c>
      <c r="H24" s="37">
        <v>1777</v>
      </c>
      <c r="I24" s="89">
        <v>4510</v>
      </c>
      <c r="J24" s="39">
        <v>4.1500000000000004</v>
      </c>
      <c r="K24" s="40">
        <v>2.5</v>
      </c>
      <c r="L24" s="41">
        <v>3.29</v>
      </c>
      <c r="M24" s="117">
        <f t="shared" ref="M24:O32" si="6">J24-P24</f>
        <v>-4.82</v>
      </c>
      <c r="N24" s="118">
        <f t="shared" si="6"/>
        <v>-4.3899999999999997</v>
      </c>
      <c r="O24" s="119">
        <f t="shared" si="6"/>
        <v>-4.5999999999999996</v>
      </c>
      <c r="P24" s="141">
        <v>8.9700000000000006</v>
      </c>
      <c r="Q24" s="142">
        <v>6.89</v>
      </c>
      <c r="R24" s="174">
        <v>7.89</v>
      </c>
    </row>
    <row r="25" spans="2:18" s="12" customFormat="1" ht="23.5" customHeight="1" x14ac:dyDescent="0.25">
      <c r="B25" s="42"/>
      <c r="C25" s="43" t="s">
        <v>53</v>
      </c>
      <c r="D25" s="62">
        <v>17288</v>
      </c>
      <c r="E25" s="45">
        <v>18902</v>
      </c>
      <c r="F25" s="90">
        <v>36190</v>
      </c>
      <c r="G25" s="62">
        <v>791</v>
      </c>
      <c r="H25" s="45">
        <v>462</v>
      </c>
      <c r="I25" s="90">
        <v>1253</v>
      </c>
      <c r="J25" s="47">
        <v>4.58</v>
      </c>
      <c r="K25" s="48">
        <v>2.44</v>
      </c>
      <c r="L25" s="49">
        <v>3.46</v>
      </c>
      <c r="M25" s="120">
        <f t="shared" si="6"/>
        <v>-3.7099999999999991</v>
      </c>
      <c r="N25" s="121">
        <f t="shared" si="6"/>
        <v>-3.3299999999999996</v>
      </c>
      <c r="O25" s="122">
        <f t="shared" si="6"/>
        <v>-3.51</v>
      </c>
      <c r="P25" s="143">
        <v>8.2899999999999991</v>
      </c>
      <c r="Q25" s="144">
        <v>5.77</v>
      </c>
      <c r="R25" s="175">
        <v>6.97</v>
      </c>
    </row>
    <row r="26" spans="2:18" s="12" customFormat="1" ht="23.5" customHeight="1" x14ac:dyDescent="0.25">
      <c r="B26" s="42"/>
      <c r="C26" s="43" t="s">
        <v>54</v>
      </c>
      <c r="D26" s="44">
        <v>18968</v>
      </c>
      <c r="E26" s="91">
        <v>20079</v>
      </c>
      <c r="F26" s="46">
        <v>39047</v>
      </c>
      <c r="G26" s="44">
        <v>772</v>
      </c>
      <c r="H26" s="91">
        <v>520</v>
      </c>
      <c r="I26" s="46">
        <v>1292</v>
      </c>
      <c r="J26" s="47">
        <v>4.07</v>
      </c>
      <c r="K26" s="48">
        <v>2.59</v>
      </c>
      <c r="L26" s="49">
        <v>3.31</v>
      </c>
      <c r="M26" s="120">
        <f t="shared" si="6"/>
        <v>-4.9399999999999995</v>
      </c>
      <c r="N26" s="121">
        <f t="shared" si="6"/>
        <v>-3.8100000000000005</v>
      </c>
      <c r="O26" s="122">
        <f t="shared" si="6"/>
        <v>-4.3599999999999994</v>
      </c>
      <c r="P26" s="143">
        <v>9.01</v>
      </c>
      <c r="Q26" s="144">
        <v>6.4</v>
      </c>
      <c r="R26" s="175">
        <v>7.67</v>
      </c>
    </row>
    <row r="27" spans="2:18" s="12" customFormat="1" ht="23.5" customHeight="1" x14ac:dyDescent="0.25">
      <c r="B27" s="42"/>
      <c r="C27" s="43" t="s">
        <v>55</v>
      </c>
      <c r="D27" s="44">
        <v>11347</v>
      </c>
      <c r="E27" s="91">
        <v>11921</v>
      </c>
      <c r="F27" s="46">
        <v>23268</v>
      </c>
      <c r="G27" s="44">
        <v>529</v>
      </c>
      <c r="H27" s="91">
        <v>351</v>
      </c>
      <c r="I27" s="46">
        <v>880</v>
      </c>
      <c r="J27" s="47">
        <v>4.66</v>
      </c>
      <c r="K27" s="48">
        <v>2.94</v>
      </c>
      <c r="L27" s="49">
        <v>3.78</v>
      </c>
      <c r="M27" s="120">
        <f t="shared" si="6"/>
        <v>-5.59</v>
      </c>
      <c r="N27" s="121">
        <f t="shared" si="6"/>
        <v>-4.4499999999999993</v>
      </c>
      <c r="O27" s="122">
        <f t="shared" si="6"/>
        <v>-5</v>
      </c>
      <c r="P27" s="143">
        <v>10.25</v>
      </c>
      <c r="Q27" s="144">
        <v>7.39</v>
      </c>
      <c r="R27" s="175">
        <v>8.7799999999999994</v>
      </c>
    </row>
    <row r="28" spans="2:18" s="12" customFormat="1" ht="23.5" customHeight="1" x14ac:dyDescent="0.25">
      <c r="B28" s="42"/>
      <c r="C28" s="43" t="s">
        <v>56</v>
      </c>
      <c r="D28" s="44">
        <v>18683</v>
      </c>
      <c r="E28" s="91">
        <v>20217</v>
      </c>
      <c r="F28" s="46">
        <v>38900</v>
      </c>
      <c r="G28" s="44">
        <v>668</v>
      </c>
      <c r="H28" s="91">
        <v>413</v>
      </c>
      <c r="I28" s="46">
        <v>1081</v>
      </c>
      <c r="J28" s="47">
        <v>3.58</v>
      </c>
      <c r="K28" s="48">
        <v>2.04</v>
      </c>
      <c r="L28" s="49">
        <v>2.78</v>
      </c>
      <c r="M28" s="120">
        <f t="shared" si="6"/>
        <v>-6.3100000000000005</v>
      </c>
      <c r="N28" s="121">
        <f t="shared" si="6"/>
        <v>-5.53</v>
      </c>
      <c r="O28" s="122">
        <f t="shared" si="6"/>
        <v>-5.9</v>
      </c>
      <c r="P28" s="143">
        <v>9.89</v>
      </c>
      <c r="Q28" s="144">
        <v>7.57</v>
      </c>
      <c r="R28" s="175">
        <v>8.68</v>
      </c>
    </row>
    <row r="29" spans="2:18" s="12" customFormat="1" ht="23.5" customHeight="1" thickBot="1" x14ac:dyDescent="0.3">
      <c r="B29" s="92"/>
      <c r="C29" s="64" t="s">
        <v>57</v>
      </c>
      <c r="D29" s="93">
        <v>35306</v>
      </c>
      <c r="E29" s="94">
        <v>38100</v>
      </c>
      <c r="F29" s="95">
        <v>73406</v>
      </c>
      <c r="G29" s="93">
        <v>1305</v>
      </c>
      <c r="H29" s="94">
        <v>851</v>
      </c>
      <c r="I29" s="95">
        <v>2156</v>
      </c>
      <c r="J29" s="68">
        <v>3.7</v>
      </c>
      <c r="K29" s="69">
        <v>2.23</v>
      </c>
      <c r="L29" s="70">
        <v>2.94</v>
      </c>
      <c r="M29" s="129">
        <f t="shared" si="6"/>
        <v>-5.36</v>
      </c>
      <c r="N29" s="130">
        <f t="shared" si="6"/>
        <v>-4.7300000000000004</v>
      </c>
      <c r="O29" s="131">
        <f t="shared" si="6"/>
        <v>-5.0299999999999994</v>
      </c>
      <c r="P29" s="147">
        <v>9.06</v>
      </c>
      <c r="Q29" s="148">
        <v>6.96</v>
      </c>
      <c r="R29" s="177">
        <v>7.97</v>
      </c>
    </row>
    <row r="30" spans="2:18" s="12" customFormat="1" ht="23.5" customHeight="1" thickBot="1" x14ac:dyDescent="0.3">
      <c r="B30" s="22" t="s">
        <v>58</v>
      </c>
      <c r="C30" s="108"/>
      <c r="D30" s="109">
        <f t="shared" ref="D30:I30" si="7">SUM(D24:D29)</f>
        <v>167482</v>
      </c>
      <c r="E30" s="107">
        <f t="shared" si="7"/>
        <v>180221</v>
      </c>
      <c r="F30" s="110">
        <f t="shared" si="7"/>
        <v>347703</v>
      </c>
      <c r="G30" s="109">
        <f t="shared" si="7"/>
        <v>6798</v>
      </c>
      <c r="H30" s="107">
        <f t="shared" si="7"/>
        <v>4374</v>
      </c>
      <c r="I30" s="110">
        <f t="shared" si="7"/>
        <v>11172</v>
      </c>
      <c r="J30" s="111">
        <f>IF(D30=0,"     -",ROUND(INT(G30/D30*100000)/1000,2))</f>
        <v>4.0599999999999996</v>
      </c>
      <c r="K30" s="112">
        <f>IF(E30=0,"     -",ROUND(INT(H30/E30*100000)/1000,2))</f>
        <v>2.4300000000000002</v>
      </c>
      <c r="L30" s="113">
        <f>IF(F30=0,"     -",ROUND(INT(I30/F30*100000)/1000,2))</f>
        <v>3.21</v>
      </c>
      <c r="M30" s="163">
        <f t="shared" si="6"/>
        <v>-5.05</v>
      </c>
      <c r="N30" s="163">
        <f t="shared" si="6"/>
        <v>-4.41</v>
      </c>
      <c r="O30" s="164">
        <f t="shared" si="6"/>
        <v>-4.72</v>
      </c>
      <c r="P30" s="147">
        <v>9.11</v>
      </c>
      <c r="Q30" s="148">
        <v>6.84</v>
      </c>
      <c r="R30" s="177">
        <v>7.93</v>
      </c>
    </row>
    <row r="31" spans="2:18" s="12" customFormat="1" ht="23.5" customHeight="1" thickBot="1" x14ac:dyDescent="0.25">
      <c r="B31" s="31"/>
      <c r="C31" s="31"/>
      <c r="D31" s="33"/>
      <c r="E31" s="33"/>
      <c r="F31" s="33"/>
      <c r="G31" s="33"/>
      <c r="H31" s="33"/>
      <c r="I31" s="33"/>
      <c r="J31" s="34"/>
      <c r="K31" s="34"/>
      <c r="L31" s="34"/>
      <c r="M31" s="35"/>
      <c r="N31" s="35"/>
      <c r="O31" s="35"/>
      <c r="P31" s="151"/>
      <c r="Q31" s="151"/>
      <c r="R31" s="151"/>
    </row>
    <row r="32" spans="2:18" s="12" customFormat="1" ht="23.5" customHeight="1" thickBot="1" x14ac:dyDescent="0.3">
      <c r="B32" s="103" t="s">
        <v>59</v>
      </c>
      <c r="C32" s="104"/>
      <c r="D32" s="96">
        <f t="shared" ref="D32:I32" si="8">D9+D22+D30</f>
        <v>408655</v>
      </c>
      <c r="E32" s="26">
        <f t="shared" si="8"/>
        <v>437169</v>
      </c>
      <c r="F32" s="27">
        <f t="shared" si="8"/>
        <v>845824</v>
      </c>
      <c r="G32" s="96">
        <f t="shared" si="8"/>
        <v>14581</v>
      </c>
      <c r="H32" s="26">
        <f t="shared" si="8"/>
        <v>9263</v>
      </c>
      <c r="I32" s="97">
        <f t="shared" si="8"/>
        <v>23844</v>
      </c>
      <c r="J32" s="28">
        <f>IF(D32=0,"     -",ROUND(INT(G32/D32*100000)/1000,2))</f>
        <v>3.57</v>
      </c>
      <c r="K32" s="29">
        <f>IF(E32=0,"     -",ROUND(INT(H32/E32*100000)/1000,2))</f>
        <v>2.12</v>
      </c>
      <c r="L32" s="30">
        <f>IF(F32=0,"     -",ROUND(INT(I32/F32*100000)/1000,2))</f>
        <v>2.82</v>
      </c>
      <c r="M32" s="165">
        <f t="shared" si="6"/>
        <v>-5.379999999999999</v>
      </c>
      <c r="N32" s="166">
        <f t="shared" si="6"/>
        <v>-4.59</v>
      </c>
      <c r="O32" s="162">
        <f>L32-R32</f>
        <v>-4.9700000000000006</v>
      </c>
      <c r="P32" s="139">
        <v>8.9499999999999993</v>
      </c>
      <c r="Q32" s="139">
        <v>6.71</v>
      </c>
      <c r="R32" s="152">
        <v>7.79</v>
      </c>
    </row>
    <row r="33" spans="2:18" s="12" customFormat="1" ht="16.5" customHeight="1" x14ac:dyDescent="0.2">
      <c r="B33" s="3"/>
      <c r="C33" s="3"/>
      <c r="D33" s="33"/>
      <c r="E33" s="33"/>
      <c r="F33" s="33"/>
      <c r="G33" s="33"/>
      <c r="H33" s="33"/>
      <c r="I33" s="33"/>
      <c r="J33" s="34"/>
      <c r="K33" s="34"/>
      <c r="L33" s="34"/>
      <c r="M33" s="35"/>
      <c r="N33" s="35"/>
      <c r="O33" s="35"/>
      <c r="P33" s="34"/>
      <c r="Q33" s="34"/>
      <c r="R33" s="34"/>
    </row>
    <row r="34" spans="2:18" s="12" customFormat="1" ht="16.5" customHeight="1" x14ac:dyDescent="0.2">
      <c r="B34" s="3" t="s">
        <v>60</v>
      </c>
      <c r="C34" s="3"/>
      <c r="D34" s="33"/>
      <c r="E34" s="33"/>
      <c r="F34" s="33"/>
      <c r="G34" s="33"/>
      <c r="H34" s="33"/>
      <c r="I34" s="33"/>
      <c r="J34" s="34"/>
      <c r="K34" s="34"/>
      <c r="L34" s="34"/>
      <c r="M34" s="35"/>
      <c r="N34" s="35"/>
      <c r="O34" s="35"/>
      <c r="P34" s="34"/>
      <c r="Q34" s="34"/>
      <c r="R34" s="34"/>
    </row>
    <row r="35" spans="2:18" s="12" customFormat="1" ht="16.5" customHeight="1" x14ac:dyDescent="0.2">
      <c r="B35" s="3" t="s">
        <v>61</v>
      </c>
      <c r="C35" s="3"/>
      <c r="D35" s="33"/>
      <c r="E35" s="33"/>
      <c r="F35" s="33"/>
      <c r="G35" s="33"/>
      <c r="H35" s="33"/>
      <c r="I35" s="33"/>
      <c r="J35" s="34"/>
      <c r="K35" s="34"/>
      <c r="L35" s="34"/>
      <c r="M35" s="35"/>
      <c r="N35" s="35"/>
      <c r="O35" s="35"/>
      <c r="P35" s="34"/>
      <c r="Q35" s="34"/>
      <c r="R35" s="34"/>
    </row>
    <row r="36" spans="2:18" s="12" customFormat="1" ht="16.5" customHeight="1" x14ac:dyDescent="0.2">
      <c r="B36" s="3"/>
      <c r="C36" s="3"/>
      <c r="D36" s="33"/>
      <c r="E36" s="33"/>
      <c r="F36" s="33"/>
      <c r="G36" s="33"/>
      <c r="H36" s="33"/>
      <c r="I36" s="33"/>
      <c r="J36" s="34"/>
      <c r="K36" s="34"/>
      <c r="L36" s="34"/>
      <c r="M36" s="35"/>
      <c r="N36" s="35"/>
      <c r="O36" s="35"/>
      <c r="P36" s="34"/>
      <c r="Q36" s="34"/>
      <c r="R36" s="34"/>
    </row>
    <row r="37" spans="2:18" s="12" customFormat="1" ht="16.5" customHeight="1" x14ac:dyDescent="0.2">
      <c r="B37" s="3"/>
      <c r="C37" s="3"/>
      <c r="D37" s="33"/>
      <c r="E37" s="33"/>
      <c r="F37" s="33"/>
      <c r="G37" s="33"/>
      <c r="H37" s="33"/>
      <c r="I37" s="33"/>
      <c r="J37" s="34"/>
      <c r="K37" s="34"/>
      <c r="L37" s="34"/>
      <c r="M37" s="35"/>
      <c r="N37" s="35"/>
      <c r="O37" s="35"/>
      <c r="P37" s="34"/>
      <c r="Q37" s="34"/>
      <c r="R37" s="34"/>
    </row>
    <row r="38" spans="2:18" s="12" customFormat="1" ht="16.5" customHeight="1" x14ac:dyDescent="0.2">
      <c r="B38" s="3"/>
      <c r="C38" s="3"/>
      <c r="D38" s="33"/>
      <c r="E38" s="33"/>
      <c r="F38" s="33"/>
      <c r="G38" s="33"/>
      <c r="H38" s="33"/>
      <c r="I38" s="33"/>
      <c r="J38" s="34"/>
      <c r="K38" s="34"/>
      <c r="L38" s="34"/>
      <c r="M38" s="35"/>
      <c r="N38" s="35"/>
      <c r="O38" s="35"/>
      <c r="P38" s="34"/>
      <c r="Q38" s="34"/>
      <c r="R38" s="34"/>
    </row>
    <row r="39" spans="2:18" s="12" customFormat="1" ht="16.5" customHeight="1" x14ac:dyDescent="0.2">
      <c r="B39" s="3"/>
      <c r="C39" s="3"/>
      <c r="D39" s="33"/>
      <c r="E39" s="33"/>
      <c r="F39" s="33"/>
      <c r="G39" s="33"/>
      <c r="H39" s="33"/>
      <c r="I39" s="33"/>
      <c r="J39" s="34"/>
      <c r="K39" s="34"/>
      <c r="L39" s="34"/>
      <c r="M39" s="35"/>
      <c r="N39" s="35"/>
      <c r="O39" s="35"/>
      <c r="P39" s="34"/>
      <c r="Q39" s="34"/>
      <c r="R39" s="34"/>
    </row>
    <row r="40" spans="2:18" s="12" customFormat="1" ht="16.5" customHeight="1" x14ac:dyDescent="0.2">
      <c r="B40" s="3"/>
      <c r="C40" s="3"/>
      <c r="D40" s="33"/>
      <c r="E40" s="33"/>
      <c r="F40" s="33"/>
      <c r="G40" s="33"/>
      <c r="H40" s="33"/>
      <c r="I40" s="33"/>
      <c r="J40" s="34"/>
      <c r="K40" s="34"/>
      <c r="L40" s="34"/>
      <c r="M40" s="35"/>
      <c r="N40" s="35"/>
      <c r="O40" s="35"/>
      <c r="P40" s="34"/>
      <c r="Q40" s="34"/>
      <c r="R40" s="34"/>
    </row>
    <row r="41" spans="2:18" s="12" customFormat="1" ht="16.5" customHeight="1" x14ac:dyDescent="0.2">
      <c r="B41" s="3"/>
      <c r="C41" s="3"/>
      <c r="D41" s="33"/>
      <c r="E41" s="33"/>
      <c r="F41" s="33"/>
      <c r="G41" s="33"/>
      <c r="H41" s="33"/>
      <c r="I41" s="33"/>
      <c r="J41" s="34"/>
      <c r="K41" s="34"/>
      <c r="L41" s="34"/>
      <c r="M41" s="35"/>
      <c r="N41" s="35"/>
      <c r="O41" s="35"/>
      <c r="P41" s="34"/>
      <c r="Q41" s="34"/>
      <c r="R41" s="34"/>
    </row>
    <row r="42" spans="2:18" s="12" customFormat="1" ht="16.5" customHeight="1" x14ac:dyDescent="0.2">
      <c r="B42" s="3"/>
      <c r="C42" s="3"/>
      <c r="D42" s="33"/>
      <c r="E42" s="33"/>
      <c r="F42" s="33"/>
      <c r="G42" s="33"/>
      <c r="H42" s="33"/>
      <c r="I42" s="33"/>
      <c r="J42" s="34"/>
      <c r="K42" s="34"/>
      <c r="L42" s="34"/>
      <c r="M42" s="35"/>
      <c r="N42" s="35"/>
      <c r="O42" s="35"/>
      <c r="P42" s="34"/>
      <c r="Q42" s="34"/>
      <c r="R42" s="34"/>
    </row>
    <row r="43" spans="2:18" s="12" customFormat="1" ht="16.5" customHeight="1" x14ac:dyDescent="0.2">
      <c r="B43" s="3"/>
      <c r="C43" s="3"/>
      <c r="D43" s="32"/>
      <c r="E43" s="32"/>
      <c r="F43" s="32"/>
      <c r="G43" s="32"/>
      <c r="H43" s="32"/>
      <c r="I43" s="32"/>
      <c r="J43" s="34"/>
      <c r="K43" s="34"/>
      <c r="L43" s="34"/>
      <c r="M43" s="35"/>
      <c r="N43" s="35"/>
      <c r="O43" s="35"/>
      <c r="P43" s="34"/>
      <c r="Q43" s="34"/>
      <c r="R43" s="34"/>
    </row>
    <row r="44" spans="2:18" s="12" customFormat="1" ht="16.5" customHeight="1" x14ac:dyDescent="0.2">
      <c r="B44" s="3"/>
      <c r="C44" s="3"/>
      <c r="D44" s="32"/>
      <c r="E44" s="32"/>
      <c r="F44" s="32"/>
      <c r="G44" s="32"/>
      <c r="H44" s="32"/>
      <c r="I44" s="32"/>
      <c r="J44" s="34"/>
      <c r="K44" s="34"/>
      <c r="L44" s="34"/>
      <c r="M44" s="35"/>
      <c r="N44" s="35"/>
      <c r="O44" s="35"/>
      <c r="P44" s="34"/>
      <c r="Q44" s="34"/>
      <c r="R44" s="34"/>
    </row>
    <row r="45" spans="2:18" s="12" customFormat="1" ht="16.5" customHeight="1" x14ac:dyDescent="0.2">
      <c r="B45" s="3"/>
      <c r="C45" s="3"/>
      <c r="D45" s="32"/>
      <c r="E45" s="32"/>
      <c r="F45" s="32"/>
      <c r="G45" s="32"/>
      <c r="H45" s="32"/>
      <c r="I45" s="32"/>
      <c r="J45" s="34"/>
      <c r="K45" s="34"/>
      <c r="L45" s="34"/>
      <c r="M45" s="35"/>
      <c r="N45" s="35"/>
      <c r="O45" s="35"/>
      <c r="P45" s="34"/>
      <c r="Q45" s="34"/>
      <c r="R45" s="34"/>
    </row>
    <row r="46" spans="2:18" s="12" customFormat="1" ht="16.5" customHeight="1" x14ac:dyDescent="0.2">
      <c r="B46" s="3"/>
      <c r="C46" s="3"/>
      <c r="D46" s="32"/>
      <c r="E46" s="32"/>
      <c r="F46" s="32"/>
      <c r="G46" s="32"/>
      <c r="H46" s="32"/>
      <c r="I46" s="32"/>
      <c r="J46" s="34"/>
      <c r="K46" s="34"/>
      <c r="L46" s="34"/>
      <c r="M46" s="35"/>
      <c r="N46" s="35"/>
      <c r="O46" s="35"/>
      <c r="P46" s="34"/>
      <c r="Q46" s="34"/>
      <c r="R46" s="34"/>
    </row>
    <row r="47" spans="2:18" s="12" customFormat="1" ht="16.5" customHeight="1" x14ac:dyDescent="0.2">
      <c r="B47" s="3"/>
      <c r="C47" s="3"/>
      <c r="D47" s="98"/>
      <c r="E47" s="98"/>
      <c r="F47" s="98"/>
      <c r="G47" s="98"/>
      <c r="H47" s="98"/>
      <c r="I47" s="98"/>
      <c r="J47" s="24"/>
      <c r="K47" s="24"/>
      <c r="L47" s="24"/>
      <c r="M47" s="24"/>
      <c r="N47" s="24"/>
      <c r="O47" s="24"/>
      <c r="P47" s="24"/>
      <c r="Q47" s="24"/>
      <c r="R47" s="24"/>
    </row>
    <row r="48" spans="2:18" s="12" customFormat="1" ht="16.5" customHeight="1" x14ac:dyDescent="0.2">
      <c r="B48" s="3"/>
      <c r="C48" s="3"/>
      <c r="D48" s="32"/>
      <c r="E48" s="32"/>
      <c r="F48" s="32"/>
      <c r="G48" s="32"/>
      <c r="H48" s="32"/>
      <c r="I48" s="32"/>
      <c r="J48" s="34"/>
      <c r="K48" s="34"/>
      <c r="L48" s="34"/>
      <c r="M48" s="35"/>
      <c r="N48" s="35"/>
      <c r="O48" s="35"/>
      <c r="P48" s="34"/>
      <c r="Q48" s="34"/>
      <c r="R48" s="34"/>
    </row>
    <row r="49" spans="2:3" s="12" customFormat="1" ht="16.5" customHeight="1" x14ac:dyDescent="0.2">
      <c r="B49" s="3"/>
      <c r="C49" s="3"/>
    </row>
    <row r="50" spans="2:3" s="12" customFormat="1" x14ac:dyDescent="0.2">
      <c r="B50" s="3"/>
      <c r="C50" s="3"/>
    </row>
    <row r="51" spans="2:3" s="12" customFormat="1" x14ac:dyDescent="0.2">
      <c r="B51" s="3"/>
      <c r="C51" s="3"/>
    </row>
    <row r="52" spans="2:3" s="12" customFormat="1" x14ac:dyDescent="0.2">
      <c r="B52" s="3"/>
      <c r="C52" s="3"/>
    </row>
    <row r="53" spans="2:3" s="12" customFormat="1" x14ac:dyDescent="0.2">
      <c r="B53" s="3"/>
      <c r="C53" s="3"/>
    </row>
    <row r="54" spans="2:3" s="12" customFormat="1" x14ac:dyDescent="0.2">
      <c r="B54" s="3"/>
      <c r="C54" s="3"/>
    </row>
    <row r="55" spans="2:3" s="12" customFormat="1" x14ac:dyDescent="0.2">
      <c r="B55" s="3"/>
      <c r="C55" s="3"/>
    </row>
    <row r="56" spans="2:3" s="12" customFormat="1" x14ac:dyDescent="0.2">
      <c r="B56" s="3"/>
      <c r="C56" s="3"/>
    </row>
    <row r="57" spans="2:3" s="12" customFormat="1" x14ac:dyDescent="0.2">
      <c r="B57" s="3"/>
      <c r="C57" s="3"/>
    </row>
    <row r="58" spans="2:3" s="12" customFormat="1" x14ac:dyDescent="0.2">
      <c r="B58" s="3"/>
      <c r="C58" s="3"/>
    </row>
    <row r="59" spans="2:3" s="12" customFormat="1" x14ac:dyDescent="0.2">
      <c r="B59" s="3"/>
      <c r="C59" s="3"/>
    </row>
    <row r="60" spans="2:3" s="12" customFormat="1" x14ac:dyDescent="0.2">
      <c r="B60" s="3"/>
      <c r="C60" s="3"/>
    </row>
    <row r="61" spans="2:3" s="12" customFormat="1" x14ac:dyDescent="0.2">
      <c r="B61" s="3"/>
      <c r="C61" s="3"/>
    </row>
    <row r="62" spans="2:3" s="12" customFormat="1" x14ac:dyDescent="0.2">
      <c r="B62" s="3"/>
      <c r="C62" s="3"/>
    </row>
  </sheetData>
  <mergeCells count="3">
    <mergeCell ref="M2:N2"/>
    <mergeCell ref="P3:R3"/>
    <mergeCell ref="P5:R5"/>
  </mergeCells>
  <phoneticPr fontId="1"/>
  <pageMargins left="0.55118110236220474" right="0.19685039370078741" top="0.59055118110236227" bottom="0.39370078740157483" header="0.51181102362204722" footer="0.19685039370078741"/>
  <pageSetup paperSize="9" scale="49" orientation="landscape" r:id="rId1"/>
  <headerFooter alignWithMargins="0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中間－選</vt:lpstr>
      <vt:lpstr>'中間－選'!Print_Area</vt:lpstr>
      <vt:lpstr>'中間－選'!Print_Titles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2026-02-08T01:17:13Z</dcterms:created>
  <dcterms:modified xsi:type="dcterms:W3CDTF">2026-02-08T01:19:30Z</dcterms:modified>
  <cp:category/>
  <cp:contentStatus/>
</cp:coreProperties>
</file>