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I:\★市町村支援課移行データ\【選挙】投開票速報\選挙R7参投開票\02報道提供資料(兼e-mail)\01投票中間\"/>
    </mc:Choice>
  </mc:AlternateContent>
  <xr:revisionPtr revIDLastSave="0" documentId="13_ncr:1_{FE16D2D9-E655-481A-9AAB-EBA73B3EB1FD}" xr6:coauthVersionLast="36" xr6:coauthVersionMax="47" xr10:uidLastSave="{00000000-0000-0000-0000-000000000000}"/>
  <bookViews>
    <workbookView xWindow="-120" yWindow="-120" windowWidth="20730" windowHeight="11160" xr2:uid="{A8D16993-8419-E245-BACA-E8E18DA2CD61}"/>
  </bookViews>
  <sheets>
    <sheet name="Sheet1" sheetId="1" r:id="rId1"/>
  </sheets>
  <definedNames>
    <definedName name="_xlnm.Print_Area" localSheetId="0">Sheet1!$A$1:$T$29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D24" i="1"/>
  <c r="O23" i="1"/>
  <c r="N23" i="1"/>
  <c r="M23" i="1"/>
  <c r="O22" i="1"/>
  <c r="N22" i="1"/>
  <c r="M22" i="1"/>
  <c r="O20" i="1"/>
  <c r="N20" i="1"/>
  <c r="M20" i="1"/>
  <c r="O19" i="1"/>
  <c r="N19" i="1"/>
  <c r="M19" i="1"/>
  <c r="O18" i="1"/>
  <c r="N18" i="1"/>
  <c r="M18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  <c r="O8" i="1"/>
  <c r="N8" i="1"/>
  <c r="M8" i="1"/>
  <c r="O7" i="1"/>
  <c r="N7" i="1"/>
  <c r="I24" i="1"/>
  <c r="G24" i="1"/>
  <c r="J24" i="1" s="1"/>
  <c r="M24" i="1" s="1"/>
  <c r="I21" i="1"/>
  <c r="G21" i="1"/>
  <c r="I17" i="1"/>
  <c r="G17" i="1"/>
  <c r="F24" i="1"/>
  <c r="F21" i="1"/>
  <c r="D21" i="1"/>
  <c r="F17" i="1"/>
  <c r="D17" i="1"/>
  <c r="G25" i="1" l="1"/>
  <c r="J17" i="1"/>
  <c r="M17" i="1" s="1"/>
  <c r="E17" i="1"/>
  <c r="J21" i="1"/>
  <c r="M21" i="1" s="1"/>
  <c r="D25" i="1"/>
  <c r="D27" i="1" s="1"/>
  <c r="L21" i="1"/>
  <c r="O21" i="1" s="1"/>
  <c r="F25" i="1"/>
  <c r="E21" i="1"/>
  <c r="L24" i="1"/>
  <c r="O24" i="1" s="1"/>
  <c r="E24" i="1"/>
  <c r="I25" i="1"/>
  <c r="I27" i="1" s="1"/>
  <c r="H21" i="1"/>
  <c r="H24" i="1"/>
  <c r="L17" i="1"/>
  <c r="O17" i="1" s="1"/>
  <c r="F27" i="1"/>
  <c r="L27" i="1" s="1"/>
  <c r="O27" i="1" s="1"/>
  <c r="G27" i="1"/>
  <c r="H17" i="1"/>
  <c r="J25" i="1" l="1"/>
  <c r="M25" i="1" s="1"/>
  <c r="H25" i="1"/>
  <c r="H27" i="1" s="1"/>
  <c r="K24" i="1"/>
  <c r="N24" i="1" s="1"/>
  <c r="K21" i="1"/>
  <c r="N21" i="1" s="1"/>
  <c r="E25" i="1"/>
  <c r="K25" i="1" s="1"/>
  <c r="N25" i="1" s="1"/>
  <c r="L25" i="1"/>
  <c r="O25" i="1" s="1"/>
  <c r="K17" i="1"/>
  <c r="N17" i="1" s="1"/>
  <c r="J27" i="1"/>
  <c r="M27" i="1" s="1"/>
  <c r="E27" i="1" l="1"/>
  <c r="K27" i="1" s="1"/>
  <c r="N27" i="1" s="1"/>
</calcChain>
</file>

<file path=xl/sharedStrings.xml><?xml version="1.0" encoding="utf-8"?>
<sst xmlns="http://schemas.openxmlformats.org/spreadsheetml/2006/main" count="73" uniqueCount="60">
  <si>
    <t>令和7年7月20日執行　参議院議員通常選挙　投票中間（選挙区）　速報</t>
  </si>
  <si>
    <t>県様式</t>
    <rPh sb="0" eb="1">
      <t>ケン</t>
    </rPh>
    <rPh sb="1" eb="3">
      <t>ヨウシキ</t>
    </rPh>
    <phoneticPr fontId="4"/>
  </si>
  <si>
    <t>国内分</t>
    <rPh sb="0" eb="2">
      <t>コクナイ</t>
    </rPh>
    <rPh sb="2" eb="3">
      <t>ブン</t>
    </rPh>
    <phoneticPr fontId="4"/>
  </si>
  <si>
    <t>１０時２５分  集計完了</t>
  </si>
  <si>
    <t>（第</t>
    <rPh sb="1" eb="2">
      <t>ダイ</t>
    </rPh>
    <phoneticPr fontId="4"/>
  </si>
  <si>
    <t>回）</t>
    <rPh sb="0" eb="1">
      <t>カイ</t>
    </rPh>
    <phoneticPr fontId="4"/>
  </si>
  <si>
    <t>10　時　00　分　現在</t>
  </si>
  <si>
    <t>天候：</t>
    <rPh sb="0" eb="2">
      <t>テンコウ</t>
    </rPh>
    <phoneticPr fontId="4"/>
  </si>
  <si>
    <t>晴</t>
  </si>
  <si>
    <t>富山県選挙管理委員会</t>
    <rPh sb="0" eb="3">
      <t>トヤマケン</t>
    </rPh>
    <rPh sb="3" eb="5">
      <t>センキョ</t>
    </rPh>
    <rPh sb="5" eb="7">
      <t>カンリ</t>
    </rPh>
    <rPh sb="7" eb="10">
      <t>イインカイ</t>
    </rPh>
    <phoneticPr fontId="4"/>
  </si>
  <si>
    <t>　　　区分</t>
    <rPh sb="3" eb="5">
      <t>クブン</t>
    </rPh>
    <phoneticPr fontId="4"/>
  </si>
  <si>
    <t>選挙当日有権者数（人）　Ａ</t>
    <rPh sb="0" eb="2">
      <t>センキョ</t>
    </rPh>
    <rPh sb="2" eb="4">
      <t>トウジツ</t>
    </rPh>
    <rPh sb="4" eb="6">
      <t>ユウケン</t>
    </rPh>
    <rPh sb="6" eb="7">
      <t>シャ</t>
    </rPh>
    <rPh sb="7" eb="8">
      <t>スウ</t>
    </rPh>
    <rPh sb="9" eb="10">
      <t>ニン</t>
    </rPh>
    <phoneticPr fontId="4"/>
  </si>
  <si>
    <t>当日投票者数（人）　Ｂ</t>
    <rPh sb="0" eb="2">
      <t>トウジツ</t>
    </rPh>
    <rPh sb="2" eb="3">
      <t>ナ</t>
    </rPh>
    <rPh sb="3" eb="4">
      <t>ヒョウ</t>
    </rPh>
    <rPh sb="4" eb="5">
      <t>シャ</t>
    </rPh>
    <rPh sb="5" eb="6">
      <t>スウ</t>
    </rPh>
    <rPh sb="7" eb="8">
      <t>ニン</t>
    </rPh>
    <phoneticPr fontId="4"/>
  </si>
  <si>
    <t>投票率（％）　C=B÷A</t>
    <phoneticPr fontId="4"/>
  </si>
  <si>
    <t>前回との差</t>
    <rPh sb="0" eb="2">
      <t>ゼンカイ</t>
    </rPh>
    <rPh sb="4" eb="5">
      <t>サ</t>
    </rPh>
    <phoneticPr fontId="4"/>
  </si>
  <si>
    <t>前回投票率（％）
（R4.7.10選挙区同時刻）</t>
  </si>
  <si>
    <t>市町村名</t>
    <rPh sb="0" eb="3">
      <t>シチョウソン</t>
    </rPh>
    <rPh sb="3" eb="4">
      <t>メイ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</si>
  <si>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</si>
  <si>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</si>
  <si>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</si>
  <si>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市町村名</t>
  </si>
  <si>
    <t>有権者(男)</t>
  </si>
  <si>
    <t>有権者(女)</t>
  </si>
  <si>
    <t>有権者(計)</t>
  </si>
  <si>
    <t>投票者(男)</t>
  </si>
  <si>
    <t>投票者(女)</t>
  </si>
  <si>
    <t>投票者(計)</t>
  </si>
  <si>
    <t>投票率(男)</t>
  </si>
  <si>
    <t>投票率(女)</t>
  </si>
  <si>
    <t>投票率(計)</t>
  </si>
  <si>
    <t>前回との差(男)</t>
  </si>
  <si>
    <t>前回との差(女)</t>
  </si>
  <si>
    <t>前回との差(計)</t>
  </si>
  <si>
    <t>前回投票率(男)</t>
  </si>
  <si>
    <t>前回投票率(女)</t>
  </si>
  <si>
    <t>前回投票率(計)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</si>
  <si>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</si>
  <si>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</si>
  <si>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</si>
  <si>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</si>
  <si>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</si>
  <si>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</si>
  <si>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</si>
  <si>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  <phoneticPr fontId="4"/>
  </si>
  <si>
    <t>南砺市</t>
    <rPh sb="0" eb="1">
      <t>ミナミ</t>
    </rPh>
    <rPh sb="1" eb="2">
      <t>レイ</t>
    </rPh>
    <rPh sb="2" eb="3">
      <t>シ</t>
    </rPh>
    <phoneticPr fontId="4"/>
  </si>
  <si>
    <t>射水市</t>
    <rPh sb="0" eb="2">
      <t>イミズ</t>
    </rPh>
    <rPh sb="2" eb="3">
      <t>シ</t>
    </rPh>
    <phoneticPr fontId="4"/>
  </si>
  <si>
    <t>市　　計</t>
    <rPh sb="0" eb="1">
      <t>シ</t>
    </rPh>
    <rPh sb="3" eb="4">
      <t>ケイ</t>
    </rPh>
    <phoneticPr fontId="4"/>
  </si>
  <si>
    <t>舟橋村</t>
  </si>
  <si>
    <t>上市町</t>
  </si>
  <si>
    <t>立山町</t>
  </si>
  <si>
    <t>中新川郡　計</t>
    <rPh sb="0" eb="3">
      <t>ナカニイカワ</t>
    </rPh>
    <rPh sb="3" eb="4">
      <t>グン</t>
    </rPh>
    <rPh sb="5" eb="6">
      <t>ケイ</t>
    </rPh>
    <phoneticPr fontId="4"/>
  </si>
  <si>
    <t>入善町</t>
  </si>
  <si>
    <t>朝日町</t>
  </si>
  <si>
    <t>下新川郡　計</t>
    <rPh sb="0" eb="4">
      <t>シモニイカワグン</t>
    </rPh>
    <rPh sb="5" eb="6">
      <t>ケイ</t>
    </rPh>
    <phoneticPr fontId="4"/>
  </si>
  <si>
    <t>町村　計</t>
    <rPh sb="0" eb="2">
      <t>チョウソン</t>
    </rPh>
    <rPh sb="3" eb="4">
      <t>ケイ</t>
    </rPh>
    <phoneticPr fontId="4"/>
  </si>
  <si>
    <t>　県　計</t>
    <rPh sb="1" eb="2">
      <t>ケン</t>
    </rPh>
    <rPh sb="3" eb="4">
      <t>ケイ</t>
    </rPh>
    <phoneticPr fontId="4"/>
  </si>
  <si>
    <t>（注）</t>
    <rPh sb="1" eb="2">
      <t>チュウ</t>
    </rPh>
    <phoneticPr fontId="4"/>
  </si>
  <si>
    <t>中間速報には期日前投票者数・不在者投票者数を含みません。</t>
    <rPh sb="0" eb="2">
      <t>チュウカン</t>
    </rPh>
    <rPh sb="2" eb="4">
      <t>ソクホウ</t>
    </rPh>
    <rPh sb="6" eb="8">
      <t>キジツ</t>
    </rPh>
    <rPh sb="8" eb="9">
      <t>ゼン</t>
    </rPh>
    <rPh sb="9" eb="11">
      <t>トウヒョウ</t>
    </rPh>
    <rPh sb="11" eb="12">
      <t>シャ</t>
    </rPh>
    <rPh sb="12" eb="13">
      <t>スウ</t>
    </rPh>
    <rPh sb="14" eb="17">
      <t>フザイシャ</t>
    </rPh>
    <rPh sb="17" eb="20">
      <t>トウヒョウシャ</t>
    </rPh>
    <rPh sb="20" eb="21">
      <t>スウ</t>
    </rPh>
    <rPh sb="22" eb="23">
      <t>フク</t>
    </rPh>
    <phoneticPr fontId="4"/>
  </si>
  <si>
    <t>（11時15分訂正）</t>
    <rPh sb="3" eb="4">
      <t>ジ</t>
    </rPh>
    <rPh sb="6" eb="7">
      <t>フン</t>
    </rPh>
    <rPh sb="7" eb="9">
      <t>テイセイ</t>
    </rPh>
    <phoneticPr fontId="2"/>
  </si>
  <si>
    <t>この修正により、計数、投票率、前回との差が自動的に修正されています。（着色部分が修正箇所）</t>
    <rPh sb="2" eb="4">
      <t>シュウセイ</t>
    </rPh>
    <rPh sb="8" eb="9">
      <t>ケイ</t>
    </rPh>
    <rPh sb="9" eb="10">
      <t>スウ</t>
    </rPh>
    <rPh sb="11" eb="13">
      <t>トウヒョウ</t>
    </rPh>
    <rPh sb="13" eb="14">
      <t>リツ</t>
    </rPh>
    <rPh sb="15" eb="17">
      <t>ゼンカイ</t>
    </rPh>
    <rPh sb="19" eb="20">
      <t>サ</t>
    </rPh>
    <rPh sb="21" eb="24">
      <t>ジドウテキ</t>
    </rPh>
    <rPh sb="25" eb="27">
      <t>シュウセイ</t>
    </rPh>
    <rPh sb="35" eb="37">
      <t>チャクショク</t>
    </rPh>
    <rPh sb="37" eb="39">
      <t>ブブン</t>
    </rPh>
    <rPh sb="40" eb="42">
      <t>シュウセイ</t>
    </rPh>
    <rPh sb="42" eb="44">
      <t>カショ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</si>
</sst>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;&quot;▲ &quot;#,##0"/>
    <numFmt numFmtId="178" formatCode="#,##0.00_ "/>
    <numFmt numFmtId="179" formatCode="#,##0.00;&quot;▲ &quot;#,##0.00"/>
  </numFmts>
  <fonts count="9" x14ac:knownFonts="1">
    <font>
      <sz val="12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>
      <alignment horizontal="center"/>
    </xf>
    <xf numFmtId="0" fontId="5" fillId="0" borderId="1" xfId="0" applyFont="1" applyBorder="1" applyAlignment="1"/>
    <xf numFmtId="0" fontId="3" fillId="0" borderId="0" xfId="0" applyFont="1" applyAlignment="1"/>
    <xf numFmtId="0" fontId="1" fillId="0" borderId="0" xfId="0" applyFont="1" applyAlignment="1">
      <alignment horizontal="right" shrinkToFi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32" fontId="1" fillId="0" borderId="0" xfId="0" applyNumberFormat="1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 applyProtection="1">
      <protection locked="0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7" xfId="0" applyFont="1" applyBorder="1" applyAlignment="1">
      <alignment horizontal="left" vertical="top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177" fontId="1" fillId="0" borderId="12" xfId="0" applyNumberFormat="1" applyFont="1" applyBorder="1" applyAlignment="1">
      <alignment vertical="center" shrinkToFit="1"/>
    </xf>
    <xf numFmtId="177" fontId="1" fillId="0" borderId="1" xfId="0" applyNumberFormat="1" applyFont="1" applyBorder="1">
      <alignment vertical="center"/>
    </xf>
    <xf numFmtId="177" fontId="1" fillId="0" borderId="6" xfId="0" applyNumberFormat="1" applyFont="1" applyBorder="1" applyAlignment="1">
      <alignment vertical="center" shrinkToFit="1"/>
    </xf>
    <xf numFmtId="178" fontId="1" fillId="0" borderId="12" xfId="0" applyNumberFormat="1" applyFont="1" applyBorder="1">
      <alignment vertical="center"/>
    </xf>
    <xf numFmtId="178" fontId="1" fillId="0" borderId="13" xfId="0" applyNumberFormat="1" applyFont="1" applyBorder="1">
      <alignment vertical="center"/>
    </xf>
    <xf numFmtId="178" fontId="1" fillId="0" borderId="14" xfId="0" applyNumberFormat="1" applyFont="1" applyBorder="1">
      <alignment vertical="center"/>
    </xf>
    <xf numFmtId="179" fontId="1" fillId="0" borderId="15" xfId="0" applyNumberFormat="1" applyFont="1" applyBorder="1">
      <alignment vertical="center"/>
    </xf>
    <xf numFmtId="179" fontId="1" fillId="0" borderId="13" xfId="0" applyNumberFormat="1" applyFont="1" applyBorder="1">
      <alignment vertical="center"/>
    </xf>
    <xf numFmtId="179" fontId="1" fillId="0" borderId="16" xfId="0" applyNumberFormat="1" applyFont="1" applyBorder="1">
      <alignment vertical="center"/>
    </xf>
    <xf numFmtId="0" fontId="1" fillId="0" borderId="17" xfId="0" applyFont="1" applyBorder="1">
      <alignment vertical="center"/>
    </xf>
    <xf numFmtId="0" fontId="1" fillId="0" borderId="18" xfId="0" applyFont="1" applyBorder="1">
      <alignment vertical="center"/>
    </xf>
    <xf numFmtId="177" fontId="1" fillId="0" borderId="19" xfId="0" applyNumberFormat="1" applyFont="1" applyBorder="1" applyAlignment="1">
      <alignment vertical="center" shrinkToFit="1"/>
    </xf>
    <xf numFmtId="177" fontId="1" fillId="0" borderId="18" xfId="0" applyNumberFormat="1" applyFont="1" applyBorder="1" applyAlignment="1">
      <alignment vertical="center" shrinkToFit="1"/>
    </xf>
    <xf numFmtId="178" fontId="1" fillId="0" borderId="19" xfId="0" applyNumberFormat="1" applyFont="1" applyBorder="1">
      <alignment vertical="center"/>
    </xf>
    <xf numFmtId="178" fontId="1" fillId="0" borderId="1" xfId="0" applyNumberFormat="1" applyFont="1" applyBorder="1">
      <alignment vertical="center"/>
    </xf>
    <xf numFmtId="178" fontId="1" fillId="0" borderId="20" xfId="0" applyNumberFormat="1" applyFont="1" applyBorder="1">
      <alignment vertical="center"/>
    </xf>
    <xf numFmtId="179" fontId="1" fillId="0" borderId="21" xfId="0" applyNumberFormat="1" applyFont="1" applyBorder="1">
      <alignment vertical="center"/>
    </xf>
    <xf numFmtId="179" fontId="1" fillId="0" borderId="1" xfId="0" applyNumberFormat="1" applyFont="1" applyBorder="1">
      <alignment vertical="center"/>
    </xf>
    <xf numFmtId="179" fontId="1" fillId="0" borderId="22" xfId="0" applyNumberFormat="1" applyFont="1" applyBorder="1">
      <alignment vertical="center"/>
    </xf>
    <xf numFmtId="177" fontId="1" fillId="0" borderId="18" xfId="0" applyNumberFormat="1" applyFont="1" applyBorder="1">
      <alignment vertical="center"/>
    </xf>
    <xf numFmtId="177" fontId="1" fillId="0" borderId="19" xfId="0" applyNumberFormat="1" applyFont="1" applyBorder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>
      <alignment vertical="center"/>
    </xf>
    <xf numFmtId="177" fontId="1" fillId="0" borderId="25" xfId="0" applyNumberFormat="1" applyFont="1" applyBorder="1">
      <alignment vertical="center"/>
    </xf>
    <xf numFmtId="177" fontId="1" fillId="0" borderId="26" xfId="0" applyNumberFormat="1" applyFont="1" applyBorder="1">
      <alignment vertical="center"/>
    </xf>
    <xf numFmtId="177" fontId="1" fillId="0" borderId="24" xfId="0" applyNumberFormat="1" applyFont="1" applyBorder="1">
      <alignment vertical="center"/>
    </xf>
    <xf numFmtId="178" fontId="1" fillId="0" borderId="25" xfId="0" applyNumberFormat="1" applyFont="1" applyBorder="1">
      <alignment vertical="center"/>
    </xf>
    <xf numFmtId="178" fontId="1" fillId="0" borderId="26" xfId="0" applyNumberFormat="1" applyFont="1" applyBorder="1">
      <alignment vertical="center"/>
    </xf>
    <xf numFmtId="178" fontId="1" fillId="0" borderId="27" xfId="0" applyNumberFormat="1" applyFont="1" applyBorder="1">
      <alignment vertical="center"/>
    </xf>
    <xf numFmtId="179" fontId="1" fillId="0" borderId="28" xfId="0" applyNumberFormat="1" applyFont="1" applyBorder="1">
      <alignment vertical="center"/>
    </xf>
    <xf numFmtId="179" fontId="1" fillId="0" borderId="26" xfId="0" applyNumberFormat="1" applyFont="1" applyBorder="1">
      <alignment vertical="center"/>
    </xf>
    <xf numFmtId="179" fontId="1" fillId="0" borderId="29" xfId="0" applyNumberFormat="1" applyFont="1" applyBorder="1">
      <alignment vertical="center"/>
    </xf>
    <xf numFmtId="0" fontId="1" fillId="0" borderId="30" xfId="0" applyFont="1" applyBorder="1">
      <alignment vertical="center"/>
    </xf>
    <xf numFmtId="0" fontId="1" fillId="0" borderId="31" xfId="0" applyFont="1" applyBorder="1">
      <alignment vertical="center"/>
    </xf>
    <xf numFmtId="177" fontId="1" fillId="0" borderId="32" xfId="0" applyNumberFormat="1" applyFont="1" applyBorder="1" applyAlignment="1">
      <alignment vertical="center" shrinkToFit="1"/>
    </xf>
    <xf numFmtId="177" fontId="1" fillId="0" borderId="33" xfId="0" applyNumberFormat="1" applyFont="1" applyBorder="1">
      <alignment vertical="center"/>
    </xf>
    <xf numFmtId="177" fontId="1" fillId="0" borderId="34" xfId="0" applyNumberFormat="1" applyFont="1" applyBorder="1" applyAlignment="1">
      <alignment vertical="center" shrinkToFit="1"/>
    </xf>
    <xf numFmtId="178" fontId="1" fillId="0" borderId="32" xfId="0" applyNumberFormat="1" applyFont="1" applyBorder="1">
      <alignment vertical="center"/>
    </xf>
    <xf numFmtId="178" fontId="1" fillId="0" borderId="33" xfId="0" applyNumberFormat="1" applyFont="1" applyBorder="1">
      <alignment vertical="center"/>
    </xf>
    <xf numFmtId="178" fontId="1" fillId="0" borderId="34" xfId="0" applyNumberFormat="1" applyFont="1" applyBorder="1">
      <alignment vertical="center"/>
    </xf>
    <xf numFmtId="0" fontId="1" fillId="0" borderId="37" xfId="0" applyFont="1" applyBorder="1">
      <alignment vertical="center"/>
    </xf>
    <xf numFmtId="0" fontId="1" fillId="0" borderId="14" xfId="0" applyFont="1" applyBorder="1">
      <alignment vertical="center"/>
    </xf>
    <xf numFmtId="177" fontId="1" fillId="0" borderId="12" xfId="0" applyNumberFormat="1" applyFont="1" applyBorder="1">
      <alignment vertical="center"/>
    </xf>
    <xf numFmtId="177" fontId="1" fillId="0" borderId="13" xfId="0" applyNumberFormat="1" applyFont="1" applyBorder="1">
      <alignment vertical="center"/>
    </xf>
    <xf numFmtId="177" fontId="1" fillId="0" borderId="6" xfId="0" applyNumberFormat="1" applyFont="1" applyBorder="1">
      <alignment vertical="center"/>
    </xf>
    <xf numFmtId="0" fontId="1" fillId="0" borderId="38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39" xfId="0" applyFont="1" applyBorder="1">
      <alignment vertical="center"/>
    </xf>
    <xf numFmtId="177" fontId="1" fillId="0" borderId="8" xfId="0" applyNumberFormat="1" applyFont="1" applyBorder="1">
      <alignment vertical="center"/>
    </xf>
    <xf numFmtId="177" fontId="1" fillId="0" borderId="9" xfId="0" applyNumberFormat="1" applyFont="1" applyBorder="1">
      <alignment vertical="center"/>
    </xf>
    <xf numFmtId="177" fontId="1" fillId="0" borderId="10" xfId="0" applyNumberFormat="1" applyFont="1" applyBorder="1">
      <alignment vertical="center"/>
    </xf>
    <xf numFmtId="178" fontId="1" fillId="0" borderId="8" xfId="0" applyNumberFormat="1" applyFont="1" applyBorder="1">
      <alignment vertical="center"/>
    </xf>
    <xf numFmtId="178" fontId="1" fillId="0" borderId="9" xfId="0" applyNumberFormat="1" applyFont="1" applyBorder="1">
      <alignment vertical="center"/>
    </xf>
    <xf numFmtId="178" fontId="1" fillId="0" borderId="10" xfId="0" applyNumberFormat="1" applyFont="1" applyBorder="1">
      <alignment vertical="center"/>
    </xf>
    <xf numFmtId="179" fontId="1" fillId="0" borderId="11" xfId="0" applyNumberFormat="1" applyFont="1" applyBorder="1">
      <alignment vertical="center"/>
    </xf>
    <xf numFmtId="179" fontId="1" fillId="0" borderId="9" xfId="0" applyNumberFormat="1" applyFont="1" applyBorder="1">
      <alignment vertical="center"/>
    </xf>
    <xf numFmtId="179" fontId="1" fillId="0" borderId="40" xfId="0" applyNumberFormat="1" applyFont="1" applyBorder="1">
      <alignment vertical="center"/>
    </xf>
    <xf numFmtId="177" fontId="1" fillId="0" borderId="1" xfId="0" applyNumberFormat="1" applyFont="1" applyBorder="1" applyAlignment="1">
      <alignment vertical="center" shrinkToFit="1"/>
    </xf>
    <xf numFmtId="177" fontId="1" fillId="0" borderId="9" xfId="0" applyNumberFormat="1" applyFont="1" applyBorder="1" applyAlignment="1">
      <alignment vertical="center" shrinkToFit="1"/>
    </xf>
    <xf numFmtId="0" fontId="1" fillId="0" borderId="41" xfId="0" applyFont="1" applyBorder="1">
      <alignment vertical="center"/>
    </xf>
    <xf numFmtId="177" fontId="1" fillId="0" borderId="35" xfId="0" applyNumberFormat="1" applyFont="1" applyBorder="1" applyAlignment="1">
      <alignment vertical="center" shrinkToFit="1"/>
    </xf>
    <xf numFmtId="177" fontId="1" fillId="0" borderId="31" xfId="0" applyNumberFormat="1" applyFont="1" applyBorder="1" applyAlignment="1">
      <alignment vertical="center" shrinkToFit="1"/>
    </xf>
    <xf numFmtId="0" fontId="1" fillId="0" borderId="42" xfId="0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42" xfId="0" applyFont="1" applyBorder="1">
      <alignment vertical="center"/>
    </xf>
    <xf numFmtId="177" fontId="1" fillId="0" borderId="38" xfId="0" applyNumberFormat="1" applyFont="1" applyBorder="1" applyAlignment="1">
      <alignment vertical="center" shrinkToFit="1"/>
    </xf>
    <xf numFmtId="177" fontId="1" fillId="0" borderId="43" xfId="0" applyNumberFormat="1" applyFont="1" applyBorder="1" applyAlignment="1">
      <alignment vertical="center" shrinkToFit="1"/>
    </xf>
    <xf numFmtId="177" fontId="1" fillId="0" borderId="44" xfId="0" applyNumberFormat="1" applyFont="1" applyBorder="1" applyAlignment="1">
      <alignment vertical="center" shrinkToFit="1"/>
    </xf>
    <xf numFmtId="178" fontId="1" fillId="0" borderId="45" xfId="0" applyNumberFormat="1" applyFont="1" applyBorder="1">
      <alignment vertical="center"/>
    </xf>
    <xf numFmtId="178" fontId="1" fillId="0" borderId="46" xfId="0" applyNumberFormat="1" applyFont="1" applyBorder="1">
      <alignment vertical="center"/>
    </xf>
    <xf numFmtId="178" fontId="1" fillId="0" borderId="47" xfId="0" applyNumberFormat="1" applyFont="1" applyBorder="1">
      <alignment vertical="center"/>
    </xf>
    <xf numFmtId="0" fontId="1" fillId="0" borderId="41" xfId="0" applyFont="1" applyBorder="1" applyAlignment="1">
      <alignment horizontal="center" vertical="center"/>
    </xf>
    <xf numFmtId="179" fontId="1" fillId="0" borderId="48" xfId="0" applyNumberFormat="1" applyFont="1" applyBorder="1">
      <alignment vertical="center"/>
    </xf>
    <xf numFmtId="179" fontId="1" fillId="0" borderId="46" xfId="0" applyNumberFormat="1" applyFont="1" applyBorder="1">
      <alignment vertical="center"/>
    </xf>
    <xf numFmtId="179" fontId="1" fillId="0" borderId="49" xfId="0" applyNumberFormat="1" applyFont="1" applyBorder="1">
      <alignment vertical="center"/>
    </xf>
    <xf numFmtId="178" fontId="1" fillId="0" borderId="16" xfId="0" applyNumberFormat="1" applyFont="1" applyBorder="1">
      <alignment vertical="center"/>
    </xf>
    <xf numFmtId="177" fontId="1" fillId="0" borderId="3" xfId="0" applyNumberFormat="1" applyFont="1" applyBorder="1" applyAlignment="1">
      <alignment vertical="center" shrinkToFit="1"/>
    </xf>
    <xf numFmtId="177" fontId="1" fillId="0" borderId="14" xfId="0" applyNumberFormat="1" applyFont="1" applyBorder="1">
      <alignment vertical="center"/>
    </xf>
    <xf numFmtId="177" fontId="1" fillId="0" borderId="50" xfId="0" applyNumberFormat="1" applyFont="1" applyBorder="1" applyAlignment="1">
      <alignment vertical="center" shrinkToFit="1"/>
    </xf>
    <xf numFmtId="0" fontId="7" fillId="0" borderId="0" xfId="0" applyFont="1" applyAlignment="1"/>
    <xf numFmtId="177" fontId="1" fillId="2" borderId="12" xfId="0" applyNumberFormat="1" applyFont="1" applyFill="1" applyBorder="1" applyAlignment="1">
      <alignment vertical="center" shrinkToFit="1"/>
    </xf>
    <xf numFmtId="177" fontId="1" fillId="2" borderId="13" xfId="0" applyNumberFormat="1" applyFont="1" applyFill="1" applyBorder="1">
      <alignment vertical="center"/>
    </xf>
    <xf numFmtId="177" fontId="1" fillId="2" borderId="6" xfId="0" applyNumberFormat="1" applyFont="1" applyFill="1" applyBorder="1" applyAlignment="1">
      <alignment vertical="center" shrinkToFit="1"/>
    </xf>
    <xf numFmtId="178" fontId="1" fillId="2" borderId="12" xfId="0" applyNumberFormat="1" applyFont="1" applyFill="1" applyBorder="1">
      <alignment vertical="center"/>
    </xf>
    <xf numFmtId="178" fontId="1" fillId="2" borderId="13" xfId="0" applyNumberFormat="1" applyFont="1" applyFill="1" applyBorder="1">
      <alignment vertical="center"/>
    </xf>
    <xf numFmtId="178" fontId="1" fillId="2" borderId="14" xfId="0" applyNumberFormat="1" applyFont="1" applyFill="1" applyBorder="1">
      <alignment vertical="center"/>
    </xf>
    <xf numFmtId="179" fontId="1" fillId="2" borderId="15" xfId="0" applyNumberFormat="1" applyFont="1" applyFill="1" applyBorder="1">
      <alignment vertical="center"/>
    </xf>
    <xf numFmtId="179" fontId="1" fillId="2" borderId="13" xfId="0" applyNumberFormat="1" applyFont="1" applyFill="1" applyBorder="1">
      <alignment vertical="center"/>
    </xf>
    <xf numFmtId="179" fontId="1" fillId="2" borderId="16" xfId="0" applyNumberFormat="1" applyFont="1" applyFill="1" applyBorder="1">
      <alignment vertical="center"/>
    </xf>
    <xf numFmtId="177" fontId="1" fillId="2" borderId="32" xfId="0" applyNumberFormat="1" applyFont="1" applyFill="1" applyBorder="1" applyAlignment="1">
      <alignment vertical="center" shrinkToFit="1"/>
    </xf>
    <xf numFmtId="177" fontId="1" fillId="2" borderId="33" xfId="0" applyNumberFormat="1" applyFont="1" applyFill="1" applyBorder="1">
      <alignment vertical="center"/>
    </xf>
    <xf numFmtId="177" fontId="1" fillId="2" borderId="34" xfId="0" applyNumberFormat="1" applyFont="1" applyFill="1" applyBorder="1" applyAlignment="1">
      <alignment vertical="center" shrinkToFit="1"/>
    </xf>
    <xf numFmtId="178" fontId="1" fillId="2" borderId="32" xfId="0" applyNumberFormat="1" applyFont="1" applyFill="1" applyBorder="1">
      <alignment vertical="center"/>
    </xf>
    <xf numFmtId="178" fontId="1" fillId="2" borderId="33" xfId="0" applyNumberFormat="1" applyFont="1" applyFill="1" applyBorder="1">
      <alignment vertical="center"/>
    </xf>
    <xf numFmtId="178" fontId="1" fillId="2" borderId="34" xfId="0" applyNumberFormat="1" applyFont="1" applyFill="1" applyBorder="1">
      <alignment vertical="center"/>
    </xf>
    <xf numFmtId="179" fontId="1" fillId="2" borderId="35" xfId="0" applyNumberFormat="1" applyFont="1" applyFill="1" applyBorder="1">
      <alignment vertical="center"/>
    </xf>
    <xf numFmtId="179" fontId="1" fillId="2" borderId="33" xfId="0" applyNumberFormat="1" applyFont="1" applyFill="1" applyBorder="1">
      <alignment vertical="center"/>
    </xf>
    <xf numFmtId="179" fontId="1" fillId="2" borderId="36" xfId="0" applyNumberFormat="1" applyFont="1" applyFill="1" applyBorder="1">
      <alignment vertical="center"/>
    </xf>
    <xf numFmtId="177" fontId="1" fillId="2" borderId="35" xfId="0" applyNumberFormat="1" applyFont="1" applyFill="1" applyBorder="1" applyAlignment="1">
      <alignment vertical="center" shrinkToFit="1"/>
    </xf>
    <xf numFmtId="179" fontId="1" fillId="2" borderId="32" xfId="0" applyNumberFormat="1" applyFont="1" applyFill="1" applyBorder="1">
      <alignment vertical="center"/>
    </xf>
    <xf numFmtId="179" fontId="1" fillId="2" borderId="34" xfId="0" applyNumberFormat="1" applyFont="1" applyFill="1" applyBorder="1">
      <alignment vertical="center"/>
    </xf>
    <xf numFmtId="0" fontId="8" fillId="0" borderId="0" xfId="0" applyFont="1">
      <alignment vertical="center"/>
    </xf>
    <xf numFmtId="32" fontId="1" fillId="0" borderId="0" xfId="0" applyNumberFormat="1" applyFont="1" applyAlignment="1">
      <alignment horizontal="center" shrinkToFit="1"/>
    </xf>
    <xf numFmtId="0" fontId="6" fillId="0" borderId="0" xfId="0" applyFont="1" applyAlignment="1" applyProtection="1">
      <alignment horizontal="right" shrinkToFit="1"/>
      <protection locked="0"/>
    </xf>
    <xf numFmtId="0" fontId="6" fillId="0" borderId="0" xfId="0" applyFont="1" applyAlignment="1" applyProtection="1">
      <alignment shrinkToFi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8" formatCode="#,##0.00_ 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8" formatCode="#,##0.00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8" formatCode="#,##0.00_ 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9" formatCode="#,##0.00;&quot;▲ &quot;#,##0.0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9" formatCode="#,##0.00;&quot;▲ 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9" formatCode="#,##0.00;&quot;▲ &quot;#,##0.00"/>
      <border diagonalUp="0" diagonalDown="0">
        <left/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8" formatCode="#,##0.00_ 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8" formatCode="#,##0.00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8" formatCode="#,##0.00_ 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7" formatCode="#,##0;&quot;▲ &quot;#,##0"/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7" formatCode="#,##0;&quot;▲ &quot;#,##0"/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border diagonalUp="0" diagonalDown="0">
        <left/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127000</xdr:rowOff>
    </xdr:from>
    <xdr:to>
      <xdr:col>9</xdr:col>
      <xdr:colOff>0</xdr:colOff>
      <xdr:row>4</xdr:row>
      <xdr:rowOff>12700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F515FA7-53EE-8E4B-A37A-B9110E21BFA2}"/>
            </a:ext>
          </a:extLst>
        </xdr:cNvPr>
        <xdr:cNvSpPr>
          <a:spLocks noChangeArrowheads="1"/>
        </xdr:cNvSpPr>
      </xdr:nvSpPr>
      <xdr:spPr bwMode="auto">
        <a:xfrm>
          <a:off x="8915400" y="1089025"/>
          <a:ext cx="0" cy="352425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CCEEAC6-553D-7944-AE7A-8C68F3659FDB}" name="テーブル1" displayName="テーブル1" ref="C6:R25" totalsRowShown="0" headerRowBorderDxfId="13" tableBorderDxfId="12">
  <autoFilter ref="C6:R25" xr:uid="{1CCEEAC6-553D-7944-AE7A-8C68F3659FDB}"/>
  <tableColumns count="16">
    <tableColumn id="1" xr3:uid="{FB9AC497-7E7D-814B-A2DA-B1D418C86AD9}" name="市町村名" dataDxfId="11"/>
    <tableColumn id="2" xr3:uid="{9397F890-F4AB-5B4B-B825-F53AAB5101CB}" name="有権者(男)"/>
    <tableColumn id="3" xr3:uid="{6EECA89F-B1EC-6444-A02F-13879729560D}" name="有権者(女)" dataDxfId="10"/>
    <tableColumn id="4" xr3:uid="{7B49C85B-681B-F242-AAFA-CF65BB3B641D}" name="有権者(計)"/>
    <tableColumn id="5" xr3:uid="{82D48633-4FC5-EE41-A204-2E58B081C445}" name="投票者(男)"/>
    <tableColumn id="6" xr3:uid="{2168D72E-98A2-2E4E-B160-2E529766B19B}" name="投票者(女)" dataDxfId="9"/>
    <tableColumn id="7" xr3:uid="{52F8F458-53A5-7A43-9743-A7C0C52510BC}" name="投票者(計)"/>
    <tableColumn id="8" xr3:uid="{536ECE7B-6F14-964F-A6CC-D2413582819E}" name="投票率(男)" dataDxfId="8">
      <calculatedColumnFormula>IF(D7=0,"     -",ROUND(INT(G7/D7*100000)/1000,2))</calculatedColumnFormula>
    </tableColumn>
    <tableColumn id="9" xr3:uid="{FF89C9C8-B4ED-8B48-8BBA-AF9C83802835}" name="投票率(女)" dataDxfId="7">
      <calculatedColumnFormula>IF(F7=0,"     -",ROUND(INT(H7/F7*100000)/1000,2))</calculatedColumnFormula>
    </tableColumn>
    <tableColumn id="10" xr3:uid="{6EEB080B-3E23-CB46-9F96-2301A2172CD3}" name="投票率(計)" dataDxfId="6">
      <calculatedColumnFormula>IF(#REF!=0,"     -",ROUND(INT(I7/#REF!*100000)/1000,2))</calculatedColumnFormula>
    </tableColumn>
    <tableColumn id="11" xr3:uid="{D80909F7-4F6B-BE48-B47B-AC7A6B3D4439}" name="前回との差(男)" dataDxfId="5">
      <calculatedColumnFormula>J7-P7</calculatedColumnFormula>
    </tableColumn>
    <tableColumn id="12" xr3:uid="{E7A42ECA-A24F-BB48-96BE-957AA2F01B9B}" name="前回との差(女)" dataDxfId="4">
      <calculatedColumnFormula>K7-Q7</calculatedColumnFormula>
    </tableColumn>
    <tableColumn id="13" xr3:uid="{627FA6D9-1247-6D4B-AAE2-403D8CC556A0}" name="前回との差(計)" dataDxfId="3">
      <calculatedColumnFormula>L7-R7</calculatedColumnFormula>
    </tableColumn>
    <tableColumn id="14" xr3:uid="{F28735E4-4D64-3743-998C-EB5B5B1BF687}" name="前回投票率(男)" dataDxfId="2"/>
    <tableColumn id="15" xr3:uid="{849F6473-D861-4648-8736-4CBAC16930A6}" name="前回投票率(女)" dataDxfId="1"/>
    <tableColumn id="16" xr3:uid="{C70732E5-82A0-CC4C-88F0-37DC19673FBD}" name="前回投票率(計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89C4C-FFA2-3E4A-BB34-0FC87FFB84D7}">
  <sheetPr>
    <pageSetUpPr fitToPage="1"/>
  </sheetPr>
  <dimension ref="A1:S29"/>
  <sheetViews>
    <sheetView tabSelected="1" view="pageBreakPreview" zoomScale="60" zoomScaleNormal="70" workbookViewId="0">
      <selection activeCell="G31" sqref="G31"/>
    </sheetView>
  </sheetViews>
  <sheetFormatPr defaultColWidth="11.5546875" defaultRowHeight="19.5" x14ac:dyDescent="0.4"/>
  <sheetData>
    <row r="1" spans="1:19" ht="30" customHeight="1" x14ac:dyDescent="0.3">
      <c r="A1" s="1"/>
      <c r="B1" s="1"/>
      <c r="C1" s="1"/>
      <c r="D1" s="1"/>
      <c r="E1" s="1"/>
      <c r="F1" s="1"/>
      <c r="G1" s="1"/>
      <c r="H1" s="1"/>
      <c r="I1" s="1"/>
      <c r="J1" s="2" t="s">
        <v>0</v>
      </c>
      <c r="K1" s="1"/>
      <c r="L1" s="1"/>
      <c r="M1" s="1"/>
      <c r="N1" s="1"/>
      <c r="O1" s="1"/>
      <c r="P1" s="1"/>
      <c r="Q1" s="1"/>
      <c r="R1" s="3" t="s">
        <v>1</v>
      </c>
    </row>
    <row r="2" spans="1:19" ht="30" customHeight="1" x14ac:dyDescent="0.3">
      <c r="A2" s="1"/>
      <c r="B2" s="1"/>
      <c r="C2" s="1"/>
      <c r="D2" s="1"/>
      <c r="E2" s="1"/>
      <c r="F2" s="1"/>
      <c r="G2" s="1"/>
      <c r="H2" s="1"/>
      <c r="I2" s="1"/>
      <c r="J2" s="4" t="s">
        <v>2</v>
      </c>
      <c r="K2" s="1"/>
      <c r="L2" s="1"/>
      <c r="M2" s="130"/>
      <c r="N2" s="130"/>
      <c r="O2" s="5"/>
      <c r="P2" s="131" t="s">
        <v>3</v>
      </c>
      <c r="Q2" s="132"/>
      <c r="R2" s="132"/>
      <c r="S2" s="107" t="s">
        <v>58</v>
      </c>
    </row>
    <row r="3" spans="1:19" ht="30" customHeight="1" thickBot="1" x14ac:dyDescent="0.25">
      <c r="A3" s="1"/>
      <c r="B3" s="6"/>
      <c r="C3" s="7"/>
      <c r="D3" s="6" t="s">
        <v>4</v>
      </c>
      <c r="E3" s="8">
        <v>1</v>
      </c>
      <c r="F3" s="9" t="s">
        <v>5</v>
      </c>
      <c r="G3" s="10" t="s">
        <v>6</v>
      </c>
      <c r="H3" s="1"/>
      <c r="I3" s="1"/>
      <c r="J3" s="11" t="s">
        <v>7</v>
      </c>
      <c r="K3" s="12" t="s">
        <v>8</v>
      </c>
      <c r="L3" s="1"/>
      <c r="M3" s="1"/>
      <c r="N3" s="1"/>
      <c r="O3" s="11"/>
      <c r="P3" s="13"/>
      <c r="Q3" s="13"/>
      <c r="R3" s="14" t="s">
        <v>9</v>
      </c>
    </row>
    <row r="4" spans="1:19" ht="35.25" customHeight="1" x14ac:dyDescent="0.2">
      <c r="A4" s="1"/>
      <c r="B4" s="15"/>
      <c r="C4" s="16" t="s">
        <v>10</v>
      </c>
      <c r="D4" s="17"/>
      <c r="E4" s="18" t="s">
        <v>11</v>
      </c>
      <c r="F4" s="19"/>
      <c r="G4" s="17"/>
      <c r="H4" s="18" t="s">
        <v>12</v>
      </c>
      <c r="I4" s="19"/>
      <c r="J4" s="18"/>
      <c r="K4" s="18" t="s">
        <v>13</v>
      </c>
      <c r="L4" s="19"/>
      <c r="M4" s="20"/>
      <c r="N4" s="18" t="s">
        <v>14</v>
      </c>
      <c r="O4" s="19"/>
      <c r="P4" s="133" t="s">
        <v>15</v>
      </c>
      <c r="Q4" s="134"/>
      <c r="R4" s="135"/>
    </row>
    <row r="5" spans="1:19" ht="30" customHeight="1" thickBot="1" x14ac:dyDescent="0.25">
      <c r="A5" s="1"/>
      <c r="B5" s="21" t="s">
        <v>16</v>
      </c>
      <c r="C5" s="87"/>
      <c r="D5" s="88" t="s">
        <v>17</v>
      </c>
      <c r="E5" s="89" t="s">
        <v>18</v>
      </c>
      <c r="F5" s="90" t="s">
        <v>19</v>
      </c>
      <c r="G5" s="88" t="s">
        <v>17</v>
      </c>
      <c r="H5" s="89" t="s">
        <v>18</v>
      </c>
      <c r="I5" s="90" t="s">
        <v>19</v>
      </c>
      <c r="J5" s="91" t="s">
        <v>17</v>
      </c>
      <c r="K5" s="89" t="s">
        <v>18</v>
      </c>
      <c r="L5" s="90" t="s">
        <v>19</v>
      </c>
      <c r="M5" s="91" t="s">
        <v>17</v>
      </c>
      <c r="N5" s="89" t="s">
        <v>18</v>
      </c>
      <c r="O5" s="90" t="s">
        <v>19</v>
      </c>
      <c r="P5" s="91" t="s">
        <v>17</v>
      </c>
      <c r="Q5" s="89" t="s">
        <v>18</v>
      </c>
      <c r="R5" s="90" t="s">
        <v>19</v>
      </c>
    </row>
    <row r="6" spans="1:19" ht="30" hidden="1" customHeight="1" x14ac:dyDescent="0.4">
      <c r="A6" s="10"/>
      <c r="B6" s="22"/>
      <c r="C6" s="23" t="s">
        <v>20</v>
      </c>
      <c r="D6" s="24" t="s">
        <v>21</v>
      </c>
      <c r="E6" s="48" t="s">
        <v>22</v>
      </c>
      <c r="F6" s="104" t="s">
        <v>23</v>
      </c>
      <c r="G6" s="24" t="s">
        <v>24</v>
      </c>
      <c r="H6" s="48" t="s">
        <v>25</v>
      </c>
      <c r="I6" s="26" t="s">
        <v>26</v>
      </c>
      <c r="J6" s="27" t="s">
        <v>27</v>
      </c>
      <c r="K6" s="28" t="s">
        <v>28</v>
      </c>
      <c r="L6" s="29" t="s">
        <v>29</v>
      </c>
      <c r="M6" s="30" t="s">
        <v>30</v>
      </c>
      <c r="N6" s="31" t="s">
        <v>31</v>
      </c>
      <c r="O6" s="32" t="s">
        <v>32</v>
      </c>
      <c r="P6" s="27" t="s">
        <v>33</v>
      </c>
      <c r="Q6" s="28" t="s">
        <v>34</v>
      </c>
      <c r="R6" s="103" t="s">
        <v>35</v>
      </c>
    </row>
    <row r="7" spans="1:19" ht="30" customHeight="1" x14ac:dyDescent="0.4">
      <c r="A7" s="10"/>
      <c r="B7" s="33"/>
      <c r="C7" s="23" t="s">
        <v>36</v>
      </c>
      <c r="D7" s="24">
        <v>163730</v>
      </c>
      <c r="E7" s="106">
        <v>174626</v>
      </c>
      <c r="F7" s="105">
        <v>338356</v>
      </c>
      <c r="G7" s="108">
        <v>15401</v>
      </c>
      <c r="H7" s="109">
        <v>12597</v>
      </c>
      <c r="I7" s="110">
        <v>27998</v>
      </c>
      <c r="J7" s="111">
        <v>9.41</v>
      </c>
      <c r="K7" s="112">
        <v>7.21</v>
      </c>
      <c r="L7" s="113">
        <v>8.27</v>
      </c>
      <c r="M7" s="114">
        <f>J7-P7</f>
        <v>1.62</v>
      </c>
      <c r="N7" s="115">
        <f t="shared" ref="M7:O16" si="0">K7-Q7</f>
        <v>0.97999999999999954</v>
      </c>
      <c r="O7" s="116">
        <f t="shared" si="0"/>
        <v>1.2899999999999991</v>
      </c>
      <c r="P7" s="27">
        <v>7.79</v>
      </c>
      <c r="Q7" s="28">
        <v>6.23</v>
      </c>
      <c r="R7" s="29">
        <v>6.98</v>
      </c>
    </row>
    <row r="8" spans="1:19" ht="30" customHeight="1" x14ac:dyDescent="0.4">
      <c r="A8" s="10"/>
      <c r="B8" s="33"/>
      <c r="C8" s="34" t="s">
        <v>37</v>
      </c>
      <c r="D8" s="35">
        <v>66161</v>
      </c>
      <c r="E8" s="25">
        <v>71385</v>
      </c>
      <c r="F8" s="36">
        <v>137546</v>
      </c>
      <c r="G8" s="35">
        <v>5474</v>
      </c>
      <c r="H8" s="25">
        <v>4476</v>
      </c>
      <c r="I8" s="36">
        <v>9950</v>
      </c>
      <c r="J8" s="37">
        <v>8.27</v>
      </c>
      <c r="K8" s="38">
        <v>6.27</v>
      </c>
      <c r="L8" s="39">
        <v>7.23</v>
      </c>
      <c r="M8" s="40">
        <f t="shared" si="0"/>
        <v>1.0099999999999998</v>
      </c>
      <c r="N8" s="41">
        <f t="shared" si="0"/>
        <v>0.59999999999999964</v>
      </c>
      <c r="O8" s="42">
        <f t="shared" si="0"/>
        <v>0.80000000000000071</v>
      </c>
      <c r="P8" s="37">
        <v>7.26</v>
      </c>
      <c r="Q8" s="38">
        <v>5.67</v>
      </c>
      <c r="R8" s="39">
        <v>6.43</v>
      </c>
    </row>
    <row r="9" spans="1:19" ht="30" customHeight="1" x14ac:dyDescent="0.4">
      <c r="A9" s="10"/>
      <c r="B9" s="33"/>
      <c r="C9" s="34" t="s">
        <v>38</v>
      </c>
      <c r="D9" s="35">
        <v>16222</v>
      </c>
      <c r="E9" s="25">
        <v>17044</v>
      </c>
      <c r="F9" s="36">
        <v>33266</v>
      </c>
      <c r="G9" s="35">
        <v>1263</v>
      </c>
      <c r="H9" s="25">
        <v>924</v>
      </c>
      <c r="I9" s="36">
        <v>2187</v>
      </c>
      <c r="J9" s="37">
        <v>7.79</v>
      </c>
      <c r="K9" s="38">
        <v>5.42</v>
      </c>
      <c r="L9" s="39">
        <v>6.57</v>
      </c>
      <c r="M9" s="40">
        <f t="shared" si="0"/>
        <v>0.53000000000000025</v>
      </c>
      <c r="N9" s="41">
        <f t="shared" si="0"/>
        <v>-0.16000000000000014</v>
      </c>
      <c r="O9" s="42">
        <f t="shared" si="0"/>
        <v>0.16999999999999993</v>
      </c>
      <c r="P9" s="37">
        <v>7.26</v>
      </c>
      <c r="Q9" s="38">
        <v>5.58</v>
      </c>
      <c r="R9" s="39">
        <v>6.4</v>
      </c>
    </row>
    <row r="10" spans="1:19" ht="30" customHeight="1" x14ac:dyDescent="0.4">
      <c r="A10" s="10"/>
      <c r="B10" s="33"/>
      <c r="C10" s="34" t="s">
        <v>39</v>
      </c>
      <c r="D10" s="35">
        <v>17518</v>
      </c>
      <c r="E10" s="25">
        <v>19162</v>
      </c>
      <c r="F10" s="36">
        <v>36680</v>
      </c>
      <c r="G10" s="35">
        <v>1558</v>
      </c>
      <c r="H10" s="25">
        <v>1249</v>
      </c>
      <c r="I10" s="36">
        <v>2807</v>
      </c>
      <c r="J10" s="37">
        <v>8.89</v>
      </c>
      <c r="K10" s="38">
        <v>6.52</v>
      </c>
      <c r="L10" s="39">
        <v>7.65</v>
      </c>
      <c r="M10" s="40">
        <f t="shared" si="0"/>
        <v>1.7100000000000009</v>
      </c>
      <c r="N10" s="41">
        <f t="shared" si="0"/>
        <v>1.3399999999999999</v>
      </c>
      <c r="O10" s="42">
        <f t="shared" si="0"/>
        <v>1.5200000000000005</v>
      </c>
      <c r="P10" s="37">
        <v>7.18</v>
      </c>
      <c r="Q10" s="38">
        <v>5.18</v>
      </c>
      <c r="R10" s="39">
        <v>6.13</v>
      </c>
    </row>
    <row r="11" spans="1:19" ht="30" customHeight="1" x14ac:dyDescent="0.4">
      <c r="A11" s="10"/>
      <c r="B11" s="33"/>
      <c r="C11" s="34" t="s">
        <v>40</v>
      </c>
      <c r="D11" s="35">
        <v>13180</v>
      </c>
      <c r="E11" s="25">
        <v>13954</v>
      </c>
      <c r="F11" s="36">
        <v>27134</v>
      </c>
      <c r="G11" s="35">
        <v>1096</v>
      </c>
      <c r="H11" s="25">
        <v>882</v>
      </c>
      <c r="I11" s="36">
        <v>1978</v>
      </c>
      <c r="J11" s="37">
        <v>8.32</v>
      </c>
      <c r="K11" s="38">
        <v>6.32</v>
      </c>
      <c r="L11" s="39">
        <v>7.29</v>
      </c>
      <c r="M11" s="40">
        <f t="shared" si="0"/>
        <v>0.15000000000000036</v>
      </c>
      <c r="N11" s="41">
        <f t="shared" si="0"/>
        <v>-0.16000000000000014</v>
      </c>
      <c r="O11" s="42">
        <f t="shared" si="0"/>
        <v>-9.9999999999997868E-3</v>
      </c>
      <c r="P11" s="37">
        <v>8.17</v>
      </c>
      <c r="Q11" s="38">
        <v>6.48</v>
      </c>
      <c r="R11" s="39">
        <v>7.3</v>
      </c>
    </row>
    <row r="12" spans="1:19" ht="30" customHeight="1" x14ac:dyDescent="0.4">
      <c r="A12" s="10"/>
      <c r="B12" s="33"/>
      <c r="C12" s="34" t="s">
        <v>41</v>
      </c>
      <c r="D12" s="35">
        <v>16352</v>
      </c>
      <c r="E12" s="25">
        <v>16883</v>
      </c>
      <c r="F12" s="43">
        <v>33235</v>
      </c>
      <c r="G12" s="44">
        <v>1304</v>
      </c>
      <c r="H12" s="25">
        <v>1085</v>
      </c>
      <c r="I12" s="43">
        <v>2389</v>
      </c>
      <c r="J12" s="37">
        <v>7.97</v>
      </c>
      <c r="K12" s="38">
        <v>6.43</v>
      </c>
      <c r="L12" s="39">
        <v>7.19</v>
      </c>
      <c r="M12" s="40">
        <f t="shared" si="0"/>
        <v>0.26999999999999957</v>
      </c>
      <c r="N12" s="41">
        <f t="shared" si="0"/>
        <v>0.25</v>
      </c>
      <c r="O12" s="42">
        <f t="shared" si="0"/>
        <v>0.27000000000000046</v>
      </c>
      <c r="P12" s="37">
        <v>7.7</v>
      </c>
      <c r="Q12" s="38">
        <v>6.18</v>
      </c>
      <c r="R12" s="39">
        <v>6.92</v>
      </c>
    </row>
    <row r="13" spans="1:19" ht="30" customHeight="1" x14ac:dyDescent="0.4">
      <c r="A13" s="10"/>
      <c r="B13" s="33"/>
      <c r="C13" s="34" t="s">
        <v>42</v>
      </c>
      <c r="D13" s="44">
        <v>18978</v>
      </c>
      <c r="E13" s="25">
        <v>20127</v>
      </c>
      <c r="F13" s="43">
        <v>39105</v>
      </c>
      <c r="G13" s="44">
        <v>1855</v>
      </c>
      <c r="H13" s="25">
        <v>1496</v>
      </c>
      <c r="I13" s="43">
        <v>3351</v>
      </c>
      <c r="J13" s="37">
        <v>9.77</v>
      </c>
      <c r="K13" s="38">
        <v>7.43</v>
      </c>
      <c r="L13" s="39">
        <v>8.57</v>
      </c>
      <c r="M13" s="40">
        <f t="shared" si="0"/>
        <v>1.8699999999999992</v>
      </c>
      <c r="N13" s="41">
        <f t="shared" si="0"/>
        <v>1.7699999999999996</v>
      </c>
      <c r="O13" s="42">
        <f t="shared" si="0"/>
        <v>1.83</v>
      </c>
      <c r="P13" s="37">
        <v>7.9</v>
      </c>
      <c r="Q13" s="38">
        <v>5.66</v>
      </c>
      <c r="R13" s="39">
        <v>6.74</v>
      </c>
    </row>
    <row r="14" spans="1:19" ht="30" customHeight="1" x14ac:dyDescent="0.4">
      <c r="A14" s="10"/>
      <c r="B14" s="33"/>
      <c r="C14" s="34" t="s">
        <v>43</v>
      </c>
      <c r="D14" s="44">
        <v>11430</v>
      </c>
      <c r="E14" s="25">
        <v>12058</v>
      </c>
      <c r="F14" s="43">
        <v>23488</v>
      </c>
      <c r="G14" s="44">
        <v>1164</v>
      </c>
      <c r="H14" s="25">
        <v>923</v>
      </c>
      <c r="I14" s="43">
        <v>2087</v>
      </c>
      <c r="J14" s="37">
        <v>10.18</v>
      </c>
      <c r="K14" s="38">
        <v>7.65</v>
      </c>
      <c r="L14" s="39">
        <v>8.89</v>
      </c>
      <c r="M14" s="40">
        <f t="shared" si="0"/>
        <v>0.48000000000000043</v>
      </c>
      <c r="N14" s="41">
        <f t="shared" si="0"/>
        <v>0.27000000000000046</v>
      </c>
      <c r="O14" s="42">
        <f t="shared" si="0"/>
        <v>0.38000000000000078</v>
      </c>
      <c r="P14" s="37">
        <v>9.6999999999999993</v>
      </c>
      <c r="Q14" s="38">
        <v>7.38</v>
      </c>
      <c r="R14" s="39">
        <v>8.51</v>
      </c>
    </row>
    <row r="15" spans="1:19" ht="30" customHeight="1" x14ac:dyDescent="0.4">
      <c r="A15" s="10"/>
      <c r="B15" s="45"/>
      <c r="C15" s="34" t="s">
        <v>44</v>
      </c>
      <c r="D15" s="44">
        <v>18821</v>
      </c>
      <c r="E15" s="25">
        <v>20417</v>
      </c>
      <c r="F15" s="43">
        <v>39238</v>
      </c>
      <c r="G15" s="44">
        <v>1782</v>
      </c>
      <c r="H15" s="25">
        <v>1454</v>
      </c>
      <c r="I15" s="43">
        <v>3236</v>
      </c>
      <c r="J15" s="37">
        <v>9.4700000000000006</v>
      </c>
      <c r="K15" s="38">
        <v>7.12</v>
      </c>
      <c r="L15" s="39">
        <v>8.25</v>
      </c>
      <c r="M15" s="40">
        <f t="shared" si="0"/>
        <v>-0.52999999999999936</v>
      </c>
      <c r="N15" s="41">
        <f t="shared" si="0"/>
        <v>-0.62000000000000011</v>
      </c>
      <c r="O15" s="42">
        <f t="shared" si="0"/>
        <v>-0.5600000000000005</v>
      </c>
      <c r="P15" s="37">
        <v>10</v>
      </c>
      <c r="Q15" s="38">
        <v>7.74</v>
      </c>
      <c r="R15" s="39">
        <v>8.81</v>
      </c>
    </row>
    <row r="16" spans="1:19" ht="30" customHeight="1" thickBot="1" x14ac:dyDescent="0.45">
      <c r="A16" s="10"/>
      <c r="B16" s="33"/>
      <c r="C16" s="46" t="s">
        <v>45</v>
      </c>
      <c r="D16" s="47">
        <v>35519</v>
      </c>
      <c r="E16" s="48">
        <v>38239</v>
      </c>
      <c r="F16" s="49">
        <v>73758</v>
      </c>
      <c r="G16" s="47">
        <v>3183</v>
      </c>
      <c r="H16" s="48">
        <v>2634</v>
      </c>
      <c r="I16" s="49">
        <v>5817</v>
      </c>
      <c r="J16" s="50">
        <v>8.9600000000000009</v>
      </c>
      <c r="K16" s="51">
        <v>6.89</v>
      </c>
      <c r="L16" s="52">
        <v>7.89</v>
      </c>
      <c r="M16" s="53">
        <f>J16-P16</f>
        <v>1.0000000000000009</v>
      </c>
      <c r="N16" s="54">
        <f t="shared" si="0"/>
        <v>0.71999999999999975</v>
      </c>
      <c r="O16" s="55">
        <f t="shared" si="0"/>
        <v>0.85999999999999943</v>
      </c>
      <c r="P16" s="50">
        <v>7.96</v>
      </c>
      <c r="Q16" s="51">
        <v>6.17</v>
      </c>
      <c r="R16" s="52">
        <v>7.03</v>
      </c>
    </row>
    <row r="17" spans="1:18" ht="30" customHeight="1" thickBot="1" x14ac:dyDescent="0.45">
      <c r="A17" s="10"/>
      <c r="B17" s="56" t="s">
        <v>46</v>
      </c>
      <c r="C17" s="57"/>
      <c r="D17" s="58">
        <f>SUM(D7:D16)</f>
        <v>377911</v>
      </c>
      <c r="E17" s="59">
        <f>F17-D17</f>
        <v>403895</v>
      </c>
      <c r="F17" s="60">
        <f>SUM(F7:F16)</f>
        <v>781806</v>
      </c>
      <c r="G17" s="117">
        <f>SUM(G7:G16)</f>
        <v>34080</v>
      </c>
      <c r="H17" s="118">
        <f>I17-G17</f>
        <v>27720</v>
      </c>
      <c r="I17" s="119">
        <f>SUM(I7:I16)</f>
        <v>61800</v>
      </c>
      <c r="J17" s="120">
        <f>IF(D17=0,"     -",ROUND(INT(G17/D17*100000)/1000,2))</f>
        <v>9.02</v>
      </c>
      <c r="K17" s="121">
        <f t="shared" ref="J17:L21" si="1">IF(E17=0,"     -",ROUND(INT(H17/E17*100000)/1000,2))</f>
        <v>6.86</v>
      </c>
      <c r="L17" s="122">
        <f t="shared" si="1"/>
        <v>7.9</v>
      </c>
      <c r="M17" s="123">
        <f>J17-P17</f>
        <v>1.17</v>
      </c>
      <c r="N17" s="124">
        <f>K17-Q17</f>
        <v>0.72000000000000064</v>
      </c>
      <c r="O17" s="125">
        <f>L17-R17</f>
        <v>0.94000000000000039</v>
      </c>
      <c r="P17" s="61">
        <v>7.85</v>
      </c>
      <c r="Q17" s="62">
        <v>6.14</v>
      </c>
      <c r="R17" s="63">
        <v>6.96</v>
      </c>
    </row>
    <row r="18" spans="1:18" ht="30" customHeight="1" x14ac:dyDescent="0.4">
      <c r="A18" s="10"/>
      <c r="B18" s="64"/>
      <c r="C18" s="65" t="s">
        <v>47</v>
      </c>
      <c r="D18" s="66">
        <v>1288</v>
      </c>
      <c r="E18" s="67">
        <v>1325</v>
      </c>
      <c r="F18" s="68">
        <v>2613</v>
      </c>
      <c r="G18" s="66">
        <v>111</v>
      </c>
      <c r="H18" s="67">
        <v>103</v>
      </c>
      <c r="I18" s="68">
        <v>214</v>
      </c>
      <c r="J18" s="27">
        <v>8.6199999999999992</v>
      </c>
      <c r="K18" s="28">
        <v>7.77</v>
      </c>
      <c r="L18" s="29">
        <v>8.19</v>
      </c>
      <c r="M18" s="30">
        <f t="shared" ref="M18:O24" si="2">J18-P18</f>
        <v>-2.08</v>
      </c>
      <c r="N18" s="31">
        <f t="shared" si="2"/>
        <v>-1.0400000000000009</v>
      </c>
      <c r="O18" s="32">
        <f t="shared" si="2"/>
        <v>-1.5500000000000007</v>
      </c>
      <c r="P18" s="27">
        <v>10.7</v>
      </c>
      <c r="Q18" s="28">
        <v>8.81</v>
      </c>
      <c r="R18" s="29">
        <v>9.74</v>
      </c>
    </row>
    <row r="19" spans="1:18" ht="30" customHeight="1" x14ac:dyDescent="0.4">
      <c r="A19" s="10"/>
      <c r="B19" s="69"/>
      <c r="C19" s="70" t="s">
        <v>48</v>
      </c>
      <c r="D19" s="44">
        <v>7739</v>
      </c>
      <c r="E19" s="25">
        <v>8476</v>
      </c>
      <c r="F19" s="43">
        <v>16215</v>
      </c>
      <c r="G19" s="44">
        <v>688</v>
      </c>
      <c r="H19" s="25">
        <v>577</v>
      </c>
      <c r="I19" s="43">
        <v>1265</v>
      </c>
      <c r="J19" s="37">
        <v>8.89</v>
      </c>
      <c r="K19" s="38">
        <v>6.81</v>
      </c>
      <c r="L19" s="39">
        <v>7.8</v>
      </c>
      <c r="M19" s="40">
        <f t="shared" si="2"/>
        <v>0.60000000000000142</v>
      </c>
      <c r="N19" s="41">
        <f t="shared" si="2"/>
        <v>0.72999999999999954</v>
      </c>
      <c r="O19" s="42">
        <f t="shared" si="2"/>
        <v>0.66999999999999993</v>
      </c>
      <c r="P19" s="37">
        <v>8.2899999999999991</v>
      </c>
      <c r="Q19" s="38">
        <v>6.08</v>
      </c>
      <c r="R19" s="39">
        <v>7.13</v>
      </c>
    </row>
    <row r="20" spans="1:18" ht="30" customHeight="1" x14ac:dyDescent="0.4">
      <c r="A20" s="10"/>
      <c r="B20" s="69"/>
      <c r="C20" s="70" t="s">
        <v>49</v>
      </c>
      <c r="D20" s="44">
        <v>9932</v>
      </c>
      <c r="E20" s="25">
        <v>10782</v>
      </c>
      <c r="F20" s="43">
        <v>20714</v>
      </c>
      <c r="G20" s="44">
        <v>909</v>
      </c>
      <c r="H20" s="25">
        <v>775</v>
      </c>
      <c r="I20" s="43">
        <v>1684</v>
      </c>
      <c r="J20" s="37">
        <v>9.15</v>
      </c>
      <c r="K20" s="38">
        <v>7.19</v>
      </c>
      <c r="L20" s="39">
        <v>8.1300000000000008</v>
      </c>
      <c r="M20" s="40">
        <f t="shared" si="2"/>
        <v>1.0899999999999999</v>
      </c>
      <c r="N20" s="41">
        <f t="shared" si="2"/>
        <v>0.83000000000000007</v>
      </c>
      <c r="O20" s="42">
        <f t="shared" si="2"/>
        <v>0.96000000000000085</v>
      </c>
      <c r="P20" s="37">
        <v>8.06</v>
      </c>
      <c r="Q20" s="38">
        <v>6.36</v>
      </c>
      <c r="R20" s="39">
        <v>7.17</v>
      </c>
    </row>
    <row r="21" spans="1:18" ht="30" customHeight="1" thickBot="1" x14ac:dyDescent="0.45">
      <c r="A21" s="10"/>
      <c r="B21" s="71" t="s">
        <v>50</v>
      </c>
      <c r="C21" s="72"/>
      <c r="D21" s="73">
        <f>SUM(D18:D20)</f>
        <v>18959</v>
      </c>
      <c r="E21" s="74">
        <f>F21-D21</f>
        <v>20583</v>
      </c>
      <c r="F21" s="75">
        <f>SUM(F18:F20)</f>
        <v>39542</v>
      </c>
      <c r="G21" s="73">
        <f>SUM(G18:G20)</f>
        <v>1708</v>
      </c>
      <c r="H21" s="74">
        <f>I21-G21</f>
        <v>1455</v>
      </c>
      <c r="I21" s="75">
        <f>SUM(I18:I20)</f>
        <v>3163</v>
      </c>
      <c r="J21" s="76">
        <f t="shared" si="1"/>
        <v>9.01</v>
      </c>
      <c r="K21" s="77">
        <f t="shared" si="1"/>
        <v>7.07</v>
      </c>
      <c r="L21" s="78">
        <f t="shared" si="1"/>
        <v>8</v>
      </c>
      <c r="M21" s="79">
        <f>J21-P21</f>
        <v>0.6899999999999995</v>
      </c>
      <c r="N21" s="80">
        <f t="shared" si="2"/>
        <v>0.6800000000000006</v>
      </c>
      <c r="O21" s="81">
        <f t="shared" si="2"/>
        <v>0.69000000000000039</v>
      </c>
      <c r="P21" s="76">
        <v>8.32</v>
      </c>
      <c r="Q21" s="77">
        <v>6.39</v>
      </c>
      <c r="R21" s="78">
        <v>7.31</v>
      </c>
    </row>
    <row r="22" spans="1:18" ht="30" customHeight="1" x14ac:dyDescent="0.4">
      <c r="A22" s="10"/>
      <c r="B22" s="69"/>
      <c r="C22" s="70" t="s">
        <v>51</v>
      </c>
      <c r="D22" s="35">
        <v>9193</v>
      </c>
      <c r="E22" s="82">
        <v>9946</v>
      </c>
      <c r="F22" s="36">
        <v>19139</v>
      </c>
      <c r="G22" s="35">
        <v>759</v>
      </c>
      <c r="H22" s="82">
        <v>535</v>
      </c>
      <c r="I22" s="36">
        <v>1294</v>
      </c>
      <c r="J22" s="37">
        <v>8.26</v>
      </c>
      <c r="K22" s="38">
        <v>5.38</v>
      </c>
      <c r="L22" s="39">
        <v>6.76</v>
      </c>
      <c r="M22" s="40">
        <f t="shared" si="2"/>
        <v>-0.20000000000000107</v>
      </c>
      <c r="N22" s="41">
        <f t="shared" si="2"/>
        <v>-0.88999999999999968</v>
      </c>
      <c r="O22" s="42">
        <f t="shared" si="2"/>
        <v>-0.54999999999999982</v>
      </c>
      <c r="P22" s="37">
        <v>8.4600000000000009</v>
      </c>
      <c r="Q22" s="38">
        <v>6.27</v>
      </c>
      <c r="R22" s="39">
        <v>7.31</v>
      </c>
    </row>
    <row r="23" spans="1:18" ht="30" customHeight="1" x14ac:dyDescent="0.4">
      <c r="A23" s="10"/>
      <c r="B23" s="69"/>
      <c r="C23" s="70" t="s">
        <v>52</v>
      </c>
      <c r="D23" s="35">
        <v>4320</v>
      </c>
      <c r="E23" s="82">
        <v>4838</v>
      </c>
      <c r="F23" s="36">
        <v>9158</v>
      </c>
      <c r="G23" s="35">
        <v>445</v>
      </c>
      <c r="H23" s="82">
        <v>401</v>
      </c>
      <c r="I23" s="36">
        <v>846</v>
      </c>
      <c r="J23" s="37">
        <v>10.3</v>
      </c>
      <c r="K23" s="38">
        <v>8.2899999999999991</v>
      </c>
      <c r="L23" s="39">
        <v>9.24</v>
      </c>
      <c r="M23" s="40">
        <f t="shared" si="2"/>
        <v>-0.42999999999999972</v>
      </c>
      <c r="N23" s="41">
        <f t="shared" si="2"/>
        <v>-1</v>
      </c>
      <c r="O23" s="42">
        <f t="shared" si="2"/>
        <v>-0.72000000000000064</v>
      </c>
      <c r="P23" s="37">
        <v>10.73</v>
      </c>
      <c r="Q23" s="38">
        <v>9.2899999999999991</v>
      </c>
      <c r="R23" s="39">
        <v>9.9600000000000009</v>
      </c>
    </row>
    <row r="24" spans="1:18" ht="30" customHeight="1" thickBot="1" x14ac:dyDescent="0.45">
      <c r="A24" s="10"/>
      <c r="B24" s="71" t="s">
        <v>53</v>
      </c>
      <c r="C24" s="72"/>
      <c r="D24" s="73">
        <f>SUM(D22:D23)</f>
        <v>13513</v>
      </c>
      <c r="E24" s="83">
        <f>F24-D24</f>
        <v>14784</v>
      </c>
      <c r="F24" s="75">
        <f>SUM(F22:F23)</f>
        <v>28297</v>
      </c>
      <c r="G24" s="73">
        <f>SUM(G22:G23)</f>
        <v>1204</v>
      </c>
      <c r="H24" s="83">
        <f>I24-G24</f>
        <v>936</v>
      </c>
      <c r="I24" s="75">
        <f>SUM(I22:I23)</f>
        <v>2140</v>
      </c>
      <c r="J24" s="76">
        <f t="shared" ref="J24:L24" si="3">IF(D24=0,"     -",ROUND(INT(G24/D24*100000)/1000,2))</f>
        <v>8.91</v>
      </c>
      <c r="K24" s="77">
        <f t="shared" si="3"/>
        <v>6.33</v>
      </c>
      <c r="L24" s="78">
        <f t="shared" si="3"/>
        <v>7.56</v>
      </c>
      <c r="M24" s="79">
        <f t="shared" si="2"/>
        <v>-0.28999999999999915</v>
      </c>
      <c r="N24" s="80">
        <f t="shared" si="2"/>
        <v>-0.9399999999999995</v>
      </c>
      <c r="O24" s="81">
        <f t="shared" si="2"/>
        <v>-0.62999999999999989</v>
      </c>
      <c r="P24" s="76">
        <v>9.1999999999999993</v>
      </c>
      <c r="Q24" s="77">
        <v>7.27</v>
      </c>
      <c r="R24" s="78">
        <v>8.19</v>
      </c>
    </row>
    <row r="25" spans="1:18" ht="30" customHeight="1" thickBot="1" x14ac:dyDescent="0.45">
      <c r="A25" s="10"/>
      <c r="B25" s="71" t="s">
        <v>54</v>
      </c>
      <c r="C25" s="92"/>
      <c r="D25" s="93">
        <f t="shared" ref="D25:I25" si="4">D21+D24</f>
        <v>32472</v>
      </c>
      <c r="E25" s="94">
        <f t="shared" si="4"/>
        <v>35367</v>
      </c>
      <c r="F25" s="95">
        <f t="shared" si="4"/>
        <v>67839</v>
      </c>
      <c r="G25" s="93">
        <f t="shared" si="4"/>
        <v>2912</v>
      </c>
      <c r="H25" s="94">
        <f t="shared" si="4"/>
        <v>2391</v>
      </c>
      <c r="I25" s="95">
        <f t="shared" si="4"/>
        <v>5303</v>
      </c>
      <c r="J25" s="96">
        <f>IF(D25=0,"     -",ROUND(INT(G25/D25*100000)/1000,2))</f>
        <v>8.9700000000000006</v>
      </c>
      <c r="K25" s="97">
        <f>IF(E25=0,"     -",ROUND(INT(H25/E25*100000)/1000,2))</f>
        <v>6.76</v>
      </c>
      <c r="L25" s="98">
        <f>IF(F25=0,"     -",ROUND(INT(I25/F25*100000)/1000,2))</f>
        <v>7.82</v>
      </c>
      <c r="M25" s="100">
        <f>J25-P25</f>
        <v>0.28000000000000114</v>
      </c>
      <c r="N25" s="101">
        <f>K25-Q25</f>
        <v>-9.9999999999997868E-3</v>
      </c>
      <c r="O25" s="102">
        <f>L25-R25</f>
        <v>0.14000000000000057</v>
      </c>
      <c r="P25" s="96">
        <v>8.69</v>
      </c>
      <c r="Q25" s="97">
        <v>6.77</v>
      </c>
      <c r="R25" s="98">
        <v>7.68</v>
      </c>
    </row>
    <row r="26" spans="1:18" ht="30" customHeight="1" thickBot="1" x14ac:dyDescent="0.45">
      <c r="A26" s="10"/>
      <c r="B26" s="84"/>
      <c r="J26" s="99"/>
      <c r="K26" s="99"/>
      <c r="L26" s="99"/>
      <c r="M26" s="99"/>
      <c r="N26" s="99"/>
      <c r="O26" s="99"/>
      <c r="P26" s="99"/>
      <c r="Q26" s="99"/>
      <c r="R26" s="99"/>
    </row>
    <row r="27" spans="1:18" ht="30" customHeight="1" thickBot="1" x14ac:dyDescent="0.45">
      <c r="A27" s="10"/>
      <c r="B27" s="56" t="s">
        <v>55</v>
      </c>
      <c r="C27" s="57"/>
      <c r="D27" s="58">
        <f>D17+D25</f>
        <v>410383</v>
      </c>
      <c r="E27" s="85">
        <f t="shared" ref="E27:I27" si="5">E17+E25</f>
        <v>439262</v>
      </c>
      <c r="F27" s="86">
        <f t="shared" si="5"/>
        <v>849645</v>
      </c>
      <c r="G27" s="126">
        <f t="shared" si="5"/>
        <v>36992</v>
      </c>
      <c r="H27" s="126">
        <f t="shared" si="5"/>
        <v>30111</v>
      </c>
      <c r="I27" s="126">
        <f t="shared" si="5"/>
        <v>67103</v>
      </c>
      <c r="J27" s="120">
        <f>IF(D27=0,"     -",ROUND(INT(G27/D27*100000)/1000,2))</f>
        <v>9.01</v>
      </c>
      <c r="K27" s="121">
        <f>IF(E27=0,"     -",ROUND(INT(H27/E27*100000)/1000,2))</f>
        <v>6.85</v>
      </c>
      <c r="L27" s="122">
        <f>IF(F27=0,"     -",ROUND(INT(I27/F27*100000)/1000,2))</f>
        <v>7.9</v>
      </c>
      <c r="M27" s="127">
        <f>J27-P27</f>
        <v>1.0999999999999996</v>
      </c>
      <c r="N27" s="124">
        <f>K27-Q27</f>
        <v>0.65999999999999925</v>
      </c>
      <c r="O27" s="128">
        <f>L27-R27</f>
        <v>0.88000000000000078</v>
      </c>
      <c r="P27" s="61">
        <v>7.91</v>
      </c>
      <c r="Q27" s="62">
        <v>6.19</v>
      </c>
      <c r="R27" s="63">
        <v>7.02</v>
      </c>
    </row>
    <row r="28" spans="1:18" ht="30" customHeight="1" x14ac:dyDescent="0.4">
      <c r="B28" s="6" t="s">
        <v>56</v>
      </c>
      <c r="C28" s="10" t="s">
        <v>57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 ht="30" customHeight="1" x14ac:dyDescent="0.4">
      <c r="B29" s="6" t="s">
        <v>56</v>
      </c>
      <c r="C29" s="129" t="s">
        <v>59</v>
      </c>
    </row>
  </sheetData>
  <mergeCells count="3">
    <mergeCell ref="M2:N2"/>
    <mergeCell ref="P2:R2"/>
    <mergeCell ref="P4:R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0F85B937324004AA8786AF908BB59F7" ma:contentTypeVersion="4" ma:contentTypeDescription="新しいドキュメントを作成します。" ma:contentTypeScope="" ma:versionID="3da1f8223a9a6bf5e04cff606140ef9b">
  <xsd:schema xmlns:xsd="http://www.w3.org/2001/XMLSchema" xmlns:xs="http://www.w3.org/2001/XMLSchema" xmlns:p="http://schemas.microsoft.com/office/2006/metadata/properties" xmlns:ns2="1f02bd32-3742-4efc-b2e4-b9fa2f221ac6" targetNamespace="http://schemas.microsoft.com/office/2006/metadata/properties" ma:root="true" ma:fieldsID="bba1ea9931c996988b3286c5738ef18c" ns2:_="">
    <xsd:import namespace="1f02bd32-3742-4efc-b2e4-b9fa2f221a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2bd32-3742-4efc-b2e4-b9fa2f221a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291FDF9-C980-4193-A20D-2C962A45D0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2A69A5-B2E4-44C7-9CD9-2838656D73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02bd32-3742-4efc-b2e4-b9fa2f221a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B5B3D8-B1D1-4F9F-A7B1-792501C03B6E}">
  <ds:schemaRefs>
    <ds:schemaRef ds:uri="http://purl.org/dc/elements/1.1/"/>
    <ds:schemaRef ds:uri="http://schemas.microsoft.com/office/2006/metadata/properties"/>
    <ds:schemaRef ds:uri="1f02bd32-3742-4efc-b2e4-b9fa2f221ac6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2025-07-20T02:09:51Z</cp:lastPrinted>
  <dcterms:created xsi:type="dcterms:W3CDTF">2025-06-10T07:26:23Z</dcterms:created>
  <dcterms:modified xsi:type="dcterms:W3CDTF">2025-07-20T02:18:15Z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0x01010020F85B937324004AA8786AF908BB59F7</vt:lpwstr>
  </property>
</Properties>
</file>