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f_sakai_soumu_go_jp/Documents/デスクトップ/財政状況資料集_確認用/"/>
    </mc:Choice>
  </mc:AlternateContent>
  <xr:revisionPtr revIDLastSave="0" documentId="13_ncr:1_{2D94802C-E622-4186-B1A8-FF353063970C}" xr6:coauthVersionLast="47" xr6:coauthVersionMax="47" xr10:uidLastSave="{00000000-0000-0000-0000-000000000000}"/>
  <bookViews>
    <workbookView xWindow="2610" yWindow="-15345" windowWidth="22365" windowHeight="13830" tabRatio="9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AU63" i="12"/>
  <c r="AP63" i="12"/>
  <c r="AF63"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U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BE32" i="10" l="1"/>
  <c r="BE33" i="10" s="1"/>
</calcChain>
</file>

<file path=xl/sharedStrings.xml><?xml version="1.0" encoding="utf-8"?>
<sst xmlns="http://schemas.openxmlformats.org/spreadsheetml/2006/main" count="1050" uniqueCount="590">
  <si>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</si>
  <si>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</si>
  <si>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</si>
  <si>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</si>
  <si>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</si>
  <si>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</si>
  <si>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</si>
  <si>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</si>
  <si>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</si>
  <si>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</si>
  <si>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</si>
  <si>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</si>
  <si>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</si>
  <si>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</si>
  <si>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</si>
  <si>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</si>
  <si>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</si>
  <si>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</si>
  <si>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</si>
  <si>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</si>
  <si>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</si>
  <si>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</si>
  <si>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</si>
  <si>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</si>
  <si>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</si>
  <si>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</si>
  <si>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</si>
  <si>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</si>
  <si>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</si>
  <si>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</si>
  <si>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</si>
  <si>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</si>
  <si>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</si>
  <si>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</si>
  <si>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</si>
  <si>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</si>
  <si>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</si>
  <si>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</si>
  <si>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</si>
  <si>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</si>
  <si>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</si>
  <si>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</si>
  <si>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</si>
  <si>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</si>
  <si>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</si>
  <si>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</si>
  <si>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</si>
  <si>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</si>
  <si>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</si>
  <si>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</si>
  <si>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</si>
  <si>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</si>
  <si>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</si>
  <si>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</si>
  <si>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</si>
  <si>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</si>
  <si>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</si>
  <si>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</si>
  <si>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</si>
  <si>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</si>
  <si>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</si>
  <si>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</si>
  <si>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</si>
  <si>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</si>
  <si>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</si>
  <si>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</si>
  <si>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</si>
  <si>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</si>
  <si>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</si>
  <si>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</si>
  <si>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</si>
  <si>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</si>
  <si>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</si>
  <si>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</si>
  <si>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</si>
  <si>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</si>
  <si>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</si>
  <si>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</si>
  <si>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</si>
  <si>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</si>
  <si>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</si>
  <si>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</si>
  <si>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</si>
  <si>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</si>
  <si>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</si>
  <si>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</si>
  <si>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</si>
  <si>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</si>
  <si>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</si>
  <si>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</si>
  <si>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</si>
  <si>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</si>
  <si>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</si>
  <si>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</si>
  <si>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</si>
  <si>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</si>
  <si>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</si>
  <si>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</si>
  <si>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</si>
  <si>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</si>
  <si>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</si>
  <si>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</si>
  <si>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</si>
  <si>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</si>
  <si>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</si>
  <si>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</si>
  <si>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</si>
  <si>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</si>
  <si>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</si>
  <si>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</si>
  <si>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</si>
  <si>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</si>
  <si>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</si>
  <si>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</si>
  <si>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</si>
  <si>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</si>
  <si>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</si>
  <si>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</si>
  <si>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</si>
  <si>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</si>
  <si>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</si>
  <si>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</si>
  <si>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</si>
  <si>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</si>
  <si>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</si>
  <si>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</si>
  <si>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</si>
  <si>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</si>
  <si>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</si>
  <si>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</si>
  <si>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</si>
  <si>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</si>
  <si>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</si>
  <si>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</si>
  <si>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</si>
  <si>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</si>
  <si>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</si>
  <si>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</si>
  <si>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</si>
  <si>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</si>
  <si>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</si>
  <si>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</si>
  <si>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</si>
  <si>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</si>
  <si>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</si>
  <si>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</si>
  <si>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</si>
  <si>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</si>
  <si>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</si>
  <si>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</si>
  <si>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</si>
  <si>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</si>
  <si>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</si>
  <si>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</si>
  <si>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</si>
  <si>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</si>
  <si>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</si>
  <si>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</si>
  <si>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</si>
  <si>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</si>
  <si>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</si>
  <si>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</si>
  <si>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</si>
  <si>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</si>
  <si>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</si>
  <si>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</si>
  <si>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</si>
  <si>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</si>
  <si>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</si>
  <si>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</si>
  <si>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</si>
  <si>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</si>
  <si>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</si>
  <si>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</si>
  <si>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</si>
  <si>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</si>
  <si>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</si>
  <si>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</si>
  <si>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</si>
  <si>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</si>
  <si>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</si>
  <si>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</si>
  <si>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</si>
  <si>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</si>
  <si>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</si>
  <si>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</si>
  <si>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</si>
  <si>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</si>
  <si>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</si>
  <si>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</si>
  <si>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</si>
  <si>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</si>
  <si>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</si>
  <si>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</si>
  <si>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</si>
  <si>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</si>
  <si>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</si>
  <si>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</si>
  <si>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</si>
  <si>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</si>
  <si>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</si>
  <si>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</si>
  <si>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</si>
  <si>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</si>
  <si>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</si>
  <si>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</si>
  <si>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</si>
  <si>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</si>
  <si>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</si>
  <si>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</si>
  <si>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</si>
  <si>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</si>
  <si>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</si>
  <si>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</si>
  <si>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</si>
  <si>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</si>
  <si>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</si>
  <si>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</si>
  <si>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</si>
  <si>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</si>
  <si>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</si>
  <si>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</si>
  <si>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</si>
  <si>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</si>
  <si>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</si>
  <si>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</si>
  <si>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</si>
  <si>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</si>
  <si>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</si>
  <si>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</si>
  <si>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</si>
  <si>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</si>
  <si>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</si>
  <si>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</si>
  <si>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</si>
  <si>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</si>
  <si>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</si>
  <si>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</si>
  <si>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</si>
  <si>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</si>
  <si>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</si>
  <si>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</si>
  <si>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</si>
  <si>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</si>
  <si>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</si>
  <si>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</si>
  <si>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</si>
  <si>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</si>
  <si>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</si>
  <si>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</si>
  <si>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</si>
  <si>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</si>
  <si>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</si>
  <si>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</si>
  <si>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</si>
  <si>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</si>
  <si>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</si>
  <si>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</si>
  <si>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</si>
  <si>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</si>
  <si>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</si>
  <si>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</si>
  <si>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</si>
  <si>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</si>
  <si>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</si>
  <si>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</si>
  <si>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</si>
  <si>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</si>
  <si>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</si>
  <si>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</si>
  <si>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</si>
  <si>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</si>
  <si>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</si>
  <si>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</si>
  <si>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</si>
  <si>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</si>
  <si>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</si>
  <si>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</si>
  <si>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</si>
  <si>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</si>
  <si>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</si>
  <si>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</si>
  <si>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</si>
  <si>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</si>
  <si>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</si>
  <si>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</si>
  <si>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</si>
  <si>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</si>
  <si>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</si>
  <si>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</si>
  <si>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</si>
  <si>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</si>
  <si>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</si>
  <si>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</si>
  <si>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</si>
  <si>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</si>
  <si>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</si>
  <si>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</si>
  <si>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</si>
  <si>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</si>
  <si>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</si>
  <si>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</si>
  <si>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</si>
  <si>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</si>
  <si>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</si>
  <si>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</si>
  <si>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</si>
  <si>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</si>
  <si>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</si>
  <si>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</si>
  <si>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</si>
  <si>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</si>
  <si>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</si>
  <si>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</si>
  <si>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</si>
  <si>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</si>
  <si>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</si>
  <si>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</si>
  <si>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</si>
  <si>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</si>
  <si>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</si>
  <si>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</si>
  <si>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</si>
  <si>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</si>
  <si>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</si>
  <si>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</si>
  <si>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</si>
  <si>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</si>
  <si>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</si>
  <si>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</si>
  <si>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</si>
  <si>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</si>
  <si>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</si>
  <si>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</si>
  <si>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富山県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</si>
  <si>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</si>
  <si>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</si>
  <si>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</si>
  <si>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</si>
  <si>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</si>
  <si>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</si>
  <si>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</si>
  <si>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</si>
  <si>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</si>
  <si>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</si>
  <si>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</si>
  <si>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</si>
  <si>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</si>
  <si>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</si>
  <si>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</si>
  <si>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</si>
  <si>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</si>
  <si>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</si>
  <si>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</si>
  <si>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</si>
  <si>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</si>
  <si>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</si>
  <si>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</si>
  <si>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</si>
  <si>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</si>
  <si>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</si>
  <si>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</si>
  <si>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</si>
  <si>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</si>
  <si>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</si>
  <si>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</si>
  <si>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</si>
  <si>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</si>
  <si>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</si>
  <si>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</si>
  <si>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</si>
  <si>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</si>
  <si>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</si>
  <si>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</si>
  <si>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</si>
  <si>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</si>
  <si>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</si>
  <si>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</si>
  <si>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</si>
  <si>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</si>
  <si>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</si>
  <si>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</si>
  <si>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</si>
  <si>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水道事業会計</t>
    <phoneticPr fontId="3"/>
  </si>
  <si>
    <t>工業用水道事業会計</t>
    <phoneticPr fontId="3"/>
  </si>
  <si>
    <t>地域開発事業会計</t>
    <phoneticPr fontId="3"/>
  </si>
  <si>
    <t>流域下水道事業会計</t>
    <phoneticPr fontId="3"/>
  </si>
  <si>
    <t>港湾施設特別会計</t>
    <phoneticPr fontId="3"/>
  </si>
  <si>
    <t>法非適用企業</t>
    <phoneticPr fontId="3"/>
  </si>
  <si>
    <t>工業用地等管理特別会計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</si>
  <si>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</si>
  <si>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</si>
  <si>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</si>
  <si>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</si>
  <si>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</si>
  <si>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</si>
  <si>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</si>
  <si>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</si>
  <si>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</si>
  <si>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</si>
  <si>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</si>
  <si>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</si>
  <si>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</si>
  <si>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</si>
  <si>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</si>
  <si>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</si>
  <si>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</si>
  <si>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</si>
  <si>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</si>
  <si>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</si>
  <si>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</si>
  <si>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</si>
  <si>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</si>
  <si>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</si>
  <si>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</si>
  <si>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</si>
  <si>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</si>
  <si>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</si>
  <si>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</si>
  <si>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</si>
  <si>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</si>
  <si>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</si>
  <si>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</si>
  <si>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</si>
  <si>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</si>
  <si>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</si>
  <si>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</si>
  <si>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</si>
  <si>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</si>
  <si>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</si>
  <si>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</si>
  <si>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</si>
  <si>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</si>
  <si>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</si>
  <si>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</si>
  <si>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</si>
  <si>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</si>
  <si>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</si>
  <si>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</si>
  <si>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</si>
  <si>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</si>
  <si>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</si>
  <si>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</si>
  <si>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</si>
  <si>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</si>
  <si>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</si>
  <si>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</si>
  <si>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</si>
  <si>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</si>
  <si>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</si>
  <si>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</si>
  <si>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</si>
  <si>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</si>
  <si>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</si>
  <si>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</si>
  <si>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</si>
  <si>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</si>
  <si>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</si>
  <si>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</si>
  <si>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</si>
  <si>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</si>
  <si>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</si>
  <si>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</si>
  <si>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</si>
  <si>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</si>
  <si>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</si>
  <si>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</si>
  <si>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</si>
  <si>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</si>
  <si>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</si>
  <si>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</si>
  <si>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</si>
  <si>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</si>
  <si>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</si>
  <si>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</si>
  <si>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</si>
  <si>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</si>
  <si>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</si>
  <si>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</si>
  <si>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</si>
  <si>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</si>
  <si>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</si>
  <si>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</si>
  <si>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</si>
  <si>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</si>
  <si>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</si>
  <si>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</si>
  <si>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</si>
  <si>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</si>
  <si>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</si>
  <si>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</si>
  <si>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</si>
  <si>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</si>
  <si>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</si>
  <si>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</si>
  <si>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</si>
  <si>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</si>
  <si>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</si>
  <si>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</si>
  <si>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</si>
  <si>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</si>
  <si>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</si>
  <si>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</si>
  <si>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</si>
  <si>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</si>
  <si>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</si>
  <si>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</si>
  <si>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</si>
  <si>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</si>
  <si>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</si>
  <si>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</si>
  <si>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</si>
  <si>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</si>
  <si>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</si>
  <si>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</si>
  <si>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</si>
  <si>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</si>
  <si>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</si>
  <si>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</si>
  <si>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</si>
  <si>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</si>
  <si>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</si>
  <si>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電気事業会計</t>
  </si>
  <si>
    <t>「元富山県営水力電気並鉄道事業」資金特別会計</t>
  </si>
  <si>
    <t>病院事業会計</t>
  </si>
  <si>
    <t>工業用水道事業会計</t>
  </si>
  <si>
    <t>水道事業会計</t>
  </si>
  <si>
    <t>国民健康保険特別会計</t>
  </si>
  <si>
    <t>工業用地等管理特別会計</t>
  </si>
  <si>
    <t>一般会計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</si>
  <si>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</si>
  <si>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</si>
  <si>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</si>
  <si>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</si>
  <si>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</si>
  <si>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</si>
  <si>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</si>
  <si>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</si>
  <si>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10"/>
  </si>
  <si>
    <t>富山県道路公社</t>
    <rPh sb="0" eb="3">
      <t>トヤマケン</t>
    </rPh>
    <rPh sb="3" eb="5">
      <t>ドウロ</t>
    </rPh>
    <rPh sb="5" eb="7">
      <t>コウシャ</t>
    </rPh>
    <phoneticPr fontId="3"/>
  </si>
  <si>
    <t>公立大学法人富山県立大学</t>
    <rPh sb="0" eb="2">
      <t>コウリツ</t>
    </rPh>
    <rPh sb="2" eb="4">
      <t>ダイガク</t>
    </rPh>
    <rPh sb="4" eb="6">
      <t>ホウジン</t>
    </rPh>
    <rPh sb="6" eb="8">
      <t>トヤマ</t>
    </rPh>
    <rPh sb="8" eb="10">
      <t>ケンリツ</t>
    </rPh>
    <rPh sb="10" eb="12">
      <t>ダイガク</t>
    </rPh>
    <phoneticPr fontId="3"/>
  </si>
  <si>
    <t>(財)富山県消防設備保守協会</t>
    <rPh sb="1" eb="2">
      <t>ザイ</t>
    </rPh>
    <rPh sb="3" eb="6">
      <t>トヤマケン</t>
    </rPh>
    <rPh sb="6" eb="8">
      <t>ショウボウ</t>
    </rPh>
    <rPh sb="8" eb="10">
      <t>セツビ</t>
    </rPh>
    <rPh sb="10" eb="12">
      <t>ホシュ</t>
    </rPh>
    <rPh sb="12" eb="14">
      <t>キョウカイ</t>
    </rPh>
    <phoneticPr fontId="3"/>
  </si>
  <si>
    <t>(財)富山県文化振興財団</t>
    <rPh sb="1" eb="2">
      <t>ザイ</t>
    </rPh>
    <rPh sb="3" eb="6">
      <t>トヤマケン</t>
    </rPh>
    <rPh sb="6" eb="8">
      <t>ブンカ</t>
    </rPh>
    <rPh sb="8" eb="10">
      <t>シンコウ</t>
    </rPh>
    <rPh sb="10" eb="12">
      <t>ザイダン</t>
    </rPh>
    <phoneticPr fontId="3"/>
  </si>
  <si>
    <t>(財)とやま環境財団</t>
    <rPh sb="1" eb="2">
      <t>ザイ</t>
    </rPh>
    <rPh sb="6" eb="8">
      <t>カンキョウ</t>
    </rPh>
    <rPh sb="8" eb="10">
      <t>ザイダン</t>
    </rPh>
    <phoneticPr fontId="3"/>
  </si>
  <si>
    <t>(財)とやま国際センター</t>
    <rPh sb="1" eb="2">
      <t>ザイ</t>
    </rPh>
    <rPh sb="6" eb="8">
      <t>コクサイ</t>
    </rPh>
    <phoneticPr fontId="3"/>
  </si>
  <si>
    <t>(財)富山県女性財団</t>
    <rPh sb="1" eb="2">
      <t>ザイ</t>
    </rPh>
    <rPh sb="3" eb="5">
      <t>トヤマ</t>
    </rPh>
    <rPh sb="5" eb="6">
      <t>ケン</t>
    </rPh>
    <rPh sb="6" eb="8">
      <t>ジョセイ</t>
    </rPh>
    <rPh sb="8" eb="10">
      <t>ザイダン</t>
    </rPh>
    <phoneticPr fontId="3"/>
  </si>
  <si>
    <t>加越能バス(株)</t>
    <rPh sb="0" eb="1">
      <t>クワ</t>
    </rPh>
    <rPh sb="1" eb="2">
      <t>エツ</t>
    </rPh>
    <rPh sb="2" eb="3">
      <t>ノウ</t>
    </rPh>
    <rPh sb="5" eb="8">
      <t>カブ</t>
    </rPh>
    <rPh sb="6" eb="7">
      <t>カブ</t>
    </rPh>
    <phoneticPr fontId="3"/>
  </si>
  <si>
    <t>富山地方鉄道(株)</t>
    <rPh sb="0" eb="2">
      <t>トヤマ</t>
    </rPh>
    <rPh sb="2" eb="4">
      <t>チホウ</t>
    </rPh>
    <rPh sb="4" eb="6">
      <t>テツドウ</t>
    </rPh>
    <rPh sb="7" eb="8">
      <t>カブ</t>
    </rPh>
    <phoneticPr fontId="3"/>
  </si>
  <si>
    <t>(財)富山県健康づくり財団</t>
    <rPh sb="1" eb="2">
      <t>ザイ</t>
    </rPh>
    <rPh sb="3" eb="6">
      <t>トヤマケン</t>
    </rPh>
    <rPh sb="6" eb="8">
      <t>ケンコウ</t>
    </rPh>
    <rPh sb="11" eb="13">
      <t>ザイダン</t>
    </rPh>
    <phoneticPr fontId="3"/>
  </si>
  <si>
    <t>(財)富山県生活衛生営業指導センター</t>
    <rPh sb="1" eb="2">
      <t>ザイ</t>
    </rPh>
    <rPh sb="3" eb="6">
      <t>トヤマケン</t>
    </rPh>
    <rPh sb="6" eb="8">
      <t>セイカツ</t>
    </rPh>
    <rPh sb="8" eb="10">
      <t>エイセイ</t>
    </rPh>
    <rPh sb="10" eb="12">
      <t>エイギョウ</t>
    </rPh>
    <rPh sb="12" eb="14">
      <t>シドウ</t>
    </rPh>
    <phoneticPr fontId="3"/>
  </si>
  <si>
    <t>(財)富山県移植推進財団</t>
    <rPh sb="1" eb="2">
      <t>ザイ</t>
    </rPh>
    <rPh sb="3" eb="6">
      <t>トヤマケン</t>
    </rPh>
    <rPh sb="6" eb="8">
      <t>イショク</t>
    </rPh>
    <rPh sb="8" eb="10">
      <t>スイシン</t>
    </rPh>
    <rPh sb="10" eb="12">
      <t>ザイダン</t>
    </rPh>
    <phoneticPr fontId="3"/>
  </si>
  <si>
    <t>(財)富山県アイバンク</t>
    <rPh sb="1" eb="2">
      <t>ザイ</t>
    </rPh>
    <rPh sb="3" eb="6">
      <t>トヤマケン</t>
    </rPh>
    <phoneticPr fontId="3"/>
  </si>
  <si>
    <t>(財)富山会館</t>
    <rPh sb="1" eb="2">
      <t>ザイ</t>
    </rPh>
    <rPh sb="3" eb="5">
      <t>トヤマ</t>
    </rPh>
    <rPh sb="5" eb="7">
      <t>カイカン</t>
    </rPh>
    <phoneticPr fontId="3"/>
  </si>
  <si>
    <t>(財)富山県新世紀産業機構</t>
    <rPh sb="1" eb="2">
      <t>ザイ</t>
    </rPh>
    <rPh sb="3" eb="6">
      <t>トヤマケン</t>
    </rPh>
    <rPh sb="6" eb="9">
      <t>シンセイキ</t>
    </rPh>
    <rPh sb="9" eb="11">
      <t>サンギョウ</t>
    </rPh>
    <rPh sb="11" eb="13">
      <t>キコウ</t>
    </rPh>
    <phoneticPr fontId="3"/>
  </si>
  <si>
    <t>(財)富山県産業創造センター</t>
    <rPh sb="1" eb="2">
      <t>ザイ</t>
    </rPh>
    <rPh sb="3" eb="6">
      <t>トヤマケン</t>
    </rPh>
    <rPh sb="6" eb="8">
      <t>サンギョウ</t>
    </rPh>
    <rPh sb="8" eb="10">
      <t>ソウゾウ</t>
    </rPh>
    <phoneticPr fontId="3"/>
  </si>
  <si>
    <t>(財)富山産業展示館</t>
    <rPh sb="1" eb="2">
      <t>ザイ</t>
    </rPh>
    <rPh sb="3" eb="5">
      <t>トヤマ</t>
    </rPh>
    <rPh sb="5" eb="7">
      <t>サンギョウ</t>
    </rPh>
    <rPh sb="7" eb="10">
      <t>テンジカン</t>
    </rPh>
    <phoneticPr fontId="3"/>
  </si>
  <si>
    <t>(財)富山勤労総合福祉センター</t>
    <rPh sb="1" eb="2">
      <t>ザイ</t>
    </rPh>
    <rPh sb="3" eb="5">
      <t>トヤマ</t>
    </rPh>
    <rPh sb="5" eb="7">
      <t>キンロウ</t>
    </rPh>
    <rPh sb="7" eb="9">
      <t>ソウゴウ</t>
    </rPh>
    <rPh sb="9" eb="11">
      <t>フクシ</t>
    </rPh>
    <phoneticPr fontId="3"/>
  </si>
  <si>
    <t>(財)近畿富山会館</t>
    <rPh sb="1" eb="2">
      <t>ザイ</t>
    </rPh>
    <rPh sb="3" eb="5">
      <t>キンキ</t>
    </rPh>
    <rPh sb="5" eb="7">
      <t>トヤマ</t>
    </rPh>
    <rPh sb="7" eb="9">
      <t>カイカン</t>
    </rPh>
    <phoneticPr fontId="3"/>
  </si>
  <si>
    <t>(財)富山県労働福祉基金</t>
    <rPh sb="1" eb="2">
      <t>ザイ</t>
    </rPh>
    <rPh sb="3" eb="6">
      <t>トヤマケン</t>
    </rPh>
    <rPh sb="6" eb="8">
      <t>ロウドウ</t>
    </rPh>
    <rPh sb="8" eb="10">
      <t>フクシ</t>
    </rPh>
    <rPh sb="10" eb="12">
      <t>キキン</t>
    </rPh>
    <phoneticPr fontId="3"/>
  </si>
  <si>
    <t>(株)富山県総合情報センター</t>
    <rPh sb="1" eb="2">
      <t>カブ</t>
    </rPh>
    <rPh sb="3" eb="6">
      <t>トヤマケン</t>
    </rPh>
    <rPh sb="6" eb="8">
      <t>ソウゴウ</t>
    </rPh>
    <rPh sb="8" eb="10">
      <t>ジョウホウ</t>
    </rPh>
    <phoneticPr fontId="3"/>
  </si>
  <si>
    <t>(財)富山県勤労者信用基金協会</t>
    <rPh sb="1" eb="2">
      <t>ザイ</t>
    </rPh>
    <rPh sb="3" eb="5">
      <t>トヤマ</t>
    </rPh>
    <rPh sb="5" eb="6">
      <t>ケン</t>
    </rPh>
    <rPh sb="6" eb="9">
      <t>キンロウシャ</t>
    </rPh>
    <rPh sb="9" eb="11">
      <t>シンヨウ</t>
    </rPh>
    <rPh sb="11" eb="13">
      <t>キキン</t>
    </rPh>
    <rPh sb="13" eb="15">
      <t>キョウカイ</t>
    </rPh>
    <phoneticPr fontId="3"/>
  </si>
  <si>
    <t>富山県いきいき物産(株)</t>
    <rPh sb="0" eb="3">
      <t>トヤマケン</t>
    </rPh>
    <rPh sb="7" eb="9">
      <t>ブッサン</t>
    </rPh>
    <rPh sb="10" eb="11">
      <t>カブ</t>
    </rPh>
    <phoneticPr fontId="3"/>
  </si>
  <si>
    <t>(株)富山県産業高度化センター</t>
    <rPh sb="1" eb="2">
      <t>カブ</t>
    </rPh>
    <rPh sb="3" eb="6">
      <t>トヤマケン</t>
    </rPh>
    <rPh sb="6" eb="8">
      <t>サンギョウ</t>
    </rPh>
    <rPh sb="8" eb="11">
      <t>コウドカ</t>
    </rPh>
    <phoneticPr fontId="3"/>
  </si>
  <si>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</si>
  <si>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3"/>
  </si>
  <si>
    <t>(財)花と緑の銀行</t>
    <rPh sb="1" eb="2">
      <t>ザイ</t>
    </rPh>
    <rPh sb="3" eb="4">
      <t>ハナ</t>
    </rPh>
    <rPh sb="5" eb="6">
      <t>ミドリ</t>
    </rPh>
    <rPh sb="7" eb="9">
      <t>ギンコウ</t>
    </rPh>
    <phoneticPr fontId="3"/>
  </si>
  <si>
    <t>(社)富山県畜産振興協会</t>
    <rPh sb="1" eb="2">
      <t>シャ</t>
    </rPh>
    <rPh sb="3" eb="6">
      <t>トヤマケン</t>
    </rPh>
    <rPh sb="6" eb="8">
      <t>チクサン</t>
    </rPh>
    <rPh sb="8" eb="10">
      <t>シンコウ</t>
    </rPh>
    <rPh sb="10" eb="12">
      <t>キョウカイ</t>
    </rPh>
    <phoneticPr fontId="3"/>
  </si>
  <si>
    <t>(株)富山食肉総合センター</t>
    <rPh sb="1" eb="2">
      <t>カブ</t>
    </rPh>
    <rPh sb="3" eb="5">
      <t>トヤマ</t>
    </rPh>
    <rPh sb="5" eb="7">
      <t>ショクニク</t>
    </rPh>
    <rPh sb="7" eb="9">
      <t>ソウゴウ</t>
    </rPh>
    <phoneticPr fontId="3"/>
  </si>
  <si>
    <t>(財)富山県建設技術センター</t>
    <rPh sb="1" eb="2">
      <t>ザイ</t>
    </rPh>
    <rPh sb="3" eb="6">
      <t>トヤマケン</t>
    </rPh>
    <rPh sb="6" eb="8">
      <t>ケンセツ</t>
    </rPh>
    <rPh sb="8" eb="10">
      <t>ギジュツ</t>
    </rPh>
    <phoneticPr fontId="3"/>
  </si>
  <si>
    <t>(財)伏木富山港・海王丸財団</t>
    <rPh sb="1" eb="2">
      <t>ザイ</t>
    </rPh>
    <rPh sb="3" eb="5">
      <t>フシキ</t>
    </rPh>
    <rPh sb="5" eb="7">
      <t>トヤマ</t>
    </rPh>
    <rPh sb="7" eb="8">
      <t>コウ</t>
    </rPh>
    <rPh sb="9" eb="12">
      <t>カイオウマル</t>
    </rPh>
    <rPh sb="12" eb="14">
      <t>ザイダン</t>
    </rPh>
    <phoneticPr fontId="3"/>
  </si>
  <si>
    <t>(財)立山カルデラ砂防博物館</t>
    <rPh sb="1" eb="2">
      <t>ザイ</t>
    </rPh>
    <rPh sb="3" eb="5">
      <t>タテヤマ</t>
    </rPh>
    <rPh sb="9" eb="11">
      <t>サボウ</t>
    </rPh>
    <rPh sb="11" eb="14">
      <t>ハクブツカン</t>
    </rPh>
    <phoneticPr fontId="3"/>
  </si>
  <si>
    <t>(財)富山県民福祉公園</t>
    <rPh sb="1" eb="2">
      <t>ザイ</t>
    </rPh>
    <rPh sb="3" eb="7">
      <t>トヤマケンミン</t>
    </rPh>
    <rPh sb="7" eb="9">
      <t>フクシ</t>
    </rPh>
    <rPh sb="9" eb="11">
      <t>コウエン</t>
    </rPh>
    <phoneticPr fontId="3"/>
  </si>
  <si>
    <t>(財)富山県下水道公社</t>
    <rPh sb="1" eb="2">
      <t>ザイ</t>
    </rPh>
    <rPh sb="3" eb="6">
      <t>トヤマケン</t>
    </rPh>
    <rPh sb="6" eb="9">
      <t>ゲスイドウ</t>
    </rPh>
    <rPh sb="9" eb="11">
      <t>コウシャ</t>
    </rPh>
    <phoneticPr fontId="3"/>
  </si>
  <si>
    <t>富山空港ターミナルビル(株)</t>
    <rPh sb="0" eb="2">
      <t>トヤマ</t>
    </rPh>
    <rPh sb="2" eb="4">
      <t>クウコウ</t>
    </rPh>
    <rPh sb="12" eb="13">
      <t>カブ</t>
    </rPh>
    <phoneticPr fontId="3"/>
  </si>
  <si>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3"/>
  </si>
  <si>
    <t>(財)富山県防犯協会</t>
    <rPh sb="1" eb="2">
      <t>ザイ</t>
    </rPh>
    <rPh sb="3" eb="6">
      <t>トヤマケン</t>
    </rPh>
    <rPh sb="6" eb="8">
      <t>ボウハン</t>
    </rPh>
    <rPh sb="8" eb="10">
      <t>キョウカイ</t>
    </rPh>
    <phoneticPr fontId="3"/>
  </si>
  <si>
    <t>(社)富山県農林水産公社</t>
    <rPh sb="1" eb="2">
      <t>シャ</t>
    </rPh>
    <rPh sb="3" eb="6">
      <t>トヤマケン</t>
    </rPh>
    <rPh sb="6" eb="8">
      <t>ノウリン</t>
    </rPh>
    <rPh sb="8" eb="10">
      <t>スイサン</t>
    </rPh>
    <rPh sb="10" eb="12">
      <t>コウシャ</t>
    </rPh>
    <phoneticPr fontId="3"/>
  </si>
  <si>
    <t>(財)富山県ひとづくり財団</t>
    <rPh sb="1" eb="2">
      <t>ザイ</t>
    </rPh>
    <rPh sb="3" eb="6">
      <t>トヤマケン</t>
    </rPh>
    <rPh sb="11" eb="13">
      <t>ザイダン</t>
    </rPh>
    <phoneticPr fontId="3"/>
  </si>
  <si>
    <t>とやま医療健康システム(株)</t>
    <rPh sb="12" eb="13">
      <t>カブ</t>
    </rPh>
    <phoneticPr fontId="3"/>
  </si>
  <si>
    <t>あいの風とやま鉄道㈱</t>
    <rPh sb="3" eb="4">
      <t>カゼ</t>
    </rPh>
    <rPh sb="7" eb="9">
      <t>テツドウ</t>
    </rPh>
    <phoneticPr fontId="3"/>
  </si>
  <si>
    <t>立山黒部貫光（株）</t>
    <rPh sb="0" eb="2">
      <t>タテヤマ</t>
    </rPh>
    <rPh sb="2" eb="4">
      <t>クロベ</t>
    </rPh>
    <rPh sb="4" eb="5">
      <t>ツラヌ</t>
    </rPh>
    <rPh sb="5" eb="6">
      <t>ヒカリ</t>
    </rPh>
    <rPh sb="6" eb="9">
      <t>カブ</t>
    </rPh>
    <phoneticPr fontId="10"/>
  </si>
  <si>
    <t>万葉線（株）</t>
    <phoneticPr fontId="10"/>
  </si>
  <si>
    <t>富山大手町コンベンション（株）</t>
    <rPh sb="0" eb="2">
      <t>トヤマ</t>
    </rPh>
    <phoneticPr fontId="10"/>
  </si>
  <si>
    <t>（公財）環日本海環境協力センター</t>
    <phoneticPr fontId="10"/>
  </si>
  <si>
    <t>（公財）利賀文化会議</t>
    <phoneticPr fontId="10"/>
  </si>
  <si>
    <t>安全防災基金</t>
    <rPh sb="0" eb="6">
      <t>アンゼンボウサイキキン</t>
    </rPh>
    <phoneticPr fontId="3"/>
  </si>
  <si>
    <t>元気とやま未来創造基金</t>
    <phoneticPr fontId="3"/>
  </si>
  <si>
    <t>退職手当基金</t>
    <phoneticPr fontId="3"/>
  </si>
  <si>
    <t>地域医療介護総合確保基金</t>
    <phoneticPr fontId="3"/>
  </si>
  <si>
    <t>後期高齢者医療財政安定化基金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</si>
</sst>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1017-48BC-AE65-8E1C0261CE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98976</c:v>
                </c:pt>
                <c:pt idx="1">
                  <c:v>103020</c:v>
                </c:pt>
                <c:pt idx="2">
                  <c:v>103470</c:v>
                </c:pt>
                <c:pt idx="3">
                  <c:v>102147</c:v>
                </c:pt>
                <c:pt idx="4">
                  <c:v>94118</c:v>
                </c:pt>
              </c:numCache>
            </c:numRef>
          </c:val>
          <c:smooth val="0"/>
          <c:extLst>
            <c:ext xmlns:c16="http://schemas.microsoft.com/office/drawing/2014/chart" uri="{C3380CC4-5D6E-409C-BE32-E72D297353CC}">
              <c16:uniqueId val="{00000001-1017-48BC-AE65-8E1C0261CEC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0.45</c:v>
                </c:pt>
                <c:pt idx="1">
                  <c:v>0.46</c:v>
                </c:pt>
                <c:pt idx="2">
                  <c:v>0.38</c:v>
                </c:pt>
                <c:pt idx="3">
                  <c:v>0.38</c:v>
                </c:pt>
                <c:pt idx="4">
                  <c:v>0.44</c:v>
                </c:pt>
              </c:numCache>
            </c:numRef>
          </c:val>
          <c:extLst>
            <c:ext xmlns:c16="http://schemas.microsoft.com/office/drawing/2014/chart" uri="{C3380CC4-5D6E-409C-BE32-E72D297353CC}">
              <c16:uniqueId val="{00000000-C9D9-44EE-91C0-EE756E6C7C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0.98</c:v>
                </c:pt>
                <c:pt idx="1">
                  <c:v>1.03</c:v>
                </c:pt>
                <c:pt idx="2">
                  <c:v>1.03</c:v>
                </c:pt>
                <c:pt idx="3">
                  <c:v>1.1200000000000001</c:v>
                </c:pt>
                <c:pt idx="4">
                  <c:v>0.83</c:v>
                </c:pt>
              </c:numCache>
            </c:numRef>
          </c:val>
          <c:extLst>
            <c:ext xmlns:c16="http://schemas.microsoft.com/office/drawing/2014/chart" uri="{C3380CC4-5D6E-409C-BE32-E72D297353CC}">
              <c16:uniqueId val="{00000001-C9D9-44EE-91C0-EE756E6C7C5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7.0000000000000007E-2</c:v>
                </c:pt>
                <c:pt idx="2">
                  <c:v>0.65</c:v>
                </c:pt>
                <c:pt idx="3">
                  <c:v>0.63</c:v>
                </c:pt>
                <c:pt idx="4">
                  <c:v>0.3</c:v>
                </c:pt>
              </c:numCache>
            </c:numRef>
          </c:val>
          <c:smooth val="0"/>
          <c:extLst>
            <c:ext xmlns:c16="http://schemas.microsoft.com/office/drawing/2014/chart" uri="{C3380CC4-5D6E-409C-BE32-E72D297353CC}">
              <c16:uniqueId val="{00000002-C9D9-44EE-91C0-EE756E6C7C5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0.63</c:v>
                </c:pt>
                <c:pt idx="4">
                  <c:v>#N/A</c:v>
                </c:pt>
                <c:pt idx="5">
                  <c:v>0.41</c:v>
                </c:pt>
                <c:pt idx="6">
                  <c:v>#N/A</c:v>
                </c:pt>
                <c:pt idx="7">
                  <c:v>0.3</c:v>
                </c:pt>
                <c:pt idx="8">
                  <c:v>#N/A</c:v>
                </c:pt>
                <c:pt idx="9">
                  <c:v>0.42</c:v>
                </c:pt>
              </c:numCache>
            </c:numRef>
          </c:val>
          <c:extLst>
            <c:ext xmlns:c16="http://schemas.microsoft.com/office/drawing/2014/chart" uri="{C3380CC4-5D6E-409C-BE32-E72D297353CC}">
              <c16:uniqueId val="{00000000-624C-4F78-BB6F-F367E3C191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C-4F78-BB6F-F367E3C191B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0.21</c:v>
                </c:pt>
                <c:pt idx="4">
                  <c:v>#N/A</c:v>
                </c:pt>
                <c:pt idx="5">
                  <c:v>0.21</c:v>
                </c:pt>
                <c:pt idx="6">
                  <c:v>#N/A</c:v>
                </c:pt>
                <c:pt idx="7">
                  <c:v>0.23</c:v>
                </c:pt>
                <c:pt idx="8">
                  <c:v>#N/A</c:v>
                </c:pt>
                <c:pt idx="9">
                  <c:v>0.22</c:v>
                </c:pt>
              </c:numCache>
            </c:numRef>
          </c:val>
          <c:extLst>
            <c:ext xmlns:c16="http://schemas.microsoft.com/office/drawing/2014/chart" uri="{C3380CC4-5D6E-409C-BE32-E72D297353CC}">
              <c16:uniqueId val="{00000002-624C-4F78-BB6F-F367E3C191B2}"/>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0.38</c:v>
                </c:pt>
                <c:pt idx="4">
                  <c:v>#N/A</c:v>
                </c:pt>
                <c:pt idx="5">
                  <c:v>0.38</c:v>
                </c:pt>
                <c:pt idx="6">
                  <c:v>#N/A</c:v>
                </c:pt>
                <c:pt idx="7">
                  <c:v>0.45</c:v>
                </c:pt>
                <c:pt idx="8">
                  <c:v>#N/A</c:v>
                </c:pt>
                <c:pt idx="9">
                  <c:v>0.48</c:v>
                </c:pt>
              </c:numCache>
            </c:numRef>
          </c:val>
          <c:extLst>
            <c:ext xmlns:c16="http://schemas.microsoft.com/office/drawing/2014/chart" uri="{C3380CC4-5D6E-409C-BE32-E72D297353CC}">
              <c16:uniqueId val="{00000003-624C-4F78-BB6F-F367E3C191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1.85</c:v>
                </c:pt>
                <c:pt idx="4">
                  <c:v>#N/A</c:v>
                </c:pt>
                <c:pt idx="5">
                  <c:v>1.77</c:v>
                </c:pt>
                <c:pt idx="6">
                  <c:v>#N/A</c:v>
                </c:pt>
                <c:pt idx="7">
                  <c:v>0.83</c:v>
                </c:pt>
                <c:pt idx="8">
                  <c:v>#N/A</c:v>
                </c:pt>
                <c:pt idx="9">
                  <c:v>0.83</c:v>
                </c:pt>
              </c:numCache>
            </c:numRef>
          </c:val>
          <c:extLst>
            <c:ext xmlns:c16="http://schemas.microsoft.com/office/drawing/2014/chart" uri="{C3380CC4-5D6E-409C-BE32-E72D297353CC}">
              <c16:uniqueId val="{00000004-624C-4F78-BB6F-F367E3C191B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0.88</c:v>
                </c:pt>
                <c:pt idx="2">
                  <c:v>#N/A</c:v>
                </c:pt>
                <c:pt idx="3">
                  <c:v>0.88</c:v>
                </c:pt>
                <c:pt idx="4">
                  <c:v>#N/A</c:v>
                </c:pt>
                <c:pt idx="5">
                  <c:v>0.91</c:v>
                </c:pt>
                <c:pt idx="6">
                  <c:v>#N/A</c:v>
                </c:pt>
                <c:pt idx="7">
                  <c:v>0.92</c:v>
                </c:pt>
                <c:pt idx="8">
                  <c:v>#N/A</c:v>
                </c:pt>
                <c:pt idx="9">
                  <c:v>0.95</c:v>
                </c:pt>
              </c:numCache>
            </c:numRef>
          </c:val>
          <c:extLst>
            <c:ext xmlns:c16="http://schemas.microsoft.com/office/drawing/2014/chart" uri="{C3380CC4-5D6E-409C-BE32-E72D297353CC}">
              <c16:uniqueId val="{00000005-624C-4F78-BB6F-F367E3C191B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1.24</c:v>
                </c:pt>
                <c:pt idx="2">
                  <c:v>#N/A</c:v>
                </c:pt>
                <c:pt idx="3">
                  <c:v>1.44</c:v>
                </c:pt>
                <c:pt idx="4">
                  <c:v>#N/A</c:v>
                </c:pt>
                <c:pt idx="5">
                  <c:v>1.49</c:v>
                </c:pt>
                <c:pt idx="6">
                  <c:v>#N/A</c:v>
                </c:pt>
                <c:pt idx="7">
                  <c:v>1.27</c:v>
                </c:pt>
                <c:pt idx="8">
                  <c:v>#N/A</c:v>
                </c:pt>
                <c:pt idx="9">
                  <c:v>1.45</c:v>
                </c:pt>
              </c:numCache>
            </c:numRef>
          </c:val>
          <c:extLst>
            <c:ext xmlns:c16="http://schemas.microsoft.com/office/drawing/2014/chart" uri="{C3380CC4-5D6E-409C-BE32-E72D297353CC}">
              <c16:uniqueId val="{00000006-624C-4F78-BB6F-F367E3C191B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c:v>
                </c:pt>
                <c:pt idx="2">
                  <c:v>#N/A</c:v>
                </c:pt>
                <c:pt idx="3">
                  <c:v>1.69</c:v>
                </c:pt>
                <c:pt idx="4">
                  <c:v>#N/A</c:v>
                </c:pt>
                <c:pt idx="5">
                  <c:v>1.89</c:v>
                </c:pt>
                <c:pt idx="6">
                  <c:v>#N/A</c:v>
                </c:pt>
                <c:pt idx="7">
                  <c:v>2.15</c:v>
                </c:pt>
                <c:pt idx="8">
                  <c:v>#N/A</c:v>
                </c:pt>
                <c:pt idx="9">
                  <c:v>2.12</c:v>
                </c:pt>
              </c:numCache>
            </c:numRef>
          </c:val>
          <c:extLst>
            <c:ext xmlns:c16="http://schemas.microsoft.com/office/drawing/2014/chart" uri="{C3380CC4-5D6E-409C-BE32-E72D297353CC}">
              <c16:uniqueId val="{00000007-624C-4F78-BB6F-F367E3C191B2}"/>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2.19</c:v>
                </c:pt>
                <c:pt idx="4">
                  <c:v>#N/A</c:v>
                </c:pt>
                <c:pt idx="5">
                  <c:v>2.17</c:v>
                </c:pt>
                <c:pt idx="6">
                  <c:v>#N/A</c:v>
                </c:pt>
                <c:pt idx="7">
                  <c:v>2.2599999999999998</c:v>
                </c:pt>
                <c:pt idx="8">
                  <c:v>#N/A</c:v>
                </c:pt>
                <c:pt idx="9">
                  <c:v>2.27</c:v>
                </c:pt>
              </c:numCache>
            </c:numRef>
          </c:val>
          <c:extLst>
            <c:ext xmlns:c16="http://schemas.microsoft.com/office/drawing/2014/chart" uri="{C3380CC4-5D6E-409C-BE32-E72D297353CC}">
              <c16:uniqueId val="{00000008-624C-4F78-BB6F-F367E3C191B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2.11</c:v>
                </c:pt>
                <c:pt idx="2">
                  <c:v>#N/A</c:v>
                </c:pt>
                <c:pt idx="3">
                  <c:v>2.2999999999999998</c:v>
                </c:pt>
                <c:pt idx="4">
                  <c:v>#N/A</c:v>
                </c:pt>
                <c:pt idx="5">
                  <c:v>2.8</c:v>
                </c:pt>
                <c:pt idx="6">
                  <c:v>#N/A</c:v>
                </c:pt>
                <c:pt idx="7">
                  <c:v>3.18</c:v>
                </c:pt>
                <c:pt idx="8">
                  <c:v>#N/A</c:v>
                </c:pt>
                <c:pt idx="9">
                  <c:v>3.57</c:v>
                </c:pt>
              </c:numCache>
            </c:numRef>
          </c:val>
          <c:extLst>
            <c:ext xmlns:c16="http://schemas.microsoft.com/office/drawing/2014/chart" uri="{C3380CC4-5D6E-409C-BE32-E72D297353CC}">
              <c16:uniqueId val="{00000009-624C-4F78-BB6F-F367E3C191B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59957</c:v>
                </c:pt>
                <c:pt idx="5">
                  <c:v>57667</c:v>
                </c:pt>
                <c:pt idx="8">
                  <c:v>55645</c:v>
                </c:pt>
                <c:pt idx="11">
                  <c:v>54092</c:v>
                </c:pt>
                <c:pt idx="14">
                  <c:v>52933</c:v>
                </c:pt>
              </c:numCache>
            </c:numRef>
          </c:val>
          <c:extLst>
            <c:ext xmlns:c16="http://schemas.microsoft.com/office/drawing/2014/chart" uri="{C3380CC4-5D6E-409C-BE32-E72D297353CC}">
              <c16:uniqueId val="{00000000-00A3-464C-A012-B7CAFEB63B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00A3-464C-A012-B7CAFEB63B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434</c:v>
                </c:pt>
                <c:pt idx="3">
                  <c:v>296</c:v>
                </c:pt>
                <c:pt idx="6">
                  <c:v>261</c:v>
                </c:pt>
                <c:pt idx="9">
                  <c:v>216</c:v>
                </c:pt>
                <c:pt idx="12">
                  <c:v>209</c:v>
                </c:pt>
              </c:numCache>
            </c:numRef>
          </c:val>
          <c:extLst>
            <c:ext xmlns:c16="http://schemas.microsoft.com/office/drawing/2014/chart" uri="{C3380CC4-5D6E-409C-BE32-E72D297353CC}">
              <c16:uniqueId val="{00000002-00A3-464C-A012-B7CAFEB63B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3-464C-A012-B7CAFEB63B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2627</c:v>
                </c:pt>
                <c:pt idx="3">
                  <c:v>2627</c:v>
                </c:pt>
                <c:pt idx="6">
                  <c:v>2734</c:v>
                </c:pt>
                <c:pt idx="9">
                  <c:v>2625</c:v>
                </c:pt>
                <c:pt idx="12">
                  <c:v>2468</c:v>
                </c:pt>
              </c:numCache>
            </c:numRef>
          </c:val>
          <c:extLst>
            <c:ext xmlns:c16="http://schemas.microsoft.com/office/drawing/2014/chart" uri="{C3380CC4-5D6E-409C-BE32-E72D297353CC}">
              <c16:uniqueId val="{00000004-00A3-464C-A012-B7CAFEB63B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9200</c:v>
                </c:pt>
                <c:pt idx="3">
                  <c:v>9223</c:v>
                </c:pt>
                <c:pt idx="6">
                  <c:v>9422</c:v>
                </c:pt>
                <c:pt idx="9">
                  <c:v>10021</c:v>
                </c:pt>
                <c:pt idx="12">
                  <c:v>10429</c:v>
                </c:pt>
              </c:numCache>
            </c:numRef>
          </c:val>
          <c:extLst>
            <c:ext xmlns:c16="http://schemas.microsoft.com/office/drawing/2014/chart" uri="{C3380CC4-5D6E-409C-BE32-E72D297353CC}">
              <c16:uniqueId val="{00000005-00A3-464C-A012-B7CAFEB63B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A3-464C-A012-B7CAFEB63B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79000</c:v>
                </c:pt>
                <c:pt idx="3">
                  <c:v>79674</c:v>
                </c:pt>
                <c:pt idx="6">
                  <c:v>77338</c:v>
                </c:pt>
                <c:pt idx="9">
                  <c:v>77559</c:v>
                </c:pt>
                <c:pt idx="12">
                  <c:v>76088</c:v>
                </c:pt>
              </c:numCache>
            </c:numRef>
          </c:val>
          <c:extLst>
            <c:ext xmlns:c16="http://schemas.microsoft.com/office/drawing/2014/chart" uri="{C3380CC4-5D6E-409C-BE32-E72D297353CC}">
              <c16:uniqueId val="{00000007-00A3-464C-A012-B7CAFEB63BA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31304</c:v>
                </c:pt>
                <c:pt idx="2">
                  <c:v>#N/A</c:v>
                </c:pt>
                <c:pt idx="3">
                  <c:v>#N/A</c:v>
                </c:pt>
                <c:pt idx="4">
                  <c:v>34153</c:v>
                </c:pt>
                <c:pt idx="5">
                  <c:v>#N/A</c:v>
                </c:pt>
                <c:pt idx="6">
                  <c:v>#N/A</c:v>
                </c:pt>
                <c:pt idx="7">
                  <c:v>34110</c:v>
                </c:pt>
                <c:pt idx="8">
                  <c:v>#N/A</c:v>
                </c:pt>
                <c:pt idx="9">
                  <c:v>#N/A</c:v>
                </c:pt>
                <c:pt idx="10">
                  <c:v>36330</c:v>
                </c:pt>
                <c:pt idx="11">
                  <c:v>#N/A</c:v>
                </c:pt>
                <c:pt idx="12">
                  <c:v>#N/A</c:v>
                </c:pt>
                <c:pt idx="13">
                  <c:v>36261</c:v>
                </c:pt>
                <c:pt idx="14">
                  <c:v>#N/A</c:v>
                </c:pt>
              </c:numCache>
            </c:numRef>
          </c:val>
          <c:smooth val="0"/>
          <c:extLst>
            <c:ext xmlns:c16="http://schemas.microsoft.com/office/drawing/2014/chart" uri="{C3380CC4-5D6E-409C-BE32-E72D297353CC}">
              <c16:uniqueId val="{00000008-00A3-464C-A012-B7CAFEB63BA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685183</c:v>
                </c:pt>
                <c:pt idx="5">
                  <c:v>678523</c:v>
                </c:pt>
                <c:pt idx="8">
                  <c:v>667877</c:v>
                </c:pt>
                <c:pt idx="11">
                  <c:v>640500</c:v>
                </c:pt>
                <c:pt idx="14">
                  <c:v>611482</c:v>
                </c:pt>
              </c:numCache>
            </c:numRef>
          </c:val>
          <c:extLst>
            <c:ext xmlns:c16="http://schemas.microsoft.com/office/drawing/2014/chart" uri="{C3380CC4-5D6E-409C-BE32-E72D297353CC}">
              <c16:uniqueId val="{00000000-D66D-4342-921C-27BE5DEDA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4442</c:v>
                </c:pt>
                <c:pt idx="5">
                  <c:v>4001</c:v>
                </c:pt>
                <c:pt idx="8">
                  <c:v>3530</c:v>
                </c:pt>
                <c:pt idx="11">
                  <c:v>3131</c:v>
                </c:pt>
                <c:pt idx="14">
                  <c:v>2904</c:v>
                </c:pt>
              </c:numCache>
            </c:numRef>
          </c:val>
          <c:extLst>
            <c:ext xmlns:c16="http://schemas.microsoft.com/office/drawing/2014/chart" uri="{C3380CC4-5D6E-409C-BE32-E72D297353CC}">
              <c16:uniqueId val="{00000001-D66D-4342-921C-27BE5DEDA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55260</c:v>
                </c:pt>
                <c:pt idx="5">
                  <c:v>59242</c:v>
                </c:pt>
                <c:pt idx="8">
                  <c:v>82437</c:v>
                </c:pt>
                <c:pt idx="11">
                  <c:v>85870</c:v>
                </c:pt>
                <c:pt idx="14">
                  <c:v>80753</c:v>
                </c:pt>
              </c:numCache>
            </c:numRef>
          </c:val>
          <c:extLst>
            <c:ext xmlns:c16="http://schemas.microsoft.com/office/drawing/2014/chart" uri="{C3380CC4-5D6E-409C-BE32-E72D297353CC}">
              <c16:uniqueId val="{00000002-D66D-4342-921C-27BE5DEDA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6D-4342-921C-27BE5DEDA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6D-4342-921C-27BE5DEDA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10268</c:v>
                </c:pt>
                <c:pt idx="3">
                  <c:v>10262</c:v>
                </c:pt>
                <c:pt idx="6">
                  <c:v>10079</c:v>
                </c:pt>
                <c:pt idx="9">
                  <c:v>9384</c:v>
                </c:pt>
                <c:pt idx="12">
                  <c:v>9426</c:v>
                </c:pt>
              </c:numCache>
            </c:numRef>
          </c:val>
          <c:extLst>
            <c:ext xmlns:c16="http://schemas.microsoft.com/office/drawing/2014/chart" uri="{C3380CC4-5D6E-409C-BE32-E72D297353CC}">
              <c16:uniqueId val="{00000005-D66D-4342-921C-27BE5DEDA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110094</c:v>
                </c:pt>
                <c:pt idx="3">
                  <c:v>103641</c:v>
                </c:pt>
                <c:pt idx="6">
                  <c:v>99949</c:v>
                </c:pt>
                <c:pt idx="9">
                  <c:v>95401</c:v>
                </c:pt>
                <c:pt idx="12">
                  <c:v>97121</c:v>
                </c:pt>
              </c:numCache>
            </c:numRef>
          </c:val>
          <c:extLst>
            <c:ext xmlns:c16="http://schemas.microsoft.com/office/drawing/2014/chart" uri="{C3380CC4-5D6E-409C-BE32-E72D297353CC}">
              <c16:uniqueId val="{00000006-D66D-4342-921C-27BE5DEDA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6D-4342-921C-27BE5DEDA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26240</c:v>
                </c:pt>
                <c:pt idx="3">
                  <c:v>25871</c:v>
                </c:pt>
                <c:pt idx="6">
                  <c:v>25674</c:v>
                </c:pt>
                <c:pt idx="9">
                  <c:v>24120</c:v>
                </c:pt>
                <c:pt idx="12">
                  <c:v>22647</c:v>
                </c:pt>
              </c:numCache>
            </c:numRef>
          </c:val>
          <c:extLst>
            <c:ext xmlns:c16="http://schemas.microsoft.com/office/drawing/2014/chart" uri="{C3380CC4-5D6E-409C-BE32-E72D297353CC}">
              <c16:uniqueId val="{00000008-D66D-4342-921C-27BE5DEDA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122</c:v>
                </c:pt>
                <c:pt idx="3">
                  <c:v>41</c:v>
                </c:pt>
                <c:pt idx="6">
                  <c:v>0</c:v>
                </c:pt>
                <c:pt idx="9">
                  <c:v>0</c:v>
                </c:pt>
                <c:pt idx="12">
                  <c:v>0</c:v>
                </c:pt>
              </c:numCache>
            </c:numRef>
          </c:val>
          <c:extLst>
            <c:ext xmlns:c16="http://schemas.microsoft.com/office/drawing/2014/chart" uri="{C3380CC4-5D6E-409C-BE32-E72D297353CC}">
              <c16:uniqueId val="{00000009-D66D-4342-921C-27BE5DEDA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1199731</c:v>
                </c:pt>
                <c:pt idx="3">
                  <c:v>1203709</c:v>
                </c:pt>
                <c:pt idx="6">
                  <c:v>1196703</c:v>
                </c:pt>
                <c:pt idx="9">
                  <c:v>1167830</c:v>
                </c:pt>
                <c:pt idx="12">
                  <c:v>1125851</c:v>
                </c:pt>
              </c:numCache>
            </c:numRef>
          </c:val>
          <c:extLst>
            <c:ext xmlns:c16="http://schemas.microsoft.com/office/drawing/2014/chart" uri="{C3380CC4-5D6E-409C-BE32-E72D297353CC}">
              <c16:uniqueId val="{0000000A-D66D-4342-921C-27BE5DEDAB4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601570</c:v>
                </c:pt>
                <c:pt idx="2">
                  <c:v>#N/A</c:v>
                </c:pt>
                <c:pt idx="3">
                  <c:v>#N/A</c:v>
                </c:pt>
                <c:pt idx="4">
                  <c:v>601758</c:v>
                </c:pt>
                <c:pt idx="5">
                  <c:v>#N/A</c:v>
                </c:pt>
                <c:pt idx="6">
                  <c:v>#N/A</c:v>
                </c:pt>
                <c:pt idx="7">
                  <c:v>578561</c:v>
                </c:pt>
                <c:pt idx="8">
                  <c:v>#N/A</c:v>
                </c:pt>
                <c:pt idx="9">
                  <c:v>#N/A</c:v>
                </c:pt>
                <c:pt idx="10">
                  <c:v>567234</c:v>
                </c:pt>
                <c:pt idx="11">
                  <c:v>#N/A</c:v>
                </c:pt>
                <c:pt idx="12">
                  <c:v>#N/A</c:v>
                </c:pt>
                <c:pt idx="13">
                  <c:v>559906</c:v>
                </c:pt>
                <c:pt idx="14">
                  <c:v>#N/A</c:v>
                </c:pt>
              </c:numCache>
            </c:numRef>
          </c:val>
          <c:smooth val="0"/>
          <c:extLst>
            <c:ext xmlns:c16="http://schemas.microsoft.com/office/drawing/2014/chart" uri="{C3380CC4-5D6E-409C-BE32-E72D297353CC}">
              <c16:uniqueId val="{0000000B-D66D-4342-921C-27BE5DEDAB4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3266</c:v>
                </c:pt>
                <c:pt idx="1">
                  <c:v>3441</c:v>
                </c:pt>
                <c:pt idx="2">
                  <c:v>2556</c:v>
                </c:pt>
              </c:numCache>
            </c:numRef>
          </c:val>
          <c:extLst>
            <c:ext xmlns:c16="http://schemas.microsoft.com/office/drawing/2014/chart" uri="{C3380CC4-5D6E-409C-BE32-E72D297353CC}">
              <c16:uniqueId val="{00000000-9B05-4DD9-9577-3BC17D9A44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30516</c:v>
                </c:pt>
                <c:pt idx="1">
                  <c:v>26702</c:v>
                </c:pt>
                <c:pt idx="2">
                  <c:v>23975</c:v>
                </c:pt>
              </c:numCache>
            </c:numRef>
          </c:val>
          <c:extLst>
            <c:ext xmlns:c16="http://schemas.microsoft.com/office/drawing/2014/chart" uri="{C3380CC4-5D6E-409C-BE32-E72D297353CC}">
              <c16:uniqueId val="{00000001-9B05-4DD9-9577-3BC17D9A44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25090</c:v>
                </c:pt>
                <c:pt idx="1">
                  <c:v>30523</c:v>
                </c:pt>
                <c:pt idx="2">
                  <c:v>34884</c:v>
                </c:pt>
              </c:numCache>
            </c:numRef>
          </c:val>
          <c:extLst>
            <c:ext xmlns:c16="http://schemas.microsoft.com/office/drawing/2014/chart" uri="{C3380CC4-5D6E-409C-BE32-E72D297353CC}">
              <c16:uniqueId val="{00000002-9B05-4DD9-9577-3BC17D9A44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企業の業績改善による法人関係税の増加や消費拡大等による地方消費税の増加などに伴い、当年度の指標は前年度から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ポイント上昇したが、３ヵ年平均では横ばいとなった。</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臨時財政対策債の発行額の減少などに伴い収入が減少した一方で、定年延長に伴う退職手当の減少などにより支出がそれを上回る減少となったため、前年度から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また、新幹線整備事業に伴い発行した地方債や臨時財政対策債に係る元利償還金により、公債費は高い水準で推移していることから、引き続き、事業の見直しなど、行政改革に取り組む。</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17538</xdr:rowOff>
    </xdr:from>
    <xdr:to>
      <xdr:col>23</xdr:col>
      <xdr:colOff>133350</xdr:colOff>
      <xdr:row>64</xdr:row>
      <xdr:rowOff>86481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03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131734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3326</xdr:rowOff>
    </xdr:from>
    <xdr:to>
      <xdr:col>19</xdr:col>
      <xdr:colOff>133350</xdr:colOff>
      <xdr:row>64</xdr:row>
      <xdr:rowOff>86481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1776"/>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3326</xdr:rowOff>
    </xdr:from>
    <xdr:to>
      <xdr:col>15</xdr:col>
      <xdr:colOff>82550</xdr:colOff>
      <xdr:row>65</xdr:row>
      <xdr:rowOff>87388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1776"/>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66</xdr:row>
      <xdr:rowOff>99785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16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138188</xdr:rowOff>
    </xdr:from>
    <xdr:to>
      <xdr:col>23</xdr:col>
      <xdr:colOff>184150</xdr:colOff>
      <xdr:row>64</xdr:row>
      <xdr:rowOff>68338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110265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35681</xdr:rowOff>
    </xdr:from>
    <xdr:to>
      <xdr:col>19</xdr:col>
      <xdr:colOff>184150</xdr:colOff>
      <xdr:row>64</xdr:row>
      <xdr:rowOff>137281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123976</xdr:rowOff>
    </xdr:from>
    <xdr:to>
      <xdr:col>15</xdr:col>
      <xdr:colOff>133350</xdr:colOff>
      <xdr:row>61</xdr:row>
      <xdr:rowOff>54126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36588</xdr:rowOff>
    </xdr:from>
    <xdr:to>
      <xdr:col>11</xdr:col>
      <xdr:colOff>82550</xdr:colOff>
      <xdr:row>65</xdr:row>
      <xdr:rowOff>138188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定年延長に伴う退職手当の減少などにより、前年度比で</a:t>
          </a:r>
          <a:r>
            <a:rPr kumimoji="1" lang="en-US" altLang="ja-JP" sz="1300">
              <a:latin typeface="ＭＳ Ｐゴシック" panose="020B0600070205080204" pitchFamily="50" charset="-128"/>
              <a:ea typeface="ＭＳ Ｐゴシック" panose="020B0600070205080204" pitchFamily="50" charset="-128"/>
            </a:rPr>
            <a:t>3,697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引き続き、人件費の抑制や事業の見直し等に努める。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58914</xdr:rowOff>
    </xdr:from>
    <xdr:to>
      <xdr:col>23</xdr:col>
      <xdr:colOff>133350</xdr:colOff>
      <xdr:row>86</xdr:row>
      <xdr:rowOff>14905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32164"/>
          <a:ext cx="838200" cy="1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107517</xdr:rowOff>
    </xdr:from>
    <xdr:to>
      <xdr:col>19</xdr:col>
      <xdr:colOff>133350</xdr:colOff>
      <xdr:row>86</xdr:row>
      <xdr:rowOff>14905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0767"/>
          <a:ext cx="889000" cy="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120193</xdr:rowOff>
    </xdr:from>
    <xdr:to>
      <xdr:col>15</xdr:col>
      <xdr:colOff>82550</xdr:colOff>
      <xdr:row>85</xdr:row>
      <xdr:rowOff>107517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21993"/>
          <a:ext cx="889000" cy="15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118458</xdr:rowOff>
    </xdr:from>
    <xdr:to>
      <xdr:col>11</xdr:col>
      <xdr:colOff>31750</xdr:colOff>
      <xdr:row>84</xdr:row>
      <xdr:rowOff>120193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8808"/>
          <a:ext cx="889000" cy="1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8114</xdr:rowOff>
    </xdr:from>
    <xdr:to>
      <xdr:col>23</xdr:col>
      <xdr:colOff>184150</xdr:colOff>
      <xdr:row>85</xdr:row>
      <xdr:rowOff>109714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151641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135555</xdr:rowOff>
    </xdr:from>
    <xdr:to>
      <xdr:col>19</xdr:col>
      <xdr:colOff>184150</xdr:colOff>
      <xdr:row>86</xdr:row>
      <xdr:rowOff>65705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50482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56717</xdr:rowOff>
    </xdr:from>
    <xdr:to>
      <xdr:col>15</xdr:col>
      <xdr:colOff>133350</xdr:colOff>
      <xdr:row>85</xdr:row>
      <xdr:rowOff>158317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143094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69393</xdr:rowOff>
    </xdr:from>
    <xdr:to>
      <xdr:col>11</xdr:col>
      <xdr:colOff>82550</xdr:colOff>
      <xdr:row>84</xdr:row>
      <xdr:rowOff>170993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155770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5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67658</xdr:rowOff>
    </xdr:from>
    <xdr:to>
      <xdr:col>7</xdr:col>
      <xdr:colOff>31750</xdr:colOff>
      <xdr:row>83</xdr:row>
      <xdr:rowOff>169258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154035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53622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71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53622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17938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731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一般行政部門の職員については、令和４年４月から令和７年４月までを期間とする新たな定員管理計画を策定し、令和４年４月の職員数を基準として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人増加する見込みである。新たな行政需要に対しては、事務事業の見直し等により生み出した人員を配置するなど、引き続き効率的な行政組織の運営に努める。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16480</xdr:rowOff>
    </xdr:from>
    <xdr:to>
      <xdr:col>81</xdr:col>
      <xdr:colOff>44450</xdr:colOff>
      <xdr:row>65</xdr:row>
      <xdr:rowOff>41053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60730"/>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133839</xdr:rowOff>
    </xdr:from>
    <xdr:to>
      <xdr:col>77</xdr:col>
      <xdr:colOff>44450</xdr:colOff>
      <xdr:row>65</xdr:row>
      <xdr:rowOff>16480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06639"/>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78903</xdr:rowOff>
    </xdr:from>
    <xdr:to>
      <xdr:col>72</xdr:col>
      <xdr:colOff>203200</xdr:colOff>
      <xdr:row>64</xdr:row>
      <xdr:rowOff>133839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51703"/>
          <a:ext cx="889000" cy="5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135696</xdr:rowOff>
    </xdr:from>
    <xdr:to>
      <xdr:col>68</xdr:col>
      <xdr:colOff>152400</xdr:colOff>
      <xdr:row>64</xdr:row>
      <xdr:rowOff>78903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7046"/>
          <a:ext cx="889000" cy="1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161703</xdr:rowOff>
    </xdr:from>
    <xdr:to>
      <xdr:col>81</xdr:col>
      <xdr:colOff>95250</xdr:colOff>
      <xdr:row>65</xdr:row>
      <xdr:rowOff>91853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133780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0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137130</xdr:rowOff>
    </xdr:from>
    <xdr:to>
      <xdr:col>77</xdr:col>
      <xdr:colOff>95250</xdr:colOff>
      <xdr:row>65</xdr:row>
      <xdr:rowOff>67280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1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52057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9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83039</xdr:rowOff>
    </xdr:from>
    <xdr:to>
      <xdr:col>73</xdr:col>
      <xdr:colOff>44450</xdr:colOff>
      <xdr:row>65</xdr:row>
      <xdr:rowOff>13189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169416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4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28103</xdr:rowOff>
    </xdr:from>
    <xdr:to>
      <xdr:col>68</xdr:col>
      <xdr:colOff>203200</xdr:colOff>
      <xdr:row>64</xdr:row>
      <xdr:rowOff>129703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114480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08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84896</xdr:rowOff>
    </xdr:from>
    <xdr:to>
      <xdr:col>64</xdr:col>
      <xdr:colOff>152400</xdr:colOff>
      <xdr:row>64</xdr:row>
      <xdr:rowOff>15046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171273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39</xdr:row>
      <xdr:rowOff>70555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形的に急流河川が多いといった地勢的特性から河川・砂防の事業費が元来多額となっていることに加え、北陸新幹線整備事業に伴う県債発行が多額にのぼったことから、県債残高が高水準で推移しており、将来負担比率は</a:t>
          </a:r>
          <a:r>
            <a:rPr kumimoji="1" lang="ja-JP" altLang="en-US" sz="1300">
              <a:solidFill>
                <a:schemeClr val="tx1"/>
              </a:solidFill>
              <a:latin typeface="ＭＳ Ｐゴシック" panose="020B0600070205080204" pitchFamily="50" charset="-128"/>
              <a:ea typeface="ＭＳ Ｐゴシック" panose="020B0600070205080204" pitchFamily="50" charset="-128"/>
            </a:rPr>
            <a:t>都道府県平均</a:t>
          </a:r>
          <a:r>
            <a:rPr kumimoji="1" lang="ja-JP" altLang="en-US" sz="1300">
              <a:latin typeface="ＭＳ Ｐゴシック" panose="020B0600070205080204" pitchFamily="50" charset="-128"/>
              <a:ea typeface="ＭＳ Ｐゴシック" panose="020B0600070205080204" pitchFamily="50" charset="-128"/>
            </a:rPr>
            <a:t>と比較して高い傾向にある。引き続き、県債の新規発行の抑制等により、将来負担比率の抑制に努める。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24225</xdr:rowOff>
    </xdr:from>
    <xdr:to>
      <xdr:col>81</xdr:col>
      <xdr:colOff>44450</xdr:colOff>
      <xdr:row>19</xdr:row>
      <xdr:rowOff>60420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2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50768</xdr:rowOff>
    </xdr:from>
    <xdr:to>
      <xdr:col>77</xdr:col>
      <xdr:colOff>44450</xdr:colOff>
      <xdr:row>19</xdr:row>
      <xdr:rowOff>60420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3083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50768</xdr:rowOff>
    </xdr:from>
    <xdr:to>
      <xdr:col>72</xdr:col>
      <xdr:colOff>203200</xdr:colOff>
      <xdr:row>20</xdr:row>
      <xdr:rowOff>30734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308318"/>
          <a:ext cx="889000" cy="1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30734</xdr:rowOff>
    </xdr:from>
    <xdr:to>
      <xdr:col>68</xdr:col>
      <xdr:colOff>152400</xdr:colOff>
      <xdr:row>20</xdr:row>
      <xdr:rowOff>68739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459734"/>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86282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111015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144875</xdr:rowOff>
    </xdr:from>
    <xdr:to>
      <xdr:col>81</xdr:col>
      <xdr:colOff>95250</xdr:colOff>
      <xdr:row>19</xdr:row>
      <xdr:rowOff>75025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2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161402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0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9620</xdr:rowOff>
    </xdr:from>
    <xdr:to>
      <xdr:col>77</xdr:col>
      <xdr:colOff>95250</xdr:colOff>
      <xdr:row>19</xdr:row>
      <xdr:rowOff>111220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2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121397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3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171418</xdr:rowOff>
    </xdr:from>
    <xdr:to>
      <xdr:col>73</xdr:col>
      <xdr:colOff>44450</xdr:colOff>
      <xdr:row>19</xdr:row>
      <xdr:rowOff>101568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111745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151384</xdr:rowOff>
    </xdr:from>
    <xdr:to>
      <xdr:col>68</xdr:col>
      <xdr:colOff>203200</xdr:colOff>
      <xdr:row>20</xdr:row>
      <xdr:rowOff>81534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66311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4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17939</xdr:rowOff>
    </xdr:from>
    <xdr:to>
      <xdr:col>64</xdr:col>
      <xdr:colOff>152400</xdr:colOff>
      <xdr:row>20</xdr:row>
      <xdr:rowOff>119539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104316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伴う退職手当の減少などにより低下したが、類似団体と比較すると同程度の水準となっている。一般行政部門の職員については、令和４年４月から令和７年４月までを期間とする新たな定員管理計画を策定し、令和４年４月の職員数を基準と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人増加する見込みである。新たな行政需要に対しては、事務事業の見直し等により生み出した人員を配置するなど、引き続き効率的な行政組織の運営に努める。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151493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123570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151493</xdr:rowOff>
    </xdr:from>
    <xdr:to>
      <xdr:col>24</xdr:col>
      <xdr:colOff>114300</xdr:colOff>
      <xdr:row>39</xdr:row>
      <xdr:rowOff>151493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4536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27700"/>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1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37</xdr:row>
      <xdr:rowOff>4536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603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10885</xdr:rowOff>
    </xdr:from>
    <xdr:to>
      <xdr:col>20</xdr:col>
      <xdr:colOff>38100</xdr:colOff>
      <xdr:row>38</xdr:row>
      <xdr:rowOff>112485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60357"/>
          <a:ext cx="889000" cy="10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41</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59872</xdr:rowOff>
    </xdr:from>
    <xdr:to>
      <xdr:col>11</xdr:col>
      <xdr:colOff>60325</xdr:colOff>
      <xdr:row>40</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84365</xdr:rowOff>
    </xdr:from>
    <xdr:to>
      <xdr:col>6</xdr:col>
      <xdr:colOff>171450</xdr:colOff>
      <xdr:row>42</xdr:row>
      <xdr:rowOff>14515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170742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65513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98170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ポイント上昇し、類似団体と比較しても高水準で推移している。</a:t>
          </a:r>
        </a:p>
        <a:p>
          <a:r>
            <a:rPr kumimoji="1" lang="ja-JP" altLang="en-US" sz="1300">
              <a:latin typeface="ＭＳ Ｐゴシック" panose="020B0600070205080204" pitchFamily="50" charset="-128"/>
              <a:ea typeface="ＭＳ Ｐゴシック" panose="020B0600070205080204" pitchFamily="50" charset="-128"/>
            </a:rPr>
            <a:t>経常的経費については、予算編成過程で事業の見直し等に取り組んでおり、今後も「第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次情報システム全体最適化計画」の着実な推進や、庁舎等の維持管理経費の適正化に取り組み、物件費の抑制を図る。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7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特に、町村人口が少ないことや、被生活保護者数の割合が全国的にも低いことから、生活保護費が低水準となっている。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ポイント低下し、類似団体と比較すると同水準で推移している。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今後は、公共施設の老朽化対策も大きな課題であるため、公共施設等総合管理方針の運用やファシリティ・マネジメントの取組みなどにより、財政負担の軽減・平準化に取り組む。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24130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34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144780</xdr:rowOff>
    </xdr:from>
    <xdr:to>
      <xdr:col>78</xdr:col>
      <xdr:colOff>120650</xdr:colOff>
      <xdr:row>61</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59707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類似団体と比較すると低水準で推移しているものの、前年度から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ポイント上昇しており、社会保障関係経費についても増加傾向にある。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38100</xdr:rowOff>
    </xdr:from>
    <xdr:to>
      <xdr:col>82</xdr:col>
      <xdr:colOff>107950</xdr:colOff>
      <xdr:row>36</xdr:row>
      <xdr:rowOff>139700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1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38100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70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158750</xdr:rowOff>
    </xdr:from>
    <xdr:to>
      <xdr:col>78</xdr:col>
      <xdr:colOff>120650</xdr:colOff>
      <xdr:row>36</xdr:row>
      <xdr:rowOff>88900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99077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水準で推移している。これは、河川工事等による県土の保全、社会資本整備に伴う公債費が高水準で推移していることに加え、新幹線整備事業に伴い発行した県債等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29029</xdr:rowOff>
    </xdr:from>
    <xdr:to>
      <xdr:col>24</xdr:col>
      <xdr:colOff>25400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7450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84563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80</xdr:row>
      <xdr:rowOff>29029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5001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50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149679</xdr:rowOff>
    </xdr:from>
    <xdr:to>
      <xdr:col>20</xdr:col>
      <xdr:colOff>38100</xdr:colOff>
      <xdr:row>80</xdr:row>
      <xdr:rowOff>79829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64606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ポイント低下しており、類似団体と比較しても低水準で推移している。</a:t>
          </a:r>
        </a:p>
        <a:p>
          <a:r>
            <a:rPr kumimoji="1" lang="ja-JP" altLang="en-US" sz="1300">
              <a:latin typeface="ＭＳ Ｐゴシック" panose="020B0600070205080204" pitchFamily="50" charset="-128"/>
              <a:ea typeface="ＭＳ Ｐゴシック" panose="020B0600070205080204" pitchFamily="50" charset="-128"/>
            </a:rPr>
            <a:t>これは、類似団体と比較して、扶助費、補助費等に係る経常収支比率が低いためである。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76</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944928"/>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143328</xdr:rowOff>
    </xdr:from>
    <xdr:to>
      <xdr:col>78</xdr:col>
      <xdr:colOff>69850</xdr:colOff>
      <xdr:row>76</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487728"/>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143328</xdr:rowOff>
    </xdr:from>
    <xdr:to>
      <xdr:col>73</xdr:col>
      <xdr:colOff>180975</xdr:colOff>
      <xdr:row>77</xdr:row>
      <xdr:rowOff>37193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487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72770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238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122662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92528</xdr:rowOff>
    </xdr:from>
    <xdr:to>
      <xdr:col>74</xdr:col>
      <xdr:colOff>31750</xdr:colOff>
      <xdr:row>73</xdr:row>
      <xdr:rowOff>22678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32855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151628</xdr:rowOff>
    </xdr:from>
    <xdr:to>
      <xdr:col>29</xdr:col>
      <xdr:colOff>127000</xdr:colOff>
      <xdr:row>14</xdr:row>
      <xdr:rowOff>27589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8103"/>
          <a:ext cx="647700" cy="4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27589</xdr:rowOff>
    </xdr:from>
    <xdr:to>
      <xdr:col>26</xdr:col>
      <xdr:colOff>50800</xdr:colOff>
      <xdr:row>14</xdr:row>
      <xdr:rowOff>64257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75514"/>
          <a:ext cx="698500" cy="3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31841</xdr:rowOff>
    </xdr:from>
    <xdr:to>
      <xdr:col>22</xdr:col>
      <xdr:colOff>114300</xdr:colOff>
      <xdr:row>14</xdr:row>
      <xdr:rowOff>64257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79766"/>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10947</xdr:rowOff>
    </xdr:from>
    <xdr:to>
      <xdr:col>18</xdr:col>
      <xdr:colOff>177800</xdr:colOff>
      <xdr:row>14</xdr:row>
      <xdr:rowOff>31841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5887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100828</xdr:rowOff>
    </xdr:from>
    <xdr:to>
      <xdr:col>29</xdr:col>
      <xdr:colOff>177800</xdr:colOff>
      <xdr:row>14</xdr:row>
      <xdr:rowOff>30978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117355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148239</xdr:rowOff>
    </xdr:from>
    <xdr:to>
      <xdr:col>26</xdr:col>
      <xdr:colOff>101600</xdr:colOff>
      <xdr:row>14</xdr:row>
      <xdr:rowOff>78389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2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88566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9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13457</xdr:rowOff>
    </xdr:from>
    <xdr:to>
      <xdr:col>22</xdr:col>
      <xdr:colOff>165100</xdr:colOff>
      <xdr:row>14</xdr:row>
      <xdr:rowOff>115057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6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125234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3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152491</xdr:rowOff>
    </xdr:from>
    <xdr:to>
      <xdr:col>19</xdr:col>
      <xdr:colOff>38100</xdr:colOff>
      <xdr:row>14</xdr:row>
      <xdr:rowOff>82641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2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92818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9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131597</xdr:rowOff>
    </xdr:from>
    <xdr:to>
      <xdr:col>15</xdr:col>
      <xdr:colOff>101600</xdr:colOff>
      <xdr:row>14</xdr:row>
      <xdr:rowOff>61747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0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71924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7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157404</xdr:rowOff>
    </xdr:from>
    <xdr:to>
      <xdr:col>29</xdr:col>
      <xdr:colOff>127000</xdr:colOff>
      <xdr:row>35</xdr:row>
      <xdr:rowOff>169337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7754"/>
          <a:ext cx="6477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105884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169337</xdr:rowOff>
    </xdr:from>
    <xdr:to>
      <xdr:col>26</xdr:col>
      <xdr:colOff>50800</xdr:colOff>
      <xdr:row>35</xdr:row>
      <xdr:rowOff>280939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79687"/>
          <a:ext cx="698500" cy="1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270522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280939</xdr:rowOff>
    </xdr:from>
    <xdr:to>
      <xdr:col>22</xdr:col>
      <xdr:colOff>114300</xdr:colOff>
      <xdr:row>35</xdr:row>
      <xdr:rowOff>294015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1289"/>
          <a:ext cx="6985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294015</xdr:rowOff>
    </xdr:from>
    <xdr:to>
      <xdr:col>18</xdr:col>
      <xdr:colOff>177800</xdr:colOff>
      <xdr:row>36</xdr:row>
      <xdr:rowOff>86127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4365"/>
          <a:ext cx="698500" cy="13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100718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0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132813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106604</xdr:rowOff>
    </xdr:from>
    <xdr:to>
      <xdr:col>29</xdr:col>
      <xdr:colOff>177800</xdr:colOff>
      <xdr:row>35</xdr:row>
      <xdr:rowOff>208204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294581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6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118537</xdr:rowOff>
    </xdr:from>
    <xdr:to>
      <xdr:col>26</xdr:col>
      <xdr:colOff>101600</xdr:colOff>
      <xdr:row>35</xdr:row>
      <xdr:rowOff>220137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230314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9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230139</xdr:rowOff>
    </xdr:from>
    <xdr:to>
      <xdr:col>22</xdr:col>
      <xdr:colOff>165100</xdr:colOff>
      <xdr:row>35</xdr:row>
      <xdr:rowOff>331739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341916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243215</xdr:rowOff>
    </xdr:from>
    <xdr:to>
      <xdr:col>19</xdr:col>
      <xdr:colOff>38100</xdr:colOff>
      <xdr:row>36</xdr:row>
      <xdr:rowOff>1915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35327</xdr:rowOff>
    </xdr:from>
    <xdr:to>
      <xdr:col>15</xdr:col>
      <xdr:colOff>101600</xdr:colOff>
      <xdr:row>36</xdr:row>
      <xdr:rowOff>136927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147104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5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141026</xdr:rowOff>
    </xdr:from>
    <xdr:to>
      <xdr:col>24</xdr:col>
      <xdr:colOff>63500</xdr:colOff>
      <xdr:row>34</xdr:row>
      <xdr:rowOff>41265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27426"/>
          <a:ext cx="838200" cy="24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141026</xdr:rowOff>
    </xdr:from>
    <xdr:to>
      <xdr:col>19</xdr:col>
      <xdr:colOff>177800</xdr:colOff>
      <xdr:row>33</xdr:row>
      <xdr:rowOff>33355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2742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84562</xdr:rowOff>
    </xdr:from>
    <xdr:to>
      <xdr:col>15</xdr:col>
      <xdr:colOff>50800</xdr:colOff>
      <xdr:row>33</xdr:row>
      <xdr:rowOff>33355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70962"/>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84562</xdr:rowOff>
    </xdr:from>
    <xdr:to>
      <xdr:col>10</xdr:col>
      <xdr:colOff>114300</xdr:colOff>
      <xdr:row>32</xdr:row>
      <xdr:rowOff>129276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7096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161915</xdr:rowOff>
    </xdr:from>
    <xdr:to>
      <xdr:col>24</xdr:col>
      <xdr:colOff>114300</xdr:colOff>
      <xdr:row>34</xdr:row>
      <xdr:rowOff>92065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13342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90226</xdr:rowOff>
    </xdr:from>
    <xdr:to>
      <xdr:col>20</xdr:col>
      <xdr:colOff>38100</xdr:colOff>
      <xdr:row>33</xdr:row>
      <xdr:rowOff>20376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36903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154005</xdr:rowOff>
    </xdr:from>
    <xdr:to>
      <xdr:col>15</xdr:col>
      <xdr:colOff>101600</xdr:colOff>
      <xdr:row>33</xdr:row>
      <xdr:rowOff>84155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100682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33762</xdr:rowOff>
    </xdr:from>
    <xdr:to>
      <xdr:col>10</xdr:col>
      <xdr:colOff>165100</xdr:colOff>
      <xdr:row>32</xdr:row>
      <xdr:rowOff>135362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151889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78476</xdr:rowOff>
    </xdr:from>
    <xdr:to>
      <xdr:col>6</xdr:col>
      <xdr:colOff>38100</xdr:colOff>
      <xdr:row>33</xdr:row>
      <xdr:rowOff>8626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25153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34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121445</xdr:rowOff>
    </xdr:from>
    <xdr:to>
      <xdr:col>24</xdr:col>
      <xdr:colOff>63500</xdr:colOff>
      <xdr:row>56</xdr:row>
      <xdr:rowOff>124710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51195"/>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121445</xdr:rowOff>
    </xdr:from>
    <xdr:to>
      <xdr:col>19</xdr:col>
      <xdr:colOff>177800</xdr:colOff>
      <xdr:row>56</xdr:row>
      <xdr:rowOff>29972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1195"/>
          <a:ext cx="889000" cy="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30000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29972</xdr:rowOff>
    </xdr:from>
    <xdr:to>
      <xdr:col>15</xdr:col>
      <xdr:colOff>50800</xdr:colOff>
      <xdr:row>57</xdr:row>
      <xdr:rowOff>15080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1172"/>
          <a:ext cx="889000" cy="1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15080</xdr:rowOff>
    </xdr:from>
    <xdr:to>
      <xdr:col>10</xdr:col>
      <xdr:colOff>114300</xdr:colOff>
      <xdr:row>57</xdr:row>
      <xdr:rowOff>118604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7730"/>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73910</xdr:rowOff>
    </xdr:from>
    <xdr:to>
      <xdr:col>24</xdr:col>
      <xdr:colOff>114300</xdr:colOff>
      <xdr:row>57</xdr:row>
      <xdr:rowOff>4060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70645</xdr:rowOff>
    </xdr:from>
    <xdr:to>
      <xdr:col>20</xdr:col>
      <xdr:colOff>38100</xdr:colOff>
      <xdr:row>56</xdr:row>
      <xdr:rowOff>795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17322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150622</xdr:rowOff>
    </xdr:from>
    <xdr:to>
      <xdr:col>15</xdr:col>
      <xdr:colOff>101600</xdr:colOff>
      <xdr:row>56</xdr:row>
      <xdr:rowOff>80772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97299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135730</xdr:rowOff>
    </xdr:from>
    <xdr:to>
      <xdr:col>10</xdr:col>
      <xdr:colOff>165100</xdr:colOff>
      <xdr:row>57</xdr:row>
      <xdr:rowOff>65880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67804</xdr:rowOff>
    </xdr:from>
    <xdr:to>
      <xdr:col>6</xdr:col>
      <xdr:colOff>38100</xdr:colOff>
      <xdr:row>57</xdr:row>
      <xdr:rowOff>169404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105219</xdr:rowOff>
    </xdr:from>
    <xdr:to>
      <xdr:col>24</xdr:col>
      <xdr:colOff>63500</xdr:colOff>
      <xdr:row>73</xdr:row>
      <xdr:rowOff>50546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449619"/>
          <a:ext cx="8382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50563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56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34354</xdr:rowOff>
    </xdr:from>
    <xdr:to>
      <xdr:col>19</xdr:col>
      <xdr:colOff>177800</xdr:colOff>
      <xdr:row>73</xdr:row>
      <xdr:rowOff>50546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378754"/>
          <a:ext cx="8890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152290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6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34354</xdr:rowOff>
    </xdr:from>
    <xdr:to>
      <xdr:col>15</xdr:col>
      <xdr:colOff>50800</xdr:colOff>
      <xdr:row>72</xdr:row>
      <xdr:rowOff>133794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378754"/>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126382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133794</xdr:rowOff>
    </xdr:from>
    <xdr:to>
      <xdr:col>10</xdr:col>
      <xdr:colOff>114300</xdr:colOff>
      <xdr:row>75</xdr:row>
      <xdr:rowOff>17970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478194"/>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54419</xdr:rowOff>
    </xdr:from>
    <xdr:to>
      <xdr:col>24</xdr:col>
      <xdr:colOff>114300</xdr:colOff>
      <xdr:row>72</xdr:row>
      <xdr:rowOff>156019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77296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171196</xdr:rowOff>
    </xdr:from>
    <xdr:to>
      <xdr:col>20</xdr:col>
      <xdr:colOff>38100</xdr:colOff>
      <xdr:row>73</xdr:row>
      <xdr:rowOff>101346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5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117873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29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155004</xdr:rowOff>
    </xdr:from>
    <xdr:to>
      <xdr:col>15</xdr:col>
      <xdr:colOff>101600</xdr:colOff>
      <xdr:row>72</xdr:row>
      <xdr:rowOff>85154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101681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1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82994</xdr:rowOff>
    </xdr:from>
    <xdr:to>
      <xdr:col>10</xdr:col>
      <xdr:colOff>165100</xdr:colOff>
      <xdr:row>73</xdr:row>
      <xdr:rowOff>13144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29671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2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138620</xdr:rowOff>
    </xdr:from>
    <xdr:to>
      <xdr:col>6</xdr:col>
      <xdr:colOff>38100</xdr:colOff>
      <xdr:row>75</xdr:row>
      <xdr:rowOff>68770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85297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6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73406</xdr:rowOff>
    </xdr:from>
    <xdr:to>
      <xdr:col>24</xdr:col>
      <xdr:colOff>63500</xdr:colOff>
      <xdr:row>98</xdr:row>
      <xdr:rowOff>118211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75506"/>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25061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1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73406</xdr:rowOff>
    </xdr:from>
    <xdr:to>
      <xdr:col>19</xdr:col>
      <xdr:colOff>177800</xdr:colOff>
      <xdr:row>98</xdr:row>
      <xdr:rowOff>126822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75506"/>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80763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1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126822</xdr:rowOff>
    </xdr:from>
    <xdr:to>
      <xdr:col>15</xdr:col>
      <xdr:colOff>50800</xdr:colOff>
      <xdr:row>98</xdr:row>
      <xdr:rowOff>139624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289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139624</xdr:rowOff>
    </xdr:from>
    <xdr:to>
      <xdr:col>10</xdr:col>
      <xdr:colOff>114300</xdr:colOff>
      <xdr:row>99</xdr:row>
      <xdr:rowOff>13742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41724"/>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67411</xdr:rowOff>
    </xdr:from>
    <xdr:to>
      <xdr:col>24</xdr:col>
      <xdr:colOff>114300</xdr:colOff>
      <xdr:row>98</xdr:row>
      <xdr:rowOff>169011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45838</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22606</xdr:rowOff>
    </xdr:from>
    <xdr:to>
      <xdr:col>20</xdr:col>
      <xdr:colOff>38100</xdr:colOff>
      <xdr:row>98</xdr:row>
      <xdr:rowOff>124206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115333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91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76022</xdr:rowOff>
    </xdr:from>
    <xdr:to>
      <xdr:col>15</xdr:col>
      <xdr:colOff>101600</xdr:colOff>
      <xdr:row>99</xdr:row>
      <xdr:rowOff>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168749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9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88824</xdr:rowOff>
    </xdr:from>
    <xdr:to>
      <xdr:col>10</xdr:col>
      <xdr:colOff>165100</xdr:colOff>
      <xdr:row>99</xdr:row>
      <xdr:rowOff>18974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10101</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9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134392</xdr:rowOff>
    </xdr:from>
    <xdr:to>
      <xdr:col>6</xdr:col>
      <xdr:colOff>38100</xdr:colOff>
      <xdr:row>99</xdr:row>
      <xdr:rowOff>64542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55669</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6106</xdr:rowOff>
    </xdr:from>
    <xdr:to>
      <xdr:col>55</xdr:col>
      <xdr:colOff>0</xdr:colOff>
      <xdr:row>33</xdr:row>
      <xdr:rowOff>158559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92506"/>
          <a:ext cx="838200" cy="3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6106</xdr:rowOff>
    </xdr:from>
    <xdr:to>
      <xdr:col>50</xdr:col>
      <xdr:colOff>114300</xdr:colOff>
      <xdr:row>32</xdr:row>
      <xdr:rowOff>11547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9250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11547</xdr:rowOff>
    </xdr:from>
    <xdr:to>
      <xdr:col>45</xdr:col>
      <xdr:colOff>177800</xdr:colOff>
      <xdr:row>33</xdr:row>
      <xdr:rowOff>7364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497947"/>
          <a:ext cx="889000" cy="16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7364</xdr:rowOff>
    </xdr:from>
    <xdr:to>
      <xdr:col>41</xdr:col>
      <xdr:colOff>50800</xdr:colOff>
      <xdr:row>38</xdr:row>
      <xdr:rowOff>156890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65214"/>
          <a:ext cx="889000" cy="10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107759</xdr:rowOff>
    </xdr:from>
    <xdr:to>
      <xdr:col>55</xdr:col>
      <xdr:colOff>50800</xdr:colOff>
      <xdr:row>34</xdr:row>
      <xdr:rowOff>37909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86186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4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126756</xdr:rowOff>
    </xdr:from>
    <xdr:to>
      <xdr:col>50</xdr:col>
      <xdr:colOff>165100</xdr:colOff>
      <xdr:row>32</xdr:row>
      <xdr:rowOff>56906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48033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5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132197</xdr:rowOff>
    </xdr:from>
    <xdr:to>
      <xdr:col>46</xdr:col>
      <xdr:colOff>38100</xdr:colOff>
      <xdr:row>32</xdr:row>
      <xdr:rowOff>62347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4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53474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3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128014</xdr:rowOff>
    </xdr:from>
    <xdr:to>
      <xdr:col>41</xdr:col>
      <xdr:colOff>101600</xdr:colOff>
      <xdr:row>33</xdr:row>
      <xdr:rowOff>58164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49291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0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106090</xdr:rowOff>
    </xdr:from>
    <xdr:to>
      <xdr:col>36</xdr:col>
      <xdr:colOff>165100</xdr:colOff>
      <xdr:row>39</xdr:row>
      <xdr:rowOff>36240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27367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94078</xdr:rowOff>
    </xdr:from>
    <xdr:to>
      <xdr:col>55</xdr:col>
      <xdr:colOff>0</xdr:colOff>
      <xdr:row>53</xdr:row>
      <xdr:rowOff>13382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8838028"/>
          <a:ext cx="8382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50873</xdr:rowOff>
    </xdr:from>
    <xdr:to>
      <xdr:col>50</xdr:col>
      <xdr:colOff>114300</xdr:colOff>
      <xdr:row>51</xdr:row>
      <xdr:rowOff>94078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879482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76079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50873</xdr:rowOff>
    </xdr:from>
    <xdr:to>
      <xdr:col>45</xdr:col>
      <xdr:colOff>177800</xdr:colOff>
      <xdr:row>51</xdr:row>
      <xdr:rowOff>65568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879482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74185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1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65568</xdr:rowOff>
    </xdr:from>
    <xdr:to>
      <xdr:col>41</xdr:col>
      <xdr:colOff>50800</xdr:colOff>
      <xdr:row>52</xdr:row>
      <xdr:rowOff>26184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8809518"/>
          <a:ext cx="889000" cy="1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0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132870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2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134032</xdr:rowOff>
    </xdr:from>
    <xdr:to>
      <xdr:col>55</xdr:col>
      <xdr:colOff>50800</xdr:colOff>
      <xdr:row>53</xdr:row>
      <xdr:rowOff>64182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156909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43278</xdr:rowOff>
    </xdr:from>
    <xdr:to>
      <xdr:col>50</xdr:col>
      <xdr:colOff>165100</xdr:colOff>
      <xdr:row>51</xdr:row>
      <xdr:rowOff>144878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87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161405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85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73</xdr:rowOff>
    </xdr:from>
    <xdr:to>
      <xdr:col>46</xdr:col>
      <xdr:colOff>38100</xdr:colOff>
      <xdr:row>51</xdr:row>
      <xdr:rowOff>101673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87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118200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51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14768</xdr:rowOff>
    </xdr:from>
    <xdr:to>
      <xdr:col>41</xdr:col>
      <xdr:colOff>101600</xdr:colOff>
      <xdr:row>51</xdr:row>
      <xdr:rowOff>116368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8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132895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5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146834</xdr:rowOff>
    </xdr:from>
    <xdr:to>
      <xdr:col>36</xdr:col>
      <xdr:colOff>165100</xdr:colOff>
      <xdr:row>52</xdr:row>
      <xdr:rowOff>76984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8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93511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6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76530</xdr:rowOff>
    </xdr:from>
    <xdr:to>
      <xdr:col>55</xdr:col>
      <xdr:colOff>0</xdr:colOff>
      <xdr:row>76</xdr:row>
      <xdr:rowOff>146483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06730"/>
          <a:ext cx="8382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54318</xdr:rowOff>
    </xdr:from>
    <xdr:to>
      <xdr:col>50</xdr:col>
      <xdr:colOff>114300</xdr:colOff>
      <xdr:row>76</xdr:row>
      <xdr:rowOff>76530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84518"/>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54318</xdr:rowOff>
    </xdr:from>
    <xdr:to>
      <xdr:col>45</xdr:col>
      <xdr:colOff>177800</xdr:colOff>
      <xdr:row>76</xdr:row>
      <xdr:rowOff>132842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8451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156655</xdr:rowOff>
    </xdr:from>
    <xdr:to>
      <xdr:col>41</xdr:col>
      <xdr:colOff>50800</xdr:colOff>
      <xdr:row>76</xdr:row>
      <xdr:rowOff>132842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4395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95683</xdr:rowOff>
    </xdr:from>
    <xdr:to>
      <xdr:col>55</xdr:col>
      <xdr:colOff>50800</xdr:colOff>
      <xdr:row>77</xdr:row>
      <xdr:rowOff>25833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74110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25730</xdr:rowOff>
    </xdr:from>
    <xdr:to>
      <xdr:col>50</xdr:col>
      <xdr:colOff>165100</xdr:colOff>
      <xdr:row>76</xdr:row>
      <xdr:rowOff>127330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118457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3518</xdr:rowOff>
    </xdr:from>
    <xdr:to>
      <xdr:col>46</xdr:col>
      <xdr:colOff>38100</xdr:colOff>
      <xdr:row>76</xdr:row>
      <xdr:rowOff>105118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96245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82042</xdr:rowOff>
    </xdr:from>
    <xdr:to>
      <xdr:col>41</xdr:col>
      <xdr:colOff>101600</xdr:colOff>
      <xdr:row>77</xdr:row>
      <xdr:rowOff>12192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105855</xdr:rowOff>
    </xdr:from>
    <xdr:to>
      <xdr:col>36</xdr:col>
      <xdr:colOff>165100</xdr:colOff>
      <xdr:row>75</xdr:row>
      <xdr:rowOff>36005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27132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126403</xdr:rowOff>
    </xdr:from>
    <xdr:to>
      <xdr:col>54</xdr:col>
      <xdr:colOff>189865</xdr:colOff>
      <xdr:row>98</xdr:row>
      <xdr:rowOff>133338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99803"/>
          <a:ext cx="1270" cy="103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137165</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133338</xdr:rowOff>
    </xdr:from>
    <xdr:to>
      <xdr:col>55</xdr:col>
      <xdr:colOff>88900</xdr:colOff>
      <xdr:row>98</xdr:row>
      <xdr:rowOff>133338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5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73080</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6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126403</xdr:rowOff>
    </xdr:from>
    <xdr:to>
      <xdr:col>55</xdr:col>
      <xdr:colOff>88900</xdr:colOff>
      <xdr:row>92</xdr:row>
      <xdr:rowOff>126403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9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71044</xdr:rowOff>
    </xdr:from>
    <xdr:to>
      <xdr:col>55</xdr:col>
      <xdr:colOff>0</xdr:colOff>
      <xdr:row>92</xdr:row>
      <xdr:rowOff>126403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844444"/>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87140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374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108713</xdr:rowOff>
    </xdr:from>
    <xdr:to>
      <xdr:col>55</xdr:col>
      <xdr:colOff>50800</xdr:colOff>
      <xdr:row>96</xdr:row>
      <xdr:rowOff>38863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9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59956</xdr:rowOff>
    </xdr:from>
    <xdr:to>
      <xdr:col>50</xdr:col>
      <xdr:colOff>114300</xdr:colOff>
      <xdr:row>92</xdr:row>
      <xdr:rowOff>71044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661906"/>
          <a:ext cx="889000" cy="18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66078</xdr:rowOff>
    </xdr:from>
    <xdr:to>
      <xdr:col>50</xdr:col>
      <xdr:colOff>165100</xdr:colOff>
      <xdr:row>96</xdr:row>
      <xdr:rowOff>167678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52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158805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59956</xdr:rowOff>
    </xdr:from>
    <xdr:to>
      <xdr:col>45</xdr:col>
      <xdr:colOff>177800</xdr:colOff>
      <xdr:row>92</xdr:row>
      <xdr:rowOff>9589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661906"/>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117056</xdr:rowOff>
    </xdr:from>
    <xdr:to>
      <xdr:col>46</xdr:col>
      <xdr:colOff>38100</xdr:colOff>
      <xdr:row>96</xdr:row>
      <xdr:rowOff>47206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0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38333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9589</xdr:rowOff>
    </xdr:from>
    <xdr:to>
      <xdr:col>41</xdr:col>
      <xdr:colOff>50800</xdr:colOff>
      <xdr:row>93</xdr:row>
      <xdr:rowOff>163703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5782989"/>
          <a:ext cx="889000" cy="3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163385</xdr:rowOff>
    </xdr:from>
    <xdr:to>
      <xdr:col>41</xdr:col>
      <xdr:colOff>101600</xdr:colOff>
      <xdr:row>96</xdr:row>
      <xdr:rowOff>93535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54305</xdr:rowOff>
    </xdr:from>
    <xdr:to>
      <xdr:col>36</xdr:col>
      <xdr:colOff>165100</xdr:colOff>
      <xdr:row>96</xdr:row>
      <xdr:rowOff>155905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1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147032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75603</xdr:rowOff>
    </xdr:from>
    <xdr:to>
      <xdr:col>55</xdr:col>
      <xdr:colOff>50800</xdr:colOff>
      <xdr:row>93</xdr:row>
      <xdr:rowOff>5753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8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28630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20244</xdr:rowOff>
    </xdr:from>
    <xdr:to>
      <xdr:col>50</xdr:col>
      <xdr:colOff>165100</xdr:colOff>
      <xdr:row>92</xdr:row>
      <xdr:rowOff>121844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7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138371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5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9156</xdr:rowOff>
    </xdr:from>
    <xdr:to>
      <xdr:col>46</xdr:col>
      <xdr:colOff>38100</xdr:colOff>
      <xdr:row>91</xdr:row>
      <xdr:rowOff>110756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6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127283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3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130239</xdr:rowOff>
    </xdr:from>
    <xdr:to>
      <xdr:col>41</xdr:col>
      <xdr:colOff>101600</xdr:colOff>
      <xdr:row>92</xdr:row>
      <xdr:rowOff>60389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76916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112903</xdr:rowOff>
    </xdr:from>
    <xdr:to>
      <xdr:col>36</xdr:col>
      <xdr:colOff>165100</xdr:colOff>
      <xdr:row>94</xdr:row>
      <xdr:rowOff>43053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0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83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113538</xdr:rowOff>
    </xdr:from>
    <xdr:to>
      <xdr:col>85</xdr:col>
      <xdr:colOff>127000</xdr:colOff>
      <xdr:row>38</xdr:row>
      <xdr:rowOff>147828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285738"/>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51452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23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72644</xdr:rowOff>
    </xdr:from>
    <xdr:to>
      <xdr:col>81</xdr:col>
      <xdr:colOff>50800</xdr:colOff>
      <xdr:row>38</xdr:row>
      <xdr:rowOff>147828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87744"/>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135018</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72644</xdr:rowOff>
    </xdr:from>
    <xdr:to>
      <xdr:col>76</xdr:col>
      <xdr:colOff>114300</xdr:colOff>
      <xdr:row>38</xdr:row>
      <xdr:rowOff>79375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587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14859</xdr:rowOff>
    </xdr:from>
    <xdr:to>
      <xdr:col>71</xdr:col>
      <xdr:colOff>177800</xdr:colOff>
      <xdr:row>38</xdr:row>
      <xdr:rowOff>79375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29959"/>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62738</xdr:rowOff>
    </xdr:from>
    <xdr:to>
      <xdr:col>85</xdr:col>
      <xdr:colOff>177800</xdr:colOff>
      <xdr:row>36</xdr:row>
      <xdr:rowOff>164338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85615</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97028</xdr:rowOff>
    </xdr:from>
    <xdr:to>
      <xdr:col>81</xdr:col>
      <xdr:colOff>101600</xdr:colOff>
      <xdr:row>39</xdr:row>
      <xdr:rowOff>27178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18305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79317" y="670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21844</xdr:rowOff>
    </xdr:from>
    <xdr:to>
      <xdr:col>76</xdr:col>
      <xdr:colOff>165100</xdr:colOff>
      <xdr:row>38</xdr:row>
      <xdr:rowOff>123444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114571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28575</xdr:rowOff>
    </xdr:from>
    <xdr:to>
      <xdr:col>72</xdr:col>
      <xdr:colOff>38100</xdr:colOff>
      <xdr:row>38</xdr:row>
      <xdr:rowOff>130175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121302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135509</xdr:rowOff>
    </xdr:from>
    <xdr:to>
      <xdr:col>67</xdr:col>
      <xdr:colOff>101600</xdr:colOff>
      <xdr:row>38</xdr:row>
      <xdr:rowOff>65660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15845</xdr:rowOff>
    </xdr:from>
    <xdr:to>
      <xdr:col>85</xdr:col>
      <xdr:colOff>127000</xdr:colOff>
      <xdr:row>71</xdr:row>
      <xdr:rowOff>56352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188795"/>
          <a:ext cx="8382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53611</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12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56352</xdr:rowOff>
    </xdr:from>
    <xdr:to>
      <xdr:col>81</xdr:col>
      <xdr:colOff>50800</xdr:colOff>
      <xdr:row>71</xdr:row>
      <xdr:rowOff>109571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229302"/>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94621</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109571</xdr:rowOff>
    </xdr:from>
    <xdr:to>
      <xdr:col>76</xdr:col>
      <xdr:colOff>114300</xdr:colOff>
      <xdr:row>72</xdr:row>
      <xdr:rowOff>71531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282521"/>
          <a:ext cx="889000" cy="13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88587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9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71531</xdr:rowOff>
    </xdr:from>
    <xdr:to>
      <xdr:col>71</xdr:col>
      <xdr:colOff>177800</xdr:colOff>
      <xdr:row>72</xdr:row>
      <xdr:rowOff>76378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415931"/>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149761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0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136495</xdr:rowOff>
    </xdr:from>
    <xdr:to>
      <xdr:col>85</xdr:col>
      <xdr:colOff>177800</xdr:colOff>
      <xdr:row>71</xdr:row>
      <xdr:rowOff>66645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1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89522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0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5552</xdr:rowOff>
    </xdr:from>
    <xdr:to>
      <xdr:col>81</xdr:col>
      <xdr:colOff>101600</xdr:colOff>
      <xdr:row>71</xdr:row>
      <xdr:rowOff>107152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1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123679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19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58771</xdr:rowOff>
    </xdr:from>
    <xdr:to>
      <xdr:col>76</xdr:col>
      <xdr:colOff>165100</xdr:colOff>
      <xdr:row>71</xdr:row>
      <xdr:rowOff>160371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2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5448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0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20731</xdr:rowOff>
    </xdr:from>
    <xdr:to>
      <xdr:col>72</xdr:col>
      <xdr:colOff>38100</xdr:colOff>
      <xdr:row>72</xdr:row>
      <xdr:rowOff>122331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138858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25578</xdr:rowOff>
    </xdr:from>
    <xdr:to>
      <xdr:col>67</xdr:col>
      <xdr:colOff>101600</xdr:colOff>
      <xdr:row>72</xdr:row>
      <xdr:rowOff>127178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143705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1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98918</xdr:rowOff>
    </xdr:from>
    <xdr:to>
      <xdr:col>85</xdr:col>
      <xdr:colOff>126364</xdr:colOff>
      <xdr:row>97</xdr:row>
      <xdr:rowOff>5694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872318"/>
          <a:ext cx="1269" cy="764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9521</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5694</xdr:rowOff>
    </xdr:from>
    <xdr:to>
      <xdr:col>86</xdr:col>
      <xdr:colOff>25400</xdr:colOff>
      <xdr:row>97</xdr:row>
      <xdr:rowOff>5694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45595</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6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98918</xdr:rowOff>
    </xdr:from>
    <xdr:to>
      <xdr:col>86</xdr:col>
      <xdr:colOff>25400</xdr:colOff>
      <xdr:row>92</xdr:row>
      <xdr:rowOff>98918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87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105868</xdr:rowOff>
    </xdr:from>
    <xdr:to>
      <xdr:col>85</xdr:col>
      <xdr:colOff>127000</xdr:colOff>
      <xdr:row>96</xdr:row>
      <xdr:rowOff>30476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393618"/>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59154</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00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36277</xdr:rowOff>
    </xdr:from>
    <xdr:to>
      <xdr:col>85</xdr:col>
      <xdr:colOff>177800</xdr:colOff>
      <xdr:row>94</xdr:row>
      <xdr:rowOff>137877</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15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89179</xdr:rowOff>
    </xdr:from>
    <xdr:to>
      <xdr:col>81</xdr:col>
      <xdr:colOff>50800</xdr:colOff>
      <xdr:row>96</xdr:row>
      <xdr:rowOff>30476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034029"/>
          <a:ext cx="889000" cy="4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3220</xdr:rowOff>
    </xdr:from>
    <xdr:to>
      <xdr:col>81</xdr:col>
      <xdr:colOff>101600</xdr:colOff>
      <xdr:row>95</xdr:row>
      <xdr:rowOff>104820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2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121347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0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89179</xdr:rowOff>
    </xdr:from>
    <xdr:to>
      <xdr:col>76</xdr:col>
      <xdr:colOff>114300</xdr:colOff>
      <xdr:row>97</xdr:row>
      <xdr:rowOff>133390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034029"/>
          <a:ext cx="889000" cy="7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162006</xdr:rowOff>
    </xdr:from>
    <xdr:to>
      <xdr:col>76</xdr:col>
      <xdr:colOff>165100</xdr:colOff>
      <xdr:row>93</xdr:row>
      <xdr:rowOff>92156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108683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7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133390</xdr:rowOff>
    </xdr:from>
    <xdr:to>
      <xdr:col>71</xdr:col>
      <xdr:colOff>177800</xdr:colOff>
      <xdr:row>98</xdr:row>
      <xdr:rowOff>18816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764040"/>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47431</xdr:rowOff>
    </xdr:from>
    <xdr:to>
      <xdr:col>72</xdr:col>
      <xdr:colOff>38100</xdr:colOff>
      <xdr:row>96</xdr:row>
      <xdr:rowOff>149031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165558</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141295</xdr:rowOff>
    </xdr:from>
    <xdr:to>
      <xdr:col>67</xdr:col>
      <xdr:colOff>101600</xdr:colOff>
      <xdr:row>97</xdr:row>
      <xdr:rowOff>71445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87972</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55068</xdr:rowOff>
    </xdr:from>
    <xdr:to>
      <xdr:col>85</xdr:col>
      <xdr:colOff>177800</xdr:colOff>
      <xdr:row>95</xdr:row>
      <xdr:rowOff>156668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33495</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151126</xdr:rowOff>
    </xdr:from>
    <xdr:to>
      <xdr:col>81</xdr:col>
      <xdr:colOff>101600</xdr:colOff>
      <xdr:row>96</xdr:row>
      <xdr:rowOff>81276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72403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5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38379</xdr:rowOff>
    </xdr:from>
    <xdr:to>
      <xdr:col>76</xdr:col>
      <xdr:colOff>165100</xdr:colOff>
      <xdr:row>93</xdr:row>
      <xdr:rowOff>139979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5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131106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82590</xdr:rowOff>
    </xdr:from>
    <xdr:to>
      <xdr:col>72</xdr:col>
      <xdr:colOff>38100</xdr:colOff>
      <xdr:row>98</xdr:row>
      <xdr:rowOff>12740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3867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139466</xdr:rowOff>
    </xdr:from>
    <xdr:to>
      <xdr:col>67</xdr:col>
      <xdr:colOff>101600</xdr:colOff>
      <xdr:row>98</xdr:row>
      <xdr:rowOff>69616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60743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xdr:rowOff>
    </xdr:from>
    <xdr:to>
      <xdr:col>116</xdr:col>
      <xdr:colOff>63500</xdr:colOff>
      <xdr:row>38</xdr:row>
      <xdr:rowOff>18999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52632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168046</xdr:rowOff>
    </xdr:from>
    <xdr:to>
      <xdr:col>111</xdr:col>
      <xdr:colOff>177800</xdr:colOff>
      <xdr:row>38</xdr:row>
      <xdr:rowOff>11226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5116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168046</xdr:rowOff>
    </xdr:from>
    <xdr:to>
      <xdr:col>107</xdr:col>
      <xdr:colOff>50800</xdr:colOff>
      <xdr:row>38</xdr:row>
      <xdr:rowOff>1625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116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14427</xdr:rowOff>
    </xdr:from>
    <xdr:to>
      <xdr:col>102</xdr:col>
      <xdr:colOff>114300</xdr:colOff>
      <xdr:row>38</xdr:row>
      <xdr:rowOff>1625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358077"/>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139649</xdr:rowOff>
    </xdr:from>
    <xdr:to>
      <xdr:col>116</xdr:col>
      <xdr:colOff>114300</xdr:colOff>
      <xdr:row>38</xdr:row>
      <xdr:rowOff>69799</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54576</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3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131877</xdr:rowOff>
    </xdr:from>
    <xdr:to>
      <xdr:col>112</xdr:col>
      <xdr:colOff>38100</xdr:colOff>
      <xdr:row>38</xdr:row>
      <xdr:rowOff>62027</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53153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117246</xdr:rowOff>
    </xdr:from>
    <xdr:to>
      <xdr:col>107</xdr:col>
      <xdr:colOff>101600</xdr:colOff>
      <xdr:row>38</xdr:row>
      <xdr:rowOff>47396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38523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122275</xdr:rowOff>
    </xdr:from>
    <xdr:to>
      <xdr:col>102</xdr:col>
      <xdr:colOff>165100</xdr:colOff>
      <xdr:row>38</xdr:row>
      <xdr:rowOff>52425</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43552</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5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135077</xdr:rowOff>
    </xdr:from>
    <xdr:to>
      <xdr:col>98</xdr:col>
      <xdr:colOff>38100</xdr:colOff>
      <xdr:row>37</xdr:row>
      <xdr:rowOff>65227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56354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142346</xdr:rowOff>
    </xdr:from>
    <xdr:to>
      <xdr:col>116</xdr:col>
      <xdr:colOff>63500</xdr:colOff>
      <xdr:row>52</xdr:row>
      <xdr:rowOff>99940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8886296"/>
          <a:ext cx="8382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78969</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6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99940</xdr:rowOff>
    </xdr:from>
    <xdr:to>
      <xdr:col>111</xdr:col>
      <xdr:colOff>177800</xdr:colOff>
      <xdr:row>53</xdr:row>
      <xdr:rowOff>47721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015340"/>
          <a:ext cx="889000" cy="1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103037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47721</xdr:rowOff>
    </xdr:from>
    <xdr:to>
      <xdr:col>107</xdr:col>
      <xdr:colOff>50800</xdr:colOff>
      <xdr:row>53</xdr:row>
      <xdr:rowOff>52195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13457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52195</xdr:rowOff>
    </xdr:from>
    <xdr:to>
      <xdr:col>102</xdr:col>
      <xdr:colOff>114300</xdr:colOff>
      <xdr:row>58</xdr:row>
      <xdr:rowOff>23539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139045"/>
          <a:ext cx="889000" cy="8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91546</xdr:rowOff>
    </xdr:from>
    <xdr:to>
      <xdr:col>116</xdr:col>
      <xdr:colOff>114300</xdr:colOff>
      <xdr:row>52</xdr:row>
      <xdr:rowOff>21696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114423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6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49140</xdr:rowOff>
    </xdr:from>
    <xdr:to>
      <xdr:col>112</xdr:col>
      <xdr:colOff>38100</xdr:colOff>
      <xdr:row>52</xdr:row>
      <xdr:rowOff>150740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89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167267</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73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168371</xdr:rowOff>
    </xdr:from>
    <xdr:to>
      <xdr:col>107</xdr:col>
      <xdr:colOff>101600</xdr:colOff>
      <xdr:row>53</xdr:row>
      <xdr:rowOff>98521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115048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1395</xdr:rowOff>
    </xdr:from>
    <xdr:to>
      <xdr:col>102</xdr:col>
      <xdr:colOff>165100</xdr:colOff>
      <xdr:row>53</xdr:row>
      <xdr:rowOff>102995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94122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144189</xdr:rowOff>
    </xdr:from>
    <xdr:to>
      <xdr:col>98</xdr:col>
      <xdr:colOff>38100</xdr:colOff>
      <xdr:row>58</xdr:row>
      <xdr:rowOff>74339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9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65466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42926</xdr:rowOff>
    </xdr:from>
    <xdr:to>
      <xdr:col>116</xdr:col>
      <xdr:colOff>63500</xdr:colOff>
      <xdr:row>79</xdr:row>
      <xdr:rowOff>127888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3587476"/>
          <a:ext cx="8382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47007</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07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42926</xdr:rowOff>
    </xdr:from>
    <xdr:to>
      <xdr:col>111</xdr:col>
      <xdr:colOff>177800</xdr:colOff>
      <xdr:row>79</xdr:row>
      <xdr:rowOff>55118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587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144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0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53212</xdr:rowOff>
    </xdr:from>
    <xdr:to>
      <xdr:col>107</xdr:col>
      <xdr:colOff>50800</xdr:colOff>
      <xdr:row>79</xdr:row>
      <xdr:rowOff>55118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5977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56262</xdr:rowOff>
    </xdr:from>
    <xdr:to>
      <xdr:col>102</xdr:col>
      <xdr:colOff>114300</xdr:colOff>
      <xdr:row>79</xdr:row>
      <xdr:rowOff>53212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257912"/>
          <a:ext cx="889000" cy="3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77088</xdr:rowOff>
    </xdr:from>
    <xdr:to>
      <xdr:col>116</xdr:col>
      <xdr:colOff>114300</xdr:colOff>
      <xdr:row>80</xdr:row>
      <xdr:rowOff>7238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6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163465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5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163576</xdr:rowOff>
    </xdr:from>
    <xdr:to>
      <xdr:col>112</xdr:col>
      <xdr:colOff>38100</xdr:colOff>
      <xdr:row>79</xdr:row>
      <xdr:rowOff>93726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84853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4318</xdr:rowOff>
    </xdr:from>
    <xdr:to>
      <xdr:col>107</xdr:col>
      <xdr:colOff>101600</xdr:colOff>
      <xdr:row>79</xdr:row>
      <xdr:rowOff>105918</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97045</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2412</xdr:rowOff>
    </xdr:from>
    <xdr:to>
      <xdr:col>102</xdr:col>
      <xdr:colOff>165100</xdr:colOff>
      <xdr:row>79</xdr:row>
      <xdr:rowOff>104012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95139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6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5462</xdr:rowOff>
    </xdr:from>
    <xdr:to>
      <xdr:col>98</xdr:col>
      <xdr:colOff>38100</xdr:colOff>
      <xdr:row>77</xdr:row>
      <xdr:rowOff>107062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98189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物件費：新型コロナウイルス感染症に係る事業費（軽症者の宿泊療養施設等）が減少した。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災害復旧事業費：令和５年６月、７月の豪雨や令和６年能登半島地震に係る復旧事業費が増加した。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積立金：定年延長に伴い、退職手当の年度間負担平準化のための退職手当基金への積立が増加した。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貸付金：ビヨンドコロナ応援資金などの制度融資が増加した。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1,019,004
997,087
4,247.54
617,351,150
588,990,295
1,377,268
309,874,046
1,100,305,939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34</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697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1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57404</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6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20828</xdr:rowOff>
    </xdr:from>
    <xdr:to>
      <xdr:col>10</xdr:col>
      <xdr:colOff>114300</xdr:colOff>
      <xdr:row>34</xdr:row>
      <xdr:rowOff>57404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0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68326</xdr:rowOff>
    </xdr:from>
    <xdr:to>
      <xdr:col>24</xdr:col>
      <xdr:colOff>114300</xdr:colOff>
      <xdr:row>33</xdr:row>
      <xdr:rowOff>169926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91203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104157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152163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63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xdr:rowOff>
    </xdr:from>
    <xdr:to>
      <xdr:col>10</xdr:col>
      <xdr:colOff>165100</xdr:colOff>
      <xdr:row>34</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124731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141478</xdr:rowOff>
    </xdr:from>
    <xdr:to>
      <xdr:col>6</xdr:col>
      <xdr:colOff>38100</xdr:colOff>
      <xdr:row>34</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88155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59644</xdr:rowOff>
    </xdr:from>
    <xdr:to>
      <xdr:col>24</xdr:col>
      <xdr:colOff>63500</xdr:colOff>
      <xdr:row>55</xdr:row>
      <xdr:rowOff>130967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489394"/>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161463</xdr:rowOff>
    </xdr:from>
    <xdr:to>
      <xdr:col>19</xdr:col>
      <xdr:colOff>177800</xdr:colOff>
      <xdr:row>55</xdr:row>
      <xdr:rowOff>59644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8905413"/>
          <a:ext cx="889000" cy="5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161463</xdr:rowOff>
    </xdr:from>
    <xdr:to>
      <xdr:col>15</xdr:col>
      <xdr:colOff>50800</xdr:colOff>
      <xdr:row>57</xdr:row>
      <xdr:rowOff>83007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8905413"/>
          <a:ext cx="889000" cy="95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132158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2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57</xdr:row>
      <xdr:rowOff>93706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5565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80167</xdr:rowOff>
    </xdr:from>
    <xdr:to>
      <xdr:col>24</xdr:col>
      <xdr:colOff>114300</xdr:colOff>
      <xdr:row>56</xdr:row>
      <xdr:rowOff>10317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0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58594</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8844</xdr:rowOff>
    </xdr:from>
    <xdr:to>
      <xdr:col>20</xdr:col>
      <xdr:colOff>38100</xdr:colOff>
      <xdr:row>55</xdr:row>
      <xdr:rowOff>110444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126971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2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110663</xdr:rowOff>
    </xdr:from>
    <xdr:to>
      <xdr:col>15</xdr:col>
      <xdr:colOff>101600</xdr:colOff>
      <xdr:row>52</xdr:row>
      <xdr:rowOff>40813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88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57340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86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124934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42906</xdr:rowOff>
    </xdr:from>
    <xdr:to>
      <xdr:col>6</xdr:col>
      <xdr:colOff>38100</xdr:colOff>
      <xdr:row>57</xdr:row>
      <xdr:rowOff>144506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135633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94118</xdr:rowOff>
    </xdr:from>
    <xdr:to>
      <xdr:col>24</xdr:col>
      <xdr:colOff>62865</xdr:colOff>
      <xdr:row>78</xdr:row>
      <xdr:rowOff>14770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267068"/>
          <a:ext cx="1270" cy="112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18597</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33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14770</xdr:rowOff>
    </xdr:from>
    <xdr:to>
      <xdr:col>24</xdr:col>
      <xdr:colOff>152400</xdr:colOff>
      <xdr:row>78</xdr:row>
      <xdr:rowOff>14770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33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40795</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20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94118</xdr:rowOff>
    </xdr:from>
    <xdr:to>
      <xdr:col>24</xdr:col>
      <xdr:colOff>152400</xdr:colOff>
      <xdr:row>71</xdr:row>
      <xdr:rowOff>94118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2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77453</xdr:rowOff>
    </xdr:from>
    <xdr:to>
      <xdr:col>24</xdr:col>
      <xdr:colOff>63500</xdr:colOff>
      <xdr:row>77</xdr:row>
      <xdr:rowOff>90232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3279103"/>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4015</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862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152588</xdr:rowOff>
    </xdr:from>
    <xdr:to>
      <xdr:col>24</xdr:col>
      <xdr:colOff>114300</xdr:colOff>
      <xdr:row>76</xdr:row>
      <xdr:rowOff>82738</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30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77453</xdr:rowOff>
    </xdr:from>
    <xdr:to>
      <xdr:col>19</xdr:col>
      <xdr:colOff>177800</xdr:colOff>
      <xdr:row>77</xdr:row>
      <xdr:rowOff>110759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3279103"/>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53649</xdr:rowOff>
    </xdr:from>
    <xdr:to>
      <xdr:col>20</xdr:col>
      <xdr:colOff>38100</xdr:colOff>
      <xdr:row>76</xdr:row>
      <xdr:rowOff>155249</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308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327</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45357</xdr:rowOff>
    </xdr:from>
    <xdr:to>
      <xdr:col>15</xdr:col>
      <xdr:colOff>50800</xdr:colOff>
      <xdr:row>77</xdr:row>
      <xdr:rowOff>110759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019300" y="13247007"/>
          <a:ext cx="889000" cy="6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21486</xdr:rowOff>
    </xdr:from>
    <xdr:to>
      <xdr:col>15</xdr:col>
      <xdr:colOff>101600</xdr:colOff>
      <xdr:row>76</xdr:row>
      <xdr:rowOff>123086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305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139613</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8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45357</xdr:rowOff>
    </xdr:from>
    <xdr:to>
      <xdr:col>10</xdr:col>
      <xdr:colOff>114300</xdr:colOff>
      <xdr:row>78</xdr:row>
      <xdr:rowOff>109662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247007"/>
          <a:ext cx="889000" cy="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2054</xdr:rowOff>
    </xdr:from>
    <xdr:to>
      <xdr:col>10</xdr:col>
      <xdr:colOff>165100</xdr:colOff>
      <xdr:row>76</xdr:row>
      <xdr:rowOff>103654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3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120182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8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47431</xdr:rowOff>
    </xdr:from>
    <xdr:to>
      <xdr:col>6</xdr:col>
      <xdr:colOff>38100</xdr:colOff>
      <xdr:row>77</xdr:row>
      <xdr:rowOff>149031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24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165558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02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39432</xdr:rowOff>
    </xdr:from>
    <xdr:to>
      <xdr:col>24</xdr:col>
      <xdr:colOff>114300</xdr:colOff>
      <xdr:row>77</xdr:row>
      <xdr:rowOff>141032</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32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125809</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31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26653</xdr:rowOff>
    </xdr:from>
    <xdr:to>
      <xdr:col>20</xdr:col>
      <xdr:colOff>38100</xdr:colOff>
      <xdr:row>77</xdr:row>
      <xdr:rowOff>128253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32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119380</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33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59959</xdr:rowOff>
    </xdr:from>
    <xdr:to>
      <xdr:col>15</xdr:col>
      <xdr:colOff>101600</xdr:colOff>
      <xdr:row>77</xdr:row>
      <xdr:rowOff>161559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152686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33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166007</xdr:rowOff>
    </xdr:from>
    <xdr:to>
      <xdr:col>10</xdr:col>
      <xdr:colOff>165100</xdr:colOff>
      <xdr:row>77</xdr:row>
      <xdr:rowOff>96157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1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87284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58862</xdr:rowOff>
    </xdr:from>
    <xdr:to>
      <xdr:col>6</xdr:col>
      <xdr:colOff>38100</xdr:colOff>
      <xdr:row>78</xdr:row>
      <xdr:rowOff>160462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151589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41821</xdr:rowOff>
    </xdr:from>
    <xdr:to>
      <xdr:col>24</xdr:col>
      <xdr:colOff>63500</xdr:colOff>
      <xdr:row>96</xdr:row>
      <xdr:rowOff>94208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6158121"/>
          <a:ext cx="838200" cy="3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151168</xdr:rowOff>
    </xdr:from>
    <xdr:to>
      <xdr:col>19</xdr:col>
      <xdr:colOff>177800</xdr:colOff>
      <xdr:row>94</xdr:row>
      <xdr:rowOff>41821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5924568"/>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151168</xdr:rowOff>
    </xdr:from>
    <xdr:to>
      <xdr:col>15</xdr:col>
      <xdr:colOff>50800</xdr:colOff>
      <xdr:row>93</xdr:row>
      <xdr:rowOff>141263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924568"/>
          <a:ext cx="8890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141263</xdr:rowOff>
    </xdr:from>
    <xdr:to>
      <xdr:col>10</xdr:col>
      <xdr:colOff>114300</xdr:colOff>
      <xdr:row>98</xdr:row>
      <xdr:rowOff>63576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086113"/>
          <a:ext cx="889000" cy="77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43408</xdr:rowOff>
    </xdr:from>
    <xdr:to>
      <xdr:col>24</xdr:col>
      <xdr:colOff>114300</xdr:colOff>
      <xdr:row>96</xdr:row>
      <xdr:rowOff>145008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129785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4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162471</xdr:rowOff>
    </xdr:from>
    <xdr:to>
      <xdr:col>20</xdr:col>
      <xdr:colOff>38100</xdr:colOff>
      <xdr:row>94</xdr:row>
      <xdr:rowOff>92621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83748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2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100368</xdr:rowOff>
    </xdr:from>
    <xdr:to>
      <xdr:col>15</xdr:col>
      <xdr:colOff>101600</xdr:colOff>
      <xdr:row>93</xdr:row>
      <xdr:rowOff>30518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8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90463</xdr:rowOff>
    </xdr:from>
    <xdr:to>
      <xdr:col>10</xdr:col>
      <xdr:colOff>165100</xdr:colOff>
      <xdr:row>94</xdr:row>
      <xdr:rowOff>20613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0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1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12776</xdr:rowOff>
    </xdr:from>
    <xdr:to>
      <xdr:col>6</xdr:col>
      <xdr:colOff>38100</xdr:colOff>
      <xdr:row>98</xdr:row>
      <xdr:rowOff>114376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8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907</xdr:rowOff>
    </xdr:from>
    <xdr:to>
      <xdr:col>55</xdr:col>
      <xdr:colOff>0</xdr:colOff>
      <xdr:row>33</xdr:row>
      <xdr:rowOff>126637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565875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126637</xdr:rowOff>
    </xdr:from>
    <xdr:to>
      <xdr:col>50</xdr:col>
      <xdr:colOff>114300</xdr:colOff>
      <xdr:row>34</xdr:row>
      <xdr:rowOff>133169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78448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133169</xdr:rowOff>
    </xdr:from>
    <xdr:to>
      <xdr:col>45</xdr:col>
      <xdr:colOff>177800</xdr:colOff>
      <xdr:row>35</xdr:row>
      <xdr:rowOff>77651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5962469"/>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62956</xdr:rowOff>
    </xdr:from>
    <xdr:to>
      <xdr:col>41</xdr:col>
      <xdr:colOff>50800</xdr:colOff>
      <xdr:row>35</xdr:row>
      <xdr:rowOff>77651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063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142438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121557</xdr:rowOff>
    </xdr:from>
    <xdr:to>
      <xdr:col>55</xdr:col>
      <xdr:colOff>50800</xdr:colOff>
      <xdr:row>33</xdr:row>
      <xdr:rowOff>51707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144434</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4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75837</xdr:rowOff>
    </xdr:from>
    <xdr:to>
      <xdr:col>50</xdr:col>
      <xdr:colOff>165100</xdr:colOff>
      <xdr:row>34</xdr:row>
      <xdr:rowOff>5987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7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22514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5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82369</xdr:rowOff>
    </xdr:from>
    <xdr:to>
      <xdr:col>46</xdr:col>
      <xdr:colOff>38100</xdr:colOff>
      <xdr:row>35</xdr:row>
      <xdr:rowOff>12519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29046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6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26851</xdr:rowOff>
    </xdr:from>
    <xdr:to>
      <xdr:col>41</xdr:col>
      <xdr:colOff>101600</xdr:colOff>
      <xdr:row>35</xdr:row>
      <xdr:rowOff>128451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144978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12156</xdr:rowOff>
    </xdr:from>
    <xdr:to>
      <xdr:col>36</xdr:col>
      <xdr:colOff>165100</xdr:colOff>
      <xdr:row>35</xdr:row>
      <xdr:rowOff>113756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130283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78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9430</xdr:rowOff>
    </xdr:from>
    <xdr:to>
      <xdr:col>55</xdr:col>
      <xdr:colOff>0</xdr:colOff>
      <xdr:row>54</xdr:row>
      <xdr:rowOff>10509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096280"/>
          <a:ext cx="8382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9430</xdr:rowOff>
    </xdr:from>
    <xdr:to>
      <xdr:col>50</xdr:col>
      <xdr:colOff>114300</xdr:colOff>
      <xdr:row>53</xdr:row>
      <xdr:rowOff>116383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09628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60044</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3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85457</xdr:rowOff>
    </xdr:from>
    <xdr:to>
      <xdr:col>45</xdr:col>
      <xdr:colOff>177800</xdr:colOff>
      <xdr:row>53</xdr:row>
      <xdr:rowOff>116383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172307"/>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68568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85457</xdr:rowOff>
    </xdr:from>
    <xdr:to>
      <xdr:col>41</xdr:col>
      <xdr:colOff>50800</xdr:colOff>
      <xdr:row>54</xdr:row>
      <xdr:rowOff>6687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172307"/>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37837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2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131159</xdr:rowOff>
    </xdr:from>
    <xdr:to>
      <xdr:col>55</xdr:col>
      <xdr:colOff>50800</xdr:colOff>
      <xdr:row>54</xdr:row>
      <xdr:rowOff>61309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109586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130080</xdr:rowOff>
    </xdr:from>
    <xdr:to>
      <xdr:col>50</xdr:col>
      <xdr:colOff>165100</xdr:colOff>
      <xdr:row>53</xdr:row>
      <xdr:rowOff>60230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0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76757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88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65583</xdr:rowOff>
    </xdr:from>
    <xdr:to>
      <xdr:col>46</xdr:col>
      <xdr:colOff>38100</xdr:colOff>
      <xdr:row>53</xdr:row>
      <xdr:rowOff>167183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1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12260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89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34657</xdr:rowOff>
    </xdr:from>
    <xdr:to>
      <xdr:col>41</xdr:col>
      <xdr:colOff>101600</xdr:colOff>
      <xdr:row>53</xdr:row>
      <xdr:rowOff>136257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1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152784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8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127337</xdr:rowOff>
    </xdr:from>
    <xdr:to>
      <xdr:col>36</xdr:col>
      <xdr:colOff>165100</xdr:colOff>
      <xdr:row>54</xdr:row>
      <xdr:rowOff>57487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62727</xdr:rowOff>
    </xdr:from>
    <xdr:to>
      <xdr:col>55</xdr:col>
      <xdr:colOff>0</xdr:colOff>
      <xdr:row>70</xdr:row>
      <xdr:rowOff>103924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064227"/>
          <a:ext cx="838200" cy="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62727</xdr:rowOff>
    </xdr:from>
    <xdr:to>
      <xdr:col>50</xdr:col>
      <xdr:colOff>114300</xdr:colOff>
      <xdr:row>72</xdr:row>
      <xdr:rowOff>19717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064227"/>
          <a:ext cx="889000" cy="2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93780</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19717</xdr:rowOff>
    </xdr:from>
    <xdr:to>
      <xdr:col>45</xdr:col>
      <xdr:colOff>177800</xdr:colOff>
      <xdr:row>72</xdr:row>
      <xdr:rowOff>51853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36411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67066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4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51853</xdr:rowOff>
    </xdr:from>
    <xdr:to>
      <xdr:col>41</xdr:col>
      <xdr:colOff>50800</xdr:colOff>
      <xdr:row>77</xdr:row>
      <xdr:rowOff>156617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396253"/>
          <a:ext cx="889000" cy="9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53124</xdr:rowOff>
    </xdr:from>
    <xdr:to>
      <xdr:col>55</xdr:col>
      <xdr:colOff>50800</xdr:colOff>
      <xdr:row>70</xdr:row>
      <xdr:rowOff>154724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0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139501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19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11927</xdr:rowOff>
    </xdr:from>
    <xdr:to>
      <xdr:col>50</xdr:col>
      <xdr:colOff>165100</xdr:colOff>
      <xdr:row>70</xdr:row>
      <xdr:rowOff>113527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0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130054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17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140367</xdr:rowOff>
    </xdr:from>
    <xdr:to>
      <xdr:col>46</xdr:col>
      <xdr:colOff>38100</xdr:colOff>
      <xdr:row>72</xdr:row>
      <xdr:rowOff>70517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3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87044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0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1053</xdr:rowOff>
    </xdr:from>
    <xdr:to>
      <xdr:col>41</xdr:col>
      <xdr:colOff>101600</xdr:colOff>
      <xdr:row>72</xdr:row>
      <xdr:rowOff>102653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93780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105817</xdr:rowOff>
    </xdr:from>
    <xdr:to>
      <xdr:col>36</xdr:col>
      <xdr:colOff>165100</xdr:colOff>
      <xdr:row>78</xdr:row>
      <xdr:rowOff>35967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27094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147016</xdr:rowOff>
    </xdr:from>
    <xdr:to>
      <xdr:col>55</xdr:col>
      <xdr:colOff>0</xdr:colOff>
      <xdr:row>92</xdr:row>
      <xdr:rowOff>18131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639300" y="15748966"/>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143177</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08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56445</xdr:rowOff>
    </xdr:from>
    <xdr:to>
      <xdr:col>50</xdr:col>
      <xdr:colOff>114300</xdr:colOff>
      <xdr:row>91</xdr:row>
      <xdr:rowOff>147016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5658395"/>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82461</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1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38796</xdr:rowOff>
    </xdr:from>
    <xdr:to>
      <xdr:col>45</xdr:col>
      <xdr:colOff>177800</xdr:colOff>
      <xdr:row>91</xdr:row>
      <xdr:rowOff>56445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5640746"/>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58228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38796</xdr:rowOff>
    </xdr:from>
    <xdr:to>
      <xdr:col>41</xdr:col>
      <xdr:colOff>50800</xdr:colOff>
      <xdr:row>94</xdr:row>
      <xdr:rowOff>3043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5640746"/>
          <a:ext cx="889000" cy="4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134627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0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20556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3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138781</xdr:rowOff>
    </xdr:from>
    <xdr:to>
      <xdr:col>55</xdr:col>
      <xdr:colOff>50800</xdr:colOff>
      <xdr:row>92</xdr:row>
      <xdr:rowOff>68931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7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161658</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5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96216</xdr:rowOff>
    </xdr:from>
    <xdr:to>
      <xdr:col>50</xdr:col>
      <xdr:colOff>165100</xdr:colOff>
      <xdr:row>92</xdr:row>
      <xdr:rowOff>26366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6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42893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5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5645</xdr:rowOff>
    </xdr:from>
    <xdr:to>
      <xdr:col>46</xdr:col>
      <xdr:colOff>38100</xdr:colOff>
      <xdr:row>91</xdr:row>
      <xdr:rowOff>107245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56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123772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3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159446</xdr:rowOff>
    </xdr:from>
    <xdr:to>
      <xdr:col>41</xdr:col>
      <xdr:colOff>101600</xdr:colOff>
      <xdr:row>91</xdr:row>
      <xdr:rowOff>89596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55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106123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3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123693</xdr:rowOff>
    </xdr:from>
    <xdr:to>
      <xdr:col>36</xdr:col>
      <xdr:colOff>165100</xdr:colOff>
      <xdr:row>94</xdr:row>
      <xdr:rowOff>53843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70370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12141</xdr:rowOff>
    </xdr:from>
    <xdr:to>
      <xdr:col>85</xdr:col>
      <xdr:colOff>127000</xdr:colOff>
      <xdr:row>36</xdr:row>
      <xdr:rowOff>26314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8434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168470</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2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26314</xdr:rowOff>
    </xdr:from>
    <xdr:to>
      <xdr:col>81</xdr:col>
      <xdr:colOff>50800</xdr:colOff>
      <xdr:row>36</xdr:row>
      <xdr:rowOff>108153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9851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75125</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164160</xdr:rowOff>
    </xdr:from>
    <xdr:to>
      <xdr:col>76</xdr:col>
      <xdr:colOff>114300</xdr:colOff>
      <xdr:row>36</xdr:row>
      <xdr:rowOff>108153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5822010"/>
          <a:ext cx="889000" cy="4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87698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164160</xdr:rowOff>
    </xdr:from>
    <xdr:to>
      <xdr:col>71</xdr:col>
      <xdr:colOff>177800</xdr:colOff>
      <xdr:row>36</xdr:row>
      <xdr:rowOff>64719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822010"/>
          <a:ext cx="8890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163365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132791</xdr:rowOff>
    </xdr:from>
    <xdr:to>
      <xdr:col>85</xdr:col>
      <xdr:colOff>177800</xdr:colOff>
      <xdr:row>36</xdr:row>
      <xdr:rowOff>62941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111218</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1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146964</xdr:rowOff>
    </xdr:from>
    <xdr:to>
      <xdr:col>81</xdr:col>
      <xdr:colOff>101600</xdr:colOff>
      <xdr:row>36</xdr:row>
      <xdr:rowOff>77114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68241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2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57353</xdr:rowOff>
    </xdr:from>
    <xdr:to>
      <xdr:col>76</xdr:col>
      <xdr:colOff>165100</xdr:colOff>
      <xdr:row>36</xdr:row>
      <xdr:rowOff>158953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150080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113360</xdr:rowOff>
    </xdr:from>
    <xdr:to>
      <xdr:col>72</xdr:col>
      <xdr:colOff>38100</xdr:colOff>
      <xdr:row>34</xdr:row>
      <xdr:rowOff>43510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60037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13919</xdr:rowOff>
    </xdr:from>
    <xdr:to>
      <xdr:col>67</xdr:col>
      <xdr:colOff>101600</xdr:colOff>
      <xdr:row>36</xdr:row>
      <xdr:rowOff>115519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134518</xdr:rowOff>
    </xdr:from>
    <xdr:to>
      <xdr:col>85</xdr:col>
      <xdr:colOff>126364</xdr:colOff>
      <xdr:row>58</xdr:row>
      <xdr:rowOff>50927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9049918"/>
          <a:ext cx="1269" cy="9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54754</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50927</xdr:rowOff>
    </xdr:from>
    <xdr:to>
      <xdr:col>86</xdr:col>
      <xdr:colOff>25400</xdr:colOff>
      <xdr:row>58</xdr:row>
      <xdr:rowOff>50927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999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81195</xdr:rowOff>
    </xdr:from>
    <xdr:ext cx="534377"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8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134518</xdr:rowOff>
    </xdr:from>
    <xdr:to>
      <xdr:col>86</xdr:col>
      <xdr:colOff>25400</xdr:colOff>
      <xdr:row>52</xdr:row>
      <xdr:rowOff>134518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0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22352</xdr:rowOff>
    </xdr:from>
    <xdr:to>
      <xdr:col>85</xdr:col>
      <xdr:colOff>127000</xdr:colOff>
      <xdr:row>53</xdr:row>
      <xdr:rowOff>128422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109202"/>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2709</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432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24282</xdr:rowOff>
    </xdr:from>
    <xdr:to>
      <xdr:col>85</xdr:col>
      <xdr:colOff>177800</xdr:colOff>
      <xdr:row>55</xdr:row>
      <xdr:rowOff>125882</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45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47955</xdr:rowOff>
    </xdr:from>
    <xdr:to>
      <xdr:col>81</xdr:col>
      <xdr:colOff>50800</xdr:colOff>
      <xdr:row>53</xdr:row>
      <xdr:rowOff>22352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8963355"/>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78880</xdr:rowOff>
    </xdr:from>
    <xdr:to>
      <xdr:col>81</xdr:col>
      <xdr:colOff>101600</xdr:colOff>
      <xdr:row>55</xdr:row>
      <xdr:rowOff>9030</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157</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47955</xdr:rowOff>
    </xdr:from>
    <xdr:to>
      <xdr:col>76</xdr:col>
      <xdr:colOff>114300</xdr:colOff>
      <xdr:row>52</xdr:row>
      <xdr:rowOff>124993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8963355"/>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63868</xdr:rowOff>
    </xdr:from>
    <xdr:to>
      <xdr:col>76</xdr:col>
      <xdr:colOff>165100</xdr:colOff>
      <xdr:row>54</xdr:row>
      <xdr:rowOff>165468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32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156595</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4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113449</xdr:rowOff>
    </xdr:from>
    <xdr:to>
      <xdr:col>71</xdr:col>
      <xdr:colOff>177800</xdr:colOff>
      <xdr:row>52</xdr:row>
      <xdr:rowOff>124993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8857399"/>
          <a:ext cx="8890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79261</xdr:rowOff>
    </xdr:from>
    <xdr:to>
      <xdr:col>72</xdr:col>
      <xdr:colOff>38100</xdr:colOff>
      <xdr:row>55</xdr:row>
      <xdr:rowOff>9411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3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4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93014</xdr:rowOff>
    </xdr:from>
    <xdr:to>
      <xdr:col>67</xdr:col>
      <xdr:colOff>101600</xdr:colOff>
      <xdr:row>55</xdr:row>
      <xdr:rowOff>23164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3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14291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77622</xdr:rowOff>
    </xdr:from>
    <xdr:to>
      <xdr:col>85</xdr:col>
      <xdr:colOff>177800</xdr:colOff>
      <xdr:row>54</xdr:row>
      <xdr:rowOff>7772</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1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100499</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0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143002</xdr:rowOff>
    </xdr:from>
    <xdr:to>
      <xdr:col>81</xdr:col>
      <xdr:colOff>101600</xdr:colOff>
      <xdr:row>53</xdr:row>
      <xdr:rowOff>73152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89679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168605</xdr:rowOff>
    </xdr:from>
    <xdr:to>
      <xdr:col>76</xdr:col>
      <xdr:colOff>165100</xdr:colOff>
      <xdr:row>52</xdr:row>
      <xdr:rowOff>98755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9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115282</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68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74193</xdr:rowOff>
    </xdr:from>
    <xdr:to>
      <xdr:col>72</xdr:col>
      <xdr:colOff>38100</xdr:colOff>
      <xdr:row>53</xdr:row>
      <xdr:rowOff>4343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89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20870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7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62649</xdr:rowOff>
    </xdr:from>
    <xdr:to>
      <xdr:col>67</xdr:col>
      <xdr:colOff>101600</xdr:colOff>
      <xdr:row>51</xdr:row>
      <xdr:rowOff>164249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9326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85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113537</xdr:rowOff>
    </xdr:from>
    <xdr:to>
      <xdr:col>85</xdr:col>
      <xdr:colOff>127000</xdr:colOff>
      <xdr:row>78</xdr:row>
      <xdr:rowOff>147828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143737"/>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51325</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8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72644</xdr:rowOff>
    </xdr:from>
    <xdr:to>
      <xdr:col>81</xdr:col>
      <xdr:colOff>50800</xdr:colOff>
      <xdr:row>78</xdr:row>
      <xdr:rowOff>147828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445744"/>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135017</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72644</xdr:rowOff>
    </xdr:from>
    <xdr:to>
      <xdr:col>76</xdr:col>
      <xdr:colOff>114300</xdr:colOff>
      <xdr:row>78</xdr:row>
      <xdr:rowOff>79375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445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14860</xdr:rowOff>
    </xdr:from>
    <xdr:to>
      <xdr:col>71</xdr:col>
      <xdr:colOff>177800</xdr:colOff>
      <xdr:row>78</xdr:row>
      <xdr:rowOff>79375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387960"/>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62737</xdr:rowOff>
    </xdr:from>
    <xdr:to>
      <xdr:col>85</xdr:col>
      <xdr:colOff>177800</xdr:colOff>
      <xdr:row>76</xdr:row>
      <xdr:rowOff>164337</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0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85615</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29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97028</xdr:rowOff>
    </xdr:from>
    <xdr:to>
      <xdr:col>81</xdr:col>
      <xdr:colOff>101600</xdr:colOff>
      <xdr:row>79</xdr:row>
      <xdr:rowOff>27178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18305</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6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21844</xdr:rowOff>
    </xdr:from>
    <xdr:to>
      <xdr:col>76</xdr:col>
      <xdr:colOff>165100</xdr:colOff>
      <xdr:row>78</xdr:row>
      <xdr:rowOff>123444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114571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28575</xdr:rowOff>
    </xdr:from>
    <xdr:to>
      <xdr:col>72</xdr:col>
      <xdr:colOff>38100</xdr:colOff>
      <xdr:row>78</xdr:row>
      <xdr:rowOff>130175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121302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135510</xdr:rowOff>
    </xdr:from>
    <xdr:to>
      <xdr:col>67</xdr:col>
      <xdr:colOff>101600</xdr:colOff>
      <xdr:row>78</xdr:row>
      <xdr:rowOff>65660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13010</xdr:rowOff>
    </xdr:from>
    <xdr:to>
      <xdr:col>85</xdr:col>
      <xdr:colOff>127000</xdr:colOff>
      <xdr:row>91</xdr:row>
      <xdr:rowOff>53792</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5614960"/>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47119</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34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53792</xdr:rowOff>
    </xdr:from>
    <xdr:to>
      <xdr:col>81</xdr:col>
      <xdr:colOff>50800</xdr:colOff>
      <xdr:row>91</xdr:row>
      <xdr:rowOff>106781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5655742"/>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87856</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106781</xdr:rowOff>
    </xdr:from>
    <xdr:to>
      <xdr:col>76</xdr:col>
      <xdr:colOff>114300</xdr:colOff>
      <xdr:row>92</xdr:row>
      <xdr:rowOff>69200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5708731"/>
          <a:ext cx="889000" cy="1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80449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69200</xdr:rowOff>
    </xdr:from>
    <xdr:to>
      <xdr:col>71</xdr:col>
      <xdr:colOff>177800</xdr:colOff>
      <xdr:row>92</xdr:row>
      <xdr:rowOff>73177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584260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141164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121735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133660</xdr:rowOff>
    </xdr:from>
    <xdr:to>
      <xdr:col>85</xdr:col>
      <xdr:colOff>177800</xdr:colOff>
      <xdr:row>91</xdr:row>
      <xdr:rowOff>63810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5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86687</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5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2992</xdr:rowOff>
    </xdr:from>
    <xdr:to>
      <xdr:col>81</xdr:col>
      <xdr:colOff>101600</xdr:colOff>
      <xdr:row>91</xdr:row>
      <xdr:rowOff>104592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121119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3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55981</xdr:rowOff>
    </xdr:from>
    <xdr:to>
      <xdr:col>76</xdr:col>
      <xdr:colOff>165100</xdr:colOff>
      <xdr:row>91</xdr:row>
      <xdr:rowOff>157581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6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2658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4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18400</xdr:rowOff>
    </xdr:from>
    <xdr:to>
      <xdr:col>72</xdr:col>
      <xdr:colOff>38100</xdr:colOff>
      <xdr:row>92</xdr:row>
      <xdr:rowOff>120000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136527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22377</xdr:rowOff>
    </xdr:from>
    <xdr:to>
      <xdr:col>67</xdr:col>
      <xdr:colOff>101600</xdr:colOff>
      <xdr:row>92</xdr:row>
      <xdr:rowOff>123977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79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140504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5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34925</xdr:rowOff>
    </xdr:from>
    <xdr:to>
      <xdr:col>116</xdr:col>
      <xdr:colOff>63500</xdr:colOff>
      <xdr:row>39</xdr:row>
      <xdr:rowOff>36830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21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34925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19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141605</xdr:rowOff>
    </xdr:from>
    <xdr:to>
      <xdr:col>107</xdr:col>
      <xdr:colOff>50800</xdr:colOff>
      <xdr:row>39</xdr:row>
      <xdr:rowOff>33020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4852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141605</xdr:rowOff>
    </xdr:from>
    <xdr:to>
      <xdr:col>102</xdr:col>
      <xdr:colOff>114300</xdr:colOff>
      <xdr:row>37</xdr:row>
      <xdr:rowOff>143510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8656300" y="648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69232</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95902</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58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155575</xdr:rowOff>
    </xdr:from>
    <xdr:to>
      <xdr:col>112</xdr:col>
      <xdr:colOff>38100</xdr:colOff>
      <xdr:row>39</xdr:row>
      <xdr:rowOff>85725</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76852</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763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100347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43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90805</xdr:rowOff>
    </xdr:from>
    <xdr:to>
      <xdr:col>102</xdr:col>
      <xdr:colOff>165100</xdr:colOff>
      <xdr:row>38</xdr:row>
      <xdr:rowOff>20955</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37482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20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92710</xdr:rowOff>
    </xdr:from>
    <xdr:to>
      <xdr:col>98</xdr:col>
      <xdr:colOff>38100</xdr:colOff>
      <xdr:row>38</xdr:row>
      <xdr:rowOff>22860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39387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総務費：定年延長に伴い、退職手当の年度間負担平準化のための退職手当基金への積立が増加した一方で、新庁舎の整備完了等により、全体としては減少した。</a:t>
          </a:r>
        </a:p>
        <a:p>
          <a:r>
            <a:rPr kumimoji="1" lang="ja-JP" altLang="en-US" sz="1300">
              <a:latin typeface="ＭＳ Ｐゴシック" panose="020B0600070205080204" pitchFamily="50" charset="-128"/>
              <a:ea typeface="ＭＳ Ｐゴシック" panose="020B0600070205080204" pitchFamily="50" charset="-128"/>
            </a:rPr>
            <a:t>民生費：自立支援給付費や光熱費等</a:t>
          </a:r>
          <a:r>
            <a:rPr kumimoji="1" lang="ja-JP" altLang="en-US" sz="1300">
              <a:solidFill>
                <a:schemeClr val="tx1"/>
              </a:solidFill>
              <a:latin typeface="ＭＳ Ｐゴシック" panose="020B0600070205080204" pitchFamily="50" charset="-128"/>
              <a:ea typeface="ＭＳ Ｐゴシック" panose="020B0600070205080204" pitchFamily="50" charset="-128"/>
            </a:rPr>
            <a:t>高騰</a:t>
          </a:r>
          <a:r>
            <a:rPr kumimoji="1" lang="ja-JP" altLang="en-US" sz="1300">
              <a:latin typeface="ＭＳ Ｐゴシック" panose="020B0600070205080204" pitchFamily="50" charset="-128"/>
              <a:ea typeface="ＭＳ Ｐゴシック" panose="020B0600070205080204" pitchFamily="50" charset="-128"/>
            </a:rPr>
            <a:t>に対する福祉施設支援などに係る事業費が増加した一方で、新型コロナウイルス感染症に伴う生活福祉資金の特例貸付の終了等により、全体としては減少した。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衛生費：新型コロナウイルス感染症の病床確保や軽症者の宿泊療養施設、ワクチン接種等に係る事業費が減少した。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商工費：ビヨンドコロナ応援資金などの制度融資が増加した一方で、新型コロナウイルス感染症対応に係る中小事業者への補助金や全国旅行支援などの観光キャンペーン終了により、全体としては減少した。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令和５年度決算の実質収支額について、歳入は新型コロナウイルス感染症対策に係る緊急包括支援交付金の減などにより昨年度から減少した。歳出は令和５年６月、７月の豪雨や令和６年能登半島地震に係る災害復旧事業費などが増加した一方で、新型コロナウイルス感染症に係る事業費が大幅に減少したことなどにより前年度から減少した。</a:t>
          </a:r>
        </a:p>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21</a:t>
          </a:r>
          <a:r>
            <a:rPr kumimoji="1" lang="ja-JP" altLang="en-US" sz="1250">
              <a:latin typeface="ＭＳ ゴシック" pitchFamily="49" charset="-128"/>
              <a:ea typeface="ＭＳ ゴシック" pitchFamily="49" charset="-128"/>
            </a:rPr>
            <a:t>年度以降、厳しい財政環境のなか財政調整基金を取り崩すことなく財政運営を行ってきたが、令和５年度は、令和６年能登半島地震に係る災害復旧等に財政調整基金を取り崩して対応したため、標準財政規模比の財政調整基金残高は前年度から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一般会計等の実質赤字及び公営企業会計の資金不足は生じておらず、連結実質赤字も生じていない。</a:t>
          </a:r>
        </a:p>
        <a:p>
          <a:r>
            <a:rPr kumimoji="1" lang="ja-JP" altLang="en-US" sz="1400">
              <a:latin typeface="ＭＳ ゴシック" pitchFamily="49" charset="-128"/>
              <a:ea typeface="ＭＳ ゴシック" pitchFamily="49" charset="-128"/>
            </a:rPr>
            <a:t>令和５年度決算において、電気事業会計や工業用水道事業会計で現金預金等の流動資産が増加したことなどにより、全体として標準財政規模比の黒字額は増加した。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県債の新規発行の抑制などにより、全体として、単年度の元利償還金は減少傾向にある一方、満期一括償還の地方債に係る年度割相当額は増加傾向にある。</a:t>
          </a:r>
        </a:p>
        <a:p>
          <a:r>
            <a:rPr kumimoji="1" lang="ja-JP" altLang="en-US" sz="1400">
              <a:latin typeface="ＭＳ ゴシック" pitchFamily="49" charset="-128"/>
              <a:ea typeface="ＭＳ ゴシック" pitchFamily="49" charset="-128"/>
            </a:rPr>
            <a:t>将来の公債費負担が過大にならないよう、引き続き、県債の新規発行の抑制等に取り組んでいく。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減債基金積立相当額の積立ルールでは、毎年度の積立額が発行額の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と設定されているのに対し、本県においては、据置期間（</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年）を考慮し、毎年度の積立額を発行額の</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と設定している。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形的に急流河川が多いといった地勢的特性から、河川・砂防の事業費が元来多額となっていることや、新幹線整備事業債や並行在来線の移行に係る地域鉄道対策事業債の発行等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・財政調整基金は、地方財政法に基づき実質収支（決算剰余金）の一部を積み立てた一方で、令和５年度は、令和６年能登半島地震に係る災害復旧等に財政調整基金を取り崩して対応したため減少した。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・減債基金は、地方交付税の精算減対応として一部を取り崩したことにより減少した。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・特定目的基金は、退職手当基金や安全防災基金への積立て等により増加した。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財政調整基金及び減債基金は、災害への対応や、経済情勢の変動に伴う税収減などによる年度間の財源の不均衡を調整するために設置しているものであり、合計で標準財政規模の５％程度を維持・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・特定目的基金は、各々の基金の設置目的や対象事業に応じて必要な積立て・取崩しを行っていく。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〇安全防災基金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・安全なまちづくりや防災に関する施策を推進し、県民が安全で安心して暮らすことができる県土の形成のために設置している。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・安全・安心なまちづくりを推進するため、県税収入の増額分の一部を積み立てたもの。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〇元気とやま未来創造基金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・豊かで活力ある地域社会の実現に向けて、地域経済の活性化や文化・スポーツの振興などの施策を推進するために設置している。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・電気事業会計剰余金などを積み立てたもの。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・地方財政法に基づき実質収支（決算剰余金）の一部を積み立てた一方で、令和５年度は、令和６年能登半島地震に係る災害復旧等に財政調整基金を取り崩して対応したため減少した。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災害への対応や、経済情勢の変動に伴う税収減などによる年度間の財源の不均衡を調整するために設置しているものであり、減債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・地方交付税の精算減対応として一部を取り崩したことにより減少したもの。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将来にわたって財政の健全運営を図るべく、県債の適正な償還に必要な財源を確保するために設置しているものであり、財政調整基金と合わせて、標準財政規模の５％程度を維持・確保する。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70" zoomScaleNormal="7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617351150</v>
      </c>
      <c r="BO4" s="411"/>
      <c r="BP4" s="411"/>
      <c r="BQ4" s="411"/>
      <c r="BR4" s="411"/>
      <c r="BS4" s="411"/>
      <c r="BT4" s="411"/>
      <c r="BU4" s="412"/>
      <c r="BV4" s="410">
        <v>643086782</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0.4</v>
      </c>
      <c r="CU4" s="560"/>
      <c r="CV4" s="560"/>
      <c r="CW4" s="560"/>
      <c r="CX4" s="560"/>
      <c r="CY4" s="560"/>
      <c r="CZ4" s="560"/>
      <c r="DA4" s="561"/>
      <c r="DB4" s="559">
        <v>0.4</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588990295</v>
      </c>
      <c r="BO5" s="390"/>
      <c r="BP5" s="390"/>
      <c r="BQ5" s="390"/>
      <c r="BR5" s="390"/>
      <c r="BS5" s="390"/>
      <c r="BT5" s="390"/>
      <c r="BU5" s="391"/>
      <c r="BV5" s="389">
        <v>614212503</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93.2</v>
      </c>
      <c r="CU5" s="384"/>
      <c r="CV5" s="384"/>
      <c r="CW5" s="384"/>
      <c r="CX5" s="384"/>
      <c r="CY5" s="384"/>
      <c r="CZ5" s="384"/>
      <c r="DA5" s="385"/>
      <c r="DB5" s="383">
        <v>93.8</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13000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28360855</v>
      </c>
      <c r="BO6" s="390"/>
      <c r="BP6" s="390"/>
      <c r="BQ6" s="390"/>
      <c r="BR6" s="390"/>
      <c r="BS6" s="390"/>
      <c r="BT6" s="390"/>
      <c r="BU6" s="391"/>
      <c r="BV6" s="389">
        <v>28874279</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94.1</v>
      </c>
      <c r="CU6" s="513"/>
      <c r="CV6" s="513"/>
      <c r="CW6" s="513"/>
      <c r="CX6" s="513"/>
      <c r="CY6" s="513"/>
      <c r="CZ6" s="513"/>
      <c r="DA6" s="514"/>
      <c r="DB6" s="512">
        <v>95.9</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10200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26983587</v>
      </c>
      <c r="BO7" s="390"/>
      <c r="BP7" s="390"/>
      <c r="BQ7" s="390"/>
      <c r="BR7" s="390"/>
      <c r="BS7" s="390"/>
      <c r="BT7" s="390"/>
      <c r="BU7" s="391"/>
      <c r="BV7" s="389">
        <v>27708584</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309874046</v>
      </c>
      <c r="CU7" s="390"/>
      <c r="CV7" s="390"/>
      <c r="CW7" s="390"/>
      <c r="CX7" s="390"/>
      <c r="CY7" s="390"/>
      <c r="CZ7" s="390"/>
      <c r="DA7" s="391"/>
      <c r="DB7" s="389">
        <v>307388299</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8500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1377268</v>
      </c>
      <c r="BO8" s="390"/>
      <c r="BP8" s="390"/>
      <c r="BQ8" s="390"/>
      <c r="BR8" s="390"/>
      <c r="BS8" s="390"/>
      <c r="BT8" s="390"/>
      <c r="BU8" s="391"/>
      <c r="BV8" s="389">
        <v>1165695</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0.44923999999999997</v>
      </c>
      <c r="CU8" s="510"/>
      <c r="CV8" s="510"/>
      <c r="CW8" s="510"/>
      <c r="CX8" s="510"/>
      <c r="CY8" s="510"/>
      <c r="CZ8" s="510"/>
      <c r="DA8" s="511"/>
      <c r="DB8" s="509">
        <v>0.45345999999999997</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1034814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211573</v>
      </c>
      <c r="BO9" s="390"/>
      <c r="BP9" s="390"/>
      <c r="BQ9" s="390"/>
      <c r="BR9" s="390"/>
      <c r="BS9" s="390"/>
      <c r="BT9" s="390"/>
      <c r="BU9" s="391"/>
      <c r="BV9" s="389">
        <v>-22788</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23.1</v>
      </c>
      <c r="CU9" s="384"/>
      <c r="CV9" s="384"/>
      <c r="CW9" s="384"/>
      <c r="CX9" s="384"/>
      <c r="CY9" s="384"/>
      <c r="CZ9" s="384"/>
      <c r="DA9" s="385"/>
      <c r="DB9" s="383">
        <v>22.9</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1066328</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8600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180070</v>
      </c>
      <c r="BO10" s="390"/>
      <c r="BP10" s="390"/>
      <c r="BQ10" s="390"/>
      <c r="BR10" s="390"/>
      <c r="BS10" s="390"/>
      <c r="BT10" s="390"/>
      <c r="BU10" s="391"/>
      <c r="BV10" s="389">
        <v>175440</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38</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1597414</v>
      </c>
      <c r="BO11" s="390"/>
      <c r="BP11" s="390"/>
      <c r="BQ11" s="390"/>
      <c r="BR11" s="390"/>
      <c r="BS11" s="390"/>
      <c r="BT11" s="390"/>
      <c r="BU11" s="391"/>
      <c r="BV11" s="389">
        <v>1797351</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1019004</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1064955</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997087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924102</v>
      </c>
      <c r="BO13" s="390"/>
      <c r="BP13" s="390"/>
      <c r="BQ13" s="390"/>
      <c r="BR13" s="390"/>
      <c r="BS13" s="390"/>
      <c r="BT13" s="390"/>
      <c r="BU13" s="391"/>
      <c r="BV13" s="389">
        <v>1950003</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13.8</v>
      </c>
      <c r="CU13" s="384"/>
      <c r="CV13" s="384"/>
      <c r="CW13" s="384"/>
      <c r="CX13" s="384"/>
      <c r="CY13" s="384"/>
      <c r="CZ13" s="384"/>
      <c r="DA13" s="385"/>
      <c r="DB13" s="383">
        <v>13.8</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1028440</v>
      </c>
      <c r="S14" s="452"/>
      <c r="T14" s="452"/>
      <c r="U14" s="452"/>
      <c r="V14" s="453"/>
      <c r="W14" s="475"/>
      <c r="X14" s="476"/>
      <c r="Y14" s="477"/>
      <c r="Z14" s="429" t="s">
        <v>131</v>
      </c>
      <c r="AA14" s="430"/>
      <c r="AB14" s="430"/>
      <c r="AC14" s="430"/>
      <c r="AD14" s="430"/>
      <c r="AE14" s="430"/>
      <c r="AF14" s="430"/>
      <c r="AG14" s="430"/>
      <c r="AH14" s="431"/>
      <c r="AI14" s="432">
        <v>4168</v>
      </c>
      <c r="AJ14" s="433"/>
      <c r="AK14" s="433"/>
      <c r="AL14" s="433"/>
      <c r="AM14" s="434"/>
      <c r="AN14" s="432">
        <v>13512656</v>
      </c>
      <c r="AO14" s="433"/>
      <c r="AP14" s="433"/>
      <c r="AQ14" s="433"/>
      <c r="AR14" s="433"/>
      <c r="AS14" s="434"/>
      <c r="AT14" s="432">
        <v>3242</v>
      </c>
      <c r="AU14" s="433"/>
      <c r="AV14" s="433"/>
      <c r="AW14" s="433"/>
      <c r="AX14" s="433"/>
      <c r="AY14" s="435"/>
      <c r="AZ14" s="407" t="s">
        <v>132</v>
      </c>
      <c r="BA14" s="408"/>
      <c r="BB14" s="408"/>
      <c r="BC14" s="408"/>
      <c r="BD14" s="408"/>
      <c r="BE14" s="408"/>
      <c r="BF14" s="408"/>
      <c r="BG14" s="408"/>
      <c r="BH14" s="408"/>
      <c r="BI14" s="408"/>
      <c r="BJ14" s="408"/>
      <c r="BK14" s="408"/>
      <c r="BL14" s="408"/>
      <c r="BM14" s="409"/>
      <c r="BN14" s="410">
        <v>129560741</v>
      </c>
      <c r="BO14" s="411"/>
      <c r="BP14" s="411"/>
      <c r="BQ14" s="411"/>
      <c r="BR14" s="411"/>
      <c r="BS14" s="411"/>
      <c r="BT14" s="411"/>
      <c r="BU14" s="412"/>
      <c r="BV14" s="410">
        <v>124853472</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217.7</v>
      </c>
      <c r="CU14" s="440"/>
      <c r="CV14" s="440"/>
      <c r="CW14" s="440"/>
      <c r="CX14" s="440"/>
      <c r="CY14" s="440"/>
      <c r="CZ14" s="440"/>
      <c r="DA14" s="441"/>
      <c r="DB14" s="439">
        <v>223.7</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1008804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275668516</v>
      </c>
      <c r="BO15" s="390"/>
      <c r="BP15" s="390"/>
      <c r="BQ15" s="390"/>
      <c r="BR15" s="390"/>
      <c r="BS15" s="390"/>
      <c r="BT15" s="390"/>
      <c r="BU15" s="391"/>
      <c r="BV15" s="389">
        <v>270503286</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12</v>
      </c>
      <c r="AJ16" s="433"/>
      <c r="AK16" s="433"/>
      <c r="AL16" s="433"/>
      <c r="AM16" s="434"/>
      <c r="AN16" s="432">
        <v>30240</v>
      </c>
      <c r="AO16" s="433"/>
      <c r="AP16" s="433"/>
      <c r="AQ16" s="433"/>
      <c r="AR16" s="433"/>
      <c r="AS16" s="434"/>
      <c r="AT16" s="432">
        <v>2520</v>
      </c>
      <c r="AU16" s="433"/>
      <c r="AV16" s="433"/>
      <c r="AW16" s="433"/>
      <c r="AX16" s="433"/>
      <c r="AY16" s="435"/>
      <c r="AZ16" s="386" t="s">
        <v>140</v>
      </c>
      <c r="BA16" s="387"/>
      <c r="BB16" s="387"/>
      <c r="BC16" s="387"/>
      <c r="BD16" s="387"/>
      <c r="BE16" s="387"/>
      <c r="BF16" s="387"/>
      <c r="BG16" s="387"/>
      <c r="BH16" s="387"/>
      <c r="BI16" s="387"/>
      <c r="BJ16" s="387"/>
      <c r="BK16" s="387"/>
      <c r="BL16" s="387"/>
      <c r="BM16" s="388"/>
      <c r="BN16" s="389">
        <v>160759718</v>
      </c>
      <c r="BO16" s="390"/>
      <c r="BP16" s="390"/>
      <c r="BQ16" s="390"/>
      <c r="BR16" s="390"/>
      <c r="BS16" s="390"/>
      <c r="BT16" s="390"/>
      <c r="BU16" s="391"/>
      <c r="BV16" s="389">
        <v>155078474</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1962</v>
      </c>
      <c r="AJ17" s="433"/>
      <c r="AK17" s="433"/>
      <c r="AL17" s="433"/>
      <c r="AM17" s="434"/>
      <c r="AN17" s="432">
        <v>6219540</v>
      </c>
      <c r="AO17" s="433"/>
      <c r="AP17" s="433"/>
      <c r="AQ17" s="433"/>
      <c r="AR17" s="433"/>
      <c r="AS17" s="434"/>
      <c r="AT17" s="432">
        <v>3170</v>
      </c>
      <c r="AU17" s="433"/>
      <c r="AV17" s="433"/>
      <c r="AW17" s="433"/>
      <c r="AX17" s="433"/>
      <c r="AY17" s="435"/>
      <c r="AZ17" s="386" t="s">
        <v>144</v>
      </c>
      <c r="BA17" s="387"/>
      <c r="BB17" s="387"/>
      <c r="BC17" s="387"/>
      <c r="BD17" s="387"/>
      <c r="BE17" s="387"/>
      <c r="BF17" s="387"/>
      <c r="BG17" s="387"/>
      <c r="BH17" s="387"/>
      <c r="BI17" s="387"/>
      <c r="BJ17" s="387"/>
      <c r="BK17" s="387"/>
      <c r="BL17" s="387"/>
      <c r="BM17" s="388"/>
      <c r="BN17" s="389">
        <v>293043868</v>
      </c>
      <c r="BO17" s="390"/>
      <c r="BP17" s="390"/>
      <c r="BQ17" s="390"/>
      <c r="BR17" s="390"/>
      <c r="BS17" s="390"/>
      <c r="BT17" s="390"/>
      <c r="BU17" s="391"/>
      <c r="BV17" s="389">
        <v>297093395</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4248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7913</v>
      </c>
      <c r="AJ18" s="433"/>
      <c r="AK18" s="433"/>
      <c r="AL18" s="433"/>
      <c r="AM18" s="434"/>
      <c r="AN18" s="432">
        <v>28103153</v>
      </c>
      <c r="AO18" s="433"/>
      <c r="AP18" s="433"/>
      <c r="AQ18" s="433"/>
      <c r="AR18" s="433"/>
      <c r="AS18" s="434"/>
      <c r="AT18" s="432">
        <v>3552</v>
      </c>
      <c r="AU18" s="433"/>
      <c r="AV18" s="433"/>
      <c r="AW18" s="433"/>
      <c r="AX18" s="433"/>
      <c r="AY18" s="435"/>
      <c r="AZ18" s="392" t="s">
        <v>147</v>
      </c>
      <c r="BA18" s="393"/>
      <c r="BB18" s="393"/>
      <c r="BC18" s="393"/>
      <c r="BD18" s="393"/>
      <c r="BE18" s="393"/>
      <c r="BF18" s="393"/>
      <c r="BG18" s="393"/>
      <c r="BH18" s="393"/>
      <c r="BI18" s="393"/>
      <c r="BJ18" s="393"/>
      <c r="BK18" s="393"/>
      <c r="BL18" s="393"/>
      <c r="BM18" s="394"/>
      <c r="BN18" s="395">
        <v>390931335</v>
      </c>
      <c r="BO18" s="396"/>
      <c r="BP18" s="396"/>
      <c r="BQ18" s="396"/>
      <c r="BR18" s="396"/>
      <c r="BS18" s="396"/>
      <c r="BT18" s="396"/>
      <c r="BU18" s="397"/>
      <c r="BV18" s="395">
        <v>394718516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240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193</v>
      </c>
      <c r="AJ19" s="433"/>
      <c r="AK19" s="433"/>
      <c r="AL19" s="433"/>
      <c r="AM19" s="434"/>
      <c r="AN19" s="432">
        <v>484044</v>
      </c>
      <c r="AO19" s="433"/>
      <c r="AP19" s="433"/>
      <c r="AQ19" s="433"/>
      <c r="AR19" s="433"/>
      <c r="AS19" s="434"/>
      <c r="AT19" s="432">
        <v>2508</v>
      </c>
      <c r="AU19" s="433"/>
      <c r="AV19" s="433"/>
      <c r="AW19" s="433"/>
      <c r="AX19" s="433"/>
      <c r="AY19" s="435"/>
      <c r="AZ19" s="407" t="s">
        <v>150</v>
      </c>
      <c r="BA19" s="408"/>
      <c r="BB19" s="408"/>
      <c r="BC19" s="408"/>
      <c r="BD19" s="408"/>
      <c r="BE19" s="408"/>
      <c r="BF19" s="408"/>
      <c r="BG19" s="408"/>
      <c r="BH19" s="408"/>
      <c r="BI19" s="408"/>
      <c r="BJ19" s="408"/>
      <c r="BK19" s="408"/>
      <c r="BL19" s="408"/>
      <c r="BM19" s="409"/>
      <c r="BN19" s="410">
        <v>1100305939</v>
      </c>
      <c r="BO19" s="411"/>
      <c r="BP19" s="411"/>
      <c r="BQ19" s="411"/>
      <c r="BR19" s="411"/>
      <c r="BS19" s="411"/>
      <c r="BT19" s="411"/>
      <c r="BU19" s="412"/>
      <c r="BV19" s="410">
        <v>1139487713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403989</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14236</v>
      </c>
      <c r="AJ20" s="433"/>
      <c r="AK20" s="433"/>
      <c r="AL20" s="433"/>
      <c r="AM20" s="434"/>
      <c r="AN20" s="432">
        <v>48319393</v>
      </c>
      <c r="AO20" s="433"/>
      <c r="AP20" s="433"/>
      <c r="AQ20" s="433"/>
      <c r="AR20" s="433"/>
      <c r="AS20" s="434"/>
      <c r="AT20" s="432">
        <v>3394</v>
      </c>
      <c r="AU20" s="433"/>
      <c r="AV20" s="433"/>
      <c r="AW20" s="433"/>
      <c r="AX20" s="433"/>
      <c r="AY20" s="435"/>
      <c r="AZ20" s="386" t="s">
        <v>153</v>
      </c>
      <c r="BA20" s="387"/>
      <c r="BB20" s="387"/>
      <c r="BC20" s="387"/>
      <c r="BD20" s="387"/>
      <c r="BE20" s="387"/>
      <c r="BF20" s="387"/>
      <c r="BG20" s="387"/>
      <c r="BH20" s="387"/>
      <c r="BI20" s="387"/>
      <c r="BJ20" s="387"/>
      <c r="BK20" s="387"/>
      <c r="BL20" s="387"/>
      <c r="BM20" s="388"/>
      <c r="BN20" s="389">
        <v>181045313</v>
      </c>
      <c r="BO20" s="390"/>
      <c r="BP20" s="390"/>
      <c r="BQ20" s="390"/>
      <c r="BR20" s="390"/>
      <c r="BS20" s="390"/>
      <c r="BT20" s="390"/>
      <c r="BU20" s="391"/>
      <c r="BV20" s="389">
        <v>189112043</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99.3</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787916633</v>
      </c>
      <c r="BO21" s="396"/>
      <c r="BP21" s="396"/>
      <c r="BQ21" s="396"/>
      <c r="BR21" s="396"/>
      <c r="BS21" s="396"/>
      <c r="BT21" s="396"/>
      <c r="BU21" s="397"/>
      <c r="BV21" s="395">
        <v>795949163</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56628053</v>
      </c>
      <c r="BO22" s="390"/>
      <c r="BP22" s="390"/>
      <c r="BQ22" s="390"/>
      <c r="BR22" s="390"/>
      <c r="BS22" s="390"/>
      <c r="BT22" s="390"/>
      <c r="BU22" s="391"/>
      <c r="BV22" s="389">
        <v>48131779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2578191</v>
      </c>
      <c r="BO23" s="390"/>
      <c r="BP23" s="390"/>
      <c r="BQ23" s="390"/>
      <c r="BR23" s="390"/>
      <c r="BS23" s="390"/>
      <c r="BT23" s="390"/>
      <c r="BU23" s="391"/>
      <c r="BV23" s="389">
        <v>2605631</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13146954</v>
      </c>
      <c r="BO24" s="390"/>
      <c r="BP24" s="390"/>
      <c r="BQ24" s="390"/>
      <c r="BR24" s="390"/>
      <c r="BS24" s="390"/>
      <c r="BT24" s="390"/>
      <c r="BU24" s="391"/>
      <c r="BV24" s="389">
        <v>13653560</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5786777</v>
      </c>
      <c r="BO25" s="396"/>
      <c r="BP25" s="396"/>
      <c r="BQ25" s="396"/>
      <c r="BR25" s="396"/>
      <c r="BS25" s="396"/>
      <c r="BT25" s="396"/>
      <c r="BU25" s="397"/>
      <c r="BV25" s="395">
        <v>5842354</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2556494</v>
      </c>
      <c r="BO26" s="411"/>
      <c r="BP26" s="411"/>
      <c r="BQ26" s="411"/>
      <c r="BR26" s="411"/>
      <c r="BS26" s="411"/>
      <c r="BT26" s="411"/>
      <c r="BU26" s="412"/>
      <c r="BV26" s="410">
        <v>3441379</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23974991</v>
      </c>
      <c r="BO27" s="390"/>
      <c r="BP27" s="390"/>
      <c r="BQ27" s="390"/>
      <c r="BR27" s="390"/>
      <c r="BS27" s="390"/>
      <c r="BT27" s="390"/>
      <c r="BU27" s="391"/>
      <c r="BV27" s="389">
        <v>26702331</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34884499</v>
      </c>
      <c r="BO28" s="396"/>
      <c r="BP28" s="396"/>
      <c r="BQ28" s="396"/>
      <c r="BR28" s="396"/>
      <c r="BS28" s="396"/>
      <c r="BT28" s="396"/>
      <c r="BU28" s="397"/>
      <c r="BV28" s="395">
        <v>30522820</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病院事業会計</v>
      </c>
      <c r="AP32" s="377"/>
      <c r="AQ32" s="377"/>
      <c r="AR32" s="377"/>
      <c r="AS32" s="377"/>
      <c r="AT32" s="377"/>
      <c r="AU32" s="377"/>
      <c r="AV32" s="377"/>
      <c r="AW32" s="377"/>
      <c r="AX32" s="377"/>
      <c r="AY32" s="377"/>
      <c r="AZ32" s="377"/>
      <c r="BA32" s="377"/>
      <c r="BB32" s="377"/>
      <c r="BC32" s="377"/>
      <c r="BD32" s="162"/>
      <c r="BE32" s="376">
        <f>IF(BG32="","",MAX(C32:D41,U32:V41,AM32:AN41)+1)</f>
        <v>18</v>
      </c>
      <c r="BF32" s="376"/>
      <c r="BG32" s="377" t="str">
        <f>IF('各会計、関係団体の財政状況及び健全化判断比率'!B35="","",'各会計、関係団体の財政状況及び健全化判断比率'!B35)</f>
        <v>港湾施設特別会計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20</v>
      </c>
      <c r="CP32" s="376"/>
      <c r="CQ32" s="377" t="str">
        <f>IF('各会計、関係団体の財政状況及び健全化判断比率'!BS7="","",'各会計、関係団体の財政状況及び健全化判断比率'!BS7)</f>
        <v>富山県道路公社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物品調達等管理特別会計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電気事業会計</v>
      </c>
      <c r="AP33" s="377"/>
      <c r="AQ33" s="377"/>
      <c r="AR33" s="377"/>
      <c r="AS33" s="377"/>
      <c r="AT33" s="377"/>
      <c r="AU33" s="377"/>
      <c r="AV33" s="377"/>
      <c r="AW33" s="377"/>
      <c r="AX33" s="377"/>
      <c r="AY33" s="377"/>
      <c r="AZ33" s="377"/>
      <c r="BA33" s="377"/>
      <c r="BB33" s="377"/>
      <c r="BC33" s="377"/>
      <c r="BD33" s="162"/>
      <c r="BE33" s="376">
        <f t="shared" ref="BE33:BE41" si="2">IF(BG33="","",BE32+1)</f>
        <v>19</v>
      </c>
      <c r="BF33" s="376"/>
      <c r="BG33" s="377" t="str">
        <f>IF('各会計、関係団体の財政状況及び健全化判断比率'!B36="","",'各会計、関係団体の財政状況及び健全化判断比率'!B36)</f>
        <v>工業用地等管理特別会計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21</v>
      </c>
      <c r="CP33" s="376"/>
      <c r="CQ33" s="377" t="str">
        <f>IF('各会計、関係団体の財政状況及び健全化判断比率'!BS8="","",'各会計、関係団体の財政状況及び健全化判断比率'!BS8)</f>
        <v>公立大学法人富山県立大学</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公債管理特別会計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22</v>
      </c>
      <c r="CP34" s="376"/>
      <c r="CQ34" s="377" t="str">
        <f>IF('各会計、関係団体の財政状況及び健全化判断比率'!BS9="","",'各会計、関係団体の財政状況及び健全化判断比率'!BS9)</f>
        <v>(財)富山県消防設備保守協会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収入証紙特別会計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工業用水道事業会計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23</v>
      </c>
      <c r="CP35" s="376"/>
      <c r="CQ35" s="377" t="str">
        <f>IF('各会計、関係団体の財政状況及び健全化判断比率'!BS10="","",'各会計、関係団体の財政状況及び健全化判断比率'!BS10)</f>
        <v>(財)富山県文化振興財団</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母子父子寡婦福祉資金特別会計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16</v>
      </c>
      <c r="AN36" s="376"/>
      <c r="AO36" s="377" t="str">
        <f>IF('各会計、関係団体の財政状況及び健全化判断比率'!B33="","",'各会計、関係団体の財政状況及び健全化判断比率'!B33)</f>
        <v>地域開発事業会計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24</v>
      </c>
      <c r="CP36" s="376"/>
      <c r="CQ36" s="377" t="str">
        <f>IF('各会計、関係団体の財政状況及び健全化判断比率'!BS11="","",'各会計、関係団体の財政状況及び健全化判断比率'!BS11)</f>
        <v>(財)とやま環境財団</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中小企業活性化資金特別会計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17</v>
      </c>
      <c r="AN37" s="376"/>
      <c r="AO37" s="377" t="str">
        <f>IF('各会計、関係団体の財政状況及び健全化判断比率'!B34="","",'各会計、関係団体の財政状況及び健全化判断比率'!B34)</f>
        <v>流域下水道事業会計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25</v>
      </c>
      <c r="CP37" s="376"/>
      <c r="CQ37" s="377" t="str">
        <f>IF('各会計、関係団体の財政状況及び健全化判断比率'!BS12="","",'各会計、関係団体の財政状況及び健全化判断比率'!BS12)</f>
        <v>(財)とやま国際センター</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就農支援資金特別会計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26</v>
      </c>
      <c r="CP38" s="376"/>
      <c r="CQ38" s="377" t="str">
        <f>IF('各会計、関係団体の財政状況及び健全化判断比率'!BS13="","",'各会計、関係団体の財政状況及び健全化判断比率'!BS13)</f>
        <v>(財)富山県女性財団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沿岸漁業改善資金特別会計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27</v>
      </c>
      <c r="CP39" s="376"/>
      <c r="CQ39" s="377" t="str">
        <f>IF('各会計、関係団体の財政状況及び健全化判断比率'!BS14="","",'各会計、関係団体の財政状況及び健全化判断比率'!BS14)</f>
        <v>加越能バス(株)</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林業振興・有峰森林特別会計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28</v>
      </c>
      <c r="CP40" s="376"/>
      <c r="CQ40" s="377" t="str">
        <f>IF('各会計、関係団体の財政状況及び健全化判断比率'!BS15="","",'各会計、関係団体の財政状況及び健全化判断比率'!BS15)</f>
        <v>富山地方鉄道(株)</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奨学資金特別会計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29</v>
      </c>
      <c r="CP41" s="376"/>
      <c r="CQ41" s="377" t="str">
        <f>IF('各会計、関係団体の財政状況及び健全化判断比率'!BS16="","",'各会計、関係団体の財政状況及び健全化判断比率'!BS16)</f>
        <v>(財)富山県健康づくり財団</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IXNpoNEuhxjgrS98C5aaSenBG4X01JWTNoz4KMR3IUqrvTsKJmHcM+/LZBaAJ6xZgFnw9nZNo1VDmHGmjFGw==" saltValue="5CLOH4pyhEvUhQqN9MggM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70" zoomScaleNormal="7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171242294</v>
      </c>
      <c r="S5" s="658"/>
      <c r="T5" s="658"/>
      <c r="U5" s="658"/>
      <c r="V5" s="658"/>
      <c r="W5" s="658"/>
      <c r="X5" s="658"/>
      <c r="Y5" s="659"/>
      <c r="Z5" s="683">
        <v>27.7</v>
      </c>
      <c r="AA5" s="683"/>
      <c r="AB5" s="683"/>
      <c r="AC5" s="683"/>
      <c r="AD5" s="684">
        <v>137104815</v>
      </c>
      <c r="AE5" s="684"/>
      <c r="AF5" s="684"/>
      <c r="AG5" s="684"/>
      <c r="AH5" s="684"/>
      <c r="AI5" s="684"/>
      <c r="AJ5" s="684"/>
      <c r="AK5" s="684"/>
      <c r="AL5" s="660">
        <v>44</v>
      </c>
      <c r="AM5" s="661"/>
      <c r="AN5" s="661"/>
      <c r="AO5" s="662"/>
      <c r="AP5" s="641" t="s">
        <v>195</v>
      </c>
      <c r="AQ5" s="642"/>
      <c r="AR5" s="642"/>
      <c r="AS5" s="642"/>
      <c r="AT5" s="642"/>
      <c r="AU5" s="642"/>
      <c r="AV5" s="642"/>
      <c r="AW5" s="642"/>
      <c r="AX5" s="642"/>
      <c r="AY5" s="642"/>
      <c r="AZ5" s="642"/>
      <c r="BA5" s="642"/>
      <c r="BB5" s="642"/>
      <c r="BC5" s="643"/>
      <c r="BD5" s="575">
        <v>171166571</v>
      </c>
      <c r="BE5" s="576"/>
      <c r="BF5" s="576"/>
      <c r="BG5" s="576"/>
      <c r="BH5" s="576"/>
      <c r="BI5" s="576"/>
      <c r="BJ5" s="576"/>
      <c r="BK5" s="577"/>
      <c r="BL5" s="668">
        <v>100</v>
      </c>
      <c r="BM5" s="668"/>
      <c r="BN5" s="668"/>
      <c r="BO5" s="668"/>
      <c r="BP5" s="655">
        <v>1181365</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21648261</v>
      </c>
      <c r="S6" s="576"/>
      <c r="T6" s="576"/>
      <c r="U6" s="576"/>
      <c r="V6" s="576"/>
      <c r="W6" s="576"/>
      <c r="X6" s="576"/>
      <c r="Y6" s="577"/>
      <c r="Z6" s="668">
        <v>3.5</v>
      </c>
      <c r="AA6" s="668"/>
      <c r="AB6" s="668"/>
      <c r="AC6" s="668"/>
      <c r="AD6" s="655">
        <v>21648261</v>
      </c>
      <c r="AE6" s="655"/>
      <c r="AF6" s="655"/>
      <c r="AG6" s="655"/>
      <c r="AH6" s="655"/>
      <c r="AI6" s="655"/>
      <c r="AJ6" s="655"/>
      <c r="AK6" s="655"/>
      <c r="AL6" s="578">
        <v>7</v>
      </c>
      <c r="AM6" s="678"/>
      <c r="AN6" s="678"/>
      <c r="AO6" s="672"/>
      <c r="AP6" s="572" t="s">
        <v>200</v>
      </c>
      <c r="AQ6" s="573"/>
      <c r="AR6" s="573"/>
      <c r="AS6" s="573"/>
      <c r="AT6" s="573"/>
      <c r="AU6" s="573"/>
      <c r="AV6" s="573"/>
      <c r="AW6" s="573"/>
      <c r="AX6" s="573"/>
      <c r="AY6" s="573"/>
      <c r="AZ6" s="573"/>
      <c r="BA6" s="573"/>
      <c r="BB6" s="573"/>
      <c r="BC6" s="574"/>
      <c r="BD6" s="575">
        <v>171166571</v>
      </c>
      <c r="BE6" s="576"/>
      <c r="BF6" s="576"/>
      <c r="BG6" s="576"/>
      <c r="BH6" s="576"/>
      <c r="BI6" s="576"/>
      <c r="BJ6" s="576"/>
      <c r="BK6" s="577"/>
      <c r="BL6" s="668">
        <v>100</v>
      </c>
      <c r="BM6" s="668"/>
      <c r="BN6" s="668"/>
      <c r="BO6" s="668"/>
      <c r="BP6" s="655">
        <v>1181365</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1002798</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1002749</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1821216</v>
      </c>
      <c r="S7" s="576"/>
      <c r="T7" s="576"/>
      <c r="U7" s="576"/>
      <c r="V7" s="576"/>
      <c r="W7" s="576"/>
      <c r="X7" s="576"/>
      <c r="Y7" s="577"/>
      <c r="Z7" s="668">
        <v>0.3</v>
      </c>
      <c r="AA7" s="668"/>
      <c r="AB7" s="668"/>
      <c r="AC7" s="668"/>
      <c r="AD7" s="655">
        <v>1821216</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46102874</v>
      </c>
      <c r="BE7" s="576"/>
      <c r="BF7" s="576"/>
      <c r="BG7" s="576"/>
      <c r="BH7" s="576"/>
      <c r="BI7" s="576"/>
      <c r="BJ7" s="576"/>
      <c r="BK7" s="577"/>
      <c r="BL7" s="668">
        <v>26.9</v>
      </c>
      <c r="BM7" s="668"/>
      <c r="BN7" s="668"/>
      <c r="BO7" s="668"/>
      <c r="BP7" s="655">
        <v>1181365</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32038747</v>
      </c>
      <c r="CN7" s="669"/>
      <c r="CO7" s="669"/>
      <c r="CP7" s="669"/>
      <c r="CQ7" s="669"/>
      <c r="CR7" s="669"/>
      <c r="CS7" s="669"/>
      <c r="CT7" s="577"/>
      <c r="CU7" s="668">
        <v>5.4</v>
      </c>
      <c r="CV7" s="668"/>
      <c r="CW7" s="668"/>
      <c r="CX7" s="668"/>
      <c r="CY7" s="581">
        <v>1215294</v>
      </c>
      <c r="CZ7" s="576"/>
      <c r="DA7" s="576"/>
      <c r="DB7" s="576"/>
      <c r="DC7" s="576"/>
      <c r="DD7" s="576"/>
      <c r="DE7" s="576"/>
      <c r="DF7" s="576"/>
      <c r="DG7" s="576"/>
      <c r="DH7" s="576"/>
      <c r="DI7" s="576"/>
      <c r="DJ7" s="576"/>
      <c r="DK7" s="577"/>
      <c r="DL7" s="581">
        <v>28705317</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1140726</v>
      </c>
      <c r="BE8" s="576"/>
      <c r="BF8" s="576"/>
      <c r="BG8" s="576"/>
      <c r="BH8" s="576"/>
      <c r="BI8" s="576"/>
      <c r="BJ8" s="576"/>
      <c r="BK8" s="577"/>
      <c r="BL8" s="668">
        <v>0.7</v>
      </c>
      <c r="BM8" s="668"/>
      <c r="BN8" s="668"/>
      <c r="BO8" s="668"/>
      <c r="BP8" s="655">
        <v>282307</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70987968</v>
      </c>
      <c r="CN8" s="669"/>
      <c r="CO8" s="669"/>
      <c r="CP8" s="669"/>
      <c r="CQ8" s="669"/>
      <c r="CR8" s="669"/>
      <c r="CS8" s="669"/>
      <c r="CT8" s="577"/>
      <c r="CU8" s="578">
        <v>12.1</v>
      </c>
      <c r="CV8" s="678"/>
      <c r="CW8" s="678"/>
      <c r="CX8" s="671"/>
      <c r="CY8" s="581">
        <v>1093710</v>
      </c>
      <c r="CZ8" s="576"/>
      <c r="DA8" s="576"/>
      <c r="DB8" s="576"/>
      <c r="DC8" s="576"/>
      <c r="DD8" s="576"/>
      <c r="DE8" s="576"/>
      <c r="DF8" s="576"/>
      <c r="DG8" s="576"/>
      <c r="DH8" s="576"/>
      <c r="DI8" s="576"/>
      <c r="DJ8" s="576"/>
      <c r="DK8" s="577"/>
      <c r="DL8" s="581">
        <v>64944967</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67058</v>
      </c>
      <c r="S9" s="669"/>
      <c r="T9" s="669"/>
      <c r="U9" s="669"/>
      <c r="V9" s="669"/>
      <c r="W9" s="669"/>
      <c r="X9" s="669"/>
      <c r="Y9" s="577"/>
      <c r="Z9" s="578">
        <v>0</v>
      </c>
      <c r="AA9" s="670"/>
      <c r="AB9" s="670"/>
      <c r="AC9" s="671"/>
      <c r="AD9" s="581">
        <v>67058</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37718078</v>
      </c>
      <c r="BE9" s="576"/>
      <c r="BF9" s="576"/>
      <c r="BG9" s="576"/>
      <c r="BH9" s="576"/>
      <c r="BI9" s="576"/>
      <c r="BJ9" s="576"/>
      <c r="BK9" s="577"/>
      <c r="BL9" s="668">
        <v>22</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22615502</v>
      </c>
      <c r="CN9" s="669"/>
      <c r="CO9" s="669"/>
      <c r="CP9" s="669"/>
      <c r="CQ9" s="669"/>
      <c r="CR9" s="669"/>
      <c r="CS9" s="669"/>
      <c r="CT9" s="577"/>
      <c r="CU9" s="578">
        <v>3.8</v>
      </c>
      <c r="CV9" s="678"/>
      <c r="CW9" s="678"/>
      <c r="CX9" s="671"/>
      <c r="CY9" s="581">
        <v>1685936</v>
      </c>
      <c r="CZ9" s="576"/>
      <c r="DA9" s="576"/>
      <c r="DB9" s="576"/>
      <c r="DC9" s="576"/>
      <c r="DD9" s="576"/>
      <c r="DE9" s="576"/>
      <c r="DF9" s="576"/>
      <c r="DG9" s="576"/>
      <c r="DH9" s="576"/>
      <c r="DI9" s="576"/>
      <c r="DJ9" s="576"/>
      <c r="DK9" s="577"/>
      <c r="DL9" s="581">
        <v>11778247</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185839</v>
      </c>
      <c r="S10" s="669"/>
      <c r="T10" s="669"/>
      <c r="U10" s="669"/>
      <c r="V10" s="669"/>
      <c r="W10" s="669"/>
      <c r="X10" s="669"/>
      <c r="Y10" s="577"/>
      <c r="Z10" s="578">
        <v>0</v>
      </c>
      <c r="AA10" s="670"/>
      <c r="AB10" s="670"/>
      <c r="AC10" s="671"/>
      <c r="AD10" s="581">
        <v>185839</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1496356</v>
      </c>
      <c r="BE10" s="576"/>
      <c r="BF10" s="576"/>
      <c r="BG10" s="576"/>
      <c r="BH10" s="576"/>
      <c r="BI10" s="576"/>
      <c r="BJ10" s="576"/>
      <c r="BK10" s="577"/>
      <c r="BL10" s="668">
        <v>0.9</v>
      </c>
      <c r="BM10" s="668"/>
      <c r="BN10" s="668"/>
      <c r="BO10" s="668"/>
      <c r="BP10" s="655">
        <v>104331</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1721668</v>
      </c>
      <c r="CN10" s="669"/>
      <c r="CO10" s="669"/>
      <c r="CP10" s="669"/>
      <c r="CQ10" s="669"/>
      <c r="CR10" s="669"/>
      <c r="CS10" s="669"/>
      <c r="CT10" s="577"/>
      <c r="CU10" s="578">
        <v>0.3</v>
      </c>
      <c r="CV10" s="678"/>
      <c r="CW10" s="678"/>
      <c r="CX10" s="671"/>
      <c r="CY10" s="581">
        <v>2787</v>
      </c>
      <c r="CZ10" s="576"/>
      <c r="DA10" s="576"/>
      <c r="DB10" s="576"/>
      <c r="DC10" s="576"/>
      <c r="DD10" s="576"/>
      <c r="DE10" s="576"/>
      <c r="DF10" s="576"/>
      <c r="DG10" s="576"/>
      <c r="DH10" s="576"/>
      <c r="DI10" s="576"/>
      <c r="DJ10" s="576"/>
      <c r="DK10" s="577"/>
      <c r="DL10" s="581">
        <v>825733</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21919</v>
      </c>
      <c r="S11" s="669"/>
      <c r="T11" s="669"/>
      <c r="U11" s="669"/>
      <c r="V11" s="669"/>
      <c r="W11" s="669"/>
      <c r="X11" s="669"/>
      <c r="Y11" s="577"/>
      <c r="Z11" s="578">
        <v>0</v>
      </c>
      <c r="AA11" s="670"/>
      <c r="AB11" s="670"/>
      <c r="AC11" s="671"/>
      <c r="AD11" s="581">
        <v>21919</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1935311</v>
      </c>
      <c r="BE11" s="576"/>
      <c r="BF11" s="576"/>
      <c r="BG11" s="576"/>
      <c r="BH11" s="576"/>
      <c r="BI11" s="576"/>
      <c r="BJ11" s="576"/>
      <c r="BK11" s="577"/>
      <c r="BL11" s="668">
        <v>1.1000000000000001</v>
      </c>
      <c r="BM11" s="668"/>
      <c r="BN11" s="668"/>
      <c r="BO11" s="668"/>
      <c r="BP11" s="655">
        <v>794727</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39696348</v>
      </c>
      <c r="CN11" s="669"/>
      <c r="CO11" s="669"/>
      <c r="CP11" s="669"/>
      <c r="CQ11" s="669"/>
      <c r="CR11" s="669"/>
      <c r="CS11" s="669"/>
      <c r="CT11" s="577"/>
      <c r="CU11" s="578">
        <v>6.7</v>
      </c>
      <c r="CV11" s="678"/>
      <c r="CW11" s="678"/>
      <c r="CX11" s="671"/>
      <c r="CY11" s="581">
        <v>23408860</v>
      </c>
      <c r="CZ11" s="576"/>
      <c r="DA11" s="576"/>
      <c r="DB11" s="576"/>
      <c r="DC11" s="576"/>
      <c r="DD11" s="576"/>
      <c r="DE11" s="576"/>
      <c r="DF11" s="576"/>
      <c r="DG11" s="576"/>
      <c r="DH11" s="576"/>
      <c r="DI11" s="576"/>
      <c r="DJ11" s="576"/>
      <c r="DK11" s="577"/>
      <c r="DL11" s="581">
        <v>10643744</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38664</v>
      </c>
      <c r="S12" s="669"/>
      <c r="T12" s="669"/>
      <c r="U12" s="669"/>
      <c r="V12" s="669"/>
      <c r="W12" s="669"/>
      <c r="X12" s="669"/>
      <c r="Y12" s="577"/>
      <c r="Z12" s="578">
        <v>0</v>
      </c>
      <c r="AA12" s="670"/>
      <c r="AB12" s="670"/>
      <c r="AC12" s="671"/>
      <c r="AD12" s="581">
        <v>38664</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95079</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95980710</v>
      </c>
      <c r="CN12" s="669"/>
      <c r="CO12" s="669"/>
      <c r="CP12" s="669"/>
      <c r="CQ12" s="669"/>
      <c r="CR12" s="669"/>
      <c r="CS12" s="669"/>
      <c r="CT12" s="577"/>
      <c r="CU12" s="578">
        <v>16.3</v>
      </c>
      <c r="CV12" s="678"/>
      <c r="CW12" s="678"/>
      <c r="CX12" s="671"/>
      <c r="CY12" s="581">
        <v>1369602</v>
      </c>
      <c r="CZ12" s="576"/>
      <c r="DA12" s="576"/>
      <c r="DB12" s="576"/>
      <c r="DC12" s="576"/>
      <c r="DD12" s="576"/>
      <c r="DE12" s="576"/>
      <c r="DF12" s="576"/>
      <c r="DG12" s="576"/>
      <c r="DH12" s="576"/>
      <c r="DI12" s="576"/>
      <c r="DJ12" s="576"/>
      <c r="DK12" s="577"/>
      <c r="DL12" s="581">
        <v>10386351</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19513565</v>
      </c>
      <c r="S13" s="669"/>
      <c r="T13" s="669"/>
      <c r="U13" s="669"/>
      <c r="V13" s="669"/>
      <c r="W13" s="669"/>
      <c r="X13" s="669"/>
      <c r="Y13" s="577"/>
      <c r="Z13" s="578">
        <v>3.2</v>
      </c>
      <c r="AA13" s="670"/>
      <c r="AB13" s="670"/>
      <c r="AC13" s="671"/>
      <c r="AD13" s="581">
        <v>19513565</v>
      </c>
      <c r="AE13" s="669"/>
      <c r="AF13" s="669"/>
      <c r="AG13" s="669"/>
      <c r="AH13" s="669"/>
      <c r="AI13" s="669"/>
      <c r="AJ13" s="669"/>
      <c r="AK13" s="577"/>
      <c r="AL13" s="578">
        <v>6.3</v>
      </c>
      <c r="AM13" s="670"/>
      <c r="AN13" s="670"/>
      <c r="AO13" s="672"/>
      <c r="AP13" s="572" t="s">
        <v>221</v>
      </c>
      <c r="AQ13" s="573"/>
      <c r="AR13" s="573"/>
      <c r="AS13" s="573"/>
      <c r="AT13" s="573"/>
      <c r="AU13" s="573"/>
      <c r="AV13" s="573"/>
      <c r="AW13" s="573"/>
      <c r="AX13" s="573"/>
      <c r="AY13" s="573"/>
      <c r="AZ13" s="573"/>
      <c r="BA13" s="573"/>
      <c r="BB13" s="573"/>
      <c r="BC13" s="574"/>
      <c r="BD13" s="575">
        <v>1778727</v>
      </c>
      <c r="BE13" s="576"/>
      <c r="BF13" s="576"/>
      <c r="BG13" s="576"/>
      <c r="BH13" s="576"/>
      <c r="BI13" s="576"/>
      <c r="BJ13" s="576"/>
      <c r="BK13" s="577"/>
      <c r="BL13" s="668">
        <v>1</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76587377</v>
      </c>
      <c r="CN13" s="669"/>
      <c r="CO13" s="669"/>
      <c r="CP13" s="669"/>
      <c r="CQ13" s="669"/>
      <c r="CR13" s="669"/>
      <c r="CS13" s="669"/>
      <c r="CT13" s="577"/>
      <c r="CU13" s="578">
        <v>13</v>
      </c>
      <c r="CV13" s="678"/>
      <c r="CW13" s="678"/>
      <c r="CX13" s="671"/>
      <c r="CY13" s="581">
        <v>61160254</v>
      </c>
      <c r="CZ13" s="576"/>
      <c r="DA13" s="576"/>
      <c r="DB13" s="576"/>
      <c r="DC13" s="576"/>
      <c r="DD13" s="576"/>
      <c r="DE13" s="576"/>
      <c r="DF13" s="576"/>
      <c r="DG13" s="576"/>
      <c r="DH13" s="576"/>
      <c r="DI13" s="576"/>
      <c r="DJ13" s="576"/>
      <c r="DK13" s="577"/>
      <c r="DL13" s="581">
        <v>16603251</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1938597</v>
      </c>
      <c r="BE14" s="576"/>
      <c r="BF14" s="576"/>
      <c r="BG14" s="576"/>
      <c r="BH14" s="576"/>
      <c r="BI14" s="576"/>
      <c r="BJ14" s="576"/>
      <c r="BK14" s="577"/>
      <c r="BL14" s="668">
        <v>1.1000000000000001</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24514964</v>
      </c>
      <c r="CN14" s="669"/>
      <c r="CO14" s="669"/>
      <c r="CP14" s="669"/>
      <c r="CQ14" s="669"/>
      <c r="CR14" s="669"/>
      <c r="CS14" s="669"/>
      <c r="CT14" s="577"/>
      <c r="CU14" s="578">
        <v>4.2</v>
      </c>
      <c r="CV14" s="678"/>
      <c r="CW14" s="678"/>
      <c r="CX14" s="671"/>
      <c r="CY14" s="581">
        <v>1663903</v>
      </c>
      <c r="CZ14" s="576"/>
      <c r="DA14" s="576"/>
      <c r="DB14" s="576"/>
      <c r="DC14" s="576"/>
      <c r="DD14" s="576"/>
      <c r="DE14" s="576"/>
      <c r="DF14" s="576"/>
      <c r="DG14" s="576"/>
      <c r="DH14" s="576"/>
      <c r="DI14" s="576"/>
      <c r="DJ14" s="576"/>
      <c r="DK14" s="577"/>
      <c r="DL14" s="581">
        <v>21971089</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625691</v>
      </c>
      <c r="S15" s="669"/>
      <c r="T15" s="669"/>
      <c r="U15" s="669"/>
      <c r="V15" s="669"/>
      <c r="W15" s="669"/>
      <c r="X15" s="669"/>
      <c r="Y15" s="577"/>
      <c r="Z15" s="578">
        <v>0.1</v>
      </c>
      <c r="AA15" s="670"/>
      <c r="AB15" s="670"/>
      <c r="AC15" s="671"/>
      <c r="AD15" s="581">
        <v>625691</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38801810</v>
      </c>
      <c r="BE15" s="576"/>
      <c r="BF15" s="576"/>
      <c r="BG15" s="576"/>
      <c r="BH15" s="576"/>
      <c r="BI15" s="576"/>
      <c r="BJ15" s="576"/>
      <c r="BK15" s="577"/>
      <c r="BL15" s="668">
        <v>22.7</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625691</v>
      </c>
      <c r="S16" s="669"/>
      <c r="T16" s="669"/>
      <c r="U16" s="669"/>
      <c r="V16" s="669"/>
      <c r="W16" s="669"/>
      <c r="X16" s="669"/>
      <c r="Y16" s="577"/>
      <c r="Z16" s="578">
        <v>0.1</v>
      </c>
      <c r="AA16" s="670"/>
      <c r="AB16" s="670"/>
      <c r="AC16" s="671"/>
      <c r="AD16" s="581">
        <v>625691</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1389038</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96597701</v>
      </c>
      <c r="CN16" s="669"/>
      <c r="CO16" s="669"/>
      <c r="CP16" s="669"/>
      <c r="CQ16" s="669"/>
      <c r="CR16" s="669"/>
      <c r="CS16" s="669"/>
      <c r="CT16" s="577"/>
      <c r="CU16" s="578">
        <v>16.399999999999999</v>
      </c>
      <c r="CV16" s="678"/>
      <c r="CW16" s="678"/>
      <c r="CX16" s="671"/>
      <c r="CY16" s="581">
        <v>4306016</v>
      </c>
      <c r="CZ16" s="576"/>
      <c r="DA16" s="576"/>
      <c r="DB16" s="576"/>
      <c r="DC16" s="576"/>
      <c r="DD16" s="576"/>
      <c r="DE16" s="576"/>
      <c r="DF16" s="576"/>
      <c r="DG16" s="576"/>
      <c r="DH16" s="576"/>
      <c r="DI16" s="576"/>
      <c r="DJ16" s="576"/>
      <c r="DK16" s="577"/>
      <c r="DL16" s="581">
        <v>72602796</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37412772</v>
      </c>
      <c r="BE17" s="576"/>
      <c r="BF17" s="576"/>
      <c r="BG17" s="576"/>
      <c r="BH17" s="576"/>
      <c r="BI17" s="576"/>
      <c r="BJ17" s="576"/>
      <c r="BK17" s="577"/>
      <c r="BL17" s="668">
        <v>21.8</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3573053</v>
      </c>
      <c r="CN17" s="669"/>
      <c r="CO17" s="669"/>
      <c r="CP17" s="669"/>
      <c r="CQ17" s="669"/>
      <c r="CR17" s="669"/>
      <c r="CS17" s="669"/>
      <c r="CT17" s="577"/>
      <c r="CU17" s="578">
        <v>0.6</v>
      </c>
      <c r="CV17" s="678"/>
      <c r="CW17" s="678"/>
      <c r="CX17" s="671"/>
      <c r="CY17" s="581" t="s">
        <v>118</v>
      </c>
      <c r="CZ17" s="576"/>
      <c r="DA17" s="576"/>
      <c r="DB17" s="576"/>
      <c r="DC17" s="576"/>
      <c r="DD17" s="576"/>
      <c r="DE17" s="576"/>
      <c r="DF17" s="576"/>
      <c r="DG17" s="576"/>
      <c r="DH17" s="576"/>
      <c r="DI17" s="576"/>
      <c r="DJ17" s="576"/>
      <c r="DK17" s="577"/>
      <c r="DL17" s="581">
        <v>123544</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151164846</v>
      </c>
      <c r="S18" s="669"/>
      <c r="T18" s="669"/>
      <c r="U18" s="669"/>
      <c r="V18" s="669"/>
      <c r="W18" s="669"/>
      <c r="X18" s="669"/>
      <c r="Y18" s="577"/>
      <c r="Z18" s="578">
        <v>24.5</v>
      </c>
      <c r="AA18" s="670"/>
      <c r="AB18" s="670"/>
      <c r="AC18" s="671"/>
      <c r="AD18" s="581">
        <v>146107775</v>
      </c>
      <c r="AE18" s="669"/>
      <c r="AF18" s="669"/>
      <c r="AG18" s="669"/>
      <c r="AH18" s="669"/>
      <c r="AI18" s="669"/>
      <c r="AJ18" s="669"/>
      <c r="AK18" s="577"/>
      <c r="AL18" s="578">
        <v>46.9</v>
      </c>
      <c r="AM18" s="670"/>
      <c r="AN18" s="670"/>
      <c r="AO18" s="672"/>
      <c r="AP18" s="572" t="s">
        <v>236</v>
      </c>
      <c r="AQ18" s="573"/>
      <c r="AR18" s="573"/>
      <c r="AS18" s="573"/>
      <c r="AT18" s="573"/>
      <c r="AU18" s="573"/>
      <c r="AV18" s="573"/>
      <c r="AW18" s="573"/>
      <c r="AX18" s="573"/>
      <c r="AY18" s="573"/>
      <c r="AZ18" s="573"/>
      <c r="BA18" s="573"/>
      <c r="BB18" s="573"/>
      <c r="BC18" s="574"/>
      <c r="BD18" s="575">
        <v>54170156</v>
      </c>
      <c r="BE18" s="576"/>
      <c r="BF18" s="576"/>
      <c r="BG18" s="576"/>
      <c r="BH18" s="576"/>
      <c r="BI18" s="576"/>
      <c r="BJ18" s="576"/>
      <c r="BK18" s="577"/>
      <c r="BL18" s="668">
        <v>31.6</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90712981</v>
      </c>
      <c r="CN18" s="669"/>
      <c r="CO18" s="669"/>
      <c r="CP18" s="669"/>
      <c r="CQ18" s="669"/>
      <c r="CR18" s="669"/>
      <c r="CS18" s="669"/>
      <c r="CT18" s="577"/>
      <c r="CU18" s="578">
        <v>15.4</v>
      </c>
      <c r="CV18" s="678"/>
      <c r="CW18" s="678"/>
      <c r="CX18" s="671"/>
      <c r="CY18" s="581" t="s">
        <v>118</v>
      </c>
      <c r="CZ18" s="576"/>
      <c r="DA18" s="576"/>
      <c r="DB18" s="576"/>
      <c r="DC18" s="576"/>
      <c r="DD18" s="576"/>
      <c r="DE18" s="576"/>
      <c r="DF18" s="576"/>
      <c r="DG18" s="576"/>
      <c r="DH18" s="576"/>
      <c r="DI18" s="576"/>
      <c r="DJ18" s="576"/>
      <c r="DK18" s="577"/>
      <c r="DL18" s="581">
        <v>90498966</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146107775</v>
      </c>
      <c r="S19" s="669"/>
      <c r="T19" s="669"/>
      <c r="U19" s="669"/>
      <c r="V19" s="669"/>
      <c r="W19" s="669"/>
      <c r="X19" s="669"/>
      <c r="Y19" s="577"/>
      <c r="Z19" s="578">
        <v>23.7</v>
      </c>
      <c r="AA19" s="670"/>
      <c r="AB19" s="670"/>
      <c r="AC19" s="671"/>
      <c r="AD19" s="581">
        <v>146107775</v>
      </c>
      <c r="AE19" s="669"/>
      <c r="AF19" s="669"/>
      <c r="AG19" s="669"/>
      <c r="AH19" s="669"/>
      <c r="AI19" s="669"/>
      <c r="AJ19" s="669"/>
      <c r="AK19" s="577"/>
      <c r="AL19" s="578">
        <v>46.9</v>
      </c>
      <c r="AM19" s="670"/>
      <c r="AN19" s="670"/>
      <c r="AO19" s="672"/>
      <c r="AP19" s="572" t="s">
        <v>239</v>
      </c>
      <c r="AQ19" s="573"/>
      <c r="AR19" s="573"/>
      <c r="AS19" s="573"/>
      <c r="AT19" s="573"/>
      <c r="AU19" s="573"/>
      <c r="AV19" s="573"/>
      <c r="AW19" s="573"/>
      <c r="AX19" s="573"/>
      <c r="AY19" s="573"/>
      <c r="AZ19" s="573"/>
      <c r="BA19" s="573"/>
      <c r="BB19" s="573"/>
      <c r="BC19" s="574"/>
      <c r="BD19" s="575">
        <v>2652458</v>
      </c>
      <c r="BE19" s="576"/>
      <c r="BF19" s="576"/>
      <c r="BG19" s="576"/>
      <c r="BH19" s="576"/>
      <c r="BI19" s="576"/>
      <c r="BJ19" s="576"/>
      <c r="BK19" s="577"/>
      <c r="BL19" s="578">
        <v>1.5</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v>4364</v>
      </c>
      <c r="CN19" s="669"/>
      <c r="CO19" s="669"/>
      <c r="CP19" s="669"/>
      <c r="CQ19" s="669"/>
      <c r="CR19" s="669"/>
      <c r="CS19" s="669"/>
      <c r="CT19" s="577"/>
      <c r="CU19" s="578">
        <v>0</v>
      </c>
      <c r="CV19" s="678"/>
      <c r="CW19" s="678"/>
      <c r="CX19" s="671"/>
      <c r="CY19" s="581" t="s">
        <v>118</v>
      </c>
      <c r="CZ19" s="576"/>
      <c r="DA19" s="576"/>
      <c r="DB19" s="576"/>
      <c r="DC19" s="576"/>
      <c r="DD19" s="576"/>
      <c r="DE19" s="576"/>
      <c r="DF19" s="576"/>
      <c r="DG19" s="576"/>
      <c r="DH19" s="576"/>
      <c r="DI19" s="576"/>
      <c r="DJ19" s="576"/>
      <c r="DK19" s="577"/>
      <c r="DL19" s="581">
        <v>4364</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5052552</v>
      </c>
      <c r="S20" s="669"/>
      <c r="T20" s="669"/>
      <c r="U20" s="669"/>
      <c r="V20" s="669"/>
      <c r="W20" s="669"/>
      <c r="X20" s="669"/>
      <c r="Y20" s="577"/>
      <c r="Z20" s="578">
        <v>0.8</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1157717</v>
      </c>
      <c r="BE20" s="576"/>
      <c r="BF20" s="576"/>
      <c r="BG20" s="576"/>
      <c r="BH20" s="576"/>
      <c r="BI20" s="576"/>
      <c r="BJ20" s="576"/>
      <c r="BK20" s="577"/>
      <c r="BL20" s="578">
        <v>0.7</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4519</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276502</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56128</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56128</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344681092</v>
      </c>
      <c r="S22" s="669"/>
      <c r="T22" s="669"/>
      <c r="U22" s="669"/>
      <c r="V22" s="669"/>
      <c r="W22" s="669"/>
      <c r="X22" s="669"/>
      <c r="Y22" s="577"/>
      <c r="Z22" s="578">
        <v>55.8</v>
      </c>
      <c r="AA22" s="670"/>
      <c r="AB22" s="670"/>
      <c r="AC22" s="671"/>
      <c r="AD22" s="581">
        <v>305486542</v>
      </c>
      <c r="AE22" s="669"/>
      <c r="AF22" s="669"/>
      <c r="AG22" s="669"/>
      <c r="AH22" s="669"/>
      <c r="AI22" s="669"/>
      <c r="AJ22" s="669"/>
      <c r="AK22" s="577"/>
      <c r="AL22" s="578">
        <v>98.1</v>
      </c>
      <c r="AM22" s="670"/>
      <c r="AN22" s="670"/>
      <c r="AO22" s="672"/>
      <c r="AP22" s="572" t="s">
        <v>248</v>
      </c>
      <c r="AQ22" s="573"/>
      <c r="AR22" s="573"/>
      <c r="AS22" s="573"/>
      <c r="AT22" s="573"/>
      <c r="AU22" s="573"/>
      <c r="AV22" s="573"/>
      <c r="AW22" s="573"/>
      <c r="AX22" s="573"/>
      <c r="AY22" s="573"/>
      <c r="AZ22" s="573"/>
      <c r="BA22" s="573"/>
      <c r="BB22" s="573"/>
      <c r="BC22" s="574"/>
      <c r="BD22" s="575">
        <v>10368517</v>
      </c>
      <c r="BE22" s="576"/>
      <c r="BF22" s="576"/>
      <c r="BG22" s="576"/>
      <c r="BH22" s="576"/>
      <c r="BI22" s="576"/>
      <c r="BJ22" s="576"/>
      <c r="BK22" s="577"/>
      <c r="BL22" s="578">
        <v>6.1</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1054785</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1054785</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219088</v>
      </c>
      <c r="S23" s="669"/>
      <c r="T23" s="669"/>
      <c r="U23" s="669"/>
      <c r="V23" s="669"/>
      <c r="W23" s="669"/>
      <c r="X23" s="669"/>
      <c r="Y23" s="577"/>
      <c r="Z23" s="578">
        <v>0</v>
      </c>
      <c r="AA23" s="670"/>
      <c r="AB23" s="670"/>
      <c r="AC23" s="671"/>
      <c r="AD23" s="581">
        <v>219088</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17635945</v>
      </c>
      <c r="BE23" s="576"/>
      <c r="BF23" s="576"/>
      <c r="BG23" s="576"/>
      <c r="BH23" s="576"/>
      <c r="BI23" s="576"/>
      <c r="BJ23" s="576"/>
      <c r="BK23" s="577"/>
      <c r="BL23" s="578">
        <v>10.3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1150082</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1150082</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4016328</v>
      </c>
      <c r="S24" s="669"/>
      <c r="T24" s="669"/>
      <c r="U24" s="669"/>
      <c r="V24" s="669"/>
      <c r="W24" s="669"/>
      <c r="X24" s="669"/>
      <c r="Y24" s="577"/>
      <c r="Z24" s="578">
        <v>0.7</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592</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7337445</v>
      </c>
      <c r="S25" s="669"/>
      <c r="T25" s="669"/>
      <c r="U25" s="669"/>
      <c r="V25" s="669"/>
      <c r="W25" s="669"/>
      <c r="X25" s="669"/>
      <c r="Y25" s="577"/>
      <c r="Z25" s="578">
        <v>1.2</v>
      </c>
      <c r="AA25" s="670"/>
      <c r="AB25" s="670"/>
      <c r="AC25" s="671"/>
      <c r="AD25" s="581">
        <v>4210700</v>
      </c>
      <c r="AE25" s="669"/>
      <c r="AF25" s="669"/>
      <c r="AG25" s="669"/>
      <c r="AH25" s="669"/>
      <c r="AI25" s="669"/>
      <c r="AJ25" s="669"/>
      <c r="AK25" s="577"/>
      <c r="AL25" s="578">
        <v>1.4</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27160442</v>
      </c>
      <c r="CN25" s="669"/>
      <c r="CO25" s="669"/>
      <c r="CP25" s="669"/>
      <c r="CQ25" s="669"/>
      <c r="CR25" s="669"/>
      <c r="CS25" s="669"/>
      <c r="CT25" s="577"/>
      <c r="CU25" s="578">
        <v>4.5999999999999996</v>
      </c>
      <c r="CV25" s="678"/>
      <c r="CW25" s="678"/>
      <c r="CX25" s="671"/>
      <c r="CY25" s="581" t="s">
        <v>118</v>
      </c>
      <c r="CZ25" s="576"/>
      <c r="DA25" s="576"/>
      <c r="DB25" s="576"/>
      <c r="DC25" s="576"/>
      <c r="DD25" s="576"/>
      <c r="DE25" s="576"/>
      <c r="DF25" s="576"/>
      <c r="DG25" s="576"/>
      <c r="DH25" s="576"/>
      <c r="DI25" s="576"/>
      <c r="DJ25" s="576"/>
      <c r="DK25" s="577"/>
      <c r="DL25" s="581">
        <v>27160442</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1575152</v>
      </c>
      <c r="S26" s="669"/>
      <c r="T26" s="669"/>
      <c r="U26" s="669"/>
      <c r="V26" s="669"/>
      <c r="W26" s="669"/>
      <c r="X26" s="669"/>
      <c r="Y26" s="577"/>
      <c r="Z26" s="578">
        <v>0.3</v>
      </c>
      <c r="AA26" s="670"/>
      <c r="AB26" s="670"/>
      <c r="AC26" s="671"/>
      <c r="AD26" s="581">
        <v>35</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191657</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191657</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78216612</v>
      </c>
      <c r="S27" s="669"/>
      <c r="T27" s="669"/>
      <c r="U27" s="669"/>
      <c r="V27" s="669"/>
      <c r="W27" s="669"/>
      <c r="X27" s="669"/>
      <c r="Y27" s="577"/>
      <c r="Z27" s="578">
        <v>12.7</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5413</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5413</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46756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46756</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1136100</v>
      </c>
      <c r="S29" s="669"/>
      <c r="T29" s="669"/>
      <c r="U29" s="669"/>
      <c r="V29" s="669"/>
      <c r="W29" s="669"/>
      <c r="X29" s="669"/>
      <c r="Y29" s="577"/>
      <c r="Z29" s="578">
        <v>0.2</v>
      </c>
      <c r="AA29" s="670"/>
      <c r="AB29" s="670"/>
      <c r="AC29" s="671"/>
      <c r="AD29" s="581">
        <v>395999</v>
      </c>
      <c r="AE29" s="669"/>
      <c r="AF29" s="669"/>
      <c r="AG29" s="669"/>
      <c r="AH29" s="669"/>
      <c r="AI29" s="669"/>
      <c r="AJ29" s="669"/>
      <c r="AK29" s="577"/>
      <c r="AL29" s="578">
        <v>0.1</v>
      </c>
      <c r="AM29" s="670"/>
      <c r="AN29" s="670"/>
      <c r="AO29" s="672"/>
      <c r="AP29" s="572" t="s">
        <v>269</v>
      </c>
      <c r="AQ29" s="573"/>
      <c r="AR29" s="573"/>
      <c r="AS29" s="573"/>
      <c r="AT29" s="573"/>
      <c r="AU29" s="573"/>
      <c r="AV29" s="573"/>
      <c r="AW29" s="573"/>
      <c r="AX29" s="573"/>
      <c r="AY29" s="573"/>
      <c r="AZ29" s="573"/>
      <c r="BA29" s="573"/>
      <c r="BB29" s="573"/>
      <c r="BC29" s="574"/>
      <c r="BD29" s="575">
        <v>5413</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492496</v>
      </c>
      <c r="S30" s="669"/>
      <c r="T30" s="669"/>
      <c r="U30" s="669"/>
      <c r="V30" s="669"/>
      <c r="W30" s="669"/>
      <c r="X30" s="669"/>
      <c r="Y30" s="577"/>
      <c r="Z30" s="578">
        <v>0.1</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489811</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489811</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11057135</v>
      </c>
      <c r="S31" s="669"/>
      <c r="T31" s="669"/>
      <c r="U31" s="669"/>
      <c r="V31" s="669"/>
      <c r="W31" s="669"/>
      <c r="X31" s="669"/>
      <c r="Y31" s="577"/>
      <c r="Z31" s="578">
        <v>1.8</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70310</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2806453</v>
      </c>
      <c r="CN31" s="669"/>
      <c r="CO31" s="669"/>
      <c r="CP31" s="669"/>
      <c r="CQ31" s="669"/>
      <c r="CR31" s="669"/>
      <c r="CS31" s="669"/>
      <c r="CT31" s="577"/>
      <c r="CU31" s="578">
        <v>0.5</v>
      </c>
      <c r="CV31" s="678"/>
      <c r="CW31" s="678"/>
      <c r="CX31" s="671"/>
      <c r="CY31" s="581" t="s">
        <v>118</v>
      </c>
      <c r="CZ31" s="576"/>
      <c r="DA31" s="576"/>
      <c r="DB31" s="576"/>
      <c r="DC31" s="576"/>
      <c r="DD31" s="576"/>
      <c r="DE31" s="576"/>
      <c r="DF31" s="576"/>
      <c r="DG31" s="576"/>
      <c r="DH31" s="576"/>
      <c r="DI31" s="576"/>
      <c r="DJ31" s="576"/>
      <c r="DK31" s="577"/>
      <c r="DL31" s="581">
        <v>2806453</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28874279</v>
      </c>
      <c r="S32" s="669"/>
      <c r="T32" s="669"/>
      <c r="U32" s="669"/>
      <c r="V32" s="669"/>
      <c r="W32" s="669"/>
      <c r="X32" s="669"/>
      <c r="Y32" s="577"/>
      <c r="Z32" s="578">
        <v>4.7</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171242294</v>
      </c>
      <c r="BE32" s="576"/>
      <c r="BF32" s="576"/>
      <c r="BG32" s="576"/>
      <c r="BH32" s="576"/>
      <c r="BI32" s="576"/>
      <c r="BJ32" s="576"/>
      <c r="BK32" s="577"/>
      <c r="BL32" s="578">
        <v>100</v>
      </c>
      <c r="BM32" s="678"/>
      <c r="BN32" s="678"/>
      <c r="BO32" s="671"/>
      <c r="BP32" s="581">
        <v>1181365</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91983470</v>
      </c>
      <c r="S33" s="669"/>
      <c r="T33" s="669"/>
      <c r="U33" s="669"/>
      <c r="V33" s="669"/>
      <c r="W33" s="669"/>
      <c r="X33" s="669"/>
      <c r="Y33" s="577"/>
      <c r="Z33" s="578">
        <v>14.9</v>
      </c>
      <c r="AA33" s="670"/>
      <c r="AB33" s="670"/>
      <c r="AC33" s="671"/>
      <c r="AD33" s="581">
        <v>1167204</v>
      </c>
      <c r="AE33" s="669"/>
      <c r="AF33" s="669"/>
      <c r="AG33" s="669"/>
      <c r="AH33" s="669"/>
      <c r="AI33" s="669"/>
      <c r="AJ33" s="669"/>
      <c r="AK33" s="577"/>
      <c r="AL33" s="578">
        <v>0.4</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588990295</v>
      </c>
      <c r="CN33" s="591"/>
      <c r="CO33" s="591"/>
      <c r="CP33" s="591"/>
      <c r="CQ33" s="591"/>
      <c r="CR33" s="591"/>
      <c r="CS33" s="591"/>
      <c r="CT33" s="592"/>
      <c r="CU33" s="593">
        <v>100</v>
      </c>
      <c r="CV33" s="665"/>
      <c r="CW33" s="665"/>
      <c r="CX33" s="666"/>
      <c r="CY33" s="581">
        <v>95906362</v>
      </c>
      <c r="CZ33" s="576"/>
      <c r="DA33" s="576"/>
      <c r="DB33" s="576"/>
      <c r="DC33" s="576"/>
      <c r="DD33" s="576"/>
      <c r="DE33" s="576"/>
      <c r="DF33" s="576"/>
      <c r="DG33" s="576"/>
      <c r="DH33" s="576"/>
      <c r="DI33" s="576"/>
      <c r="DJ33" s="576"/>
      <c r="DK33" s="577"/>
      <c r="DL33" s="581">
        <v>363047232</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47761953</v>
      </c>
      <c r="S34" s="669"/>
      <c r="T34" s="669"/>
      <c r="U34" s="669"/>
      <c r="V34" s="669"/>
      <c r="W34" s="669"/>
      <c r="X34" s="669"/>
      <c r="Y34" s="577"/>
      <c r="Z34" s="578">
        <v>7.7</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3006553</v>
      </c>
      <c r="S36" s="669"/>
      <c r="T36" s="669"/>
      <c r="U36" s="669"/>
      <c r="V36" s="669"/>
      <c r="W36" s="669"/>
      <c r="X36" s="669"/>
      <c r="Y36" s="577"/>
      <c r="Z36" s="578">
        <v>0.5</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216430394</v>
      </c>
      <c r="CN36" s="658"/>
      <c r="CO36" s="658"/>
      <c r="CP36" s="658"/>
      <c r="CQ36" s="658"/>
      <c r="CR36" s="658"/>
      <c r="CS36" s="658"/>
      <c r="CT36" s="659"/>
      <c r="CU36" s="660">
        <v>36.700000000000003</v>
      </c>
      <c r="CV36" s="661"/>
      <c r="CW36" s="661"/>
      <c r="CX36" s="664"/>
      <c r="CY36" s="657">
        <v>196707867</v>
      </c>
      <c r="CZ36" s="658"/>
      <c r="DA36" s="658"/>
      <c r="DB36" s="658"/>
      <c r="DC36" s="658"/>
      <c r="DD36" s="658"/>
      <c r="DE36" s="658"/>
      <c r="DF36" s="659"/>
      <c r="DG36" s="657">
        <v>193632487</v>
      </c>
      <c r="DH36" s="658"/>
      <c r="DI36" s="658"/>
      <c r="DJ36" s="658"/>
      <c r="DK36" s="658"/>
      <c r="DL36" s="658"/>
      <c r="DM36" s="658"/>
      <c r="DN36" s="658"/>
      <c r="DO36" s="658"/>
      <c r="DP36" s="658"/>
      <c r="DQ36" s="659"/>
      <c r="DR36" s="660">
        <v>61.6</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617351150</v>
      </c>
      <c r="S37" s="591"/>
      <c r="T37" s="591"/>
      <c r="U37" s="591"/>
      <c r="V37" s="591"/>
      <c r="W37" s="591"/>
      <c r="X37" s="591"/>
      <c r="Y37" s="592"/>
      <c r="Z37" s="593">
        <v>100</v>
      </c>
      <c r="AA37" s="665"/>
      <c r="AB37" s="665"/>
      <c r="AC37" s="666"/>
      <c r="AD37" s="596">
        <v>311479568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119379735</v>
      </c>
      <c r="CN37" s="582"/>
      <c r="CO37" s="582"/>
      <c r="CP37" s="582"/>
      <c r="CQ37" s="582"/>
      <c r="CR37" s="582"/>
      <c r="CS37" s="582"/>
      <c r="CT37" s="583"/>
      <c r="CU37" s="578">
        <v>20.3</v>
      </c>
      <c r="CV37" s="579"/>
      <c r="CW37" s="579"/>
      <c r="CX37" s="580"/>
      <c r="CY37" s="581">
        <v>103187739</v>
      </c>
      <c r="CZ37" s="582"/>
      <c r="DA37" s="582"/>
      <c r="DB37" s="582"/>
      <c r="DC37" s="582"/>
      <c r="DD37" s="582"/>
      <c r="DE37" s="582"/>
      <c r="DF37" s="583"/>
      <c r="DG37" s="581">
        <v>101775152</v>
      </c>
      <c r="DH37" s="582"/>
      <c r="DI37" s="582"/>
      <c r="DJ37" s="582"/>
      <c r="DK37" s="582"/>
      <c r="DL37" s="582"/>
      <c r="DM37" s="582"/>
      <c r="DN37" s="582"/>
      <c r="DO37" s="582"/>
      <c r="DP37" s="582"/>
      <c r="DQ37" s="583"/>
      <c r="DR37" s="578">
        <v>32.4</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91147577</v>
      </c>
      <c r="CN38" s="576"/>
      <c r="CO38" s="576"/>
      <c r="CP38" s="576"/>
      <c r="CQ38" s="576"/>
      <c r="CR38" s="576"/>
      <c r="CS38" s="576"/>
      <c r="CT38" s="577"/>
      <c r="CU38" s="578">
        <v>15.5</v>
      </c>
      <c r="CV38" s="579"/>
      <c r="CW38" s="579"/>
      <c r="CX38" s="580"/>
      <c r="CY38" s="581">
        <v>75461178</v>
      </c>
      <c r="CZ38" s="582"/>
      <c r="DA38" s="582"/>
      <c r="DB38" s="582"/>
      <c r="DC38" s="582"/>
      <c r="DD38" s="582"/>
      <c r="DE38" s="582"/>
      <c r="DF38" s="583"/>
      <c r="DG38" s="581">
        <v>75460547</v>
      </c>
      <c r="DH38" s="582"/>
      <c r="DI38" s="582"/>
      <c r="DJ38" s="582"/>
      <c r="DK38" s="582"/>
      <c r="DL38" s="582"/>
      <c r="DM38" s="582"/>
      <c r="DN38" s="582"/>
      <c r="DO38" s="582"/>
      <c r="DP38" s="582"/>
      <c r="DQ38" s="583"/>
      <c r="DR38" s="578">
        <v>24</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6401462</v>
      </c>
      <c r="CN39" s="582"/>
      <c r="CO39" s="582"/>
      <c r="CP39" s="582"/>
      <c r="CQ39" s="582"/>
      <c r="CR39" s="582"/>
      <c r="CS39" s="582"/>
      <c r="CT39" s="583"/>
      <c r="CU39" s="578">
        <v>1.1000000000000001</v>
      </c>
      <c r="CV39" s="579"/>
      <c r="CW39" s="579"/>
      <c r="CX39" s="580"/>
      <c r="CY39" s="581">
        <v>3084946</v>
      </c>
      <c r="CZ39" s="582"/>
      <c r="DA39" s="582"/>
      <c r="DB39" s="582"/>
      <c r="DC39" s="582"/>
      <c r="DD39" s="582"/>
      <c r="DE39" s="582"/>
      <c r="DF39" s="583"/>
      <c r="DG39" s="581">
        <v>3019567</v>
      </c>
      <c r="DH39" s="582"/>
      <c r="DI39" s="582"/>
      <c r="DJ39" s="582"/>
      <c r="DK39" s="582"/>
      <c r="DL39" s="582"/>
      <c r="DM39" s="582"/>
      <c r="DN39" s="582"/>
      <c r="DO39" s="582"/>
      <c r="DP39" s="582"/>
      <c r="DQ39" s="583"/>
      <c r="DR39" s="578">
        <v>1</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90649197</v>
      </c>
      <c r="CN40" s="576"/>
      <c r="CO40" s="576"/>
      <c r="CP40" s="576"/>
      <c r="CQ40" s="576"/>
      <c r="CR40" s="576"/>
      <c r="CS40" s="576"/>
      <c r="CT40" s="577"/>
      <c r="CU40" s="578">
        <v>15.4</v>
      </c>
      <c r="CV40" s="579"/>
      <c r="CW40" s="579"/>
      <c r="CX40" s="580"/>
      <c r="CY40" s="581">
        <v>90435182</v>
      </c>
      <c r="CZ40" s="582"/>
      <c r="DA40" s="582"/>
      <c r="DB40" s="582"/>
      <c r="DC40" s="582"/>
      <c r="DD40" s="582"/>
      <c r="DE40" s="582"/>
      <c r="DF40" s="583"/>
      <c r="DG40" s="581">
        <v>88837768</v>
      </c>
      <c r="DH40" s="582"/>
      <c r="DI40" s="582"/>
      <c r="DJ40" s="582"/>
      <c r="DK40" s="582"/>
      <c r="DL40" s="582"/>
      <c r="DM40" s="582"/>
      <c r="DN40" s="582"/>
      <c r="DO40" s="582"/>
      <c r="DP40" s="582"/>
      <c r="DQ40" s="583"/>
      <c r="DR40" s="578">
        <v>28.2</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99.1</v>
      </c>
      <c r="BE41" s="645"/>
      <c r="BF41" s="645"/>
      <c r="BG41" s="645"/>
      <c r="BH41" s="645"/>
      <c r="BI41" s="645">
        <v>98.6</v>
      </c>
      <c r="BJ41" s="645"/>
      <c r="BK41" s="645"/>
      <c r="BL41" s="645"/>
      <c r="BM41" s="646"/>
      <c r="BN41" s="644">
        <v>99.3</v>
      </c>
      <c r="BO41" s="645"/>
      <c r="BP41" s="645"/>
      <c r="BQ41" s="645"/>
      <c r="BR41" s="645"/>
      <c r="BS41" s="645">
        <v>98.7</v>
      </c>
      <c r="BT41" s="645"/>
      <c r="BU41" s="645"/>
      <c r="BV41" s="645"/>
      <c r="BW41" s="646"/>
      <c r="BY41" s="605" t="s">
        <v>301</v>
      </c>
      <c r="BZ41" s="606"/>
      <c r="CA41" s="572" t="s">
        <v>67</v>
      </c>
      <c r="CB41" s="573"/>
      <c r="CC41" s="573"/>
      <c r="CD41" s="573"/>
      <c r="CE41" s="573"/>
      <c r="CF41" s="573"/>
      <c r="CG41" s="573"/>
      <c r="CH41" s="573"/>
      <c r="CI41" s="573"/>
      <c r="CJ41" s="573"/>
      <c r="CK41" s="573"/>
      <c r="CL41" s="574"/>
      <c r="CM41" s="575">
        <v>90648555</v>
      </c>
      <c r="CN41" s="582"/>
      <c r="CO41" s="582"/>
      <c r="CP41" s="582"/>
      <c r="CQ41" s="582"/>
      <c r="CR41" s="582"/>
      <c r="CS41" s="582"/>
      <c r="CT41" s="583"/>
      <c r="CU41" s="578">
        <v>15.4</v>
      </c>
      <c r="CV41" s="579"/>
      <c r="CW41" s="579"/>
      <c r="CX41" s="580"/>
      <c r="CY41" s="581">
        <v>90434540</v>
      </c>
      <c r="CZ41" s="582"/>
      <c r="DA41" s="582"/>
      <c r="DB41" s="582"/>
      <c r="DC41" s="582"/>
      <c r="DD41" s="582"/>
      <c r="DE41" s="582"/>
      <c r="DF41" s="583"/>
      <c r="DG41" s="581">
        <v>88837126</v>
      </c>
      <c r="DH41" s="582"/>
      <c r="DI41" s="582"/>
      <c r="DJ41" s="582"/>
      <c r="DK41" s="582"/>
      <c r="DL41" s="582"/>
      <c r="DM41" s="582"/>
      <c r="DN41" s="582"/>
      <c r="DO41" s="582"/>
      <c r="DP41" s="582"/>
      <c r="DQ41" s="583"/>
      <c r="DR41" s="578">
        <v>28.2</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99.1</v>
      </c>
      <c r="BE42" s="652"/>
      <c r="BF42" s="652"/>
      <c r="BG42" s="652"/>
      <c r="BH42" s="652"/>
      <c r="BI42" s="653">
        <v>97.1</v>
      </c>
      <c r="BJ42" s="653"/>
      <c r="BK42" s="653"/>
      <c r="BL42" s="653"/>
      <c r="BM42" s="654"/>
      <c r="BN42" s="651">
        <v>99.1</v>
      </c>
      <c r="BO42" s="652"/>
      <c r="BP42" s="652"/>
      <c r="BQ42" s="652"/>
      <c r="BR42" s="652"/>
      <c r="BS42" s="653">
        <v>96.9</v>
      </c>
      <c r="BT42" s="653"/>
      <c r="BU42" s="653"/>
      <c r="BV42" s="653"/>
      <c r="BW42" s="654"/>
      <c r="BY42" s="607"/>
      <c r="BZ42" s="608"/>
      <c r="CA42" s="572" t="s">
        <v>304</v>
      </c>
      <c r="CB42" s="573"/>
      <c r="CC42" s="573"/>
      <c r="CD42" s="573"/>
      <c r="CE42" s="573"/>
      <c r="CF42" s="573"/>
      <c r="CG42" s="573"/>
      <c r="CH42" s="573"/>
      <c r="CI42" s="573"/>
      <c r="CJ42" s="573"/>
      <c r="CK42" s="573"/>
      <c r="CL42" s="574"/>
      <c r="CM42" s="575">
        <v>86943727</v>
      </c>
      <c r="CN42" s="576"/>
      <c r="CO42" s="576"/>
      <c r="CP42" s="576"/>
      <c r="CQ42" s="576"/>
      <c r="CR42" s="576"/>
      <c r="CS42" s="576"/>
      <c r="CT42" s="577"/>
      <c r="CU42" s="578">
        <v>14.8</v>
      </c>
      <c r="CV42" s="579"/>
      <c r="CW42" s="579"/>
      <c r="CX42" s="580"/>
      <c r="CY42" s="581">
        <v>86734200</v>
      </c>
      <c r="CZ42" s="582"/>
      <c r="DA42" s="582"/>
      <c r="DB42" s="582"/>
      <c r="DC42" s="582"/>
      <c r="DD42" s="582"/>
      <c r="DE42" s="582"/>
      <c r="DF42" s="583"/>
      <c r="DG42" s="581">
        <v>85136786</v>
      </c>
      <c r="DH42" s="582"/>
      <c r="DI42" s="582"/>
      <c r="DJ42" s="582"/>
      <c r="DK42" s="582"/>
      <c r="DL42" s="582"/>
      <c r="DM42" s="582"/>
      <c r="DN42" s="582"/>
      <c r="DO42" s="582"/>
      <c r="DP42" s="582"/>
      <c r="DQ42" s="583"/>
      <c r="DR42" s="578">
        <v>27.1</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99.6</v>
      </c>
      <c r="BJ43" s="630"/>
      <c r="BK43" s="630"/>
      <c r="BL43" s="630"/>
      <c r="BM43" s="631"/>
      <c r="BN43" s="629">
        <v>99.9</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3704828</v>
      </c>
      <c r="CN43" s="582"/>
      <c r="CO43" s="582"/>
      <c r="CP43" s="582"/>
      <c r="CQ43" s="582"/>
      <c r="CR43" s="582"/>
      <c r="CS43" s="582"/>
      <c r="CT43" s="583"/>
      <c r="CU43" s="578">
        <v>0.6</v>
      </c>
      <c r="CV43" s="579"/>
      <c r="CW43" s="579"/>
      <c r="CX43" s="580"/>
      <c r="CY43" s="581">
        <v>3700340</v>
      </c>
      <c r="CZ43" s="582"/>
      <c r="DA43" s="582"/>
      <c r="DB43" s="582"/>
      <c r="DC43" s="582"/>
      <c r="DD43" s="582"/>
      <c r="DE43" s="582"/>
      <c r="DF43" s="583"/>
      <c r="DG43" s="581">
        <v>3700340</v>
      </c>
      <c r="DH43" s="582"/>
      <c r="DI43" s="582"/>
      <c r="DJ43" s="582"/>
      <c r="DK43" s="582"/>
      <c r="DL43" s="582"/>
      <c r="DM43" s="582"/>
      <c r="DN43" s="582"/>
      <c r="DO43" s="582"/>
      <c r="DP43" s="582"/>
      <c r="DQ43" s="583"/>
      <c r="DR43" s="578">
        <v>1.2</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2578533</v>
      </c>
      <c r="BE44" s="620"/>
      <c r="BF44" s="620"/>
      <c r="BG44" s="620"/>
      <c r="BH44" s="620"/>
      <c r="BI44" s="620"/>
      <c r="BJ44" s="620"/>
      <c r="BK44" s="620"/>
      <c r="BL44" s="620"/>
      <c r="BM44" s="621"/>
      <c r="BN44" s="619">
        <v>2575002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642</v>
      </c>
      <c r="CN44" s="576"/>
      <c r="CO44" s="576"/>
      <c r="CP44" s="576"/>
      <c r="CQ44" s="576"/>
      <c r="CR44" s="576"/>
      <c r="CS44" s="576"/>
      <c r="CT44" s="577"/>
      <c r="CU44" s="578">
        <v>0</v>
      </c>
      <c r="CV44" s="579"/>
      <c r="CW44" s="579"/>
      <c r="CX44" s="580"/>
      <c r="CY44" s="581">
        <v>642</v>
      </c>
      <c r="CZ44" s="582"/>
      <c r="DA44" s="582"/>
      <c r="DB44" s="582"/>
      <c r="DC44" s="582"/>
      <c r="DD44" s="582"/>
      <c r="DE44" s="582"/>
      <c r="DF44" s="583"/>
      <c r="DG44" s="581">
        <v>642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2578533</v>
      </c>
      <c r="BE45" s="627"/>
      <c r="BF45" s="627"/>
      <c r="BG45" s="627"/>
      <c r="BH45" s="627"/>
      <c r="BI45" s="627"/>
      <c r="BJ45" s="627"/>
      <c r="BK45" s="627"/>
      <c r="BL45" s="627"/>
      <c r="BM45" s="628"/>
      <c r="BN45" s="626">
        <v>2575002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273080486</v>
      </c>
      <c r="CN45" s="582"/>
      <c r="CO45" s="582"/>
      <c r="CP45" s="582"/>
      <c r="CQ45" s="582"/>
      <c r="CR45" s="582"/>
      <c r="CS45" s="582"/>
      <c r="CT45" s="583"/>
      <c r="CU45" s="578">
        <v>46.4</v>
      </c>
      <c r="CV45" s="579"/>
      <c r="CW45" s="579"/>
      <c r="CX45" s="580"/>
      <c r="CY45" s="581">
        <v>158875760</v>
      </c>
      <c r="CZ45" s="582"/>
      <c r="DA45" s="582"/>
      <c r="DB45" s="582"/>
      <c r="DC45" s="582"/>
      <c r="DD45" s="582"/>
      <c r="DE45" s="582"/>
      <c r="DF45" s="583"/>
      <c r="DG45" s="581">
        <v>99411381</v>
      </c>
      <c r="DH45" s="582"/>
      <c r="DI45" s="582"/>
      <c r="DJ45" s="582"/>
      <c r="DK45" s="582"/>
      <c r="DL45" s="582"/>
      <c r="DM45" s="582"/>
      <c r="DN45" s="582"/>
      <c r="DO45" s="582"/>
      <c r="DP45" s="582"/>
      <c r="DQ45" s="583"/>
      <c r="DR45" s="578">
        <v>31.6</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25432818</v>
      </c>
      <c r="CN46" s="576"/>
      <c r="CO46" s="576"/>
      <c r="CP46" s="576"/>
      <c r="CQ46" s="576"/>
      <c r="CR46" s="576"/>
      <c r="CS46" s="576"/>
      <c r="CT46" s="577"/>
      <c r="CU46" s="578">
        <v>4.3</v>
      </c>
      <c r="CV46" s="579"/>
      <c r="CW46" s="579"/>
      <c r="CX46" s="580"/>
      <c r="CY46" s="581">
        <v>18663682</v>
      </c>
      <c r="CZ46" s="582"/>
      <c r="DA46" s="582"/>
      <c r="DB46" s="582"/>
      <c r="DC46" s="582"/>
      <c r="DD46" s="582"/>
      <c r="DE46" s="582"/>
      <c r="DF46" s="583"/>
      <c r="DG46" s="581">
        <v>15073474</v>
      </c>
      <c r="DH46" s="582"/>
      <c r="DI46" s="582"/>
      <c r="DJ46" s="582"/>
      <c r="DK46" s="582"/>
      <c r="DL46" s="582"/>
      <c r="DM46" s="582"/>
      <c r="DN46" s="582"/>
      <c r="DO46" s="582"/>
      <c r="DP46" s="582"/>
      <c r="DQ46" s="583"/>
      <c r="DR46" s="578">
        <v>4.8</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8132939</v>
      </c>
      <c r="CN47" s="582"/>
      <c r="CO47" s="582"/>
      <c r="CP47" s="582"/>
      <c r="CQ47" s="582"/>
      <c r="CR47" s="582"/>
      <c r="CS47" s="582"/>
      <c r="CT47" s="583"/>
      <c r="CU47" s="578">
        <v>1.4</v>
      </c>
      <c r="CV47" s="579"/>
      <c r="CW47" s="579"/>
      <c r="CX47" s="580"/>
      <c r="CY47" s="581">
        <v>6589819</v>
      </c>
      <c r="CZ47" s="582"/>
      <c r="DA47" s="582"/>
      <c r="DB47" s="582"/>
      <c r="DC47" s="582"/>
      <c r="DD47" s="582"/>
      <c r="DE47" s="582"/>
      <c r="DF47" s="583"/>
      <c r="DG47" s="581">
        <v>6498383</v>
      </c>
      <c r="DH47" s="582"/>
      <c r="DI47" s="582"/>
      <c r="DJ47" s="582"/>
      <c r="DK47" s="582"/>
      <c r="DL47" s="582"/>
      <c r="DM47" s="582"/>
      <c r="DN47" s="582"/>
      <c r="DO47" s="582"/>
      <c r="DP47" s="582"/>
      <c r="DQ47" s="583"/>
      <c r="DR47" s="578">
        <v>2.1</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139272286</v>
      </c>
      <c r="CN48" s="576"/>
      <c r="CO48" s="576"/>
      <c r="CP48" s="576"/>
      <c r="CQ48" s="576"/>
      <c r="CR48" s="576"/>
      <c r="CS48" s="576"/>
      <c r="CT48" s="577"/>
      <c r="CU48" s="578">
        <v>23.6</v>
      </c>
      <c r="CV48" s="579"/>
      <c r="CW48" s="579"/>
      <c r="CX48" s="580"/>
      <c r="CY48" s="581">
        <v>117424967</v>
      </c>
      <c r="CZ48" s="582"/>
      <c r="DA48" s="582"/>
      <c r="DB48" s="582"/>
      <c r="DC48" s="582"/>
      <c r="DD48" s="582"/>
      <c r="DE48" s="582"/>
      <c r="DF48" s="583"/>
      <c r="DG48" s="581">
        <v>73079221</v>
      </c>
      <c r="DH48" s="582"/>
      <c r="DI48" s="582"/>
      <c r="DJ48" s="582"/>
      <c r="DK48" s="582"/>
      <c r="DL48" s="582"/>
      <c r="DM48" s="582"/>
      <c r="DN48" s="582"/>
      <c r="DO48" s="582"/>
      <c r="DP48" s="582"/>
      <c r="DQ48" s="583"/>
      <c r="DR48" s="578">
        <v>23.2</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4871811</v>
      </c>
      <c r="CN49" s="582"/>
      <c r="CO49" s="582"/>
      <c r="CP49" s="582"/>
      <c r="CQ49" s="582"/>
      <c r="CR49" s="582"/>
      <c r="CS49" s="582"/>
      <c r="CT49" s="583"/>
      <c r="CU49" s="578">
        <v>0.8</v>
      </c>
      <c r="CV49" s="579"/>
      <c r="CW49" s="579"/>
      <c r="CX49" s="580"/>
      <c r="CY49" s="581">
        <v>4846486</v>
      </c>
      <c r="CZ49" s="582"/>
      <c r="DA49" s="582"/>
      <c r="DB49" s="582"/>
      <c r="DC49" s="582"/>
      <c r="DD49" s="582"/>
      <c r="DE49" s="582"/>
      <c r="DF49" s="583"/>
      <c r="DG49" s="581">
        <v>4447680</v>
      </c>
      <c r="DH49" s="582"/>
      <c r="DI49" s="582"/>
      <c r="DJ49" s="582"/>
      <c r="DK49" s="582"/>
      <c r="DL49" s="582"/>
      <c r="DM49" s="582"/>
      <c r="DN49" s="582"/>
      <c r="DO49" s="582"/>
      <c r="DP49" s="582"/>
      <c r="DQ49" s="583"/>
      <c r="DR49" s="578">
        <v>1.4</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12217468</v>
      </c>
      <c r="CN50" s="576"/>
      <c r="CO50" s="576"/>
      <c r="CP50" s="576"/>
      <c r="CQ50" s="576"/>
      <c r="CR50" s="576"/>
      <c r="CS50" s="576"/>
      <c r="CT50" s="577"/>
      <c r="CU50" s="578">
        <v>2.1</v>
      </c>
      <c r="CV50" s="579"/>
      <c r="CW50" s="579"/>
      <c r="CX50" s="580"/>
      <c r="CY50" s="581">
        <v>10352906</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269425</v>
      </c>
      <c r="CN51" s="582"/>
      <c r="CO51" s="582"/>
      <c r="CP51" s="582"/>
      <c r="CQ51" s="582"/>
      <c r="CR51" s="582"/>
      <c r="CS51" s="582"/>
      <c r="CT51" s="583"/>
      <c r="CU51" s="578">
        <v>0</v>
      </c>
      <c r="CV51" s="579"/>
      <c r="CW51" s="579"/>
      <c r="CX51" s="580"/>
      <c r="CY51" s="581">
        <v>269425</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82883739</v>
      </c>
      <c r="CN52" s="576"/>
      <c r="CO52" s="576"/>
      <c r="CP52" s="576"/>
      <c r="CQ52" s="576"/>
      <c r="CR52" s="576"/>
      <c r="CS52" s="576"/>
      <c r="CT52" s="577"/>
      <c r="CU52" s="578">
        <v>14.1</v>
      </c>
      <c r="CV52" s="579"/>
      <c r="CW52" s="579"/>
      <c r="CX52" s="580"/>
      <c r="CY52" s="581">
        <v>728475</v>
      </c>
      <c r="CZ52" s="582"/>
      <c r="DA52" s="582"/>
      <c r="DB52" s="582"/>
      <c r="DC52" s="582"/>
      <c r="DD52" s="582"/>
      <c r="DE52" s="582"/>
      <c r="DF52" s="583"/>
      <c r="DG52" s="581">
        <v>312623</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99479415</v>
      </c>
      <c r="CN54" s="576"/>
      <c r="CO54" s="576"/>
      <c r="CP54" s="576"/>
      <c r="CQ54" s="576"/>
      <c r="CR54" s="576"/>
      <c r="CS54" s="576"/>
      <c r="CT54" s="577"/>
      <c r="CU54" s="578">
        <v>16.899999999999999</v>
      </c>
      <c r="CV54" s="579"/>
      <c r="CW54" s="579"/>
      <c r="CX54" s="580"/>
      <c r="CY54" s="581">
        <v>7463605</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1410432</v>
      </c>
      <c r="CN55" s="576"/>
      <c r="CO55" s="576"/>
      <c r="CP55" s="576"/>
      <c r="CQ55" s="576"/>
      <c r="CR55" s="576"/>
      <c r="CS55" s="576"/>
      <c r="CT55" s="577"/>
      <c r="CU55" s="578">
        <v>0.2</v>
      </c>
      <c r="CV55" s="579"/>
      <c r="CW55" s="579"/>
      <c r="CX55" s="580"/>
      <c r="CY55" s="581">
        <v>934944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95906362</v>
      </c>
      <c r="CN56" s="576"/>
      <c r="CO56" s="576"/>
      <c r="CP56" s="576"/>
      <c r="CQ56" s="576"/>
      <c r="CR56" s="576"/>
      <c r="CS56" s="576"/>
      <c r="CT56" s="577"/>
      <c r="CU56" s="578">
        <v>16.3</v>
      </c>
      <c r="CV56" s="579"/>
      <c r="CW56" s="579"/>
      <c r="CX56" s="580"/>
      <c r="CY56" s="581">
        <v>7340061</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60752190</v>
      </c>
      <c r="CN57" s="576"/>
      <c r="CO57" s="576"/>
      <c r="CP57" s="576"/>
      <c r="CQ57" s="576"/>
      <c r="CR57" s="576"/>
      <c r="CS57" s="576"/>
      <c r="CT57" s="577"/>
      <c r="CU57" s="578">
        <v>10.3</v>
      </c>
      <c r="CV57" s="579"/>
      <c r="CW57" s="579"/>
      <c r="CX57" s="580"/>
      <c r="CY57" s="581">
        <v>1971285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21737475</v>
      </c>
      <c r="CN58" s="576"/>
      <c r="CO58" s="576"/>
      <c r="CP58" s="576"/>
      <c r="CQ58" s="576"/>
      <c r="CR58" s="576"/>
      <c r="CS58" s="576"/>
      <c r="CT58" s="577"/>
      <c r="CU58" s="578">
        <v>3.7</v>
      </c>
      <c r="CV58" s="579"/>
      <c r="CW58" s="579"/>
      <c r="CX58" s="580"/>
      <c r="CY58" s="581">
        <v>5337912</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3573053</v>
      </c>
      <c r="CN59" s="576"/>
      <c r="CO59" s="576"/>
      <c r="CP59" s="576"/>
      <c r="CQ59" s="576"/>
      <c r="CR59" s="576"/>
      <c r="CS59" s="576"/>
      <c r="CT59" s="577"/>
      <c r="CU59" s="578">
        <v>0.6</v>
      </c>
      <c r="CV59" s="579"/>
      <c r="CW59" s="579"/>
      <c r="CX59" s="580"/>
      <c r="CY59" s="581">
        <v>123544</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588990295</v>
      </c>
      <c r="CN61" s="591"/>
      <c r="CO61" s="591"/>
      <c r="CP61" s="591"/>
      <c r="CQ61" s="591"/>
      <c r="CR61" s="591"/>
      <c r="CS61" s="591"/>
      <c r="CT61" s="592"/>
      <c r="CU61" s="593">
        <v>100</v>
      </c>
      <c r="CV61" s="594"/>
      <c r="CW61" s="594"/>
      <c r="CX61" s="595"/>
      <c r="CY61" s="596">
        <v>363047232</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8mhLcu/KtACQtpfvkupv2T1XW6XIL0S7vt3MDh+uNCNd9nqe38sEAELefyvr6TZ5FHagUDscrnSCaphFHLzVAw==" saltValue="WSZXSbXG5Rrnk7ueao1Oe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647826</v>
      </c>
      <c r="R7" s="1088"/>
      <c r="S7" s="1088"/>
      <c r="T7" s="1088"/>
      <c r="U7" s="1088"/>
      <c r="V7" s="1088">
        <v>622881</v>
      </c>
      <c r="W7" s="1088"/>
      <c r="X7" s="1088"/>
      <c r="Y7" s="1088"/>
      <c r="Z7" s="1088"/>
      <c r="AA7" s="1088">
        <v>24945</v>
      </c>
      <c r="AB7" s="1088"/>
      <c r="AC7" s="1088"/>
      <c r="AD7" s="1088"/>
      <c r="AE7" s="1089"/>
      <c r="AF7" s="1090">
        <v>699</v>
      </c>
      <c r="AG7" s="1091"/>
      <c r="AH7" s="1091"/>
      <c r="AI7" s="1091"/>
      <c r="AJ7" s="1092"/>
      <c r="AK7" s="1093">
        <v>11060</v>
      </c>
      <c r="AL7" s="1094"/>
      <c r="AM7" s="1094"/>
      <c r="AN7" s="1094"/>
      <c r="AO7" s="1094"/>
      <c r="AP7" s="1094">
        <v>1122953</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538</v>
      </c>
      <c r="BS7" s="1084" t="s">
        <v>539</v>
      </c>
      <c r="BT7" s="1085"/>
      <c r="BU7" s="1085"/>
      <c r="BV7" s="1085"/>
      <c r="BW7" s="1085"/>
      <c r="BX7" s="1085"/>
      <c r="BY7" s="1085"/>
      <c r="BZ7" s="1085"/>
      <c r="CA7" s="1085"/>
      <c r="CB7" s="1085"/>
      <c r="CC7" s="1085"/>
      <c r="CD7" s="1085"/>
      <c r="CE7" s="1085"/>
      <c r="CF7" s="1085"/>
      <c r="CG7" s="1097"/>
      <c r="CH7" s="1081">
        <v>0</v>
      </c>
      <c r="CI7" s="1082"/>
      <c r="CJ7" s="1082"/>
      <c r="CK7" s="1082"/>
      <c r="CL7" s="1083"/>
      <c r="CM7" s="1081">
        <v>5745</v>
      </c>
      <c r="CN7" s="1082"/>
      <c r="CO7" s="1082"/>
      <c r="CP7" s="1082"/>
      <c r="CQ7" s="1083"/>
      <c r="CR7" s="1081">
        <v>5745</v>
      </c>
      <c r="CS7" s="1082"/>
      <c r="CT7" s="1082"/>
      <c r="CU7" s="1082"/>
      <c r="CV7" s="1083"/>
      <c r="CW7" s="1081">
        <v>69</v>
      </c>
      <c r="CX7" s="1082"/>
      <c r="CY7" s="1082"/>
      <c r="CZ7" s="1082"/>
      <c r="DA7" s="1083"/>
      <c r="DB7" s="1081">
        <v>2591</v>
      </c>
      <c r="DC7" s="1082"/>
      <c r="DD7" s="1082"/>
      <c r="DE7" s="1082"/>
      <c r="DF7" s="1083"/>
      <c r="DG7" s="1081">
        <v>5096</v>
      </c>
      <c r="DH7" s="1082"/>
      <c r="DI7" s="1082"/>
      <c r="DJ7" s="1082"/>
      <c r="DK7" s="1083"/>
      <c r="DL7" s="1081">
        <v>0</v>
      </c>
      <c r="DM7" s="1082"/>
      <c r="DN7" s="1082"/>
      <c r="DO7" s="1082"/>
      <c r="DP7" s="1083"/>
      <c r="DQ7" s="1081">
        <v>0</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971</v>
      </c>
      <c r="R8" s="1013"/>
      <c r="S8" s="1013"/>
      <c r="T8" s="1013"/>
      <c r="U8" s="1013"/>
      <c r="V8" s="1013">
        <v>729</v>
      </c>
      <c r="W8" s="1013"/>
      <c r="X8" s="1013"/>
      <c r="Y8" s="1013"/>
      <c r="Z8" s="1013"/>
      <c r="AA8" s="1013">
        <v>242</v>
      </c>
      <c r="AB8" s="1013"/>
      <c r="AC8" s="1013"/>
      <c r="AD8" s="1013"/>
      <c r="AE8" s="1016"/>
      <c r="AF8" s="1066">
        <v>242</v>
      </c>
      <c r="AG8" s="1067"/>
      <c r="AH8" s="1067"/>
      <c r="AI8" s="1067"/>
      <c r="AJ8" s="1068"/>
      <c r="AK8" s="1062">
        <v>0</v>
      </c>
      <c r="AL8" s="1063"/>
      <c r="AM8" s="1063"/>
      <c r="AN8" s="1063"/>
      <c r="AO8" s="1063"/>
      <c r="AP8" s="1063">
        <v>1</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538</v>
      </c>
      <c r="BS8" s="962" t="s">
        <v>540</v>
      </c>
      <c r="BT8" s="963"/>
      <c r="BU8" s="963"/>
      <c r="BV8" s="963"/>
      <c r="BW8" s="963"/>
      <c r="BX8" s="963"/>
      <c r="BY8" s="963"/>
      <c r="BZ8" s="963"/>
      <c r="CA8" s="963"/>
      <c r="CB8" s="963"/>
      <c r="CC8" s="963"/>
      <c r="CD8" s="963"/>
      <c r="CE8" s="963"/>
      <c r="CF8" s="963"/>
      <c r="CG8" s="984"/>
      <c r="CH8" s="959">
        <v>56</v>
      </c>
      <c r="CI8" s="960"/>
      <c r="CJ8" s="960"/>
      <c r="CK8" s="960"/>
      <c r="CL8" s="961"/>
      <c r="CM8" s="959">
        <v>10366</v>
      </c>
      <c r="CN8" s="960"/>
      <c r="CO8" s="960"/>
      <c r="CP8" s="960"/>
      <c r="CQ8" s="961"/>
      <c r="CR8" s="959">
        <v>6614</v>
      </c>
      <c r="CS8" s="960"/>
      <c r="CT8" s="960"/>
      <c r="CU8" s="960"/>
      <c r="CV8" s="961"/>
      <c r="CW8" s="959">
        <v>3757</v>
      </c>
      <c r="CX8" s="960"/>
      <c r="CY8" s="960"/>
      <c r="CZ8" s="960"/>
      <c r="DA8" s="961"/>
      <c r="DB8" s="959">
        <v>0</v>
      </c>
      <c r="DC8" s="960"/>
      <c r="DD8" s="960"/>
      <c r="DE8" s="960"/>
      <c r="DF8" s="961"/>
      <c r="DG8" s="959">
        <v>0</v>
      </c>
      <c r="DH8" s="960"/>
      <c r="DI8" s="960"/>
      <c r="DJ8" s="960"/>
      <c r="DK8" s="961"/>
      <c r="DL8" s="959">
        <v>0</v>
      </c>
      <c r="DM8" s="960"/>
      <c r="DN8" s="960"/>
      <c r="DO8" s="960"/>
      <c r="DP8" s="961"/>
      <c r="DQ8" s="959">
        <v>0</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181087</v>
      </c>
      <c r="R9" s="1013"/>
      <c r="S9" s="1013"/>
      <c r="T9" s="1013"/>
      <c r="U9" s="1013"/>
      <c r="V9" s="1013">
        <v>181087</v>
      </c>
      <c r="W9" s="1013"/>
      <c r="X9" s="1013"/>
      <c r="Y9" s="1013"/>
      <c r="Z9" s="1013"/>
      <c r="AA9" s="1013">
        <v>0</v>
      </c>
      <c r="AB9" s="1013"/>
      <c r="AC9" s="1013"/>
      <c r="AD9" s="1013"/>
      <c r="AE9" s="1016"/>
      <c r="AF9" s="1066">
        <v>0</v>
      </c>
      <c r="AG9" s="1067"/>
      <c r="AH9" s="1067"/>
      <c r="AI9" s="1067"/>
      <c r="AJ9" s="1068"/>
      <c r="AK9" s="1062">
        <v>100204</v>
      </c>
      <c r="AL9" s="1063"/>
      <c r="AM9" s="1063"/>
      <c r="AN9" s="1063"/>
      <c r="AO9" s="1063"/>
      <c r="AP9" s="1063">
        <v>0</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541</v>
      </c>
      <c r="BT9" s="963"/>
      <c r="BU9" s="963"/>
      <c r="BV9" s="963"/>
      <c r="BW9" s="963"/>
      <c r="BX9" s="963"/>
      <c r="BY9" s="963"/>
      <c r="BZ9" s="963"/>
      <c r="CA9" s="963"/>
      <c r="CB9" s="963"/>
      <c r="CC9" s="963"/>
      <c r="CD9" s="963"/>
      <c r="CE9" s="963"/>
      <c r="CF9" s="963"/>
      <c r="CG9" s="984"/>
      <c r="CH9" s="959">
        <v>2</v>
      </c>
      <c r="CI9" s="960"/>
      <c r="CJ9" s="960"/>
      <c r="CK9" s="960"/>
      <c r="CL9" s="961"/>
      <c r="CM9" s="959">
        <v>30</v>
      </c>
      <c r="CN9" s="960"/>
      <c r="CO9" s="960"/>
      <c r="CP9" s="960"/>
      <c r="CQ9" s="961"/>
      <c r="CR9" s="959">
        <v>1</v>
      </c>
      <c r="CS9" s="960"/>
      <c r="CT9" s="960"/>
      <c r="CU9" s="960"/>
      <c r="CV9" s="961"/>
      <c r="CW9" s="959">
        <v>0</v>
      </c>
      <c r="CX9" s="960"/>
      <c r="CY9" s="960"/>
      <c r="CZ9" s="960"/>
      <c r="DA9" s="961"/>
      <c r="DB9" s="959">
        <v>0</v>
      </c>
      <c r="DC9" s="960"/>
      <c r="DD9" s="960"/>
      <c r="DE9" s="960"/>
      <c r="DF9" s="961"/>
      <c r="DG9" s="959">
        <v>0</v>
      </c>
      <c r="DH9" s="960"/>
      <c r="DI9" s="960"/>
      <c r="DJ9" s="960"/>
      <c r="DK9" s="961"/>
      <c r="DL9" s="959">
        <v>0</v>
      </c>
      <c r="DM9" s="960"/>
      <c r="DN9" s="960"/>
      <c r="DO9" s="960"/>
      <c r="DP9" s="961"/>
      <c r="DQ9" s="959">
        <v>0</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2521</v>
      </c>
      <c r="R10" s="1013"/>
      <c r="S10" s="1013"/>
      <c r="T10" s="1013"/>
      <c r="U10" s="1013"/>
      <c r="V10" s="1013">
        <v>2409</v>
      </c>
      <c r="W10" s="1013"/>
      <c r="X10" s="1013"/>
      <c r="Y10" s="1013"/>
      <c r="Z10" s="1013"/>
      <c r="AA10" s="1013">
        <v>112</v>
      </c>
      <c r="AB10" s="1013"/>
      <c r="AC10" s="1013"/>
      <c r="AD10" s="1013"/>
      <c r="AE10" s="1016"/>
      <c r="AF10" s="1066">
        <v>112</v>
      </c>
      <c r="AG10" s="1067"/>
      <c r="AH10" s="1067"/>
      <c r="AI10" s="1067"/>
      <c r="AJ10" s="1068"/>
      <c r="AK10" s="1062">
        <v>0</v>
      </c>
      <c r="AL10" s="1063"/>
      <c r="AM10" s="1063"/>
      <c r="AN10" s="1063"/>
      <c r="AO10" s="1063"/>
      <c r="AP10" s="1063">
        <v>0</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542</v>
      </c>
      <c r="BT10" s="963"/>
      <c r="BU10" s="963"/>
      <c r="BV10" s="963"/>
      <c r="BW10" s="963"/>
      <c r="BX10" s="963"/>
      <c r="BY10" s="963"/>
      <c r="BZ10" s="963"/>
      <c r="CA10" s="963"/>
      <c r="CB10" s="963"/>
      <c r="CC10" s="963"/>
      <c r="CD10" s="963"/>
      <c r="CE10" s="963"/>
      <c r="CF10" s="963"/>
      <c r="CG10" s="984"/>
      <c r="CH10" s="959">
        <v>-6</v>
      </c>
      <c r="CI10" s="960"/>
      <c r="CJ10" s="960"/>
      <c r="CK10" s="960"/>
      <c r="CL10" s="961"/>
      <c r="CM10" s="959">
        <v>699</v>
      </c>
      <c r="CN10" s="960"/>
      <c r="CO10" s="960"/>
      <c r="CP10" s="960"/>
      <c r="CQ10" s="961"/>
      <c r="CR10" s="959">
        <v>6</v>
      </c>
      <c r="CS10" s="960"/>
      <c r="CT10" s="960"/>
      <c r="CU10" s="960"/>
      <c r="CV10" s="961"/>
      <c r="CW10" s="959">
        <v>24</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v>0</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128</v>
      </c>
      <c r="R11" s="1013"/>
      <c r="S11" s="1013"/>
      <c r="T11" s="1013"/>
      <c r="U11" s="1013"/>
      <c r="V11" s="1013">
        <v>105</v>
      </c>
      <c r="W11" s="1013"/>
      <c r="X11" s="1013"/>
      <c r="Y11" s="1013"/>
      <c r="Z11" s="1013"/>
      <c r="AA11" s="1013">
        <v>23</v>
      </c>
      <c r="AB11" s="1013"/>
      <c r="AC11" s="1013"/>
      <c r="AD11" s="1013"/>
      <c r="AE11" s="1016"/>
      <c r="AF11" s="1066">
        <v>0</v>
      </c>
      <c r="AG11" s="1067"/>
      <c r="AH11" s="1067"/>
      <c r="AI11" s="1067"/>
      <c r="AJ11" s="1068"/>
      <c r="AK11" s="1062">
        <v>3</v>
      </c>
      <c r="AL11" s="1063"/>
      <c r="AM11" s="1063"/>
      <c r="AN11" s="1063"/>
      <c r="AO11" s="1063"/>
      <c r="AP11" s="1063">
        <v>439</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543</v>
      </c>
      <c r="BT11" s="963"/>
      <c r="BU11" s="963"/>
      <c r="BV11" s="963"/>
      <c r="BW11" s="963"/>
      <c r="BX11" s="963"/>
      <c r="BY11" s="963"/>
      <c r="BZ11" s="963"/>
      <c r="CA11" s="963"/>
      <c r="CB11" s="963"/>
      <c r="CC11" s="963"/>
      <c r="CD11" s="963"/>
      <c r="CE11" s="963"/>
      <c r="CF11" s="963"/>
      <c r="CG11" s="984"/>
      <c r="CH11" s="959">
        <v>-4</v>
      </c>
      <c r="CI11" s="960"/>
      <c r="CJ11" s="960"/>
      <c r="CK11" s="960"/>
      <c r="CL11" s="961"/>
      <c r="CM11" s="959">
        <v>687</v>
      </c>
      <c r="CN11" s="960"/>
      <c r="CO11" s="960"/>
      <c r="CP11" s="960"/>
      <c r="CQ11" s="961"/>
      <c r="CR11" s="959">
        <v>485</v>
      </c>
      <c r="CS11" s="960"/>
      <c r="CT11" s="960"/>
      <c r="CU11" s="960"/>
      <c r="CV11" s="961"/>
      <c r="CW11" s="959">
        <v>16</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v>0</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1134</v>
      </c>
      <c r="R12" s="1013"/>
      <c r="S12" s="1013"/>
      <c r="T12" s="1013"/>
      <c r="U12" s="1013"/>
      <c r="V12" s="1013">
        <v>62</v>
      </c>
      <c r="W12" s="1013"/>
      <c r="X12" s="1013"/>
      <c r="Y12" s="1013"/>
      <c r="Z12" s="1013"/>
      <c r="AA12" s="1013">
        <v>1072</v>
      </c>
      <c r="AB12" s="1013"/>
      <c r="AC12" s="1013"/>
      <c r="AD12" s="1013"/>
      <c r="AE12" s="1016"/>
      <c r="AF12" s="1066">
        <v>0</v>
      </c>
      <c r="AG12" s="1067"/>
      <c r="AH12" s="1067"/>
      <c r="AI12" s="1067"/>
      <c r="AJ12" s="1068"/>
      <c r="AK12" s="1062">
        <v>0</v>
      </c>
      <c r="AL12" s="1063"/>
      <c r="AM12" s="1063"/>
      <c r="AN12" s="1063"/>
      <c r="AO12" s="1063"/>
      <c r="AP12" s="1063">
        <v>1149</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544</v>
      </c>
      <c r="BT12" s="963"/>
      <c r="BU12" s="963"/>
      <c r="BV12" s="963"/>
      <c r="BW12" s="963"/>
      <c r="BX12" s="963"/>
      <c r="BY12" s="963"/>
      <c r="BZ12" s="963"/>
      <c r="CA12" s="963"/>
      <c r="CB12" s="963"/>
      <c r="CC12" s="963"/>
      <c r="CD12" s="963"/>
      <c r="CE12" s="963"/>
      <c r="CF12" s="963"/>
      <c r="CG12" s="984"/>
      <c r="CH12" s="959">
        <v>4</v>
      </c>
      <c r="CI12" s="960"/>
      <c r="CJ12" s="960"/>
      <c r="CK12" s="960"/>
      <c r="CL12" s="961"/>
      <c r="CM12" s="959">
        <v>818</v>
      </c>
      <c r="CN12" s="960"/>
      <c r="CO12" s="960"/>
      <c r="CP12" s="960"/>
      <c r="CQ12" s="961"/>
      <c r="CR12" s="959">
        <v>520</v>
      </c>
      <c r="CS12" s="960"/>
      <c r="CT12" s="960"/>
      <c r="CU12" s="960"/>
      <c r="CV12" s="961"/>
      <c r="CW12" s="959">
        <v>111</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v>0</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30</v>
      </c>
      <c r="R13" s="1013"/>
      <c r="S13" s="1013"/>
      <c r="T13" s="1013"/>
      <c r="U13" s="1013"/>
      <c r="V13" s="1013">
        <v>8</v>
      </c>
      <c r="W13" s="1013"/>
      <c r="X13" s="1013"/>
      <c r="Y13" s="1013"/>
      <c r="Z13" s="1013"/>
      <c r="AA13" s="1013">
        <v>22</v>
      </c>
      <c r="AB13" s="1013"/>
      <c r="AC13" s="1013"/>
      <c r="AD13" s="1013"/>
      <c r="AE13" s="1016"/>
      <c r="AF13" s="1066">
        <v>0</v>
      </c>
      <c r="AG13" s="1067"/>
      <c r="AH13" s="1067"/>
      <c r="AI13" s="1067"/>
      <c r="AJ13" s="1068"/>
      <c r="AK13" s="1062">
        <v>0</v>
      </c>
      <c r="AL13" s="1063"/>
      <c r="AM13" s="1063"/>
      <c r="AN13" s="1063"/>
      <c r="AO13" s="1063"/>
      <c r="AP13" s="1063">
        <v>18</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545</v>
      </c>
      <c r="BT13" s="963"/>
      <c r="BU13" s="963"/>
      <c r="BV13" s="963"/>
      <c r="BW13" s="963"/>
      <c r="BX13" s="963"/>
      <c r="BY13" s="963"/>
      <c r="BZ13" s="963"/>
      <c r="CA13" s="963"/>
      <c r="CB13" s="963"/>
      <c r="CC13" s="963"/>
      <c r="CD13" s="963"/>
      <c r="CE13" s="963"/>
      <c r="CF13" s="963"/>
      <c r="CG13" s="984"/>
      <c r="CH13" s="959">
        <v>-1</v>
      </c>
      <c r="CI13" s="960"/>
      <c r="CJ13" s="960"/>
      <c r="CK13" s="960"/>
      <c r="CL13" s="961"/>
      <c r="CM13" s="959">
        <v>74</v>
      </c>
      <c r="CN13" s="960"/>
      <c r="CO13" s="960"/>
      <c r="CP13" s="960"/>
      <c r="CQ13" s="961"/>
      <c r="CR13" s="959">
        <v>32</v>
      </c>
      <c r="CS13" s="960"/>
      <c r="CT13" s="960"/>
      <c r="CU13" s="960"/>
      <c r="CV13" s="961"/>
      <c r="CW13" s="959">
        <v>0</v>
      </c>
      <c r="CX13" s="960"/>
      <c r="CY13" s="960"/>
      <c r="CZ13" s="960"/>
      <c r="DA13" s="961"/>
      <c r="DB13" s="959">
        <v>0</v>
      </c>
      <c r="DC13" s="960"/>
      <c r="DD13" s="960"/>
      <c r="DE13" s="960"/>
      <c r="DF13" s="961"/>
      <c r="DG13" s="959">
        <v>0</v>
      </c>
      <c r="DH13" s="960"/>
      <c r="DI13" s="960"/>
      <c r="DJ13" s="960"/>
      <c r="DK13" s="961"/>
      <c r="DL13" s="959">
        <v>0</v>
      </c>
      <c r="DM13" s="960"/>
      <c r="DN13" s="960"/>
      <c r="DO13" s="960"/>
      <c r="DP13" s="961"/>
      <c r="DQ13" s="959">
        <v>0</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293</v>
      </c>
      <c r="R14" s="1013"/>
      <c r="S14" s="1013"/>
      <c r="T14" s="1013"/>
      <c r="U14" s="1013"/>
      <c r="V14" s="1013">
        <v>0</v>
      </c>
      <c r="W14" s="1013"/>
      <c r="X14" s="1013"/>
      <c r="Y14" s="1013"/>
      <c r="Z14" s="1013"/>
      <c r="AA14" s="1013">
        <v>293</v>
      </c>
      <c r="AB14" s="1013"/>
      <c r="AC14" s="1013"/>
      <c r="AD14" s="1013"/>
      <c r="AE14" s="1016"/>
      <c r="AF14" s="1066">
        <v>0</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546</v>
      </c>
      <c r="BT14" s="963"/>
      <c r="BU14" s="963"/>
      <c r="BV14" s="963"/>
      <c r="BW14" s="963"/>
      <c r="BX14" s="963"/>
      <c r="BY14" s="963"/>
      <c r="BZ14" s="963"/>
      <c r="CA14" s="963"/>
      <c r="CB14" s="963"/>
      <c r="CC14" s="963"/>
      <c r="CD14" s="963"/>
      <c r="CE14" s="963"/>
      <c r="CF14" s="963"/>
      <c r="CG14" s="984"/>
      <c r="CH14" s="959">
        <v>-261</v>
      </c>
      <c r="CI14" s="960"/>
      <c r="CJ14" s="960"/>
      <c r="CK14" s="960"/>
      <c r="CL14" s="961"/>
      <c r="CM14" s="959">
        <v>491</v>
      </c>
      <c r="CN14" s="960"/>
      <c r="CO14" s="960"/>
      <c r="CP14" s="960"/>
      <c r="CQ14" s="961"/>
      <c r="CR14" s="959">
        <v>10</v>
      </c>
      <c r="CS14" s="960"/>
      <c r="CT14" s="960"/>
      <c r="CU14" s="960"/>
      <c r="CV14" s="961"/>
      <c r="CW14" s="959">
        <v>75</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v>0</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449</v>
      </c>
      <c r="R15" s="1013"/>
      <c r="S15" s="1013"/>
      <c r="T15" s="1013"/>
      <c r="U15" s="1013"/>
      <c r="V15" s="1013">
        <v>268</v>
      </c>
      <c r="W15" s="1013"/>
      <c r="X15" s="1013"/>
      <c r="Y15" s="1013"/>
      <c r="Z15" s="1013"/>
      <c r="AA15" s="1013">
        <v>181</v>
      </c>
      <c r="AB15" s="1013"/>
      <c r="AC15" s="1013"/>
      <c r="AD15" s="1013"/>
      <c r="AE15" s="1016"/>
      <c r="AF15" s="1066">
        <v>0</v>
      </c>
      <c r="AG15" s="1067"/>
      <c r="AH15" s="1067"/>
      <c r="AI15" s="1067"/>
      <c r="AJ15" s="1068"/>
      <c r="AK15" s="1062">
        <v>51</v>
      </c>
      <c r="AL15" s="1063"/>
      <c r="AM15" s="1063"/>
      <c r="AN15" s="1063"/>
      <c r="AO15" s="1063"/>
      <c r="AP15" s="1063">
        <v>1</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547</v>
      </c>
      <c r="BT15" s="963"/>
      <c r="BU15" s="963"/>
      <c r="BV15" s="963"/>
      <c r="BW15" s="963"/>
      <c r="BX15" s="963"/>
      <c r="BY15" s="963"/>
      <c r="BZ15" s="963"/>
      <c r="CA15" s="963"/>
      <c r="CB15" s="963"/>
      <c r="CC15" s="963"/>
      <c r="CD15" s="963"/>
      <c r="CE15" s="963"/>
      <c r="CF15" s="963"/>
      <c r="CG15" s="984"/>
      <c r="CH15" s="959">
        <v>-1024</v>
      </c>
      <c r="CI15" s="960"/>
      <c r="CJ15" s="960"/>
      <c r="CK15" s="960"/>
      <c r="CL15" s="961"/>
      <c r="CM15" s="959">
        <v>5719</v>
      </c>
      <c r="CN15" s="960"/>
      <c r="CO15" s="960"/>
      <c r="CP15" s="960"/>
      <c r="CQ15" s="961"/>
      <c r="CR15" s="959">
        <v>55</v>
      </c>
      <c r="CS15" s="960"/>
      <c r="CT15" s="960"/>
      <c r="CU15" s="960"/>
      <c r="CV15" s="961"/>
      <c r="CW15" s="959">
        <v>377</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v>0</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1187</v>
      </c>
      <c r="R16" s="1013"/>
      <c r="S16" s="1013"/>
      <c r="T16" s="1013"/>
      <c r="U16" s="1013"/>
      <c r="V16" s="1013">
        <v>40</v>
      </c>
      <c r="W16" s="1013"/>
      <c r="X16" s="1013"/>
      <c r="Y16" s="1013"/>
      <c r="Z16" s="1013"/>
      <c r="AA16" s="1013">
        <v>1147</v>
      </c>
      <c r="AB16" s="1013"/>
      <c r="AC16" s="1013"/>
      <c r="AD16" s="1013"/>
      <c r="AE16" s="1016"/>
      <c r="AF16" s="1066">
        <v>0</v>
      </c>
      <c r="AG16" s="1067"/>
      <c r="AH16" s="1067"/>
      <c r="AI16" s="1067"/>
      <c r="AJ16" s="1068"/>
      <c r="AK16" s="1062">
        <v>0</v>
      </c>
      <c r="AL16" s="1063"/>
      <c r="AM16" s="1063"/>
      <c r="AN16" s="1063"/>
      <c r="AO16" s="1063"/>
      <c r="AP16" s="1063">
        <v>0</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548</v>
      </c>
      <c r="BT16" s="963"/>
      <c r="BU16" s="963"/>
      <c r="BV16" s="963"/>
      <c r="BW16" s="963"/>
      <c r="BX16" s="963"/>
      <c r="BY16" s="963"/>
      <c r="BZ16" s="963"/>
      <c r="CA16" s="963"/>
      <c r="CB16" s="963"/>
      <c r="CC16" s="963"/>
      <c r="CD16" s="963"/>
      <c r="CE16" s="963"/>
      <c r="CF16" s="963"/>
      <c r="CG16" s="984"/>
      <c r="CH16" s="959">
        <v>-36</v>
      </c>
      <c r="CI16" s="960"/>
      <c r="CJ16" s="960"/>
      <c r="CK16" s="960"/>
      <c r="CL16" s="961"/>
      <c r="CM16" s="959">
        <v>2136</v>
      </c>
      <c r="CN16" s="960"/>
      <c r="CO16" s="960"/>
      <c r="CP16" s="960"/>
      <c r="CQ16" s="961"/>
      <c r="CR16" s="959">
        <v>32</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v>0</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1473</v>
      </c>
      <c r="R17" s="1013"/>
      <c r="S17" s="1013"/>
      <c r="T17" s="1013"/>
      <c r="U17" s="1013"/>
      <c r="V17" s="1013">
        <v>1149</v>
      </c>
      <c r="W17" s="1013"/>
      <c r="X17" s="1013"/>
      <c r="Y17" s="1013"/>
      <c r="Z17" s="1013"/>
      <c r="AA17" s="1013">
        <v>324</v>
      </c>
      <c r="AB17" s="1013"/>
      <c r="AC17" s="1013"/>
      <c r="AD17" s="1013"/>
      <c r="AE17" s="1016"/>
      <c r="AF17" s="1066">
        <v>324</v>
      </c>
      <c r="AG17" s="1067"/>
      <c r="AH17" s="1067"/>
      <c r="AI17" s="1067"/>
      <c r="AJ17" s="1068"/>
      <c r="AK17" s="1062">
        <v>0</v>
      </c>
      <c r="AL17" s="1063"/>
      <c r="AM17" s="1063"/>
      <c r="AN17" s="1063"/>
      <c r="AO17" s="1063"/>
      <c r="AP17" s="1063">
        <v>1290</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549</v>
      </c>
      <c r="BT17" s="963"/>
      <c r="BU17" s="963"/>
      <c r="BV17" s="963"/>
      <c r="BW17" s="963"/>
      <c r="BX17" s="963"/>
      <c r="BY17" s="963"/>
      <c r="BZ17" s="963"/>
      <c r="CA17" s="963"/>
      <c r="CB17" s="963"/>
      <c r="CC17" s="963"/>
      <c r="CD17" s="963"/>
      <c r="CE17" s="963"/>
      <c r="CF17" s="963"/>
      <c r="CG17" s="984"/>
      <c r="CH17" s="959">
        <v>0</v>
      </c>
      <c r="CI17" s="960"/>
      <c r="CJ17" s="960"/>
      <c r="CK17" s="960"/>
      <c r="CL17" s="961"/>
      <c r="CM17" s="959">
        <v>10</v>
      </c>
      <c r="CN17" s="960"/>
      <c r="CO17" s="960"/>
      <c r="CP17" s="960"/>
      <c r="CQ17" s="961"/>
      <c r="CR17" s="959">
        <v>2</v>
      </c>
      <c r="CS17" s="960"/>
      <c r="CT17" s="960"/>
      <c r="CU17" s="960"/>
      <c r="CV17" s="961"/>
      <c r="CW17" s="959">
        <v>21</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v>0</v>
      </c>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7055</v>
      </c>
      <c r="R18" s="1013"/>
      <c r="S18" s="1013"/>
      <c r="T18" s="1013"/>
      <c r="U18" s="1013"/>
      <c r="V18" s="1013">
        <v>0</v>
      </c>
      <c r="W18" s="1013"/>
      <c r="X18" s="1013"/>
      <c r="Y18" s="1013"/>
      <c r="Z18" s="1013"/>
      <c r="AA18" s="1013">
        <v>7055</v>
      </c>
      <c r="AB18" s="1013"/>
      <c r="AC18" s="1013"/>
      <c r="AD18" s="1013"/>
      <c r="AE18" s="1016"/>
      <c r="AF18" s="1066">
        <v>7055</v>
      </c>
      <c r="AG18" s="1067"/>
      <c r="AH18" s="1067"/>
      <c r="AI18" s="1067"/>
      <c r="AJ18" s="1068"/>
      <c r="AK18" s="1062">
        <v>0</v>
      </c>
      <c r="AL18" s="1063"/>
      <c r="AM18" s="1063"/>
      <c r="AN18" s="1063"/>
      <c r="AO18" s="1063"/>
      <c r="AP18" s="1063">
        <v>0</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550</v>
      </c>
      <c r="BT18" s="963"/>
      <c r="BU18" s="963"/>
      <c r="BV18" s="963"/>
      <c r="BW18" s="963"/>
      <c r="BX18" s="963"/>
      <c r="BY18" s="963"/>
      <c r="BZ18" s="963"/>
      <c r="CA18" s="963"/>
      <c r="CB18" s="963"/>
      <c r="CC18" s="963"/>
      <c r="CD18" s="963"/>
      <c r="CE18" s="963"/>
      <c r="CF18" s="963"/>
      <c r="CG18" s="984"/>
      <c r="CH18" s="959">
        <v>8</v>
      </c>
      <c r="CI18" s="960"/>
      <c r="CJ18" s="960"/>
      <c r="CK18" s="960"/>
      <c r="CL18" s="961"/>
      <c r="CM18" s="959">
        <v>47</v>
      </c>
      <c r="CN18" s="960"/>
      <c r="CO18" s="960"/>
      <c r="CP18" s="960"/>
      <c r="CQ18" s="961"/>
      <c r="CR18" s="959">
        <v>11</v>
      </c>
      <c r="CS18" s="960"/>
      <c r="CT18" s="960"/>
      <c r="CU18" s="960"/>
      <c r="CV18" s="961"/>
      <c r="CW18" s="959">
        <v>5</v>
      </c>
      <c r="CX18" s="960"/>
      <c r="CY18" s="960"/>
      <c r="CZ18" s="960"/>
      <c r="DA18" s="961"/>
      <c r="DB18" s="959">
        <v>0</v>
      </c>
      <c r="DC18" s="960"/>
      <c r="DD18" s="960"/>
      <c r="DE18" s="960"/>
      <c r="DF18" s="961"/>
      <c r="DG18" s="959">
        <v>0</v>
      </c>
      <c r="DH18" s="960"/>
      <c r="DI18" s="960"/>
      <c r="DJ18" s="960"/>
      <c r="DK18" s="961"/>
      <c r="DL18" s="959">
        <v>0</v>
      </c>
      <c r="DM18" s="960"/>
      <c r="DN18" s="960"/>
      <c r="DO18" s="960"/>
      <c r="DP18" s="961"/>
      <c r="DQ18" s="959">
        <v>0</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551</v>
      </c>
      <c r="BT19" s="963"/>
      <c r="BU19" s="963"/>
      <c r="BV19" s="963"/>
      <c r="BW19" s="963"/>
      <c r="BX19" s="963"/>
      <c r="BY19" s="963"/>
      <c r="BZ19" s="963"/>
      <c r="CA19" s="963"/>
      <c r="CB19" s="963"/>
      <c r="CC19" s="963"/>
      <c r="CD19" s="963"/>
      <c r="CE19" s="963"/>
      <c r="CF19" s="963"/>
      <c r="CG19" s="984"/>
      <c r="CH19" s="959">
        <v>-3</v>
      </c>
      <c r="CI19" s="960"/>
      <c r="CJ19" s="960"/>
      <c r="CK19" s="960"/>
      <c r="CL19" s="961"/>
      <c r="CM19" s="959">
        <v>85</v>
      </c>
      <c r="CN19" s="960"/>
      <c r="CO19" s="960"/>
      <c r="CP19" s="960"/>
      <c r="CQ19" s="961"/>
      <c r="CR19" s="959">
        <v>10</v>
      </c>
      <c r="CS19" s="960"/>
      <c r="CT19" s="960"/>
      <c r="CU19" s="960"/>
      <c r="CV19" s="961"/>
      <c r="CW19" s="959">
        <v>1</v>
      </c>
      <c r="CX19" s="960"/>
      <c r="CY19" s="960"/>
      <c r="CZ19" s="960"/>
      <c r="DA19" s="961"/>
      <c r="DB19" s="959">
        <v>0</v>
      </c>
      <c r="DC19" s="960"/>
      <c r="DD19" s="960"/>
      <c r="DE19" s="960"/>
      <c r="DF19" s="961"/>
      <c r="DG19" s="959">
        <v>0</v>
      </c>
      <c r="DH19" s="960"/>
      <c r="DI19" s="960"/>
      <c r="DJ19" s="960"/>
      <c r="DK19" s="961"/>
      <c r="DL19" s="959">
        <v>0</v>
      </c>
      <c r="DM19" s="960"/>
      <c r="DN19" s="960"/>
      <c r="DO19" s="960"/>
      <c r="DP19" s="961"/>
      <c r="DQ19" s="959">
        <v>0</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552</v>
      </c>
      <c r="BT20" s="963"/>
      <c r="BU20" s="963"/>
      <c r="BV20" s="963"/>
      <c r="BW20" s="963"/>
      <c r="BX20" s="963"/>
      <c r="BY20" s="963"/>
      <c r="BZ20" s="963"/>
      <c r="CA20" s="963"/>
      <c r="CB20" s="963"/>
      <c r="CC20" s="963"/>
      <c r="CD20" s="963"/>
      <c r="CE20" s="963"/>
      <c r="CF20" s="963"/>
      <c r="CG20" s="984"/>
      <c r="CH20" s="959">
        <v>-2</v>
      </c>
      <c r="CI20" s="960"/>
      <c r="CJ20" s="960"/>
      <c r="CK20" s="960"/>
      <c r="CL20" s="961"/>
      <c r="CM20" s="959">
        <v>236</v>
      </c>
      <c r="CN20" s="960"/>
      <c r="CO20" s="960"/>
      <c r="CP20" s="960"/>
      <c r="CQ20" s="961"/>
      <c r="CR20" s="959">
        <v>30</v>
      </c>
      <c r="CS20" s="960"/>
      <c r="CT20" s="960"/>
      <c r="CU20" s="960"/>
      <c r="CV20" s="961"/>
      <c r="CW20" s="959">
        <v>0</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v>0</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t="s">
        <v>538</v>
      </c>
      <c r="BS21" s="962" t="s">
        <v>553</v>
      </c>
      <c r="BT21" s="963"/>
      <c r="BU21" s="963"/>
      <c r="BV21" s="963"/>
      <c r="BW21" s="963"/>
      <c r="BX21" s="963"/>
      <c r="BY21" s="963"/>
      <c r="BZ21" s="963"/>
      <c r="CA21" s="963"/>
      <c r="CB21" s="963"/>
      <c r="CC21" s="963"/>
      <c r="CD21" s="963"/>
      <c r="CE21" s="963"/>
      <c r="CF21" s="963"/>
      <c r="CG21" s="984"/>
      <c r="CH21" s="959">
        <v>-36</v>
      </c>
      <c r="CI21" s="960"/>
      <c r="CJ21" s="960"/>
      <c r="CK21" s="960"/>
      <c r="CL21" s="961"/>
      <c r="CM21" s="959">
        <v>3593</v>
      </c>
      <c r="CN21" s="960"/>
      <c r="CO21" s="960"/>
      <c r="CP21" s="960"/>
      <c r="CQ21" s="961"/>
      <c r="CR21" s="959">
        <v>11</v>
      </c>
      <c r="CS21" s="960"/>
      <c r="CT21" s="960"/>
      <c r="CU21" s="960"/>
      <c r="CV21" s="961"/>
      <c r="CW21" s="959">
        <v>2336</v>
      </c>
      <c r="CX21" s="960"/>
      <c r="CY21" s="960"/>
      <c r="CZ21" s="960"/>
      <c r="DA21" s="961"/>
      <c r="DB21" s="959">
        <v>3000</v>
      </c>
      <c r="DC21" s="960"/>
      <c r="DD21" s="960"/>
      <c r="DE21" s="960"/>
      <c r="DF21" s="961"/>
      <c r="DG21" s="959">
        <v>0</v>
      </c>
      <c r="DH21" s="960"/>
      <c r="DI21" s="960"/>
      <c r="DJ21" s="960"/>
      <c r="DK21" s="961"/>
      <c r="DL21" s="959">
        <v>9</v>
      </c>
      <c r="DM21" s="960"/>
      <c r="DN21" s="960"/>
      <c r="DO21" s="960"/>
      <c r="DP21" s="961"/>
      <c r="DQ21" s="959">
        <v>0</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366</v>
      </c>
      <c r="BA22" s="1000"/>
      <c r="BB22" s="1000"/>
      <c r="BC22" s="1000"/>
      <c r="BD22" s="1001"/>
      <c r="BE22" s="232"/>
      <c r="BF22" s="232"/>
      <c r="BG22" s="232"/>
      <c r="BH22" s="232"/>
      <c r="BI22" s="232"/>
      <c r="BJ22" s="232"/>
      <c r="BK22" s="232"/>
      <c r="BL22" s="232"/>
      <c r="BM22" s="232"/>
      <c r="BN22" s="232"/>
      <c r="BO22" s="232"/>
      <c r="BP22" s="232"/>
      <c r="BQ22" s="237">
        <v>16</v>
      </c>
      <c r="BR22" s="238"/>
      <c r="BS22" s="962" t="s">
        <v>554</v>
      </c>
      <c r="BT22" s="963"/>
      <c r="BU22" s="963"/>
      <c r="BV22" s="963"/>
      <c r="BW22" s="963"/>
      <c r="BX22" s="963"/>
      <c r="BY22" s="963"/>
      <c r="BZ22" s="963"/>
      <c r="CA22" s="963"/>
      <c r="CB22" s="963"/>
      <c r="CC22" s="963"/>
      <c r="CD22" s="963"/>
      <c r="CE22" s="963"/>
      <c r="CF22" s="963"/>
      <c r="CG22" s="984"/>
      <c r="CH22" s="959">
        <v>1</v>
      </c>
      <c r="CI22" s="960"/>
      <c r="CJ22" s="960"/>
      <c r="CK22" s="960"/>
      <c r="CL22" s="961"/>
      <c r="CM22" s="959">
        <v>1409</v>
      </c>
      <c r="CN22" s="960"/>
      <c r="CO22" s="960"/>
      <c r="CP22" s="960"/>
      <c r="CQ22" s="961"/>
      <c r="CR22" s="959">
        <v>30</v>
      </c>
      <c r="CS22" s="960"/>
      <c r="CT22" s="960"/>
      <c r="CU22" s="960"/>
      <c r="CV22" s="961"/>
      <c r="CW22" s="959">
        <v>2</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v>0</v>
      </c>
      <c r="DR22" s="960"/>
      <c r="DS22" s="960"/>
      <c r="DT22" s="960"/>
      <c r="DU22" s="961"/>
      <c r="DV22" s="962"/>
      <c r="DW22" s="963"/>
      <c r="DX22" s="963"/>
      <c r="DY22" s="963"/>
      <c r="DZ22" s="964"/>
      <c r="EA22" s="233"/>
    </row>
    <row r="23" spans="1:131" s="234" customFormat="1" ht="26.25" customHeight="1" thickBot="1" x14ac:dyDescent="0.25">
      <c r="A23" s="239" t="s">
        <v>367</v>
      </c>
      <c r="B23" s="907" t="s">
        <v>368</v>
      </c>
      <c r="C23" s="908"/>
      <c r="D23" s="908"/>
      <c r="E23" s="908"/>
      <c r="F23" s="908"/>
      <c r="G23" s="908"/>
      <c r="H23" s="908"/>
      <c r="I23" s="908"/>
      <c r="J23" s="908"/>
      <c r="K23" s="908"/>
      <c r="L23" s="908"/>
      <c r="M23" s="908"/>
      <c r="N23" s="908"/>
      <c r="O23" s="908"/>
      <c r="P23" s="918"/>
      <c r="Q23" s="1043">
        <v>624406</v>
      </c>
      <c r="R23" s="1037"/>
      <c r="S23" s="1037"/>
      <c r="T23" s="1037"/>
      <c r="U23" s="1037"/>
      <c r="V23" s="1037">
        <v>588990</v>
      </c>
      <c r="W23" s="1037"/>
      <c r="X23" s="1037"/>
      <c r="Y23" s="1037"/>
      <c r="Z23" s="1037"/>
      <c r="AA23" s="1037">
        <v>35416</v>
      </c>
      <c r="AB23" s="1037"/>
      <c r="AC23" s="1037"/>
      <c r="AD23" s="1037"/>
      <c r="AE23" s="1044"/>
      <c r="AF23" s="1045">
        <v>8432</v>
      </c>
      <c r="AG23" s="1037"/>
      <c r="AH23" s="1037"/>
      <c r="AI23" s="1037"/>
      <c r="AJ23" s="1046"/>
      <c r="AK23" s="1047"/>
      <c r="AL23" s="1048"/>
      <c r="AM23" s="1048"/>
      <c r="AN23" s="1048"/>
      <c r="AO23" s="1048"/>
      <c r="AP23" s="1037">
        <v>1125851</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555</v>
      </c>
      <c r="BT23" s="963"/>
      <c r="BU23" s="963"/>
      <c r="BV23" s="963"/>
      <c r="BW23" s="963"/>
      <c r="BX23" s="963"/>
      <c r="BY23" s="963"/>
      <c r="BZ23" s="963"/>
      <c r="CA23" s="963"/>
      <c r="CB23" s="963"/>
      <c r="CC23" s="963"/>
      <c r="CD23" s="963"/>
      <c r="CE23" s="963"/>
      <c r="CF23" s="963"/>
      <c r="CG23" s="984"/>
      <c r="CH23" s="959">
        <v>1</v>
      </c>
      <c r="CI23" s="960"/>
      <c r="CJ23" s="960"/>
      <c r="CK23" s="960"/>
      <c r="CL23" s="961"/>
      <c r="CM23" s="959">
        <v>932</v>
      </c>
      <c r="CN23" s="960"/>
      <c r="CO23" s="960"/>
      <c r="CP23" s="960"/>
      <c r="CQ23" s="961"/>
      <c r="CR23" s="959">
        <v>30</v>
      </c>
      <c r="CS23" s="960"/>
      <c r="CT23" s="960"/>
      <c r="CU23" s="960"/>
      <c r="CV23" s="961"/>
      <c r="CW23" s="959">
        <v>137</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v>0</v>
      </c>
      <c r="DR23" s="960"/>
      <c r="DS23" s="960"/>
      <c r="DT23" s="960"/>
      <c r="DU23" s="961"/>
      <c r="DV23" s="962"/>
      <c r="DW23" s="963"/>
      <c r="DX23" s="963"/>
      <c r="DY23" s="963"/>
      <c r="DZ23" s="964"/>
      <c r="EA23" s="233"/>
    </row>
    <row r="24" spans="1:131" s="234" customFormat="1" ht="26.25" customHeight="1" x14ac:dyDescent="0.2">
      <c r="A24" s="1036" t="s">
        <v>369</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t="s">
        <v>538</v>
      </c>
      <c r="BS24" s="962" t="s">
        <v>556</v>
      </c>
      <c r="BT24" s="963"/>
      <c r="BU24" s="963"/>
      <c r="BV24" s="963"/>
      <c r="BW24" s="963"/>
      <c r="BX24" s="963"/>
      <c r="BY24" s="963"/>
      <c r="BZ24" s="963"/>
      <c r="CA24" s="963"/>
      <c r="CB24" s="963"/>
      <c r="CC24" s="963"/>
      <c r="CD24" s="963"/>
      <c r="CE24" s="963"/>
      <c r="CF24" s="963"/>
      <c r="CG24" s="984"/>
      <c r="CH24" s="959">
        <v>-99</v>
      </c>
      <c r="CI24" s="960"/>
      <c r="CJ24" s="960"/>
      <c r="CK24" s="960"/>
      <c r="CL24" s="961"/>
      <c r="CM24" s="959">
        <v>301</v>
      </c>
      <c r="CN24" s="960"/>
      <c r="CO24" s="960"/>
      <c r="CP24" s="960"/>
      <c r="CQ24" s="961"/>
      <c r="CR24" s="959">
        <v>19</v>
      </c>
      <c r="CS24" s="960"/>
      <c r="CT24" s="960"/>
      <c r="CU24" s="960"/>
      <c r="CV24" s="961"/>
      <c r="CW24" s="959">
        <v>31</v>
      </c>
      <c r="CX24" s="960"/>
      <c r="CY24" s="960"/>
      <c r="CZ24" s="960"/>
      <c r="DA24" s="961"/>
      <c r="DB24" s="959">
        <v>457</v>
      </c>
      <c r="DC24" s="960"/>
      <c r="DD24" s="960"/>
      <c r="DE24" s="960"/>
      <c r="DF24" s="961"/>
      <c r="DG24" s="959">
        <v>0</v>
      </c>
      <c r="DH24" s="960"/>
      <c r="DI24" s="960"/>
      <c r="DJ24" s="960"/>
      <c r="DK24" s="961"/>
      <c r="DL24" s="959">
        <v>0</v>
      </c>
      <c r="DM24" s="960"/>
      <c r="DN24" s="960"/>
      <c r="DO24" s="960"/>
      <c r="DP24" s="961"/>
      <c r="DQ24" s="959">
        <v>411</v>
      </c>
      <c r="DR24" s="960"/>
      <c r="DS24" s="960"/>
      <c r="DT24" s="960"/>
      <c r="DU24" s="961"/>
      <c r="DV24" s="962"/>
      <c r="DW24" s="963"/>
      <c r="DX24" s="963"/>
      <c r="DY24" s="963"/>
      <c r="DZ24" s="964"/>
      <c r="EA24" s="233"/>
    </row>
    <row r="25" spans="1:131" ht="26.25" customHeight="1" thickBot="1" x14ac:dyDescent="0.25">
      <c r="A25" s="1035" t="s">
        <v>370</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557</v>
      </c>
      <c r="BT25" s="963"/>
      <c r="BU25" s="963"/>
      <c r="BV25" s="963"/>
      <c r="BW25" s="963"/>
      <c r="BX25" s="963"/>
      <c r="BY25" s="963"/>
      <c r="BZ25" s="963"/>
      <c r="CA25" s="963"/>
      <c r="CB25" s="963"/>
      <c r="CC25" s="963"/>
      <c r="CD25" s="963"/>
      <c r="CE25" s="963"/>
      <c r="CF25" s="963"/>
      <c r="CG25" s="984"/>
      <c r="CH25" s="959">
        <v>37</v>
      </c>
      <c r="CI25" s="960"/>
      <c r="CJ25" s="960"/>
      <c r="CK25" s="960"/>
      <c r="CL25" s="961"/>
      <c r="CM25" s="959">
        <v>1121</v>
      </c>
      <c r="CN25" s="960"/>
      <c r="CO25" s="960"/>
      <c r="CP25" s="960"/>
      <c r="CQ25" s="961"/>
      <c r="CR25" s="959">
        <v>10</v>
      </c>
      <c r="CS25" s="960"/>
      <c r="CT25" s="960"/>
      <c r="CU25" s="960"/>
      <c r="CV25" s="961"/>
      <c r="CW25" s="959">
        <v>0</v>
      </c>
      <c r="CX25" s="960"/>
      <c r="CY25" s="960"/>
      <c r="CZ25" s="960"/>
      <c r="DA25" s="961"/>
      <c r="DB25" s="959">
        <v>0</v>
      </c>
      <c r="DC25" s="960"/>
      <c r="DD25" s="960"/>
      <c r="DE25" s="960"/>
      <c r="DF25" s="961"/>
      <c r="DG25" s="959">
        <v>0</v>
      </c>
      <c r="DH25" s="960"/>
      <c r="DI25" s="960"/>
      <c r="DJ25" s="960"/>
      <c r="DK25" s="961"/>
      <c r="DL25" s="959">
        <v>0</v>
      </c>
      <c r="DM25" s="960"/>
      <c r="DN25" s="960"/>
      <c r="DO25" s="960"/>
      <c r="DP25" s="961"/>
      <c r="DQ25" s="959">
        <v>0</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371</v>
      </c>
      <c r="R26" s="972"/>
      <c r="S26" s="972"/>
      <c r="T26" s="972"/>
      <c r="U26" s="973"/>
      <c r="V26" s="971" t="s">
        <v>372</v>
      </c>
      <c r="W26" s="972"/>
      <c r="X26" s="972"/>
      <c r="Y26" s="972"/>
      <c r="Z26" s="973"/>
      <c r="AA26" s="971" t="s">
        <v>373</v>
      </c>
      <c r="AB26" s="972"/>
      <c r="AC26" s="972"/>
      <c r="AD26" s="972"/>
      <c r="AE26" s="972"/>
      <c r="AF26" s="1031" t="s">
        <v>374</v>
      </c>
      <c r="AG26" s="978"/>
      <c r="AH26" s="978"/>
      <c r="AI26" s="978"/>
      <c r="AJ26" s="1032"/>
      <c r="AK26" s="972" t="s">
        <v>375</v>
      </c>
      <c r="AL26" s="972"/>
      <c r="AM26" s="972"/>
      <c r="AN26" s="972"/>
      <c r="AO26" s="973"/>
      <c r="AP26" s="971" t="s">
        <v>376</v>
      </c>
      <c r="AQ26" s="972"/>
      <c r="AR26" s="972"/>
      <c r="AS26" s="972"/>
      <c r="AT26" s="973"/>
      <c r="AU26" s="971" t="s">
        <v>377</v>
      </c>
      <c r="AV26" s="972"/>
      <c r="AW26" s="972"/>
      <c r="AX26" s="972"/>
      <c r="AY26" s="973"/>
      <c r="AZ26" s="971" t="s">
        <v>378</v>
      </c>
      <c r="BA26" s="972"/>
      <c r="BB26" s="972"/>
      <c r="BC26" s="972"/>
      <c r="BD26" s="973"/>
      <c r="BE26" s="971" t="s">
        <v>344</v>
      </c>
      <c r="BF26" s="972"/>
      <c r="BG26" s="972"/>
      <c r="BH26" s="972"/>
      <c r="BI26" s="985"/>
      <c r="BJ26" s="231"/>
      <c r="BK26" s="231"/>
      <c r="BL26" s="231"/>
      <c r="BM26" s="231"/>
      <c r="BN26" s="231"/>
      <c r="BO26" s="240"/>
      <c r="BP26" s="240"/>
      <c r="BQ26" s="237">
        <v>20</v>
      </c>
      <c r="BR26" s="238"/>
      <c r="BS26" s="962" t="s">
        <v>558</v>
      </c>
      <c r="BT26" s="963"/>
      <c r="BU26" s="963"/>
      <c r="BV26" s="963"/>
      <c r="BW26" s="963"/>
      <c r="BX26" s="963"/>
      <c r="BY26" s="963"/>
      <c r="BZ26" s="963"/>
      <c r="CA26" s="963"/>
      <c r="CB26" s="963"/>
      <c r="CC26" s="963"/>
      <c r="CD26" s="963"/>
      <c r="CE26" s="963"/>
      <c r="CF26" s="963"/>
      <c r="CG26" s="984"/>
      <c r="CH26" s="959">
        <v>-1</v>
      </c>
      <c r="CI26" s="960"/>
      <c r="CJ26" s="960"/>
      <c r="CK26" s="960"/>
      <c r="CL26" s="961"/>
      <c r="CM26" s="959">
        <v>302</v>
      </c>
      <c r="CN26" s="960"/>
      <c r="CO26" s="960"/>
      <c r="CP26" s="960"/>
      <c r="CQ26" s="961"/>
      <c r="CR26" s="959">
        <v>99</v>
      </c>
      <c r="CS26" s="960"/>
      <c r="CT26" s="960"/>
      <c r="CU26" s="960"/>
      <c r="CV26" s="961"/>
      <c r="CW26" s="959">
        <v>2</v>
      </c>
      <c r="CX26" s="960"/>
      <c r="CY26" s="960"/>
      <c r="CZ26" s="960"/>
      <c r="DA26" s="961"/>
      <c r="DB26" s="959">
        <v>0</v>
      </c>
      <c r="DC26" s="960"/>
      <c r="DD26" s="960"/>
      <c r="DE26" s="960"/>
      <c r="DF26" s="961"/>
      <c r="DG26" s="959">
        <v>0</v>
      </c>
      <c r="DH26" s="960"/>
      <c r="DI26" s="960"/>
      <c r="DJ26" s="960"/>
      <c r="DK26" s="961"/>
      <c r="DL26" s="959">
        <v>0</v>
      </c>
      <c r="DM26" s="960"/>
      <c r="DN26" s="960"/>
      <c r="DO26" s="960"/>
      <c r="DP26" s="961"/>
      <c r="DQ26" s="959">
        <v>0</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559</v>
      </c>
      <c r="BT27" s="963"/>
      <c r="BU27" s="963"/>
      <c r="BV27" s="963"/>
      <c r="BW27" s="963"/>
      <c r="BX27" s="963"/>
      <c r="BY27" s="963"/>
      <c r="BZ27" s="963"/>
      <c r="CA27" s="963"/>
      <c r="CB27" s="963"/>
      <c r="CC27" s="963"/>
      <c r="CD27" s="963"/>
      <c r="CE27" s="963"/>
      <c r="CF27" s="963"/>
      <c r="CG27" s="984"/>
      <c r="CH27" s="959">
        <v>5</v>
      </c>
      <c r="CI27" s="960"/>
      <c r="CJ27" s="960"/>
      <c r="CK27" s="960"/>
      <c r="CL27" s="961"/>
      <c r="CM27" s="959">
        <v>1909</v>
      </c>
      <c r="CN27" s="960"/>
      <c r="CO27" s="960"/>
      <c r="CP27" s="960"/>
      <c r="CQ27" s="961"/>
      <c r="CR27" s="959">
        <v>600</v>
      </c>
      <c r="CS27" s="960"/>
      <c r="CT27" s="960"/>
      <c r="CU27" s="960"/>
      <c r="CV27" s="961"/>
      <c r="CW27" s="959">
        <v>0</v>
      </c>
      <c r="CX27" s="960"/>
      <c r="CY27" s="960"/>
      <c r="CZ27" s="960"/>
      <c r="DA27" s="961"/>
      <c r="DB27" s="959">
        <v>0</v>
      </c>
      <c r="DC27" s="960"/>
      <c r="DD27" s="960"/>
      <c r="DE27" s="960"/>
      <c r="DF27" s="961"/>
      <c r="DG27" s="959">
        <v>0</v>
      </c>
      <c r="DH27" s="960"/>
      <c r="DI27" s="960"/>
      <c r="DJ27" s="960"/>
      <c r="DK27" s="961"/>
      <c r="DL27" s="959">
        <v>0</v>
      </c>
      <c r="DM27" s="960"/>
      <c r="DN27" s="960"/>
      <c r="DO27" s="960"/>
      <c r="DP27" s="961"/>
      <c r="DQ27" s="959">
        <v>0</v>
      </c>
      <c r="DR27" s="960"/>
      <c r="DS27" s="960"/>
      <c r="DT27" s="960"/>
      <c r="DU27" s="961"/>
      <c r="DV27" s="962"/>
      <c r="DW27" s="963"/>
      <c r="DX27" s="963"/>
      <c r="DY27" s="963"/>
      <c r="DZ27" s="964"/>
      <c r="EA27" s="229"/>
    </row>
    <row r="28" spans="1:131" ht="26.25" customHeight="1" thickTop="1" x14ac:dyDescent="0.2">
      <c r="A28" s="241">
        <v>1</v>
      </c>
      <c r="B28" s="1023" t="s">
        <v>379</v>
      </c>
      <c r="C28" s="1024"/>
      <c r="D28" s="1024"/>
      <c r="E28" s="1024"/>
      <c r="F28" s="1024"/>
      <c r="G28" s="1024"/>
      <c r="H28" s="1024"/>
      <c r="I28" s="1024"/>
      <c r="J28" s="1024"/>
      <c r="K28" s="1024"/>
      <c r="L28" s="1024"/>
      <c r="M28" s="1024"/>
      <c r="N28" s="1024"/>
      <c r="O28" s="1024"/>
      <c r="P28" s="1025"/>
      <c r="Q28" s="1026">
        <v>82917</v>
      </c>
      <c r="R28" s="1027"/>
      <c r="S28" s="1027"/>
      <c r="T28" s="1027"/>
      <c r="U28" s="1027"/>
      <c r="V28" s="1027">
        <v>80338</v>
      </c>
      <c r="W28" s="1027"/>
      <c r="X28" s="1027"/>
      <c r="Y28" s="1027"/>
      <c r="Z28" s="1027"/>
      <c r="AA28" s="1027">
        <v>2579</v>
      </c>
      <c r="AB28" s="1027"/>
      <c r="AC28" s="1027"/>
      <c r="AD28" s="1027"/>
      <c r="AE28" s="1028"/>
      <c r="AF28" s="1029">
        <v>2579</v>
      </c>
      <c r="AG28" s="1027"/>
      <c r="AH28" s="1027"/>
      <c r="AI28" s="1027"/>
      <c r="AJ28" s="1030"/>
      <c r="AK28" s="1018">
        <v>4448</v>
      </c>
      <c r="AL28" s="1019"/>
      <c r="AM28" s="1019"/>
      <c r="AN28" s="1019"/>
      <c r="AO28" s="1019"/>
      <c r="AP28" s="1019">
        <v>0</v>
      </c>
      <c r="AQ28" s="1019"/>
      <c r="AR28" s="1019"/>
      <c r="AS28" s="1019"/>
      <c r="AT28" s="1019"/>
      <c r="AU28" s="1019">
        <v>0</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560</v>
      </c>
      <c r="BT28" s="963"/>
      <c r="BU28" s="963"/>
      <c r="BV28" s="963"/>
      <c r="BW28" s="963"/>
      <c r="BX28" s="963"/>
      <c r="BY28" s="963"/>
      <c r="BZ28" s="963"/>
      <c r="CA28" s="963"/>
      <c r="CB28" s="963"/>
      <c r="CC28" s="963"/>
      <c r="CD28" s="963"/>
      <c r="CE28" s="963"/>
      <c r="CF28" s="963"/>
      <c r="CG28" s="984"/>
      <c r="CH28" s="959">
        <v>-19</v>
      </c>
      <c r="CI28" s="960"/>
      <c r="CJ28" s="960"/>
      <c r="CK28" s="960"/>
      <c r="CL28" s="961"/>
      <c r="CM28" s="959">
        <v>1791</v>
      </c>
      <c r="CN28" s="960"/>
      <c r="CO28" s="960"/>
      <c r="CP28" s="960"/>
      <c r="CQ28" s="961"/>
      <c r="CR28" s="959">
        <v>182</v>
      </c>
      <c r="CS28" s="960"/>
      <c r="CT28" s="960"/>
      <c r="CU28" s="960"/>
      <c r="CV28" s="961"/>
      <c r="CW28" s="959">
        <v>0</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v>0</v>
      </c>
      <c r="DR28" s="960"/>
      <c r="DS28" s="960"/>
      <c r="DT28" s="960"/>
      <c r="DU28" s="961"/>
      <c r="DV28" s="962"/>
      <c r="DW28" s="963"/>
      <c r="DX28" s="963"/>
      <c r="DY28" s="963"/>
      <c r="DZ28" s="964"/>
      <c r="EA28" s="229"/>
    </row>
    <row r="29" spans="1:131" ht="26.25" customHeight="1" x14ac:dyDescent="0.2">
      <c r="A29" s="241">
        <v>2</v>
      </c>
      <c r="B29" s="1009" t="s">
        <v>380</v>
      </c>
      <c r="C29" s="1010"/>
      <c r="D29" s="1010"/>
      <c r="E29" s="1010"/>
      <c r="F29" s="1010"/>
      <c r="G29" s="1010"/>
      <c r="H29" s="1010"/>
      <c r="I29" s="1010"/>
      <c r="J29" s="1010"/>
      <c r="K29" s="1010"/>
      <c r="L29" s="1010"/>
      <c r="M29" s="1010"/>
      <c r="N29" s="1010"/>
      <c r="O29" s="1010"/>
      <c r="P29" s="1011"/>
      <c r="Q29" s="1015">
        <v>30785</v>
      </c>
      <c r="R29" s="1013"/>
      <c r="S29" s="1013"/>
      <c r="T29" s="1013"/>
      <c r="U29" s="1013"/>
      <c r="V29" s="1013">
        <v>31263</v>
      </c>
      <c r="W29" s="1013"/>
      <c r="X29" s="1013"/>
      <c r="Y29" s="1013"/>
      <c r="Z29" s="1013"/>
      <c r="AA29" s="1013">
        <v>-478</v>
      </c>
      <c r="AB29" s="1013"/>
      <c r="AC29" s="1013"/>
      <c r="AD29" s="1013"/>
      <c r="AE29" s="1016"/>
      <c r="AF29" s="1012">
        <v>6592</v>
      </c>
      <c r="AG29" s="1013"/>
      <c r="AH29" s="1013"/>
      <c r="AI29" s="1013"/>
      <c r="AJ29" s="1014"/>
      <c r="AK29" s="950">
        <v>2644</v>
      </c>
      <c r="AL29" s="941"/>
      <c r="AM29" s="941"/>
      <c r="AN29" s="941"/>
      <c r="AO29" s="941"/>
      <c r="AP29" s="941">
        <v>14740</v>
      </c>
      <c r="AQ29" s="941"/>
      <c r="AR29" s="941"/>
      <c r="AS29" s="941"/>
      <c r="AT29" s="941"/>
      <c r="AU29" s="941">
        <v>9492</v>
      </c>
      <c r="AV29" s="941"/>
      <c r="AW29" s="941"/>
      <c r="AX29" s="941"/>
      <c r="AY29" s="941"/>
      <c r="AZ29" s="1017">
        <v>23.9</v>
      </c>
      <c r="BA29" s="1017"/>
      <c r="BB29" s="1017"/>
      <c r="BC29" s="1017"/>
      <c r="BD29" s="1017"/>
      <c r="BE29" s="942" t="s">
        <v>381</v>
      </c>
      <c r="BF29" s="942"/>
      <c r="BG29" s="942"/>
      <c r="BH29" s="942"/>
      <c r="BI29" s="943"/>
      <c r="BJ29" s="231"/>
      <c r="BK29" s="231"/>
      <c r="BL29" s="231"/>
      <c r="BM29" s="231"/>
      <c r="BN29" s="231"/>
      <c r="BO29" s="240"/>
      <c r="BP29" s="240"/>
      <c r="BQ29" s="237">
        <v>23</v>
      </c>
      <c r="BR29" s="238"/>
      <c r="BS29" s="962" t="s">
        <v>561</v>
      </c>
      <c r="BT29" s="963"/>
      <c r="BU29" s="963"/>
      <c r="BV29" s="963"/>
      <c r="BW29" s="963"/>
      <c r="BX29" s="963"/>
      <c r="BY29" s="963"/>
      <c r="BZ29" s="963"/>
      <c r="CA29" s="963"/>
      <c r="CB29" s="963"/>
      <c r="CC29" s="963"/>
      <c r="CD29" s="963"/>
      <c r="CE29" s="963"/>
      <c r="CF29" s="963"/>
      <c r="CG29" s="984"/>
      <c r="CH29" s="959">
        <v>32</v>
      </c>
      <c r="CI29" s="960"/>
      <c r="CJ29" s="960"/>
      <c r="CK29" s="960"/>
      <c r="CL29" s="961"/>
      <c r="CM29" s="959">
        <v>281</v>
      </c>
      <c r="CN29" s="960"/>
      <c r="CO29" s="960"/>
      <c r="CP29" s="960"/>
      <c r="CQ29" s="961"/>
      <c r="CR29" s="959">
        <v>28</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v>0</v>
      </c>
      <c r="DR29" s="960"/>
      <c r="DS29" s="960"/>
      <c r="DT29" s="960"/>
      <c r="DU29" s="961"/>
      <c r="DV29" s="962"/>
      <c r="DW29" s="963"/>
      <c r="DX29" s="963"/>
      <c r="DY29" s="963"/>
      <c r="DZ29" s="964"/>
      <c r="EA29" s="229"/>
    </row>
    <row r="30" spans="1:131" ht="26.25" customHeight="1" x14ac:dyDescent="0.2">
      <c r="A30" s="241">
        <v>3</v>
      </c>
      <c r="B30" s="1009" t="s">
        <v>382</v>
      </c>
      <c r="C30" s="1010"/>
      <c r="D30" s="1010"/>
      <c r="E30" s="1010"/>
      <c r="F30" s="1010"/>
      <c r="G30" s="1010"/>
      <c r="H30" s="1010"/>
      <c r="I30" s="1010"/>
      <c r="J30" s="1010"/>
      <c r="K30" s="1010"/>
      <c r="L30" s="1010"/>
      <c r="M30" s="1010"/>
      <c r="N30" s="1010"/>
      <c r="O30" s="1010"/>
      <c r="P30" s="1011"/>
      <c r="Q30" s="1015">
        <v>4608</v>
      </c>
      <c r="R30" s="1013"/>
      <c r="S30" s="1013"/>
      <c r="T30" s="1013"/>
      <c r="U30" s="1013"/>
      <c r="V30" s="1013">
        <v>5230</v>
      </c>
      <c r="W30" s="1013"/>
      <c r="X30" s="1013"/>
      <c r="Y30" s="1013"/>
      <c r="Z30" s="1013"/>
      <c r="AA30" s="1013">
        <v>-622</v>
      </c>
      <c r="AB30" s="1013"/>
      <c r="AC30" s="1013"/>
      <c r="AD30" s="1013"/>
      <c r="AE30" s="1016"/>
      <c r="AF30" s="1012">
        <v>11092</v>
      </c>
      <c r="AG30" s="1013"/>
      <c r="AH30" s="1013"/>
      <c r="AI30" s="1013"/>
      <c r="AJ30" s="1014"/>
      <c r="AK30" s="950">
        <v>4</v>
      </c>
      <c r="AL30" s="941"/>
      <c r="AM30" s="941"/>
      <c r="AN30" s="941"/>
      <c r="AO30" s="941"/>
      <c r="AP30" s="941">
        <v>3818</v>
      </c>
      <c r="AQ30" s="941"/>
      <c r="AR30" s="941"/>
      <c r="AS30" s="941"/>
      <c r="AT30" s="941"/>
      <c r="AU30" s="941">
        <v>0</v>
      </c>
      <c r="AV30" s="941"/>
      <c r="AW30" s="941"/>
      <c r="AX30" s="941"/>
      <c r="AY30" s="941"/>
      <c r="AZ30" s="1017">
        <v>248.4</v>
      </c>
      <c r="BA30" s="1017"/>
      <c r="BB30" s="1017"/>
      <c r="BC30" s="1017"/>
      <c r="BD30" s="1017"/>
      <c r="BE30" s="942" t="s">
        <v>381</v>
      </c>
      <c r="BF30" s="942"/>
      <c r="BG30" s="942"/>
      <c r="BH30" s="942"/>
      <c r="BI30" s="943"/>
      <c r="BJ30" s="231"/>
      <c r="BK30" s="231"/>
      <c r="BL30" s="231"/>
      <c r="BM30" s="231"/>
      <c r="BN30" s="231"/>
      <c r="BO30" s="240"/>
      <c r="BP30" s="240"/>
      <c r="BQ30" s="237">
        <v>24</v>
      </c>
      <c r="BR30" s="238"/>
      <c r="BS30" s="962" t="s">
        <v>562</v>
      </c>
      <c r="BT30" s="963"/>
      <c r="BU30" s="963"/>
      <c r="BV30" s="963"/>
      <c r="BW30" s="963"/>
      <c r="BX30" s="963"/>
      <c r="BY30" s="963"/>
      <c r="BZ30" s="963"/>
      <c r="CA30" s="963"/>
      <c r="CB30" s="963"/>
      <c r="CC30" s="963"/>
      <c r="CD30" s="963"/>
      <c r="CE30" s="963"/>
      <c r="CF30" s="963"/>
      <c r="CG30" s="984"/>
      <c r="CH30" s="959">
        <v>5</v>
      </c>
      <c r="CI30" s="960"/>
      <c r="CJ30" s="960"/>
      <c r="CK30" s="960"/>
      <c r="CL30" s="961"/>
      <c r="CM30" s="959">
        <v>1450</v>
      </c>
      <c r="CN30" s="960"/>
      <c r="CO30" s="960"/>
      <c r="CP30" s="960"/>
      <c r="CQ30" s="961"/>
      <c r="CR30" s="959">
        <v>400</v>
      </c>
      <c r="CS30" s="960"/>
      <c r="CT30" s="960"/>
      <c r="CU30" s="960"/>
      <c r="CV30" s="961"/>
      <c r="CW30" s="959">
        <v>0</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v>0</v>
      </c>
      <c r="DR30" s="960"/>
      <c r="DS30" s="960"/>
      <c r="DT30" s="960"/>
      <c r="DU30" s="961"/>
      <c r="DV30" s="962"/>
      <c r="DW30" s="963"/>
      <c r="DX30" s="963"/>
      <c r="DY30" s="963"/>
      <c r="DZ30" s="964"/>
      <c r="EA30" s="229"/>
    </row>
    <row r="31" spans="1:131" ht="26.25" customHeight="1" x14ac:dyDescent="0.2">
      <c r="A31" s="241">
        <v>4</v>
      </c>
      <c r="B31" s="1009" t="s">
        <v>383</v>
      </c>
      <c r="C31" s="1010"/>
      <c r="D31" s="1010"/>
      <c r="E31" s="1010"/>
      <c r="F31" s="1010"/>
      <c r="G31" s="1010"/>
      <c r="H31" s="1010"/>
      <c r="I31" s="1010"/>
      <c r="J31" s="1010"/>
      <c r="K31" s="1010"/>
      <c r="L31" s="1010"/>
      <c r="M31" s="1010"/>
      <c r="N31" s="1010"/>
      <c r="O31" s="1010"/>
      <c r="P31" s="1011"/>
      <c r="Q31" s="1015">
        <v>1467</v>
      </c>
      <c r="R31" s="1013"/>
      <c r="S31" s="1013"/>
      <c r="T31" s="1013"/>
      <c r="U31" s="1013"/>
      <c r="V31" s="1013">
        <v>1381</v>
      </c>
      <c r="W31" s="1013"/>
      <c r="X31" s="1013"/>
      <c r="Y31" s="1013"/>
      <c r="Z31" s="1013"/>
      <c r="AA31" s="1013">
        <v>86</v>
      </c>
      <c r="AB31" s="1013"/>
      <c r="AC31" s="1013"/>
      <c r="AD31" s="1013"/>
      <c r="AE31" s="1016"/>
      <c r="AF31" s="1012">
        <v>2947</v>
      </c>
      <c r="AG31" s="1013"/>
      <c r="AH31" s="1013"/>
      <c r="AI31" s="1013"/>
      <c r="AJ31" s="1014"/>
      <c r="AK31" s="950">
        <v>45</v>
      </c>
      <c r="AL31" s="941"/>
      <c r="AM31" s="941"/>
      <c r="AN31" s="941"/>
      <c r="AO31" s="941"/>
      <c r="AP31" s="941">
        <v>3403</v>
      </c>
      <c r="AQ31" s="941"/>
      <c r="AR31" s="941"/>
      <c r="AS31" s="941"/>
      <c r="AT31" s="941"/>
      <c r="AU31" s="941">
        <v>0</v>
      </c>
      <c r="AV31" s="941"/>
      <c r="AW31" s="941"/>
      <c r="AX31" s="941"/>
      <c r="AY31" s="941"/>
      <c r="AZ31" s="1017">
        <v>216.3</v>
      </c>
      <c r="BA31" s="1017"/>
      <c r="BB31" s="1017"/>
      <c r="BC31" s="1017"/>
      <c r="BD31" s="1017"/>
      <c r="BE31" s="942" t="s">
        <v>381</v>
      </c>
      <c r="BF31" s="942"/>
      <c r="BG31" s="942"/>
      <c r="BH31" s="942"/>
      <c r="BI31" s="943"/>
      <c r="BJ31" s="231"/>
      <c r="BK31" s="231"/>
      <c r="BL31" s="231"/>
      <c r="BM31" s="231"/>
      <c r="BN31" s="231"/>
      <c r="BO31" s="240"/>
      <c r="BP31" s="240"/>
      <c r="BQ31" s="237">
        <v>25</v>
      </c>
      <c r="BR31" s="238"/>
      <c r="BS31" s="962" t="s">
        <v>563</v>
      </c>
      <c r="BT31" s="963"/>
      <c r="BU31" s="963"/>
      <c r="BV31" s="963"/>
      <c r="BW31" s="963"/>
      <c r="BX31" s="963"/>
      <c r="BY31" s="963"/>
      <c r="BZ31" s="963"/>
      <c r="CA31" s="963"/>
      <c r="CB31" s="963"/>
      <c r="CC31" s="963"/>
      <c r="CD31" s="963"/>
      <c r="CE31" s="963"/>
      <c r="CF31" s="963"/>
      <c r="CG31" s="984"/>
      <c r="CH31" s="959">
        <v>-5</v>
      </c>
      <c r="CI31" s="960"/>
      <c r="CJ31" s="960"/>
      <c r="CK31" s="960"/>
      <c r="CL31" s="961"/>
      <c r="CM31" s="959">
        <v>125</v>
      </c>
      <c r="CN31" s="960"/>
      <c r="CO31" s="960"/>
      <c r="CP31" s="960"/>
      <c r="CQ31" s="961"/>
      <c r="CR31" s="959">
        <v>15</v>
      </c>
      <c r="CS31" s="960"/>
      <c r="CT31" s="960"/>
      <c r="CU31" s="960"/>
      <c r="CV31" s="961"/>
      <c r="CW31" s="959">
        <v>15</v>
      </c>
      <c r="CX31" s="960"/>
      <c r="CY31" s="960"/>
      <c r="CZ31" s="960"/>
      <c r="DA31" s="961"/>
      <c r="DB31" s="959">
        <v>0</v>
      </c>
      <c r="DC31" s="960"/>
      <c r="DD31" s="960"/>
      <c r="DE31" s="960"/>
      <c r="DF31" s="961"/>
      <c r="DG31" s="959">
        <v>0</v>
      </c>
      <c r="DH31" s="960"/>
      <c r="DI31" s="960"/>
      <c r="DJ31" s="960"/>
      <c r="DK31" s="961"/>
      <c r="DL31" s="959">
        <v>0</v>
      </c>
      <c r="DM31" s="960"/>
      <c r="DN31" s="960"/>
      <c r="DO31" s="960"/>
      <c r="DP31" s="961"/>
      <c r="DQ31" s="959">
        <v>0</v>
      </c>
      <c r="DR31" s="960"/>
      <c r="DS31" s="960"/>
      <c r="DT31" s="960"/>
      <c r="DU31" s="961"/>
      <c r="DV31" s="962"/>
      <c r="DW31" s="963"/>
      <c r="DX31" s="963"/>
      <c r="DY31" s="963"/>
      <c r="DZ31" s="964"/>
      <c r="EA31" s="229"/>
    </row>
    <row r="32" spans="1:131" ht="26.25" customHeight="1" x14ac:dyDescent="0.2">
      <c r="A32" s="241">
        <v>5</v>
      </c>
      <c r="B32" s="1009" t="s">
        <v>384</v>
      </c>
      <c r="C32" s="1010"/>
      <c r="D32" s="1010"/>
      <c r="E32" s="1010"/>
      <c r="F32" s="1010"/>
      <c r="G32" s="1010"/>
      <c r="H32" s="1010"/>
      <c r="I32" s="1010"/>
      <c r="J32" s="1010"/>
      <c r="K32" s="1010"/>
      <c r="L32" s="1010"/>
      <c r="M32" s="1010"/>
      <c r="N32" s="1010"/>
      <c r="O32" s="1010"/>
      <c r="P32" s="1011"/>
      <c r="Q32" s="1015">
        <v>2062</v>
      </c>
      <c r="R32" s="1013"/>
      <c r="S32" s="1013"/>
      <c r="T32" s="1013"/>
      <c r="U32" s="1013"/>
      <c r="V32" s="1013">
        <v>1773</v>
      </c>
      <c r="W32" s="1013"/>
      <c r="X32" s="1013"/>
      <c r="Y32" s="1013"/>
      <c r="Z32" s="1013"/>
      <c r="AA32" s="1013">
        <v>288</v>
      </c>
      <c r="AB32" s="1013"/>
      <c r="AC32" s="1013"/>
      <c r="AD32" s="1013"/>
      <c r="AE32" s="1016"/>
      <c r="AF32" s="1012">
        <v>4495</v>
      </c>
      <c r="AG32" s="1013"/>
      <c r="AH32" s="1013"/>
      <c r="AI32" s="1013"/>
      <c r="AJ32" s="1014"/>
      <c r="AK32" s="950">
        <v>44</v>
      </c>
      <c r="AL32" s="941"/>
      <c r="AM32" s="941"/>
      <c r="AN32" s="941"/>
      <c r="AO32" s="941"/>
      <c r="AP32" s="941">
        <v>2584</v>
      </c>
      <c r="AQ32" s="941"/>
      <c r="AR32" s="941"/>
      <c r="AS32" s="941"/>
      <c r="AT32" s="941"/>
      <c r="AU32" s="941">
        <v>0</v>
      </c>
      <c r="AV32" s="941"/>
      <c r="AW32" s="941"/>
      <c r="AX32" s="941"/>
      <c r="AY32" s="941"/>
      <c r="AZ32" s="1017">
        <v>253.3</v>
      </c>
      <c r="BA32" s="1017"/>
      <c r="BB32" s="1017"/>
      <c r="BC32" s="1017"/>
      <c r="BD32" s="1017"/>
      <c r="BE32" s="942" t="s">
        <v>381</v>
      </c>
      <c r="BF32" s="942"/>
      <c r="BG32" s="942"/>
      <c r="BH32" s="942"/>
      <c r="BI32" s="943"/>
      <c r="BJ32" s="231"/>
      <c r="BK32" s="231"/>
      <c r="BL32" s="231"/>
      <c r="BM32" s="231"/>
      <c r="BN32" s="231"/>
      <c r="BO32" s="240"/>
      <c r="BP32" s="240"/>
      <c r="BQ32" s="237">
        <v>26</v>
      </c>
      <c r="BR32" s="238"/>
      <c r="BS32" s="962" t="s">
        <v>564</v>
      </c>
      <c r="BT32" s="963"/>
      <c r="BU32" s="963"/>
      <c r="BV32" s="963"/>
      <c r="BW32" s="963"/>
      <c r="BX32" s="963"/>
      <c r="BY32" s="963"/>
      <c r="BZ32" s="963"/>
      <c r="CA32" s="963"/>
      <c r="CB32" s="963"/>
      <c r="CC32" s="963"/>
      <c r="CD32" s="963"/>
      <c r="CE32" s="963"/>
      <c r="CF32" s="963"/>
      <c r="CG32" s="984"/>
      <c r="CH32" s="959">
        <v>-5</v>
      </c>
      <c r="CI32" s="960"/>
      <c r="CJ32" s="960"/>
      <c r="CK32" s="960"/>
      <c r="CL32" s="961"/>
      <c r="CM32" s="959">
        <v>60</v>
      </c>
      <c r="CN32" s="960"/>
      <c r="CO32" s="960"/>
      <c r="CP32" s="960"/>
      <c r="CQ32" s="961"/>
      <c r="CR32" s="959">
        <v>143</v>
      </c>
      <c r="CS32" s="960"/>
      <c r="CT32" s="960"/>
      <c r="CU32" s="960"/>
      <c r="CV32" s="961"/>
      <c r="CW32" s="959">
        <v>20</v>
      </c>
      <c r="CX32" s="960"/>
      <c r="CY32" s="960"/>
      <c r="CZ32" s="960"/>
      <c r="DA32" s="961"/>
      <c r="DB32" s="959">
        <v>0</v>
      </c>
      <c r="DC32" s="960"/>
      <c r="DD32" s="960"/>
      <c r="DE32" s="960"/>
      <c r="DF32" s="961"/>
      <c r="DG32" s="959">
        <v>0</v>
      </c>
      <c r="DH32" s="960"/>
      <c r="DI32" s="960"/>
      <c r="DJ32" s="960"/>
      <c r="DK32" s="961"/>
      <c r="DL32" s="959">
        <v>0</v>
      </c>
      <c r="DM32" s="960"/>
      <c r="DN32" s="960"/>
      <c r="DO32" s="960"/>
      <c r="DP32" s="961"/>
      <c r="DQ32" s="959">
        <v>0</v>
      </c>
      <c r="DR32" s="960"/>
      <c r="DS32" s="960"/>
      <c r="DT32" s="960"/>
      <c r="DU32" s="961"/>
      <c r="DV32" s="962"/>
      <c r="DW32" s="963"/>
      <c r="DX32" s="963"/>
      <c r="DY32" s="963"/>
      <c r="DZ32" s="964"/>
      <c r="EA32" s="229"/>
    </row>
    <row r="33" spans="1:131" ht="26.25" customHeight="1" x14ac:dyDescent="0.2">
      <c r="A33" s="241">
        <v>6</v>
      </c>
      <c r="B33" s="1009" t="s">
        <v>385</v>
      </c>
      <c r="C33" s="1010"/>
      <c r="D33" s="1010"/>
      <c r="E33" s="1010"/>
      <c r="F33" s="1010"/>
      <c r="G33" s="1010"/>
      <c r="H33" s="1010"/>
      <c r="I33" s="1010"/>
      <c r="J33" s="1010"/>
      <c r="K33" s="1010"/>
      <c r="L33" s="1010"/>
      <c r="M33" s="1010"/>
      <c r="N33" s="1010"/>
      <c r="O33" s="1010"/>
      <c r="P33" s="1011"/>
      <c r="Q33" s="1015">
        <v>61</v>
      </c>
      <c r="R33" s="1013"/>
      <c r="S33" s="1013"/>
      <c r="T33" s="1013"/>
      <c r="U33" s="1013"/>
      <c r="V33" s="1013">
        <v>37</v>
      </c>
      <c r="W33" s="1013"/>
      <c r="X33" s="1013"/>
      <c r="Y33" s="1013"/>
      <c r="Z33" s="1013"/>
      <c r="AA33" s="1013">
        <v>24</v>
      </c>
      <c r="AB33" s="1013"/>
      <c r="AC33" s="1013"/>
      <c r="AD33" s="1013"/>
      <c r="AE33" s="1016"/>
      <c r="AF33" s="1012">
        <v>5</v>
      </c>
      <c r="AG33" s="1013"/>
      <c r="AH33" s="1013"/>
      <c r="AI33" s="1013"/>
      <c r="AJ33" s="1014"/>
      <c r="AK33" s="950">
        <v>146</v>
      </c>
      <c r="AL33" s="941"/>
      <c r="AM33" s="941"/>
      <c r="AN33" s="941"/>
      <c r="AO33" s="941"/>
      <c r="AP33" s="941">
        <v>0</v>
      </c>
      <c r="AQ33" s="941"/>
      <c r="AR33" s="941"/>
      <c r="AS33" s="941"/>
      <c r="AT33" s="941"/>
      <c r="AU33" s="941">
        <v>0</v>
      </c>
      <c r="AV33" s="941"/>
      <c r="AW33" s="941"/>
      <c r="AX33" s="941"/>
      <c r="AY33" s="941"/>
      <c r="AZ33" s="1017">
        <v>7.9</v>
      </c>
      <c r="BA33" s="1017"/>
      <c r="BB33" s="1017"/>
      <c r="BC33" s="1017"/>
      <c r="BD33" s="1017"/>
      <c r="BE33" s="942" t="s">
        <v>381</v>
      </c>
      <c r="BF33" s="942"/>
      <c r="BG33" s="942"/>
      <c r="BH33" s="942"/>
      <c r="BI33" s="943"/>
      <c r="BJ33" s="231"/>
      <c r="BK33" s="231"/>
      <c r="BL33" s="231"/>
      <c r="BM33" s="231"/>
      <c r="BN33" s="231"/>
      <c r="BO33" s="240"/>
      <c r="BP33" s="240"/>
      <c r="BQ33" s="237">
        <v>27</v>
      </c>
      <c r="BR33" s="238"/>
      <c r="BS33" s="962" t="s">
        <v>565</v>
      </c>
      <c r="BT33" s="963"/>
      <c r="BU33" s="963"/>
      <c r="BV33" s="963"/>
      <c r="BW33" s="963"/>
      <c r="BX33" s="963"/>
      <c r="BY33" s="963"/>
      <c r="BZ33" s="963"/>
      <c r="CA33" s="963"/>
      <c r="CB33" s="963"/>
      <c r="CC33" s="963"/>
      <c r="CD33" s="963"/>
      <c r="CE33" s="963"/>
      <c r="CF33" s="963"/>
      <c r="CG33" s="984"/>
      <c r="CH33" s="959">
        <v>1</v>
      </c>
      <c r="CI33" s="960"/>
      <c r="CJ33" s="960"/>
      <c r="CK33" s="960"/>
      <c r="CL33" s="961"/>
      <c r="CM33" s="959">
        <v>32</v>
      </c>
      <c r="CN33" s="960"/>
      <c r="CO33" s="960"/>
      <c r="CP33" s="960"/>
      <c r="CQ33" s="961"/>
      <c r="CR33" s="959">
        <v>4</v>
      </c>
      <c r="CS33" s="960"/>
      <c r="CT33" s="960"/>
      <c r="CU33" s="960"/>
      <c r="CV33" s="961"/>
      <c r="CW33" s="959">
        <v>104</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v>0</v>
      </c>
      <c r="DR33" s="960"/>
      <c r="DS33" s="960"/>
      <c r="DT33" s="960"/>
      <c r="DU33" s="961"/>
      <c r="DV33" s="962"/>
      <c r="DW33" s="963"/>
      <c r="DX33" s="963"/>
      <c r="DY33" s="963"/>
      <c r="DZ33" s="964"/>
      <c r="EA33" s="229"/>
    </row>
    <row r="34" spans="1:131" ht="26.25" customHeight="1" x14ac:dyDescent="0.2">
      <c r="A34" s="241">
        <v>7</v>
      </c>
      <c r="B34" s="1009" t="s">
        <v>386</v>
      </c>
      <c r="C34" s="1010"/>
      <c r="D34" s="1010"/>
      <c r="E34" s="1010"/>
      <c r="F34" s="1010"/>
      <c r="G34" s="1010"/>
      <c r="H34" s="1010"/>
      <c r="I34" s="1010"/>
      <c r="J34" s="1010"/>
      <c r="K34" s="1010"/>
      <c r="L34" s="1010"/>
      <c r="M34" s="1010"/>
      <c r="N34" s="1010"/>
      <c r="O34" s="1010"/>
      <c r="P34" s="1011"/>
      <c r="Q34" s="1015">
        <v>7365</v>
      </c>
      <c r="R34" s="1013"/>
      <c r="S34" s="1013"/>
      <c r="T34" s="1013"/>
      <c r="U34" s="1013"/>
      <c r="V34" s="1013">
        <v>7144</v>
      </c>
      <c r="W34" s="1013"/>
      <c r="X34" s="1013"/>
      <c r="Y34" s="1013"/>
      <c r="Z34" s="1013"/>
      <c r="AA34" s="1013">
        <v>220</v>
      </c>
      <c r="AB34" s="1013"/>
      <c r="AC34" s="1013"/>
      <c r="AD34" s="1013"/>
      <c r="AE34" s="1016"/>
      <c r="AF34" s="1012">
        <v>378</v>
      </c>
      <c r="AG34" s="1013"/>
      <c r="AH34" s="1013"/>
      <c r="AI34" s="1013"/>
      <c r="AJ34" s="1014"/>
      <c r="AK34" s="950">
        <v>928</v>
      </c>
      <c r="AL34" s="941"/>
      <c r="AM34" s="941"/>
      <c r="AN34" s="941"/>
      <c r="AO34" s="941"/>
      <c r="AP34" s="941">
        <v>11853</v>
      </c>
      <c r="AQ34" s="941"/>
      <c r="AR34" s="941"/>
      <c r="AS34" s="941"/>
      <c r="AT34" s="941"/>
      <c r="AU34" s="941">
        <v>8641</v>
      </c>
      <c r="AV34" s="941"/>
      <c r="AW34" s="941"/>
      <c r="AX34" s="941"/>
      <c r="AY34" s="941"/>
      <c r="AZ34" s="1017">
        <v>14.6</v>
      </c>
      <c r="BA34" s="1017"/>
      <c r="BB34" s="1017"/>
      <c r="BC34" s="1017"/>
      <c r="BD34" s="1017"/>
      <c r="BE34" s="942" t="s">
        <v>381</v>
      </c>
      <c r="BF34" s="942"/>
      <c r="BG34" s="942"/>
      <c r="BH34" s="942"/>
      <c r="BI34" s="943"/>
      <c r="BJ34" s="231"/>
      <c r="BK34" s="231"/>
      <c r="BL34" s="231"/>
      <c r="BM34" s="231"/>
      <c r="BN34" s="231"/>
      <c r="BO34" s="240"/>
      <c r="BP34" s="240"/>
      <c r="BQ34" s="237">
        <v>28</v>
      </c>
      <c r="BR34" s="238"/>
      <c r="BS34" s="962" t="s">
        <v>566</v>
      </c>
      <c r="BT34" s="963"/>
      <c r="BU34" s="963"/>
      <c r="BV34" s="963"/>
      <c r="BW34" s="963"/>
      <c r="BX34" s="963"/>
      <c r="BY34" s="963"/>
      <c r="BZ34" s="963"/>
      <c r="CA34" s="963"/>
      <c r="CB34" s="963"/>
      <c r="CC34" s="963"/>
      <c r="CD34" s="963"/>
      <c r="CE34" s="963"/>
      <c r="CF34" s="963"/>
      <c r="CG34" s="984"/>
      <c r="CH34" s="959">
        <v>5</v>
      </c>
      <c r="CI34" s="960"/>
      <c r="CJ34" s="960"/>
      <c r="CK34" s="960"/>
      <c r="CL34" s="961"/>
      <c r="CM34" s="959">
        <v>123</v>
      </c>
      <c r="CN34" s="960"/>
      <c r="CO34" s="960"/>
      <c r="CP34" s="960"/>
      <c r="CQ34" s="961"/>
      <c r="CR34" s="959">
        <v>113</v>
      </c>
      <c r="CS34" s="960"/>
      <c r="CT34" s="960"/>
      <c r="CU34" s="960"/>
      <c r="CV34" s="961"/>
      <c r="CW34" s="959">
        <v>18</v>
      </c>
      <c r="CX34" s="960"/>
      <c r="CY34" s="960"/>
      <c r="CZ34" s="960"/>
      <c r="DA34" s="961"/>
      <c r="DB34" s="959">
        <v>0</v>
      </c>
      <c r="DC34" s="960"/>
      <c r="DD34" s="960"/>
      <c r="DE34" s="960"/>
      <c r="DF34" s="961"/>
      <c r="DG34" s="959">
        <v>0</v>
      </c>
      <c r="DH34" s="960"/>
      <c r="DI34" s="960"/>
      <c r="DJ34" s="960"/>
      <c r="DK34" s="961"/>
      <c r="DL34" s="959">
        <v>0</v>
      </c>
      <c r="DM34" s="960"/>
      <c r="DN34" s="960"/>
      <c r="DO34" s="960"/>
      <c r="DP34" s="961"/>
      <c r="DQ34" s="959">
        <v>0</v>
      </c>
      <c r="DR34" s="960"/>
      <c r="DS34" s="960"/>
      <c r="DT34" s="960"/>
      <c r="DU34" s="961"/>
      <c r="DV34" s="962"/>
      <c r="DW34" s="963"/>
      <c r="DX34" s="963"/>
      <c r="DY34" s="963"/>
      <c r="DZ34" s="964"/>
      <c r="EA34" s="229"/>
    </row>
    <row r="35" spans="1:131" ht="26.25" customHeight="1" x14ac:dyDescent="0.2">
      <c r="A35" s="241">
        <v>8</v>
      </c>
      <c r="B35" s="1009" t="s">
        <v>387</v>
      </c>
      <c r="C35" s="1010"/>
      <c r="D35" s="1010"/>
      <c r="E35" s="1010"/>
      <c r="F35" s="1010"/>
      <c r="G35" s="1010"/>
      <c r="H35" s="1010"/>
      <c r="I35" s="1010"/>
      <c r="J35" s="1010"/>
      <c r="K35" s="1010"/>
      <c r="L35" s="1010"/>
      <c r="M35" s="1010"/>
      <c r="N35" s="1010"/>
      <c r="O35" s="1010"/>
      <c r="P35" s="1011"/>
      <c r="Q35" s="1015">
        <v>2737</v>
      </c>
      <c r="R35" s="1013"/>
      <c r="S35" s="1013"/>
      <c r="T35" s="1013"/>
      <c r="U35" s="1013"/>
      <c r="V35" s="1013">
        <v>2670</v>
      </c>
      <c r="W35" s="1013"/>
      <c r="X35" s="1013"/>
      <c r="Y35" s="1013"/>
      <c r="Z35" s="1013"/>
      <c r="AA35" s="1013">
        <v>67</v>
      </c>
      <c r="AB35" s="1013"/>
      <c r="AC35" s="1013"/>
      <c r="AD35" s="1013"/>
      <c r="AE35" s="1016"/>
      <c r="AF35" s="1012">
        <v>241</v>
      </c>
      <c r="AG35" s="1013"/>
      <c r="AH35" s="1013"/>
      <c r="AI35" s="1013"/>
      <c r="AJ35" s="1014"/>
      <c r="AK35" s="950">
        <v>421</v>
      </c>
      <c r="AL35" s="941"/>
      <c r="AM35" s="941"/>
      <c r="AN35" s="941"/>
      <c r="AO35" s="941"/>
      <c r="AP35" s="941">
        <v>10056</v>
      </c>
      <c r="AQ35" s="941"/>
      <c r="AR35" s="941"/>
      <c r="AS35" s="941"/>
      <c r="AT35" s="941"/>
      <c r="AU35" s="941">
        <v>4514</v>
      </c>
      <c r="AV35" s="941"/>
      <c r="AW35" s="941"/>
      <c r="AX35" s="941"/>
      <c r="AY35" s="941"/>
      <c r="AZ35" s="1017">
        <v>76.5</v>
      </c>
      <c r="BA35" s="1017"/>
      <c r="BB35" s="1017"/>
      <c r="BC35" s="1017"/>
      <c r="BD35" s="1017"/>
      <c r="BE35" s="942" t="s">
        <v>388</v>
      </c>
      <c r="BF35" s="942"/>
      <c r="BG35" s="942"/>
      <c r="BH35" s="942"/>
      <c r="BI35" s="943"/>
      <c r="BJ35" s="231"/>
      <c r="BK35" s="231"/>
      <c r="BL35" s="231"/>
      <c r="BM35" s="231"/>
      <c r="BN35" s="231"/>
      <c r="BO35" s="240"/>
      <c r="BP35" s="240"/>
      <c r="BQ35" s="237">
        <v>29</v>
      </c>
      <c r="BR35" s="238"/>
      <c r="BS35" s="962" t="s">
        <v>567</v>
      </c>
      <c r="BT35" s="963"/>
      <c r="BU35" s="963"/>
      <c r="BV35" s="963"/>
      <c r="BW35" s="963"/>
      <c r="BX35" s="963"/>
      <c r="BY35" s="963"/>
      <c r="BZ35" s="963"/>
      <c r="CA35" s="963"/>
      <c r="CB35" s="963"/>
      <c r="CC35" s="963"/>
      <c r="CD35" s="963"/>
      <c r="CE35" s="963"/>
      <c r="CF35" s="963"/>
      <c r="CG35" s="984"/>
      <c r="CH35" s="959">
        <v>-10</v>
      </c>
      <c r="CI35" s="960"/>
      <c r="CJ35" s="960"/>
      <c r="CK35" s="960"/>
      <c r="CL35" s="961"/>
      <c r="CM35" s="959">
        <v>564</v>
      </c>
      <c r="CN35" s="960"/>
      <c r="CO35" s="960"/>
      <c r="CP35" s="960"/>
      <c r="CQ35" s="961"/>
      <c r="CR35" s="959">
        <v>57</v>
      </c>
      <c r="CS35" s="960"/>
      <c r="CT35" s="960"/>
      <c r="CU35" s="960"/>
      <c r="CV35" s="961"/>
      <c r="CW35" s="959">
        <v>33</v>
      </c>
      <c r="CX35" s="960"/>
      <c r="CY35" s="960"/>
      <c r="CZ35" s="960"/>
      <c r="DA35" s="961"/>
      <c r="DB35" s="959">
        <v>0</v>
      </c>
      <c r="DC35" s="960"/>
      <c r="DD35" s="960"/>
      <c r="DE35" s="960"/>
      <c r="DF35" s="961"/>
      <c r="DG35" s="959">
        <v>0</v>
      </c>
      <c r="DH35" s="960"/>
      <c r="DI35" s="960"/>
      <c r="DJ35" s="960"/>
      <c r="DK35" s="961"/>
      <c r="DL35" s="959">
        <v>0</v>
      </c>
      <c r="DM35" s="960"/>
      <c r="DN35" s="960"/>
      <c r="DO35" s="960"/>
      <c r="DP35" s="961"/>
      <c r="DQ35" s="959">
        <v>0</v>
      </c>
      <c r="DR35" s="960"/>
      <c r="DS35" s="960"/>
      <c r="DT35" s="960"/>
      <c r="DU35" s="961"/>
      <c r="DV35" s="962"/>
      <c r="DW35" s="963"/>
      <c r="DX35" s="963"/>
      <c r="DY35" s="963"/>
      <c r="DZ35" s="964"/>
      <c r="EA35" s="229"/>
    </row>
    <row r="36" spans="1:131" ht="26.25" customHeight="1" x14ac:dyDescent="0.2">
      <c r="A36" s="241">
        <v>9</v>
      </c>
      <c r="B36" s="1009" t="s">
        <v>389</v>
      </c>
      <c r="C36" s="1010"/>
      <c r="D36" s="1010"/>
      <c r="E36" s="1010"/>
      <c r="F36" s="1010"/>
      <c r="G36" s="1010"/>
      <c r="H36" s="1010"/>
      <c r="I36" s="1010"/>
      <c r="J36" s="1010"/>
      <c r="K36" s="1010"/>
      <c r="L36" s="1010"/>
      <c r="M36" s="1010"/>
      <c r="N36" s="1010"/>
      <c r="O36" s="1010"/>
      <c r="P36" s="1011"/>
      <c r="Q36" s="1015">
        <v>2906</v>
      </c>
      <c r="R36" s="1013"/>
      <c r="S36" s="1013"/>
      <c r="T36" s="1013"/>
      <c r="U36" s="1013"/>
      <c r="V36" s="1013">
        <v>624</v>
      </c>
      <c r="W36" s="1013"/>
      <c r="X36" s="1013"/>
      <c r="Y36" s="1013"/>
      <c r="Z36" s="1013"/>
      <c r="AA36" s="1013">
        <v>2282</v>
      </c>
      <c r="AB36" s="1013"/>
      <c r="AC36" s="1013"/>
      <c r="AD36" s="1013"/>
      <c r="AE36" s="1016"/>
      <c r="AF36" s="1012">
        <v>1496</v>
      </c>
      <c r="AG36" s="1013"/>
      <c r="AH36" s="1013"/>
      <c r="AI36" s="1013"/>
      <c r="AJ36" s="1014"/>
      <c r="AK36" s="950">
        <v>0</v>
      </c>
      <c r="AL36" s="941"/>
      <c r="AM36" s="941"/>
      <c r="AN36" s="941"/>
      <c r="AO36" s="941"/>
      <c r="AP36" s="941">
        <v>87</v>
      </c>
      <c r="AQ36" s="941"/>
      <c r="AR36" s="941"/>
      <c r="AS36" s="941"/>
      <c r="AT36" s="941"/>
      <c r="AU36" s="941">
        <v>0</v>
      </c>
      <c r="AV36" s="941"/>
      <c r="AW36" s="941"/>
      <c r="AX36" s="941"/>
      <c r="AY36" s="941"/>
      <c r="AZ36" s="1017">
        <v>966.4</v>
      </c>
      <c r="BA36" s="1017"/>
      <c r="BB36" s="1017"/>
      <c r="BC36" s="1017"/>
      <c r="BD36" s="1017"/>
      <c r="BE36" s="942" t="s">
        <v>388</v>
      </c>
      <c r="BF36" s="942"/>
      <c r="BG36" s="942"/>
      <c r="BH36" s="942"/>
      <c r="BI36" s="943"/>
      <c r="BJ36" s="231"/>
      <c r="BK36" s="231"/>
      <c r="BL36" s="231"/>
      <c r="BM36" s="231"/>
      <c r="BN36" s="231"/>
      <c r="BO36" s="240"/>
      <c r="BP36" s="240"/>
      <c r="BQ36" s="237">
        <v>30</v>
      </c>
      <c r="BR36" s="238"/>
      <c r="BS36" s="962" t="s">
        <v>568</v>
      </c>
      <c r="BT36" s="963"/>
      <c r="BU36" s="963"/>
      <c r="BV36" s="963"/>
      <c r="BW36" s="963"/>
      <c r="BX36" s="963"/>
      <c r="BY36" s="963"/>
      <c r="BZ36" s="963"/>
      <c r="CA36" s="963"/>
      <c r="CB36" s="963"/>
      <c r="CC36" s="963"/>
      <c r="CD36" s="963"/>
      <c r="CE36" s="963"/>
      <c r="CF36" s="963"/>
      <c r="CG36" s="984"/>
      <c r="CH36" s="959">
        <v>-17</v>
      </c>
      <c r="CI36" s="960"/>
      <c r="CJ36" s="960"/>
      <c r="CK36" s="960"/>
      <c r="CL36" s="961"/>
      <c r="CM36" s="959">
        <v>260</v>
      </c>
      <c r="CN36" s="960"/>
      <c r="CO36" s="960"/>
      <c r="CP36" s="960"/>
      <c r="CQ36" s="961"/>
      <c r="CR36" s="959">
        <v>3</v>
      </c>
      <c r="CS36" s="960"/>
      <c r="CT36" s="960"/>
      <c r="CU36" s="960"/>
      <c r="CV36" s="961"/>
      <c r="CW36" s="959">
        <v>0</v>
      </c>
      <c r="CX36" s="960"/>
      <c r="CY36" s="960"/>
      <c r="CZ36" s="960"/>
      <c r="DA36" s="961"/>
      <c r="DB36" s="959">
        <v>0</v>
      </c>
      <c r="DC36" s="960"/>
      <c r="DD36" s="960"/>
      <c r="DE36" s="960"/>
      <c r="DF36" s="961"/>
      <c r="DG36" s="959">
        <v>0</v>
      </c>
      <c r="DH36" s="960"/>
      <c r="DI36" s="960"/>
      <c r="DJ36" s="960"/>
      <c r="DK36" s="961"/>
      <c r="DL36" s="959">
        <v>0</v>
      </c>
      <c r="DM36" s="960"/>
      <c r="DN36" s="960"/>
      <c r="DO36" s="960"/>
      <c r="DP36" s="961"/>
      <c r="DQ36" s="959">
        <v>0</v>
      </c>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t="s">
        <v>538</v>
      </c>
      <c r="BS37" s="962" t="s">
        <v>569</v>
      </c>
      <c r="BT37" s="963"/>
      <c r="BU37" s="963"/>
      <c r="BV37" s="963"/>
      <c r="BW37" s="963"/>
      <c r="BX37" s="963"/>
      <c r="BY37" s="963"/>
      <c r="BZ37" s="963"/>
      <c r="CA37" s="963"/>
      <c r="CB37" s="963"/>
      <c r="CC37" s="963"/>
      <c r="CD37" s="963"/>
      <c r="CE37" s="963"/>
      <c r="CF37" s="963"/>
      <c r="CG37" s="984"/>
      <c r="CH37" s="959">
        <v>1</v>
      </c>
      <c r="CI37" s="960"/>
      <c r="CJ37" s="960"/>
      <c r="CK37" s="960"/>
      <c r="CL37" s="961"/>
      <c r="CM37" s="959">
        <v>799</v>
      </c>
      <c r="CN37" s="960"/>
      <c r="CO37" s="960"/>
      <c r="CP37" s="960"/>
      <c r="CQ37" s="961"/>
      <c r="CR37" s="959">
        <v>25</v>
      </c>
      <c r="CS37" s="960"/>
      <c r="CT37" s="960"/>
      <c r="CU37" s="960"/>
      <c r="CV37" s="961"/>
      <c r="CW37" s="959">
        <v>83</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v>0</v>
      </c>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570</v>
      </c>
      <c r="BT38" s="963"/>
      <c r="BU38" s="963"/>
      <c r="BV38" s="963"/>
      <c r="BW38" s="963"/>
      <c r="BX38" s="963"/>
      <c r="BY38" s="963"/>
      <c r="BZ38" s="963"/>
      <c r="CA38" s="963"/>
      <c r="CB38" s="963"/>
      <c r="CC38" s="963"/>
      <c r="CD38" s="963"/>
      <c r="CE38" s="963"/>
      <c r="CF38" s="963"/>
      <c r="CG38" s="984"/>
      <c r="CH38" s="959">
        <v>1</v>
      </c>
      <c r="CI38" s="960"/>
      <c r="CJ38" s="960"/>
      <c r="CK38" s="960"/>
      <c r="CL38" s="961"/>
      <c r="CM38" s="959">
        <v>35</v>
      </c>
      <c r="CN38" s="960"/>
      <c r="CO38" s="960"/>
      <c r="CP38" s="960"/>
      <c r="CQ38" s="961"/>
      <c r="CR38" s="959">
        <v>20</v>
      </c>
      <c r="CS38" s="960"/>
      <c r="CT38" s="960"/>
      <c r="CU38" s="960"/>
      <c r="CV38" s="961"/>
      <c r="CW38" s="959">
        <v>0</v>
      </c>
      <c r="CX38" s="960"/>
      <c r="CY38" s="960"/>
      <c r="CZ38" s="960"/>
      <c r="DA38" s="961"/>
      <c r="DB38" s="959">
        <v>0</v>
      </c>
      <c r="DC38" s="960"/>
      <c r="DD38" s="960"/>
      <c r="DE38" s="960"/>
      <c r="DF38" s="961"/>
      <c r="DG38" s="959">
        <v>0</v>
      </c>
      <c r="DH38" s="960"/>
      <c r="DI38" s="960"/>
      <c r="DJ38" s="960"/>
      <c r="DK38" s="961"/>
      <c r="DL38" s="959">
        <v>0</v>
      </c>
      <c r="DM38" s="960"/>
      <c r="DN38" s="960"/>
      <c r="DO38" s="960"/>
      <c r="DP38" s="961"/>
      <c r="DQ38" s="959">
        <v>0</v>
      </c>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t="s">
        <v>571</v>
      </c>
      <c r="BT39" s="963"/>
      <c r="BU39" s="963"/>
      <c r="BV39" s="963"/>
      <c r="BW39" s="963"/>
      <c r="BX39" s="963"/>
      <c r="BY39" s="963"/>
      <c r="BZ39" s="963"/>
      <c r="CA39" s="963"/>
      <c r="CB39" s="963"/>
      <c r="CC39" s="963"/>
      <c r="CD39" s="963"/>
      <c r="CE39" s="963"/>
      <c r="CF39" s="963"/>
      <c r="CG39" s="984"/>
      <c r="CH39" s="959">
        <v>20</v>
      </c>
      <c r="CI39" s="960"/>
      <c r="CJ39" s="960"/>
      <c r="CK39" s="960"/>
      <c r="CL39" s="961"/>
      <c r="CM39" s="959">
        <v>933</v>
      </c>
      <c r="CN39" s="960"/>
      <c r="CO39" s="960"/>
      <c r="CP39" s="960"/>
      <c r="CQ39" s="961"/>
      <c r="CR39" s="959">
        <v>3</v>
      </c>
      <c r="CS39" s="960"/>
      <c r="CT39" s="960"/>
      <c r="CU39" s="960"/>
      <c r="CV39" s="961"/>
      <c r="CW39" s="959">
        <v>0</v>
      </c>
      <c r="CX39" s="960"/>
      <c r="CY39" s="960"/>
      <c r="CZ39" s="960"/>
      <c r="DA39" s="961"/>
      <c r="DB39" s="959">
        <v>0</v>
      </c>
      <c r="DC39" s="960"/>
      <c r="DD39" s="960"/>
      <c r="DE39" s="960"/>
      <c r="DF39" s="961"/>
      <c r="DG39" s="959">
        <v>0</v>
      </c>
      <c r="DH39" s="960"/>
      <c r="DI39" s="960"/>
      <c r="DJ39" s="960"/>
      <c r="DK39" s="961"/>
      <c r="DL39" s="959">
        <v>0</v>
      </c>
      <c r="DM39" s="960"/>
      <c r="DN39" s="960"/>
      <c r="DO39" s="960"/>
      <c r="DP39" s="961"/>
      <c r="DQ39" s="959">
        <v>0</v>
      </c>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t="s">
        <v>572</v>
      </c>
      <c r="BT40" s="963"/>
      <c r="BU40" s="963"/>
      <c r="BV40" s="963"/>
      <c r="BW40" s="963"/>
      <c r="BX40" s="963"/>
      <c r="BY40" s="963"/>
      <c r="BZ40" s="963"/>
      <c r="CA40" s="963"/>
      <c r="CB40" s="963"/>
      <c r="CC40" s="963"/>
      <c r="CD40" s="963"/>
      <c r="CE40" s="963"/>
      <c r="CF40" s="963"/>
      <c r="CG40" s="984"/>
      <c r="CH40" s="959">
        <v>0</v>
      </c>
      <c r="CI40" s="960"/>
      <c r="CJ40" s="960"/>
      <c r="CK40" s="960"/>
      <c r="CL40" s="961"/>
      <c r="CM40" s="959">
        <v>190</v>
      </c>
      <c r="CN40" s="960"/>
      <c r="CO40" s="960"/>
      <c r="CP40" s="960"/>
      <c r="CQ40" s="961"/>
      <c r="CR40" s="959">
        <v>23</v>
      </c>
      <c r="CS40" s="960"/>
      <c r="CT40" s="960"/>
      <c r="CU40" s="960"/>
      <c r="CV40" s="961"/>
      <c r="CW40" s="959">
        <v>0</v>
      </c>
      <c r="CX40" s="960"/>
      <c r="CY40" s="960"/>
      <c r="CZ40" s="960"/>
      <c r="DA40" s="961"/>
      <c r="DB40" s="959">
        <v>0</v>
      </c>
      <c r="DC40" s="960"/>
      <c r="DD40" s="960"/>
      <c r="DE40" s="960"/>
      <c r="DF40" s="961"/>
      <c r="DG40" s="959">
        <v>0</v>
      </c>
      <c r="DH40" s="960"/>
      <c r="DI40" s="960"/>
      <c r="DJ40" s="960"/>
      <c r="DK40" s="961"/>
      <c r="DL40" s="959">
        <v>0</v>
      </c>
      <c r="DM40" s="960"/>
      <c r="DN40" s="960"/>
      <c r="DO40" s="960"/>
      <c r="DP40" s="961"/>
      <c r="DQ40" s="959">
        <v>0</v>
      </c>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t="s">
        <v>573</v>
      </c>
      <c r="BT41" s="963"/>
      <c r="BU41" s="963"/>
      <c r="BV41" s="963"/>
      <c r="BW41" s="963"/>
      <c r="BX41" s="963"/>
      <c r="BY41" s="963"/>
      <c r="BZ41" s="963"/>
      <c r="CA41" s="963"/>
      <c r="CB41" s="963"/>
      <c r="CC41" s="963"/>
      <c r="CD41" s="963"/>
      <c r="CE41" s="963"/>
      <c r="CF41" s="963"/>
      <c r="CG41" s="984"/>
      <c r="CH41" s="959">
        <v>37</v>
      </c>
      <c r="CI41" s="960"/>
      <c r="CJ41" s="960"/>
      <c r="CK41" s="960"/>
      <c r="CL41" s="961"/>
      <c r="CM41" s="959">
        <v>2798</v>
      </c>
      <c r="CN41" s="960"/>
      <c r="CO41" s="960"/>
      <c r="CP41" s="960"/>
      <c r="CQ41" s="961"/>
      <c r="CR41" s="959">
        <v>333</v>
      </c>
      <c r="CS41" s="960"/>
      <c r="CT41" s="960"/>
      <c r="CU41" s="960"/>
      <c r="CV41" s="961"/>
      <c r="CW41" s="959">
        <v>7</v>
      </c>
      <c r="CX41" s="960"/>
      <c r="CY41" s="960"/>
      <c r="CZ41" s="960"/>
      <c r="DA41" s="961"/>
      <c r="DB41" s="959">
        <v>0</v>
      </c>
      <c r="DC41" s="960"/>
      <c r="DD41" s="960"/>
      <c r="DE41" s="960"/>
      <c r="DF41" s="961"/>
      <c r="DG41" s="959">
        <v>0</v>
      </c>
      <c r="DH41" s="960"/>
      <c r="DI41" s="960"/>
      <c r="DJ41" s="960"/>
      <c r="DK41" s="961"/>
      <c r="DL41" s="959">
        <v>0</v>
      </c>
      <c r="DM41" s="960"/>
      <c r="DN41" s="960"/>
      <c r="DO41" s="960"/>
      <c r="DP41" s="961"/>
      <c r="DQ41" s="959">
        <v>0</v>
      </c>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t="s">
        <v>574</v>
      </c>
      <c r="BT42" s="963"/>
      <c r="BU42" s="963"/>
      <c r="BV42" s="963"/>
      <c r="BW42" s="963"/>
      <c r="BX42" s="963"/>
      <c r="BY42" s="963"/>
      <c r="BZ42" s="963"/>
      <c r="CA42" s="963"/>
      <c r="CB42" s="963"/>
      <c r="CC42" s="963"/>
      <c r="CD42" s="963"/>
      <c r="CE42" s="963"/>
      <c r="CF42" s="963"/>
      <c r="CG42" s="984"/>
      <c r="CH42" s="959">
        <v>1</v>
      </c>
      <c r="CI42" s="960"/>
      <c r="CJ42" s="960"/>
      <c r="CK42" s="960"/>
      <c r="CL42" s="961"/>
      <c r="CM42" s="959">
        <v>757</v>
      </c>
      <c r="CN42" s="960"/>
      <c r="CO42" s="960"/>
      <c r="CP42" s="960"/>
      <c r="CQ42" s="961"/>
      <c r="CR42" s="959">
        <v>635</v>
      </c>
      <c r="CS42" s="960"/>
      <c r="CT42" s="960"/>
      <c r="CU42" s="960"/>
      <c r="CV42" s="961"/>
      <c r="CW42" s="959">
        <v>0</v>
      </c>
      <c r="CX42" s="960"/>
      <c r="CY42" s="960"/>
      <c r="CZ42" s="960"/>
      <c r="DA42" s="961"/>
      <c r="DB42" s="959">
        <v>0</v>
      </c>
      <c r="DC42" s="960"/>
      <c r="DD42" s="960"/>
      <c r="DE42" s="960"/>
      <c r="DF42" s="961"/>
      <c r="DG42" s="959">
        <v>0</v>
      </c>
      <c r="DH42" s="960"/>
      <c r="DI42" s="960"/>
      <c r="DJ42" s="960"/>
      <c r="DK42" s="961"/>
      <c r="DL42" s="959">
        <v>0</v>
      </c>
      <c r="DM42" s="960"/>
      <c r="DN42" s="960"/>
      <c r="DO42" s="960"/>
      <c r="DP42" s="961"/>
      <c r="DQ42" s="959">
        <v>0</v>
      </c>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t="s">
        <v>575</v>
      </c>
      <c r="BT43" s="963"/>
      <c r="BU43" s="963"/>
      <c r="BV43" s="963"/>
      <c r="BW43" s="963"/>
      <c r="BX43" s="963"/>
      <c r="BY43" s="963"/>
      <c r="BZ43" s="963"/>
      <c r="CA43" s="963"/>
      <c r="CB43" s="963"/>
      <c r="CC43" s="963"/>
      <c r="CD43" s="963"/>
      <c r="CE43" s="963"/>
      <c r="CF43" s="963"/>
      <c r="CG43" s="984"/>
      <c r="CH43" s="959">
        <v>0</v>
      </c>
      <c r="CI43" s="960"/>
      <c r="CJ43" s="960"/>
      <c r="CK43" s="960"/>
      <c r="CL43" s="961"/>
      <c r="CM43" s="959">
        <v>92</v>
      </c>
      <c r="CN43" s="960"/>
      <c r="CO43" s="960"/>
      <c r="CP43" s="960"/>
      <c r="CQ43" s="961"/>
      <c r="CR43" s="959">
        <v>20</v>
      </c>
      <c r="CS43" s="960"/>
      <c r="CT43" s="960"/>
      <c r="CU43" s="960"/>
      <c r="CV43" s="961"/>
      <c r="CW43" s="959">
        <v>6</v>
      </c>
      <c r="CX43" s="960"/>
      <c r="CY43" s="960"/>
      <c r="CZ43" s="960"/>
      <c r="DA43" s="961"/>
      <c r="DB43" s="959">
        <v>0</v>
      </c>
      <c r="DC43" s="960"/>
      <c r="DD43" s="960"/>
      <c r="DE43" s="960"/>
      <c r="DF43" s="961"/>
      <c r="DG43" s="959">
        <v>0</v>
      </c>
      <c r="DH43" s="960"/>
      <c r="DI43" s="960"/>
      <c r="DJ43" s="960"/>
      <c r="DK43" s="961"/>
      <c r="DL43" s="959">
        <v>0</v>
      </c>
      <c r="DM43" s="960"/>
      <c r="DN43" s="960"/>
      <c r="DO43" s="960"/>
      <c r="DP43" s="961"/>
      <c r="DQ43" s="959">
        <v>0</v>
      </c>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t="s">
        <v>538</v>
      </c>
      <c r="BS44" s="962" t="s">
        <v>576</v>
      </c>
      <c r="BT44" s="963"/>
      <c r="BU44" s="963"/>
      <c r="BV44" s="963"/>
      <c r="BW44" s="963"/>
      <c r="BX44" s="963"/>
      <c r="BY44" s="963"/>
      <c r="BZ44" s="963"/>
      <c r="CA44" s="963"/>
      <c r="CB44" s="963"/>
      <c r="CC44" s="963"/>
      <c r="CD44" s="963"/>
      <c r="CE44" s="963"/>
      <c r="CF44" s="963"/>
      <c r="CG44" s="984"/>
      <c r="CH44" s="959">
        <v>-10</v>
      </c>
      <c r="CI44" s="960"/>
      <c r="CJ44" s="960"/>
      <c r="CK44" s="960"/>
      <c r="CL44" s="961"/>
      <c r="CM44" s="959">
        <v>3916</v>
      </c>
      <c r="CN44" s="960"/>
      <c r="CO44" s="960"/>
      <c r="CP44" s="960"/>
      <c r="CQ44" s="961"/>
      <c r="CR44" s="959">
        <v>267</v>
      </c>
      <c r="CS44" s="960"/>
      <c r="CT44" s="960"/>
      <c r="CU44" s="960"/>
      <c r="CV44" s="961"/>
      <c r="CW44" s="959">
        <v>353</v>
      </c>
      <c r="CX44" s="960"/>
      <c r="CY44" s="960"/>
      <c r="CZ44" s="960"/>
      <c r="DA44" s="961"/>
      <c r="DB44" s="959">
        <v>22019</v>
      </c>
      <c r="DC44" s="960"/>
      <c r="DD44" s="960"/>
      <c r="DE44" s="960"/>
      <c r="DF44" s="961"/>
      <c r="DG44" s="959">
        <v>0</v>
      </c>
      <c r="DH44" s="960"/>
      <c r="DI44" s="960"/>
      <c r="DJ44" s="960"/>
      <c r="DK44" s="961"/>
      <c r="DL44" s="959">
        <v>17865</v>
      </c>
      <c r="DM44" s="960"/>
      <c r="DN44" s="960"/>
      <c r="DO44" s="960"/>
      <c r="DP44" s="961"/>
      <c r="DQ44" s="959">
        <v>8933</v>
      </c>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t="s">
        <v>577</v>
      </c>
      <c r="BT45" s="963"/>
      <c r="BU45" s="963"/>
      <c r="BV45" s="963"/>
      <c r="BW45" s="963"/>
      <c r="BX45" s="963"/>
      <c r="BY45" s="963"/>
      <c r="BZ45" s="963"/>
      <c r="CA45" s="963"/>
      <c r="CB45" s="963"/>
      <c r="CC45" s="963"/>
      <c r="CD45" s="963"/>
      <c r="CE45" s="963"/>
      <c r="CF45" s="963"/>
      <c r="CG45" s="984"/>
      <c r="CH45" s="959">
        <v>-1</v>
      </c>
      <c r="CI45" s="960"/>
      <c r="CJ45" s="960"/>
      <c r="CK45" s="960"/>
      <c r="CL45" s="961"/>
      <c r="CM45" s="959">
        <v>1732</v>
      </c>
      <c r="CN45" s="960"/>
      <c r="CO45" s="960"/>
      <c r="CP45" s="960"/>
      <c r="CQ45" s="961"/>
      <c r="CR45" s="959">
        <v>298</v>
      </c>
      <c r="CS45" s="960"/>
      <c r="CT45" s="960"/>
      <c r="CU45" s="960"/>
      <c r="CV45" s="961"/>
      <c r="CW45" s="959">
        <v>37</v>
      </c>
      <c r="CX45" s="960"/>
      <c r="CY45" s="960"/>
      <c r="CZ45" s="960"/>
      <c r="DA45" s="961"/>
      <c r="DB45" s="959">
        <v>0</v>
      </c>
      <c r="DC45" s="960"/>
      <c r="DD45" s="960"/>
      <c r="DE45" s="960"/>
      <c r="DF45" s="961"/>
      <c r="DG45" s="959">
        <v>0</v>
      </c>
      <c r="DH45" s="960"/>
      <c r="DI45" s="960"/>
      <c r="DJ45" s="960"/>
      <c r="DK45" s="961"/>
      <c r="DL45" s="959">
        <v>0</v>
      </c>
      <c r="DM45" s="960"/>
      <c r="DN45" s="960"/>
      <c r="DO45" s="960"/>
      <c r="DP45" s="961"/>
      <c r="DQ45" s="959">
        <v>0</v>
      </c>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t="s">
        <v>578</v>
      </c>
      <c r="BT46" s="963"/>
      <c r="BU46" s="963"/>
      <c r="BV46" s="963"/>
      <c r="BW46" s="963"/>
      <c r="BX46" s="963"/>
      <c r="BY46" s="963"/>
      <c r="BZ46" s="963"/>
      <c r="CA46" s="963"/>
      <c r="CB46" s="963"/>
      <c r="CC46" s="963"/>
      <c r="CD46" s="963"/>
      <c r="CE46" s="963"/>
      <c r="CF46" s="963"/>
      <c r="CG46" s="984"/>
      <c r="CH46" s="959">
        <v>16</v>
      </c>
      <c r="CI46" s="960"/>
      <c r="CJ46" s="960"/>
      <c r="CK46" s="960"/>
      <c r="CL46" s="961"/>
      <c r="CM46" s="959">
        <v>1412</v>
      </c>
      <c r="CN46" s="960"/>
      <c r="CO46" s="960"/>
      <c r="CP46" s="960"/>
      <c r="CQ46" s="961"/>
      <c r="CR46" s="959">
        <v>375</v>
      </c>
      <c r="CS46" s="960"/>
      <c r="CT46" s="960"/>
      <c r="CU46" s="960"/>
      <c r="CV46" s="961"/>
      <c r="CW46" s="959">
        <v>0</v>
      </c>
      <c r="CX46" s="960"/>
      <c r="CY46" s="960"/>
      <c r="CZ46" s="960"/>
      <c r="DA46" s="961"/>
      <c r="DB46" s="959">
        <v>0</v>
      </c>
      <c r="DC46" s="960"/>
      <c r="DD46" s="960"/>
      <c r="DE46" s="960"/>
      <c r="DF46" s="961"/>
      <c r="DG46" s="959">
        <v>0</v>
      </c>
      <c r="DH46" s="960"/>
      <c r="DI46" s="960"/>
      <c r="DJ46" s="960"/>
      <c r="DK46" s="961"/>
      <c r="DL46" s="959">
        <v>0</v>
      </c>
      <c r="DM46" s="960"/>
      <c r="DN46" s="960"/>
      <c r="DO46" s="960"/>
      <c r="DP46" s="961"/>
      <c r="DQ46" s="959">
        <v>0</v>
      </c>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t="s">
        <v>579</v>
      </c>
      <c r="BT47" s="963"/>
      <c r="BU47" s="963"/>
      <c r="BV47" s="963"/>
      <c r="BW47" s="963"/>
      <c r="BX47" s="963"/>
      <c r="BY47" s="963"/>
      <c r="BZ47" s="963"/>
      <c r="CA47" s="963"/>
      <c r="CB47" s="963"/>
      <c r="CC47" s="963"/>
      <c r="CD47" s="963"/>
      <c r="CE47" s="963"/>
      <c r="CF47" s="963"/>
      <c r="CG47" s="984"/>
      <c r="CH47" s="959">
        <v>98</v>
      </c>
      <c r="CI47" s="960"/>
      <c r="CJ47" s="960"/>
      <c r="CK47" s="960"/>
      <c r="CL47" s="961"/>
      <c r="CM47" s="959">
        <v>4079</v>
      </c>
      <c r="CN47" s="960"/>
      <c r="CO47" s="960"/>
      <c r="CP47" s="960"/>
      <c r="CQ47" s="961"/>
      <c r="CR47" s="959">
        <v>2520</v>
      </c>
      <c r="CS47" s="960"/>
      <c r="CT47" s="960"/>
      <c r="CU47" s="960"/>
      <c r="CV47" s="961"/>
      <c r="CW47" s="959">
        <v>570</v>
      </c>
      <c r="CX47" s="960"/>
      <c r="CY47" s="960"/>
      <c r="CZ47" s="960"/>
      <c r="DA47" s="961"/>
      <c r="DB47" s="959">
        <v>0</v>
      </c>
      <c r="DC47" s="960"/>
      <c r="DD47" s="960"/>
      <c r="DE47" s="960"/>
      <c r="DF47" s="961"/>
      <c r="DG47" s="959">
        <v>0</v>
      </c>
      <c r="DH47" s="960"/>
      <c r="DI47" s="960"/>
      <c r="DJ47" s="960"/>
      <c r="DK47" s="961"/>
      <c r="DL47" s="959">
        <v>0</v>
      </c>
      <c r="DM47" s="960"/>
      <c r="DN47" s="960"/>
      <c r="DO47" s="960"/>
      <c r="DP47" s="961"/>
      <c r="DQ47" s="959">
        <v>0</v>
      </c>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t="s">
        <v>580</v>
      </c>
      <c r="BT48" s="963"/>
      <c r="BU48" s="963"/>
      <c r="BV48" s="963"/>
      <c r="BW48" s="963"/>
      <c r="BX48" s="963"/>
      <c r="BY48" s="963"/>
      <c r="BZ48" s="963"/>
      <c r="CA48" s="963"/>
      <c r="CB48" s="963"/>
      <c r="CC48" s="963"/>
      <c r="CD48" s="963"/>
      <c r="CE48" s="963"/>
      <c r="CF48" s="963"/>
      <c r="CG48" s="984"/>
      <c r="CH48" s="959">
        <v>851</v>
      </c>
      <c r="CI48" s="960"/>
      <c r="CJ48" s="960"/>
      <c r="CK48" s="960"/>
      <c r="CL48" s="961"/>
      <c r="CM48" s="959">
        <v>1844</v>
      </c>
      <c r="CN48" s="960"/>
      <c r="CO48" s="960"/>
      <c r="CP48" s="960"/>
      <c r="CQ48" s="961"/>
      <c r="CR48" s="959">
        <v>800</v>
      </c>
      <c r="CS48" s="960"/>
      <c r="CT48" s="960"/>
      <c r="CU48" s="960"/>
      <c r="CV48" s="961"/>
      <c r="CW48" s="959">
        <v>51</v>
      </c>
      <c r="CX48" s="960"/>
      <c r="CY48" s="960"/>
      <c r="CZ48" s="960"/>
      <c r="DA48" s="961"/>
      <c r="DB48" s="959">
        <v>55</v>
      </c>
      <c r="DC48" s="960"/>
      <c r="DD48" s="960"/>
      <c r="DE48" s="960"/>
      <c r="DF48" s="961"/>
      <c r="DG48" s="959">
        <v>0</v>
      </c>
      <c r="DH48" s="960"/>
      <c r="DI48" s="960"/>
      <c r="DJ48" s="960"/>
      <c r="DK48" s="961"/>
      <c r="DL48" s="959">
        <v>0</v>
      </c>
      <c r="DM48" s="960"/>
      <c r="DN48" s="960"/>
      <c r="DO48" s="960"/>
      <c r="DP48" s="961"/>
      <c r="DQ48" s="959">
        <v>0</v>
      </c>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t="s">
        <v>581</v>
      </c>
      <c r="BT49" s="963"/>
      <c r="BU49" s="963"/>
      <c r="BV49" s="963"/>
      <c r="BW49" s="963"/>
      <c r="BX49" s="963"/>
      <c r="BY49" s="963"/>
      <c r="BZ49" s="963"/>
      <c r="CA49" s="963"/>
      <c r="CB49" s="963"/>
      <c r="CC49" s="963"/>
      <c r="CD49" s="963"/>
      <c r="CE49" s="963"/>
      <c r="CF49" s="963"/>
      <c r="CG49" s="984"/>
      <c r="CH49" s="959">
        <v>-178</v>
      </c>
      <c r="CI49" s="960"/>
      <c r="CJ49" s="960"/>
      <c r="CK49" s="960"/>
      <c r="CL49" s="961"/>
      <c r="CM49" s="959">
        <v>430</v>
      </c>
      <c r="CN49" s="960"/>
      <c r="CO49" s="960"/>
      <c r="CP49" s="960"/>
      <c r="CQ49" s="961"/>
      <c r="CR49" s="959">
        <v>150</v>
      </c>
      <c r="CS49" s="960"/>
      <c r="CT49" s="960"/>
      <c r="CU49" s="960"/>
      <c r="CV49" s="961"/>
      <c r="CW49" s="959">
        <v>114</v>
      </c>
      <c r="CX49" s="960"/>
      <c r="CY49" s="960"/>
      <c r="CZ49" s="960"/>
      <c r="DA49" s="961"/>
      <c r="DB49" s="959">
        <v>0</v>
      </c>
      <c r="DC49" s="960"/>
      <c r="DD49" s="960"/>
      <c r="DE49" s="960"/>
      <c r="DF49" s="961"/>
      <c r="DG49" s="959">
        <v>0</v>
      </c>
      <c r="DH49" s="960"/>
      <c r="DI49" s="960"/>
      <c r="DJ49" s="960"/>
      <c r="DK49" s="961"/>
      <c r="DL49" s="959">
        <v>0</v>
      </c>
      <c r="DM49" s="960"/>
      <c r="DN49" s="960"/>
      <c r="DO49" s="960"/>
      <c r="DP49" s="961"/>
      <c r="DQ49" s="959">
        <v>0</v>
      </c>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t="s">
        <v>582</v>
      </c>
      <c r="BT50" s="963"/>
      <c r="BU50" s="963"/>
      <c r="BV50" s="963"/>
      <c r="BW50" s="963"/>
      <c r="BX50" s="963"/>
      <c r="BY50" s="963"/>
      <c r="BZ50" s="963"/>
      <c r="CA50" s="963"/>
      <c r="CB50" s="963"/>
      <c r="CC50" s="963"/>
      <c r="CD50" s="963"/>
      <c r="CE50" s="963"/>
      <c r="CF50" s="963"/>
      <c r="CG50" s="984"/>
      <c r="CH50" s="959">
        <v>2</v>
      </c>
      <c r="CI50" s="960"/>
      <c r="CJ50" s="960"/>
      <c r="CK50" s="960"/>
      <c r="CL50" s="961"/>
      <c r="CM50" s="959">
        <v>1251</v>
      </c>
      <c r="CN50" s="960"/>
      <c r="CO50" s="960"/>
      <c r="CP50" s="960"/>
      <c r="CQ50" s="961"/>
      <c r="CR50" s="959">
        <v>300</v>
      </c>
      <c r="CS50" s="960"/>
      <c r="CT50" s="960"/>
      <c r="CU50" s="960"/>
      <c r="CV50" s="961"/>
      <c r="CW50" s="959">
        <v>0</v>
      </c>
      <c r="CX50" s="960"/>
      <c r="CY50" s="960"/>
      <c r="CZ50" s="960"/>
      <c r="DA50" s="961"/>
      <c r="DB50" s="959">
        <v>0</v>
      </c>
      <c r="DC50" s="960"/>
      <c r="DD50" s="960"/>
      <c r="DE50" s="960"/>
      <c r="DF50" s="961"/>
      <c r="DG50" s="959">
        <v>0</v>
      </c>
      <c r="DH50" s="960"/>
      <c r="DI50" s="960"/>
      <c r="DJ50" s="960"/>
      <c r="DK50" s="961"/>
      <c r="DL50" s="959">
        <v>0</v>
      </c>
      <c r="DM50" s="960"/>
      <c r="DN50" s="960"/>
      <c r="DO50" s="960"/>
      <c r="DP50" s="961"/>
      <c r="DQ50" s="959">
        <v>0</v>
      </c>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t="s">
        <v>583</v>
      </c>
      <c r="BT51" s="963"/>
      <c r="BU51" s="963"/>
      <c r="BV51" s="963"/>
      <c r="BW51" s="963"/>
      <c r="BX51" s="963"/>
      <c r="BY51" s="963"/>
      <c r="BZ51" s="963"/>
      <c r="CA51" s="963"/>
      <c r="CB51" s="963"/>
      <c r="CC51" s="963"/>
      <c r="CD51" s="963"/>
      <c r="CE51" s="963"/>
      <c r="CF51" s="963"/>
      <c r="CG51" s="984"/>
      <c r="CH51" s="959">
        <v>1</v>
      </c>
      <c r="CI51" s="960"/>
      <c r="CJ51" s="960"/>
      <c r="CK51" s="960"/>
      <c r="CL51" s="961"/>
      <c r="CM51" s="959">
        <v>254</v>
      </c>
      <c r="CN51" s="960"/>
      <c r="CO51" s="960"/>
      <c r="CP51" s="960"/>
      <c r="CQ51" s="961"/>
      <c r="CR51" s="959">
        <v>250</v>
      </c>
      <c r="CS51" s="960"/>
      <c r="CT51" s="960"/>
      <c r="CU51" s="960"/>
      <c r="CV51" s="961"/>
      <c r="CW51" s="959">
        <v>67</v>
      </c>
      <c r="CX51" s="960"/>
      <c r="CY51" s="960"/>
      <c r="CZ51" s="960"/>
      <c r="DA51" s="961"/>
      <c r="DB51" s="959">
        <v>0</v>
      </c>
      <c r="DC51" s="960"/>
      <c r="DD51" s="960"/>
      <c r="DE51" s="960"/>
      <c r="DF51" s="961"/>
      <c r="DG51" s="959">
        <v>0</v>
      </c>
      <c r="DH51" s="960"/>
      <c r="DI51" s="960"/>
      <c r="DJ51" s="960"/>
      <c r="DK51" s="961"/>
      <c r="DL51" s="959">
        <v>0</v>
      </c>
      <c r="DM51" s="960"/>
      <c r="DN51" s="960"/>
      <c r="DO51" s="960"/>
      <c r="DP51" s="961"/>
      <c r="DQ51" s="959">
        <v>0</v>
      </c>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t="s">
        <v>584</v>
      </c>
      <c r="BT52" s="963"/>
      <c r="BU52" s="963"/>
      <c r="BV52" s="963"/>
      <c r="BW52" s="963"/>
      <c r="BX52" s="963"/>
      <c r="BY52" s="963"/>
      <c r="BZ52" s="963"/>
      <c r="CA52" s="963"/>
      <c r="CB52" s="963"/>
      <c r="CC52" s="963"/>
      <c r="CD52" s="963"/>
      <c r="CE52" s="963"/>
      <c r="CF52" s="963"/>
      <c r="CG52" s="984"/>
      <c r="CH52" s="959">
        <v>-12</v>
      </c>
      <c r="CI52" s="960"/>
      <c r="CJ52" s="960"/>
      <c r="CK52" s="960"/>
      <c r="CL52" s="961"/>
      <c r="CM52" s="959">
        <v>211</v>
      </c>
      <c r="CN52" s="960"/>
      <c r="CO52" s="960"/>
      <c r="CP52" s="960"/>
      <c r="CQ52" s="961"/>
      <c r="CR52" s="959">
        <v>15</v>
      </c>
      <c r="CS52" s="960"/>
      <c r="CT52" s="960"/>
      <c r="CU52" s="960"/>
      <c r="CV52" s="961"/>
      <c r="CW52" s="959">
        <v>18</v>
      </c>
      <c r="CX52" s="960"/>
      <c r="CY52" s="960"/>
      <c r="CZ52" s="960"/>
      <c r="DA52" s="961"/>
      <c r="DB52" s="959">
        <v>0</v>
      </c>
      <c r="DC52" s="960"/>
      <c r="DD52" s="960"/>
      <c r="DE52" s="960"/>
      <c r="DF52" s="961"/>
      <c r="DG52" s="959">
        <v>0</v>
      </c>
      <c r="DH52" s="960"/>
      <c r="DI52" s="960"/>
      <c r="DJ52" s="960"/>
      <c r="DK52" s="961"/>
      <c r="DL52" s="959">
        <v>0</v>
      </c>
      <c r="DM52" s="960"/>
      <c r="DN52" s="960"/>
      <c r="DO52" s="960"/>
      <c r="DP52" s="961"/>
      <c r="DQ52" s="959">
        <v>0</v>
      </c>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390</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367</v>
      </c>
      <c r="B63" s="907" t="s">
        <v>391</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f>SUM(AF28:AJ62)</f>
        <v>29825</v>
      </c>
      <c r="AG63" s="929"/>
      <c r="AH63" s="929"/>
      <c r="AI63" s="929"/>
      <c r="AJ63" s="992"/>
      <c r="AK63" s="993"/>
      <c r="AL63" s="933"/>
      <c r="AM63" s="933"/>
      <c r="AN63" s="933"/>
      <c r="AO63" s="933"/>
      <c r="AP63" s="929">
        <f>SUM(AP28:AT62)</f>
        <v>46541</v>
      </c>
      <c r="AQ63" s="929"/>
      <c r="AR63" s="929"/>
      <c r="AS63" s="929"/>
      <c r="AT63" s="929"/>
      <c r="AU63" s="929">
        <f>SUM(AU28:AY62)</f>
        <v>22647</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393</v>
      </c>
      <c r="B66" s="966"/>
      <c r="C66" s="966"/>
      <c r="D66" s="966"/>
      <c r="E66" s="966"/>
      <c r="F66" s="966"/>
      <c r="G66" s="966"/>
      <c r="H66" s="966"/>
      <c r="I66" s="966"/>
      <c r="J66" s="966"/>
      <c r="K66" s="966"/>
      <c r="L66" s="966"/>
      <c r="M66" s="966"/>
      <c r="N66" s="966"/>
      <c r="O66" s="966"/>
      <c r="P66" s="967"/>
      <c r="Q66" s="971" t="s">
        <v>371</v>
      </c>
      <c r="R66" s="972"/>
      <c r="S66" s="972"/>
      <c r="T66" s="972"/>
      <c r="U66" s="973"/>
      <c r="V66" s="971" t="s">
        <v>372</v>
      </c>
      <c r="W66" s="972"/>
      <c r="X66" s="972"/>
      <c r="Y66" s="972"/>
      <c r="Z66" s="973"/>
      <c r="AA66" s="971" t="s">
        <v>373</v>
      </c>
      <c r="AB66" s="972"/>
      <c r="AC66" s="972"/>
      <c r="AD66" s="972"/>
      <c r="AE66" s="973"/>
      <c r="AF66" s="977" t="s">
        <v>374</v>
      </c>
      <c r="AG66" s="978"/>
      <c r="AH66" s="978"/>
      <c r="AI66" s="978"/>
      <c r="AJ66" s="979"/>
      <c r="AK66" s="971" t="s">
        <v>375</v>
      </c>
      <c r="AL66" s="966"/>
      <c r="AM66" s="966"/>
      <c r="AN66" s="966"/>
      <c r="AO66" s="967"/>
      <c r="AP66" s="971" t="s">
        <v>376</v>
      </c>
      <c r="AQ66" s="972"/>
      <c r="AR66" s="972"/>
      <c r="AS66" s="972"/>
      <c r="AT66" s="973"/>
      <c r="AU66" s="971" t="s">
        <v>394</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367</v>
      </c>
      <c r="B88" s="907" t="s">
        <v>395</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907" t="s">
        <v>396</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21331</v>
      </c>
      <c r="CS102" s="923"/>
      <c r="CT102" s="923"/>
      <c r="CU102" s="923"/>
      <c r="CV102" s="924"/>
      <c r="CW102" s="922">
        <f t="shared" ref="CW102" si="0">SUM(CW7:DA88)</f>
        <v>8460</v>
      </c>
      <c r="CX102" s="923"/>
      <c r="CY102" s="923"/>
      <c r="CZ102" s="923"/>
      <c r="DA102" s="924"/>
      <c r="DB102" s="922">
        <f t="shared" ref="DB102" si="1">SUM(DB7:DF88)</f>
        <v>28122</v>
      </c>
      <c r="DC102" s="923"/>
      <c r="DD102" s="923"/>
      <c r="DE102" s="923"/>
      <c r="DF102" s="924"/>
      <c r="DG102" s="922">
        <f t="shared" ref="DG102" si="2">SUM(DG7:DK88)</f>
        <v>5096</v>
      </c>
      <c r="DH102" s="923"/>
      <c r="DI102" s="923"/>
      <c r="DJ102" s="923"/>
      <c r="DK102" s="924"/>
      <c r="DL102" s="922">
        <f t="shared" ref="DL102" si="3">SUM(DL7:DP88)</f>
        <v>17874</v>
      </c>
      <c r="DM102" s="923"/>
      <c r="DN102" s="923"/>
      <c r="DO102" s="923"/>
      <c r="DP102" s="924"/>
      <c r="DQ102" s="922">
        <f t="shared" ref="DQ102" si="4">SUM(DQ7:DU88)</f>
        <v>9344</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403</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404</v>
      </c>
      <c r="AB109" s="866"/>
      <c r="AC109" s="866"/>
      <c r="AD109" s="866"/>
      <c r="AE109" s="867"/>
      <c r="AF109" s="868" t="s">
        <v>297</v>
      </c>
      <c r="AG109" s="866"/>
      <c r="AH109" s="866"/>
      <c r="AI109" s="866"/>
      <c r="AJ109" s="867"/>
      <c r="AK109" s="868" t="s">
        <v>296</v>
      </c>
      <c r="AL109" s="866"/>
      <c r="AM109" s="866"/>
      <c r="AN109" s="866"/>
      <c r="AO109" s="867"/>
      <c r="AP109" s="868" t="s">
        <v>405</v>
      </c>
      <c r="AQ109" s="866"/>
      <c r="AR109" s="866"/>
      <c r="AS109" s="866"/>
      <c r="AT109" s="899"/>
      <c r="AU109" s="865" t="s">
        <v>403</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404</v>
      </c>
      <c r="BR109" s="866"/>
      <c r="BS109" s="866"/>
      <c r="BT109" s="866"/>
      <c r="BU109" s="867"/>
      <c r="BV109" s="868" t="s">
        <v>297</v>
      </c>
      <c r="BW109" s="866"/>
      <c r="BX109" s="866"/>
      <c r="BY109" s="866"/>
      <c r="BZ109" s="867"/>
      <c r="CA109" s="868" t="s">
        <v>296</v>
      </c>
      <c r="CB109" s="866"/>
      <c r="CC109" s="866"/>
      <c r="CD109" s="866"/>
      <c r="CE109" s="867"/>
      <c r="CF109" s="906" t="s">
        <v>405</v>
      </c>
      <c r="CG109" s="906"/>
      <c r="CH109" s="906"/>
      <c r="CI109" s="906"/>
      <c r="CJ109" s="906"/>
      <c r="CK109" s="868" t="s">
        <v>406</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404</v>
      </c>
      <c r="DH109" s="866"/>
      <c r="DI109" s="866"/>
      <c r="DJ109" s="866"/>
      <c r="DK109" s="867"/>
      <c r="DL109" s="868" t="s">
        <v>297</v>
      </c>
      <c r="DM109" s="866"/>
      <c r="DN109" s="866"/>
      <c r="DO109" s="866"/>
      <c r="DP109" s="867"/>
      <c r="DQ109" s="868" t="s">
        <v>296</v>
      </c>
      <c r="DR109" s="866"/>
      <c r="DS109" s="866"/>
      <c r="DT109" s="866"/>
      <c r="DU109" s="867"/>
      <c r="DV109" s="868" t="s">
        <v>405</v>
      </c>
      <c r="DW109" s="866"/>
      <c r="DX109" s="866"/>
      <c r="DY109" s="866"/>
      <c r="DZ109" s="899"/>
    </row>
    <row r="110" spans="1:131" s="229" customFormat="1" ht="26.25" customHeight="1" x14ac:dyDescent="0.2">
      <c r="A110" s="775" t="s">
        <v>407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77337827</v>
      </c>
      <c r="AB110" s="859"/>
      <c r="AC110" s="859"/>
      <c r="AD110" s="859"/>
      <c r="AE110" s="860"/>
      <c r="AF110" s="861">
        <v>77559070</v>
      </c>
      <c r="AG110" s="859"/>
      <c r="AH110" s="859"/>
      <c r="AI110" s="859"/>
      <c r="AJ110" s="860"/>
      <c r="AK110" s="861">
        <v>76088409</v>
      </c>
      <c r="AL110" s="859"/>
      <c r="AM110" s="859"/>
      <c r="AN110" s="859"/>
      <c r="AO110" s="860"/>
      <c r="AP110" s="862">
        <v>29.6</v>
      </c>
      <c r="AQ110" s="863"/>
      <c r="AR110" s="863"/>
      <c r="AS110" s="863"/>
      <c r="AT110" s="864"/>
      <c r="AU110" s="900" t="s">
        <v>70</v>
      </c>
      <c r="AV110" s="901"/>
      <c r="AW110" s="901"/>
      <c r="AX110" s="901"/>
      <c r="AY110" s="901"/>
      <c r="AZ110" s="827" t="s">
        <v>408</v>
      </c>
      <c r="BA110" s="776"/>
      <c r="BB110" s="776"/>
      <c r="BC110" s="776"/>
      <c r="BD110" s="776"/>
      <c r="BE110" s="776"/>
      <c r="BF110" s="776"/>
      <c r="BG110" s="776"/>
      <c r="BH110" s="776"/>
      <c r="BI110" s="776"/>
      <c r="BJ110" s="776"/>
      <c r="BK110" s="776"/>
      <c r="BL110" s="776"/>
      <c r="BM110" s="776"/>
      <c r="BN110" s="776"/>
      <c r="BO110" s="776"/>
      <c r="BP110" s="777"/>
      <c r="BQ110" s="828">
        <v>1196703083</v>
      </c>
      <c r="BR110" s="810"/>
      <c r="BS110" s="810"/>
      <c r="BT110" s="810"/>
      <c r="BU110" s="810"/>
      <c r="BV110" s="810">
        <v>1167829874</v>
      </c>
      <c r="BW110" s="810"/>
      <c r="BX110" s="810"/>
      <c r="BY110" s="810"/>
      <c r="BZ110" s="810"/>
      <c r="CA110" s="810">
        <v>1125851169</v>
      </c>
      <c r="CB110" s="810"/>
      <c r="CC110" s="810"/>
      <c r="CD110" s="810"/>
      <c r="CE110" s="810"/>
      <c r="CF110" s="837">
        <v>437.8</v>
      </c>
      <c r="CG110" s="838"/>
      <c r="CH110" s="838"/>
      <c r="CI110" s="838"/>
      <c r="CJ110" s="838"/>
      <c r="CK110" s="896" t="s">
        <v>409</v>
      </c>
      <c r="CL110" s="787"/>
      <c r="CM110" s="827" t="s">
        <v>410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411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412</v>
      </c>
      <c r="BA111" s="720"/>
      <c r="BB111" s="720"/>
      <c r="BC111" s="720"/>
      <c r="BD111" s="720"/>
      <c r="BE111" s="720"/>
      <c r="BF111" s="720"/>
      <c r="BG111" s="720"/>
      <c r="BH111" s="720"/>
      <c r="BI111" s="720"/>
      <c r="BJ111" s="720"/>
      <c r="BK111" s="720"/>
      <c r="BL111" s="720"/>
      <c r="BM111" s="720"/>
      <c r="BN111" s="720"/>
      <c r="BO111" s="720"/>
      <c r="BP111" s="721"/>
      <c r="BQ111" s="784" t="s">
        <v>118</v>
      </c>
      <c r="BR111" s="785"/>
      <c r="BS111" s="785"/>
      <c r="BT111" s="785"/>
      <c r="BU111" s="785"/>
      <c r="BV111" s="785" t="s">
        <v>118</v>
      </c>
      <c r="BW111" s="785"/>
      <c r="BX111" s="785"/>
      <c r="BY111" s="785"/>
      <c r="BZ111" s="785"/>
      <c r="CA111" s="785" t="s">
        <v>118</v>
      </c>
      <c r="CB111" s="785"/>
      <c r="CC111" s="785"/>
      <c r="CD111" s="785"/>
      <c r="CE111" s="785"/>
      <c r="CF111" s="846" t="s">
        <v>118</v>
      </c>
      <c r="CG111" s="847"/>
      <c r="CH111" s="847"/>
      <c r="CI111" s="847"/>
      <c r="CJ111" s="847"/>
      <c r="CK111" s="897"/>
      <c r="CL111" s="789"/>
      <c r="CM111" s="783" t="s">
        <v>413</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414</v>
      </c>
      <c r="B112" s="883"/>
      <c r="C112" s="720" t="s">
        <v>415</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9422369</v>
      </c>
      <c r="AB112" s="748"/>
      <c r="AC112" s="748"/>
      <c r="AD112" s="748"/>
      <c r="AE112" s="749"/>
      <c r="AF112" s="750">
        <v>10021074</v>
      </c>
      <c r="AG112" s="748"/>
      <c r="AH112" s="748"/>
      <c r="AI112" s="748"/>
      <c r="AJ112" s="749"/>
      <c r="AK112" s="750">
        <v>10429061</v>
      </c>
      <c r="AL112" s="748"/>
      <c r="AM112" s="748"/>
      <c r="AN112" s="748"/>
      <c r="AO112" s="749"/>
      <c r="AP112" s="792">
        <v>4.0999999999999996</v>
      </c>
      <c r="AQ112" s="793"/>
      <c r="AR112" s="793"/>
      <c r="AS112" s="793"/>
      <c r="AT112" s="794"/>
      <c r="AU112" s="902"/>
      <c r="AV112" s="903"/>
      <c r="AW112" s="903"/>
      <c r="AX112" s="903"/>
      <c r="AY112" s="903"/>
      <c r="AZ112" s="783" t="s">
        <v>416</v>
      </c>
      <c r="BA112" s="720"/>
      <c r="BB112" s="720"/>
      <c r="BC112" s="720"/>
      <c r="BD112" s="720"/>
      <c r="BE112" s="720"/>
      <c r="BF112" s="720"/>
      <c r="BG112" s="720"/>
      <c r="BH112" s="720"/>
      <c r="BI112" s="720"/>
      <c r="BJ112" s="720"/>
      <c r="BK112" s="720"/>
      <c r="BL112" s="720"/>
      <c r="BM112" s="720"/>
      <c r="BN112" s="720"/>
      <c r="BO112" s="720"/>
      <c r="BP112" s="721"/>
      <c r="BQ112" s="784">
        <v>25673582</v>
      </c>
      <c r="BR112" s="785"/>
      <c r="BS112" s="785"/>
      <c r="BT112" s="785"/>
      <c r="BU112" s="785"/>
      <c r="BV112" s="785">
        <v>24119582</v>
      </c>
      <c r="BW112" s="785"/>
      <c r="BX112" s="785"/>
      <c r="BY112" s="785"/>
      <c r="BZ112" s="785"/>
      <c r="CA112" s="785">
        <v>22646995</v>
      </c>
      <c r="CB112" s="785"/>
      <c r="CC112" s="785"/>
      <c r="CD112" s="785"/>
      <c r="CE112" s="785"/>
      <c r="CF112" s="846">
        <v>8.8000000000000007</v>
      </c>
      <c r="CG112" s="847"/>
      <c r="CH112" s="847"/>
      <c r="CI112" s="847"/>
      <c r="CJ112" s="847"/>
      <c r="CK112" s="897"/>
      <c r="CL112" s="789"/>
      <c r="CM112" s="783" t="s">
        <v>417</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418</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2734314</v>
      </c>
      <c r="AB113" s="748"/>
      <c r="AC113" s="748"/>
      <c r="AD113" s="748"/>
      <c r="AE113" s="749"/>
      <c r="AF113" s="750">
        <v>2624662</v>
      </c>
      <c r="AG113" s="748"/>
      <c r="AH113" s="748"/>
      <c r="AI113" s="748"/>
      <c r="AJ113" s="749"/>
      <c r="AK113" s="750">
        <v>2467690</v>
      </c>
      <c r="AL113" s="748"/>
      <c r="AM113" s="748"/>
      <c r="AN113" s="748"/>
      <c r="AO113" s="749"/>
      <c r="AP113" s="792">
        <v>1</v>
      </c>
      <c r="AQ113" s="793"/>
      <c r="AR113" s="793"/>
      <c r="AS113" s="793"/>
      <c r="AT113" s="794"/>
      <c r="AU113" s="902"/>
      <c r="AV113" s="903"/>
      <c r="AW113" s="903"/>
      <c r="AX113" s="903"/>
      <c r="AY113" s="903"/>
      <c r="AZ113" s="783" t="s">
        <v>419</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420</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421</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422</v>
      </c>
      <c r="BA114" s="720"/>
      <c r="BB114" s="720"/>
      <c r="BC114" s="720"/>
      <c r="BD114" s="720"/>
      <c r="BE114" s="720"/>
      <c r="BF114" s="720"/>
      <c r="BG114" s="720"/>
      <c r="BH114" s="720"/>
      <c r="BI114" s="720"/>
      <c r="BJ114" s="720"/>
      <c r="BK114" s="720"/>
      <c r="BL114" s="720"/>
      <c r="BM114" s="720"/>
      <c r="BN114" s="720"/>
      <c r="BO114" s="720"/>
      <c r="BP114" s="721"/>
      <c r="BQ114" s="784">
        <v>99949445</v>
      </c>
      <c r="BR114" s="785"/>
      <c r="BS114" s="785"/>
      <c r="BT114" s="785"/>
      <c r="BU114" s="785"/>
      <c r="BV114" s="785">
        <v>95400941</v>
      </c>
      <c r="BW114" s="785"/>
      <c r="BX114" s="785"/>
      <c r="BY114" s="785"/>
      <c r="BZ114" s="785"/>
      <c r="CA114" s="785">
        <v>97120681</v>
      </c>
      <c r="CB114" s="785"/>
      <c r="CC114" s="785"/>
      <c r="CD114" s="785"/>
      <c r="CE114" s="785"/>
      <c r="CF114" s="846">
        <v>37.799999999999997</v>
      </c>
      <c r="CG114" s="847"/>
      <c r="CH114" s="847"/>
      <c r="CI114" s="847"/>
      <c r="CJ114" s="847"/>
      <c r="CK114" s="897"/>
      <c r="CL114" s="789"/>
      <c r="CM114" s="783" t="s">
        <v>423</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424</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260504</v>
      </c>
      <c r="AB115" s="748"/>
      <c r="AC115" s="748"/>
      <c r="AD115" s="748"/>
      <c r="AE115" s="749"/>
      <c r="AF115" s="750">
        <v>215940</v>
      </c>
      <c r="AG115" s="748"/>
      <c r="AH115" s="748"/>
      <c r="AI115" s="748"/>
      <c r="AJ115" s="749"/>
      <c r="AK115" s="750">
        <v>208928</v>
      </c>
      <c r="AL115" s="748"/>
      <c r="AM115" s="748"/>
      <c r="AN115" s="748"/>
      <c r="AO115" s="749"/>
      <c r="AP115" s="792">
        <v>0.1</v>
      </c>
      <c r="AQ115" s="793"/>
      <c r="AR115" s="793"/>
      <c r="AS115" s="793"/>
      <c r="AT115" s="794"/>
      <c r="AU115" s="902"/>
      <c r="AV115" s="903"/>
      <c r="AW115" s="903"/>
      <c r="AX115" s="903"/>
      <c r="AY115" s="903"/>
      <c r="AZ115" s="783" t="s">
        <v>425</v>
      </c>
      <c r="BA115" s="720"/>
      <c r="BB115" s="720"/>
      <c r="BC115" s="720"/>
      <c r="BD115" s="720"/>
      <c r="BE115" s="720"/>
      <c r="BF115" s="720"/>
      <c r="BG115" s="720"/>
      <c r="BH115" s="720"/>
      <c r="BI115" s="720"/>
      <c r="BJ115" s="720"/>
      <c r="BK115" s="720"/>
      <c r="BL115" s="720"/>
      <c r="BM115" s="720"/>
      <c r="BN115" s="720"/>
      <c r="BO115" s="720"/>
      <c r="BP115" s="721"/>
      <c r="BQ115" s="784">
        <v>10078520</v>
      </c>
      <c r="BR115" s="785"/>
      <c r="BS115" s="785"/>
      <c r="BT115" s="785"/>
      <c r="BU115" s="785"/>
      <c r="BV115" s="785">
        <v>9384382</v>
      </c>
      <c r="BW115" s="785"/>
      <c r="BX115" s="785"/>
      <c r="BY115" s="785"/>
      <c r="BZ115" s="785"/>
      <c r="CA115" s="785">
        <v>9426028</v>
      </c>
      <c r="CB115" s="785"/>
      <c r="CC115" s="785"/>
      <c r="CD115" s="785"/>
      <c r="CE115" s="785"/>
      <c r="CF115" s="846">
        <v>3.7</v>
      </c>
      <c r="CG115" s="847"/>
      <c r="CH115" s="847"/>
      <c r="CI115" s="847"/>
      <c r="CJ115" s="847"/>
      <c r="CK115" s="897"/>
      <c r="CL115" s="789"/>
      <c r="CM115" s="783" t="s">
        <v>426</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427</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52</v>
      </c>
      <c r="AB116" s="748"/>
      <c r="AC116" s="748"/>
      <c r="AD116" s="748"/>
      <c r="AE116" s="749"/>
      <c r="AF116" s="750">
        <v>1453</v>
      </c>
      <c r="AG116" s="748"/>
      <c r="AH116" s="748"/>
      <c r="AI116" s="748"/>
      <c r="AJ116" s="749"/>
      <c r="AK116" s="750">
        <v>446</v>
      </c>
      <c r="AL116" s="748"/>
      <c r="AM116" s="748"/>
      <c r="AN116" s="748"/>
      <c r="AO116" s="749"/>
      <c r="AP116" s="792">
        <v>0</v>
      </c>
      <c r="AQ116" s="793"/>
      <c r="AR116" s="793"/>
      <c r="AS116" s="793"/>
      <c r="AT116" s="794"/>
      <c r="AU116" s="902"/>
      <c r="AV116" s="903"/>
      <c r="AW116" s="903"/>
      <c r="AX116" s="903"/>
      <c r="AY116" s="903"/>
      <c r="AZ116" s="879" t="s">
        <v>428</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429</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430</v>
      </c>
      <c r="Z117" s="867"/>
      <c r="AA117" s="872">
        <v>89755066</v>
      </c>
      <c r="AB117" s="873"/>
      <c r="AC117" s="873"/>
      <c r="AD117" s="873"/>
      <c r="AE117" s="874"/>
      <c r="AF117" s="875">
        <v>90422199</v>
      </c>
      <c r="AG117" s="873"/>
      <c r="AH117" s="873"/>
      <c r="AI117" s="873"/>
      <c r="AJ117" s="874"/>
      <c r="AK117" s="875">
        <v>89194534</v>
      </c>
      <c r="AL117" s="873"/>
      <c r="AM117" s="873"/>
      <c r="AN117" s="873"/>
      <c r="AO117" s="874"/>
      <c r="AP117" s="876"/>
      <c r="AQ117" s="877"/>
      <c r="AR117" s="877"/>
      <c r="AS117" s="877"/>
      <c r="AT117" s="878"/>
      <c r="AU117" s="902"/>
      <c r="AV117" s="903"/>
      <c r="AW117" s="903"/>
      <c r="AX117" s="903"/>
      <c r="AY117" s="903"/>
      <c r="AZ117" s="783" t="s">
        <v>431</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432</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406</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404</v>
      </c>
      <c r="AB118" s="866"/>
      <c r="AC118" s="866"/>
      <c r="AD118" s="866"/>
      <c r="AE118" s="867"/>
      <c r="AF118" s="868" t="s">
        <v>297</v>
      </c>
      <c r="AG118" s="866"/>
      <c r="AH118" s="866"/>
      <c r="AI118" s="866"/>
      <c r="AJ118" s="867"/>
      <c r="AK118" s="868" t="s">
        <v>296</v>
      </c>
      <c r="AL118" s="866"/>
      <c r="AM118" s="866"/>
      <c r="AN118" s="866"/>
      <c r="AO118" s="867"/>
      <c r="AP118" s="869" t="s">
        <v>405</v>
      </c>
      <c r="AQ118" s="870"/>
      <c r="AR118" s="870"/>
      <c r="AS118" s="870"/>
      <c r="AT118" s="871"/>
      <c r="AU118" s="902"/>
      <c r="AV118" s="903"/>
      <c r="AW118" s="903"/>
      <c r="AX118" s="903"/>
      <c r="AY118" s="903"/>
      <c r="AZ118" s="806" t="s">
        <v>433</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434</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409</v>
      </c>
      <c r="B119" s="787"/>
      <c r="C119" s="827" t="s">
        <v>410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435</v>
      </c>
      <c r="BP119" s="849"/>
      <c r="BQ119" s="833">
        <v>1332404630</v>
      </c>
      <c r="BR119" s="813"/>
      <c r="BS119" s="813"/>
      <c r="BT119" s="813"/>
      <c r="BU119" s="813"/>
      <c r="BV119" s="813">
        <v>1296734779</v>
      </c>
      <c r="BW119" s="813"/>
      <c r="BX119" s="813"/>
      <c r="BY119" s="813"/>
      <c r="BZ119" s="813"/>
      <c r="CA119" s="813">
        <v>1255044873</v>
      </c>
      <c r="CB119" s="813"/>
      <c r="CC119" s="813"/>
      <c r="CD119" s="813"/>
      <c r="CE119" s="813"/>
      <c r="CF119" s="716"/>
      <c r="CG119" s="717"/>
      <c r="CH119" s="717"/>
      <c r="CI119" s="717"/>
      <c r="CJ119" s="802"/>
      <c r="CK119" s="898"/>
      <c r="CL119" s="791"/>
      <c r="CM119" s="806" t="s">
        <v>436</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413</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437</v>
      </c>
      <c r="AV120" s="851"/>
      <c r="AW120" s="851"/>
      <c r="AX120" s="851"/>
      <c r="AY120" s="852"/>
      <c r="AZ120" s="827" t="s">
        <v>438</v>
      </c>
      <c r="BA120" s="776"/>
      <c r="BB120" s="776"/>
      <c r="BC120" s="776"/>
      <c r="BD120" s="776"/>
      <c r="BE120" s="776"/>
      <c r="BF120" s="776"/>
      <c r="BG120" s="776"/>
      <c r="BH120" s="776"/>
      <c r="BI120" s="776"/>
      <c r="BJ120" s="776"/>
      <c r="BK120" s="776"/>
      <c r="BL120" s="776"/>
      <c r="BM120" s="776"/>
      <c r="BN120" s="776"/>
      <c r="BO120" s="776"/>
      <c r="BP120" s="777"/>
      <c r="BQ120" s="828">
        <v>82437318</v>
      </c>
      <c r="BR120" s="810"/>
      <c r="BS120" s="810"/>
      <c r="BT120" s="810"/>
      <c r="BU120" s="810"/>
      <c r="BV120" s="810">
        <v>85869850</v>
      </c>
      <c r="BW120" s="810"/>
      <c r="BX120" s="810"/>
      <c r="BY120" s="810"/>
      <c r="BZ120" s="810"/>
      <c r="CA120" s="810">
        <v>80752805</v>
      </c>
      <c r="CB120" s="810"/>
      <c r="CC120" s="810"/>
      <c r="CD120" s="810"/>
      <c r="CE120" s="810"/>
      <c r="CF120" s="837">
        <v>31.4</v>
      </c>
      <c r="CG120" s="838"/>
      <c r="CH120" s="838"/>
      <c r="CI120" s="838"/>
      <c r="CJ120" s="838"/>
      <c r="CK120" s="839" t="s">
        <v>439</v>
      </c>
      <c r="CL120" s="819"/>
      <c r="CM120" s="819"/>
      <c r="CN120" s="819"/>
      <c r="CO120" s="820"/>
      <c r="CP120" s="843" t="s">
        <v>380</v>
      </c>
      <c r="CQ120" s="844"/>
      <c r="CR120" s="844"/>
      <c r="CS120" s="844"/>
      <c r="CT120" s="844"/>
      <c r="CU120" s="844"/>
      <c r="CV120" s="844"/>
      <c r="CW120" s="844"/>
      <c r="CX120" s="844"/>
      <c r="CY120" s="844"/>
      <c r="CZ120" s="844"/>
      <c r="DA120" s="844"/>
      <c r="DB120" s="844"/>
      <c r="DC120" s="844"/>
      <c r="DD120" s="844"/>
      <c r="DE120" s="844"/>
      <c r="DF120" s="845"/>
      <c r="DG120" s="828">
        <v>11631036</v>
      </c>
      <c r="DH120" s="810"/>
      <c r="DI120" s="810"/>
      <c r="DJ120" s="810"/>
      <c r="DK120" s="810"/>
      <c r="DL120" s="810">
        <v>10264849</v>
      </c>
      <c r="DM120" s="810"/>
      <c r="DN120" s="810"/>
      <c r="DO120" s="810"/>
      <c r="DP120" s="810"/>
      <c r="DQ120" s="810">
        <v>9492393</v>
      </c>
      <c r="DR120" s="810"/>
      <c r="DS120" s="810"/>
      <c r="DT120" s="810"/>
      <c r="DU120" s="810"/>
      <c r="DV120" s="811">
        <v>3.7</v>
      </c>
      <c r="DW120" s="811"/>
      <c r="DX120" s="811"/>
      <c r="DY120" s="811"/>
      <c r="DZ120" s="812"/>
    </row>
    <row r="121" spans="1:130" s="229" customFormat="1" ht="26.25" customHeight="1" x14ac:dyDescent="0.2">
      <c r="A121" s="788"/>
      <c r="B121" s="789"/>
      <c r="C121" s="834" t="s">
        <v>440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441</v>
      </c>
      <c r="BA121" s="720"/>
      <c r="BB121" s="720"/>
      <c r="BC121" s="720"/>
      <c r="BD121" s="720"/>
      <c r="BE121" s="720"/>
      <c r="BF121" s="720"/>
      <c r="BG121" s="720"/>
      <c r="BH121" s="720"/>
      <c r="BI121" s="720"/>
      <c r="BJ121" s="720"/>
      <c r="BK121" s="720"/>
      <c r="BL121" s="720"/>
      <c r="BM121" s="720"/>
      <c r="BN121" s="720"/>
      <c r="BO121" s="720"/>
      <c r="BP121" s="721"/>
      <c r="BQ121" s="784">
        <v>3529609</v>
      </c>
      <c r="BR121" s="785"/>
      <c r="BS121" s="785"/>
      <c r="BT121" s="785"/>
      <c r="BU121" s="785"/>
      <c r="BV121" s="785">
        <v>3131159</v>
      </c>
      <c r="BW121" s="785"/>
      <c r="BX121" s="785"/>
      <c r="BY121" s="785"/>
      <c r="BZ121" s="785"/>
      <c r="CA121" s="785">
        <v>2904089</v>
      </c>
      <c r="CB121" s="785"/>
      <c r="CC121" s="785"/>
      <c r="CD121" s="785"/>
      <c r="CE121" s="785"/>
      <c r="CF121" s="846">
        <v>1.1000000000000001</v>
      </c>
      <c r="CG121" s="847"/>
      <c r="CH121" s="847"/>
      <c r="CI121" s="847"/>
      <c r="CJ121" s="847"/>
      <c r="CK121" s="840"/>
      <c r="CL121" s="822"/>
      <c r="CM121" s="822"/>
      <c r="CN121" s="822"/>
      <c r="CO121" s="823"/>
      <c r="CP121" s="803" t="s">
        <v>386</v>
      </c>
      <c r="CQ121" s="804"/>
      <c r="CR121" s="804"/>
      <c r="CS121" s="804"/>
      <c r="CT121" s="804"/>
      <c r="CU121" s="804"/>
      <c r="CV121" s="804"/>
      <c r="CW121" s="804"/>
      <c r="CX121" s="804"/>
      <c r="CY121" s="804"/>
      <c r="CZ121" s="804"/>
      <c r="DA121" s="804"/>
      <c r="DB121" s="804"/>
      <c r="DC121" s="804"/>
      <c r="DD121" s="804"/>
      <c r="DE121" s="804"/>
      <c r="DF121" s="805"/>
      <c r="DG121" s="784">
        <v>9680731</v>
      </c>
      <c r="DH121" s="785"/>
      <c r="DI121" s="785"/>
      <c r="DJ121" s="785"/>
      <c r="DK121" s="785"/>
      <c r="DL121" s="785">
        <v>8986505</v>
      </c>
      <c r="DM121" s="785"/>
      <c r="DN121" s="785"/>
      <c r="DO121" s="785"/>
      <c r="DP121" s="785"/>
      <c r="DQ121" s="785">
        <v>8640733</v>
      </c>
      <c r="DR121" s="785"/>
      <c r="DS121" s="785"/>
      <c r="DT121" s="785"/>
      <c r="DU121" s="785"/>
      <c r="DV121" s="762">
        <v>3.4</v>
      </c>
      <c r="DW121" s="762"/>
      <c r="DX121" s="762"/>
      <c r="DY121" s="762"/>
      <c r="DZ121" s="763"/>
    </row>
    <row r="122" spans="1:130" s="229" customFormat="1" ht="26.25" customHeight="1" x14ac:dyDescent="0.2">
      <c r="A122" s="788"/>
      <c r="B122" s="789"/>
      <c r="C122" s="783" t="s">
        <v>423</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442</v>
      </c>
      <c r="BA122" s="807"/>
      <c r="BB122" s="807"/>
      <c r="BC122" s="807"/>
      <c r="BD122" s="807"/>
      <c r="BE122" s="807"/>
      <c r="BF122" s="807"/>
      <c r="BG122" s="807"/>
      <c r="BH122" s="807"/>
      <c r="BI122" s="807"/>
      <c r="BJ122" s="807"/>
      <c r="BK122" s="807"/>
      <c r="BL122" s="807"/>
      <c r="BM122" s="807"/>
      <c r="BN122" s="807"/>
      <c r="BO122" s="807"/>
      <c r="BP122" s="808"/>
      <c r="BQ122" s="833">
        <v>667877155</v>
      </c>
      <c r="BR122" s="813"/>
      <c r="BS122" s="813"/>
      <c r="BT122" s="813"/>
      <c r="BU122" s="813"/>
      <c r="BV122" s="813">
        <v>640499739</v>
      </c>
      <c r="BW122" s="813"/>
      <c r="BX122" s="813"/>
      <c r="BY122" s="813"/>
      <c r="BZ122" s="813"/>
      <c r="CA122" s="813">
        <v>611481615</v>
      </c>
      <c r="CB122" s="813"/>
      <c r="CC122" s="813"/>
      <c r="CD122" s="813"/>
      <c r="CE122" s="813"/>
      <c r="CF122" s="814">
        <v>237.8</v>
      </c>
      <c r="CG122" s="815"/>
      <c r="CH122" s="815"/>
      <c r="CI122" s="815"/>
      <c r="CJ122" s="815"/>
      <c r="CK122" s="840"/>
      <c r="CL122" s="822"/>
      <c r="CM122" s="822"/>
      <c r="CN122" s="822"/>
      <c r="CO122" s="823"/>
      <c r="CP122" s="803" t="s">
        <v>387</v>
      </c>
      <c r="CQ122" s="804"/>
      <c r="CR122" s="804"/>
      <c r="CS122" s="804"/>
      <c r="CT122" s="804"/>
      <c r="CU122" s="804"/>
      <c r="CV122" s="804"/>
      <c r="CW122" s="804"/>
      <c r="CX122" s="804"/>
      <c r="CY122" s="804"/>
      <c r="CZ122" s="804"/>
      <c r="DA122" s="804"/>
      <c r="DB122" s="804"/>
      <c r="DC122" s="804"/>
      <c r="DD122" s="804"/>
      <c r="DE122" s="804"/>
      <c r="DF122" s="805"/>
      <c r="DG122" s="784">
        <v>4361815</v>
      </c>
      <c r="DH122" s="785"/>
      <c r="DI122" s="785"/>
      <c r="DJ122" s="785"/>
      <c r="DK122" s="785"/>
      <c r="DL122" s="785">
        <v>4868228</v>
      </c>
      <c r="DM122" s="785"/>
      <c r="DN122" s="785"/>
      <c r="DO122" s="785"/>
      <c r="DP122" s="785"/>
      <c r="DQ122" s="785">
        <v>4513869</v>
      </c>
      <c r="DR122" s="785"/>
      <c r="DS122" s="785"/>
      <c r="DT122" s="785"/>
      <c r="DU122" s="785"/>
      <c r="DV122" s="762">
        <v>1.8</v>
      </c>
      <c r="DW122" s="762"/>
      <c r="DX122" s="762"/>
      <c r="DY122" s="762"/>
      <c r="DZ122" s="763"/>
    </row>
    <row r="123" spans="1:130" s="229" customFormat="1" ht="26.25" customHeight="1" x14ac:dyDescent="0.2">
      <c r="A123" s="788"/>
      <c r="B123" s="789"/>
      <c r="C123" s="783" t="s">
        <v>429</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443</v>
      </c>
      <c r="BP123" s="849"/>
      <c r="BQ123" s="800">
        <v>753844082</v>
      </c>
      <c r="BR123" s="801"/>
      <c r="BS123" s="801"/>
      <c r="BT123" s="801"/>
      <c r="BU123" s="801"/>
      <c r="BV123" s="801">
        <v>729500748</v>
      </c>
      <c r="BW123" s="801"/>
      <c r="BX123" s="801"/>
      <c r="BY123" s="801"/>
      <c r="BZ123" s="801"/>
      <c r="CA123" s="801">
        <v>695138509</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432</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444</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222.1</v>
      </c>
      <c r="BR124" s="799"/>
      <c r="BS124" s="799"/>
      <c r="BT124" s="799"/>
      <c r="BU124" s="799"/>
      <c r="BV124" s="799">
        <v>223.7</v>
      </c>
      <c r="BW124" s="799"/>
      <c r="BX124" s="799"/>
      <c r="BY124" s="799"/>
      <c r="BZ124" s="799"/>
      <c r="CA124" s="799">
        <v>217.7</v>
      </c>
      <c r="CB124" s="799"/>
      <c r="CC124" s="799"/>
      <c r="CD124" s="799"/>
      <c r="CE124" s="799"/>
      <c r="CF124" s="694"/>
      <c r="CG124" s="695"/>
      <c r="CH124" s="695"/>
      <c r="CI124" s="695"/>
      <c r="CJ124" s="829"/>
      <c r="CK124" s="841"/>
      <c r="CL124" s="841"/>
      <c r="CM124" s="841"/>
      <c r="CN124" s="841"/>
      <c r="CO124" s="842"/>
      <c r="CP124" s="830" t="s">
        <v>445</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434</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446</v>
      </c>
      <c r="CL125" s="819"/>
      <c r="CM125" s="819"/>
      <c r="CN125" s="819"/>
      <c r="CO125" s="820"/>
      <c r="CP125" s="827" t="s">
        <v>447</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436</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42219</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448</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449</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218285</v>
      </c>
      <c r="AB127" s="748"/>
      <c r="AC127" s="748"/>
      <c r="AD127" s="748"/>
      <c r="AE127" s="749"/>
      <c r="AF127" s="750">
        <v>215940</v>
      </c>
      <c r="AG127" s="748"/>
      <c r="AH127" s="748"/>
      <c r="AI127" s="748"/>
      <c r="AJ127" s="749"/>
      <c r="AK127" s="750">
        <v>208928</v>
      </c>
      <c r="AL127" s="748"/>
      <c r="AM127" s="748"/>
      <c r="AN127" s="748"/>
      <c r="AO127" s="749"/>
      <c r="AP127" s="792">
        <v>0.1</v>
      </c>
      <c r="AQ127" s="793"/>
      <c r="AR127" s="793"/>
      <c r="AS127" s="793"/>
      <c r="AT127" s="794"/>
      <c r="AU127" s="231"/>
      <c r="AV127" s="231"/>
      <c r="AW127" s="231"/>
      <c r="AX127" s="809" t="s">
        <v>450</v>
      </c>
      <c r="AY127" s="780"/>
      <c r="AZ127" s="780"/>
      <c r="BA127" s="780"/>
      <c r="BB127" s="780"/>
      <c r="BC127" s="780"/>
      <c r="BD127" s="780"/>
      <c r="BE127" s="781"/>
      <c r="BF127" s="779" t="s">
        <v>451</v>
      </c>
      <c r="BG127" s="780"/>
      <c r="BH127" s="780"/>
      <c r="BI127" s="780"/>
      <c r="BJ127" s="780"/>
      <c r="BK127" s="780"/>
      <c r="BL127" s="781"/>
      <c r="BM127" s="779" t="s">
        <v>452</v>
      </c>
      <c r="BN127" s="780"/>
      <c r="BO127" s="780"/>
      <c r="BP127" s="780"/>
      <c r="BQ127" s="780"/>
      <c r="BR127" s="780"/>
      <c r="BS127" s="781"/>
      <c r="BT127" s="779" t="s">
        <v>453</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454</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455</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456</v>
      </c>
      <c r="X128" s="766"/>
      <c r="Y128" s="766"/>
      <c r="Z128" s="767"/>
      <c r="AA128" s="768">
        <v>247910</v>
      </c>
      <c r="AB128" s="769"/>
      <c r="AC128" s="769"/>
      <c r="AD128" s="769"/>
      <c r="AE128" s="770"/>
      <c r="AF128" s="771">
        <v>239425</v>
      </c>
      <c r="AG128" s="769"/>
      <c r="AH128" s="769"/>
      <c r="AI128" s="769"/>
      <c r="AJ128" s="770"/>
      <c r="AK128" s="771">
        <v>214015</v>
      </c>
      <c r="AL128" s="769"/>
      <c r="AM128" s="769"/>
      <c r="AN128" s="769"/>
      <c r="AO128" s="770"/>
      <c r="AP128" s="772"/>
      <c r="AQ128" s="773"/>
      <c r="AR128" s="773"/>
      <c r="AS128" s="773"/>
      <c r="AT128" s="774"/>
      <c r="AU128" s="231"/>
      <c r="AV128" s="231"/>
      <c r="AW128" s="231"/>
      <c r="AX128" s="775" t="s">
        <v>457</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458</v>
      </c>
      <c r="CQ128" s="698"/>
      <c r="CR128" s="698"/>
      <c r="CS128" s="698"/>
      <c r="CT128" s="698"/>
      <c r="CU128" s="698"/>
      <c r="CV128" s="698"/>
      <c r="CW128" s="698"/>
      <c r="CX128" s="698"/>
      <c r="CY128" s="698"/>
      <c r="CZ128" s="698"/>
      <c r="DA128" s="698"/>
      <c r="DB128" s="698"/>
      <c r="DC128" s="698"/>
      <c r="DD128" s="698"/>
      <c r="DE128" s="698"/>
      <c r="DF128" s="699"/>
      <c r="DG128" s="758">
        <v>10078520</v>
      </c>
      <c r="DH128" s="759"/>
      <c r="DI128" s="759"/>
      <c r="DJ128" s="759"/>
      <c r="DK128" s="759"/>
      <c r="DL128" s="759">
        <v>9384382</v>
      </c>
      <c r="DM128" s="759"/>
      <c r="DN128" s="759"/>
      <c r="DO128" s="759"/>
      <c r="DP128" s="759"/>
      <c r="DQ128" s="759">
        <v>9426028</v>
      </c>
      <c r="DR128" s="759"/>
      <c r="DS128" s="759"/>
      <c r="DT128" s="759"/>
      <c r="DU128" s="759"/>
      <c r="DV128" s="760">
        <v>3.7</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459</v>
      </c>
      <c r="X129" s="745"/>
      <c r="Y129" s="745"/>
      <c r="Z129" s="746"/>
      <c r="AA129" s="747">
        <v>315831404</v>
      </c>
      <c r="AB129" s="748"/>
      <c r="AC129" s="748"/>
      <c r="AD129" s="748"/>
      <c r="AE129" s="749"/>
      <c r="AF129" s="750">
        <v>307388299</v>
      </c>
      <c r="AG129" s="748"/>
      <c r="AH129" s="748"/>
      <c r="AI129" s="748"/>
      <c r="AJ129" s="749"/>
      <c r="AK129" s="750">
        <v>309874046</v>
      </c>
      <c r="AL129" s="748"/>
      <c r="AM129" s="748"/>
      <c r="AN129" s="748"/>
      <c r="AO129" s="749"/>
      <c r="AP129" s="751"/>
      <c r="AQ129" s="752"/>
      <c r="AR129" s="752"/>
      <c r="AS129" s="752"/>
      <c r="AT129" s="753"/>
      <c r="AU129" s="232"/>
      <c r="AV129" s="232"/>
      <c r="AW129" s="232"/>
      <c r="AX129" s="719" t="s">
        <v>460</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461</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462</v>
      </c>
      <c r="X130" s="745"/>
      <c r="Y130" s="745"/>
      <c r="Z130" s="746"/>
      <c r="AA130" s="747">
        <v>55397407</v>
      </c>
      <c r="AB130" s="748"/>
      <c r="AC130" s="748"/>
      <c r="AD130" s="748"/>
      <c r="AE130" s="749"/>
      <c r="AF130" s="750">
        <v>53853986</v>
      </c>
      <c r="AG130" s="748"/>
      <c r="AH130" s="748"/>
      <c r="AI130" s="748"/>
      <c r="AJ130" s="749"/>
      <c r="AK130" s="750">
        <v>52719383</v>
      </c>
      <c r="AL130" s="748"/>
      <c r="AM130" s="748"/>
      <c r="AN130" s="748"/>
      <c r="AO130" s="749"/>
      <c r="AP130" s="751"/>
      <c r="AQ130" s="752"/>
      <c r="AR130" s="752"/>
      <c r="AS130" s="752"/>
      <c r="AT130" s="753"/>
      <c r="AU130" s="232"/>
      <c r="AV130" s="232"/>
      <c r="AW130" s="232"/>
      <c r="AX130" s="719" t="s">
        <v>463</v>
      </c>
      <c r="AY130" s="720"/>
      <c r="AZ130" s="720"/>
      <c r="BA130" s="720"/>
      <c r="BB130" s="720"/>
      <c r="BC130" s="720"/>
      <c r="BD130" s="720"/>
      <c r="BE130" s="721"/>
      <c r="BF130" s="722">
        <v>13.8</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464</v>
      </c>
      <c r="X131" s="729"/>
      <c r="Y131" s="729"/>
      <c r="Z131" s="730"/>
      <c r="AA131" s="731">
        <v>260433997</v>
      </c>
      <c r="AB131" s="732"/>
      <c r="AC131" s="732"/>
      <c r="AD131" s="732"/>
      <c r="AE131" s="733"/>
      <c r="AF131" s="734">
        <v>253534313</v>
      </c>
      <c r="AG131" s="732"/>
      <c r="AH131" s="732"/>
      <c r="AI131" s="732"/>
      <c r="AJ131" s="733"/>
      <c r="AK131" s="734">
        <v>257154663</v>
      </c>
      <c r="AL131" s="732"/>
      <c r="AM131" s="732"/>
      <c r="AN131" s="732"/>
      <c r="AO131" s="733"/>
      <c r="AP131" s="735"/>
      <c r="AQ131" s="736"/>
      <c r="AR131" s="736"/>
      <c r="AS131" s="736"/>
      <c r="AT131" s="737"/>
      <c r="AU131" s="232"/>
      <c r="AV131" s="232"/>
      <c r="AW131" s="232"/>
      <c r="AX131" s="697" t="s">
        <v>465</v>
      </c>
      <c r="AY131" s="698"/>
      <c r="AZ131" s="698"/>
      <c r="BA131" s="698"/>
      <c r="BB131" s="698"/>
      <c r="BC131" s="698"/>
      <c r="BD131" s="698"/>
      <c r="BE131" s="699"/>
      <c r="BF131" s="700">
        <v>217.7</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466</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467</v>
      </c>
      <c r="W132" s="710"/>
      <c r="X132" s="710"/>
      <c r="Y132" s="710"/>
      <c r="Z132" s="711"/>
      <c r="AA132" s="712">
        <v>13.097272009999999</v>
      </c>
      <c r="AB132" s="713"/>
      <c r="AC132" s="713"/>
      <c r="AD132" s="713"/>
      <c r="AE132" s="714"/>
      <c r="AF132" s="715">
        <v>14.32894334</v>
      </c>
      <c r="AG132" s="713"/>
      <c r="AH132" s="713"/>
      <c r="AI132" s="713"/>
      <c r="AJ132" s="714"/>
      <c r="AK132" s="715">
        <v>14.100905559999999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468</v>
      </c>
      <c r="W133" s="689"/>
      <c r="X133" s="689"/>
      <c r="Y133" s="689"/>
      <c r="Z133" s="690"/>
      <c r="AA133" s="691">
        <v>13.4</v>
      </c>
      <c r="AB133" s="692"/>
      <c r="AC133" s="692"/>
      <c r="AD133" s="692"/>
      <c r="AE133" s="693"/>
      <c r="AF133" s="691">
        <v>13.8</v>
      </c>
      <c r="AG133" s="692"/>
      <c r="AH133" s="692"/>
      <c r="AI133" s="692"/>
      <c r="AJ133" s="693"/>
      <c r="AK133" s="691">
        <v>13.8</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oPS9bONpZqaXf1eLXEkch6sbMkHIxWQKqFcVt9vYUe7tDdIkLaY7al2kEh8Jgb0gWhU5lZy3WHkekBFikjGcg==" saltValue="lJ3JOy3BqjL/6Mh1+X4b0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election activeCell="CU28" sqref="CU28"/>
    </sheetView>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Nc7QogzhgIqCifco5wW8dLgJ+YdnTwqqEB2MciaJbj04j41xv1hTpeAGv8K3m2SpnzVWtoZMfb2zRl4Atua9KA==" saltValue="T4ehKAAuzVaNWFvpF+5A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bzJdu4lk+hxHQ1hz8LxNekRQZBidjI2+MIWFJXqU2dDitpUhL9i54XTzVIH47Jnc8KfnDtwOB533HmekYBVQyQ==" saltValue="E35PQi1wmqmZ73LBJChX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471</v>
      </c>
      <c r="AP7" s="271"/>
      <c r="AQ7" s="272" t="s">
        <v>472</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473</v>
      </c>
      <c r="AQ8" s="278" t="s">
        <v>474</v>
      </c>
      <c r="AR8" s="279" t="s">
        <v>475</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476</v>
      </c>
      <c r="AL9" s="1113"/>
      <c r="AM9" s="1113"/>
      <c r="AN9" s="1114"/>
      <c r="AO9" s="280">
        <v>119379735</v>
      </c>
      <c r="AP9" s="280">
        <v>117153</v>
      </c>
      <c r="AQ9" s="281">
        <v>108341</v>
      </c>
      <c r="AR9" s="282">
        <v>8.1</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477</v>
      </c>
      <c r="AL10" s="1113"/>
      <c r="AM10" s="1113"/>
      <c r="AN10" s="1114"/>
      <c r="AO10" s="280">
        <v>157229</v>
      </c>
      <c r="AP10" s="280">
        <v>154</v>
      </c>
      <c r="AQ10" s="281">
        <v>580</v>
      </c>
      <c r="AR10" s="282">
        <v>-73.400000000000006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478</v>
      </c>
      <c r="AL11" s="1113"/>
      <c r="AM11" s="1113"/>
      <c r="AN11" s="1114"/>
      <c r="AO11" s="280" t="s">
        <v>479</v>
      </c>
      <c r="AP11" s="280" t="s">
        <v>479</v>
      </c>
      <c r="AQ11" s="281" t="s">
        <v>479</v>
      </c>
      <c r="AR11" s="282" t="s">
        <v>479</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480</v>
      </c>
      <c r="AL12" s="1113"/>
      <c r="AM12" s="1113"/>
      <c r="AN12" s="1114"/>
      <c r="AO12" s="280" t="s">
        <v>479</v>
      </c>
      <c r="AP12" s="280" t="s">
        <v>479</v>
      </c>
      <c r="AQ12" s="281">
        <v>28</v>
      </c>
      <c r="AR12" s="282" t="s">
        <v>479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481</v>
      </c>
      <c r="AL13" s="1113"/>
      <c r="AM13" s="1113"/>
      <c r="AN13" s="1114"/>
      <c r="AO13" s="280">
        <v>1410432</v>
      </c>
      <c r="AP13" s="280">
        <v>1384</v>
      </c>
      <c r="AQ13" s="281">
        <v>1968</v>
      </c>
      <c r="AR13" s="282">
        <v>-29.7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482</v>
      </c>
      <c r="AL14" s="1113"/>
      <c r="AM14" s="1113"/>
      <c r="AN14" s="1114"/>
      <c r="AO14" s="280">
        <v>-5797163</v>
      </c>
      <c r="AP14" s="280">
        <v>-5689</v>
      </c>
      <c r="AQ14" s="281">
        <v>-5147</v>
      </c>
      <c r="AR14" s="282">
        <v>10.5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115150233</v>
      </c>
      <c r="AP15" s="280">
        <v>113003</v>
      </c>
      <c r="AQ15" s="281">
        <v>105769</v>
      </c>
      <c r="AR15" s="282">
        <v>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487</v>
      </c>
      <c r="AL21" s="1116"/>
      <c r="AM21" s="1116"/>
      <c r="AN21" s="1117"/>
      <c r="AO21" s="295">
        <v>1397.05</v>
      </c>
      <c r="AP21" s="296">
        <v>1276.01</v>
      </c>
      <c r="AQ21" s="297">
        <v>121.04</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488</v>
      </c>
      <c r="AL22" s="1116"/>
      <c r="AM22" s="1116"/>
      <c r="AN22" s="1117"/>
      <c r="AO22" s="300">
        <v>99.3</v>
      </c>
      <c r="AP22" s="301">
        <v>99.1</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489</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471</v>
      </c>
      <c r="AP30" s="271"/>
      <c r="AQ30" s="272" t="s">
        <v>472</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473</v>
      </c>
      <c r="AQ31" s="278" t="s">
        <v>474</v>
      </c>
      <c r="AR31" s="279" t="s">
        <v>475</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492</v>
      </c>
      <c r="AL32" s="1107"/>
      <c r="AM32" s="1107"/>
      <c r="AN32" s="1108"/>
      <c r="AO32" s="280">
        <v>76088409</v>
      </c>
      <c r="AP32" s="280">
        <v>74669</v>
      </c>
      <c r="AQ32" s="281">
        <v>54476</v>
      </c>
      <c r="AR32" s="282">
        <v>37.1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493</v>
      </c>
      <c r="AL33" s="1107"/>
      <c r="AM33" s="1107"/>
      <c r="AN33" s="1108"/>
      <c r="AO33" s="280" t="s">
        <v>479</v>
      </c>
      <c r="AP33" s="280" t="s">
        <v>479</v>
      </c>
      <c r="AQ33" s="281">
        <v>4608</v>
      </c>
      <c r="AR33" s="282" t="s">
        <v>479</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494</v>
      </c>
      <c r="AL34" s="1107"/>
      <c r="AM34" s="1107"/>
      <c r="AN34" s="1108"/>
      <c r="AO34" s="280">
        <v>10429061</v>
      </c>
      <c r="AP34" s="280">
        <v>10235</v>
      </c>
      <c r="AQ34" s="281">
        <v>15895</v>
      </c>
      <c r="AR34" s="282">
        <v>-35.6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495</v>
      </c>
      <c r="AL35" s="1107"/>
      <c r="AM35" s="1107"/>
      <c r="AN35" s="1108"/>
      <c r="AO35" s="280">
        <v>2467690</v>
      </c>
      <c r="AP35" s="280">
        <v>2422</v>
      </c>
      <c r="AQ35" s="281">
        <v>1275</v>
      </c>
      <c r="AR35" s="282">
        <v>90</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496</v>
      </c>
      <c r="AL36" s="1107"/>
      <c r="AM36" s="1107"/>
      <c r="AN36" s="1108"/>
      <c r="AO36" s="280" t="s">
        <v>479</v>
      </c>
      <c r="AP36" s="280" t="s">
        <v>479</v>
      </c>
      <c r="AQ36" s="281">
        <v>43</v>
      </c>
      <c r="AR36" s="282" t="s">
        <v>479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497</v>
      </c>
      <c r="AL37" s="1107"/>
      <c r="AM37" s="1107"/>
      <c r="AN37" s="1108"/>
      <c r="AO37" s="280">
        <v>208928</v>
      </c>
      <c r="AP37" s="280">
        <v>205</v>
      </c>
      <c r="AQ37" s="281">
        <v>446</v>
      </c>
      <c r="AR37" s="282">
        <v>-54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498</v>
      </c>
      <c r="AL38" s="1104"/>
      <c r="AM38" s="1104"/>
      <c r="AN38" s="1105"/>
      <c r="AO38" s="310">
        <v>446</v>
      </c>
      <c r="AP38" s="310">
        <v>0</v>
      </c>
      <c r="AQ38" s="311">
        <v>0</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499</v>
      </c>
      <c r="AL39" s="1104"/>
      <c r="AM39" s="1104"/>
      <c r="AN39" s="1105"/>
      <c r="AO39" s="280">
        <v>-214015</v>
      </c>
      <c r="AP39" s="280">
        <v>-210</v>
      </c>
      <c r="AQ39" s="281">
        <v>-917</v>
      </c>
      <c r="AR39" s="282">
        <v>-77.099999999999994</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500</v>
      </c>
      <c r="AL40" s="1107"/>
      <c r="AM40" s="1107"/>
      <c r="AN40" s="1108"/>
      <c r="AO40" s="280">
        <v>-52719383</v>
      </c>
      <c r="AP40" s="280">
        <v>-51736</v>
      </c>
      <c r="AQ40" s="281">
        <v>-40837</v>
      </c>
      <c r="AR40" s="282">
        <v>26.7</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501</v>
      </c>
      <c r="AL41" s="1110"/>
      <c r="AM41" s="1110"/>
      <c r="AN41" s="1111"/>
      <c r="AO41" s="280">
        <v>36261136</v>
      </c>
      <c r="AP41" s="280">
        <v>35585</v>
      </c>
      <c r="AQ41" s="281">
        <v>34990</v>
      </c>
      <c r="AR41" s="282">
        <v>1.7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471</v>
      </c>
      <c r="AN49" s="1100" t="s">
        <v>504</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505</v>
      </c>
      <c r="AO50" s="323" t="s">
        <v>506</v>
      </c>
      <c r="AP50" s="324" t="s">
        <v>507</v>
      </c>
      <c r="AQ50" s="325" t="s">
        <v>508</v>
      </c>
      <c r="AR50" s="326" t="s">
        <v>509</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104518740</v>
      </c>
      <c r="AN51" s="328">
        <v>98976</v>
      </c>
      <c r="AO51" s="329">
        <v>15</v>
      </c>
      <c r="AP51" s="330">
        <v>91743</v>
      </c>
      <c r="AQ51" s="331">
        <v>11.2</v>
      </c>
      <c r="AR51" s="332">
        <v>3.8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30720033</v>
      </c>
      <c r="AN52" s="336">
        <v>29091</v>
      </c>
      <c r="AO52" s="337">
        <v>35.700000000000003</v>
      </c>
      <c r="AP52" s="338">
        <v>21872</v>
      </c>
      <c r="AQ52" s="339">
        <v>14.5</v>
      </c>
      <c r="AR52" s="340">
        <v>21.2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107935113</v>
      </c>
      <c r="AN53" s="328">
        <v>103020</v>
      </c>
      <c r="AO53" s="329">
        <v>4.0999999999999996</v>
      </c>
      <c r="AP53" s="330">
        <v>95429</v>
      </c>
      <c r="AQ53" s="331">
        <v>4</v>
      </c>
      <c r="AR53" s="332">
        <v>0.1</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20962519</v>
      </c>
      <c r="AN54" s="336">
        <v>20008</v>
      </c>
      <c r="AO54" s="337">
        <v>-31.2</v>
      </c>
      <c r="AP54" s="338">
        <v>19371</v>
      </c>
      <c r="AQ54" s="339">
        <v>-11.4</v>
      </c>
      <c r="AR54" s="340">
        <v>-19.8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107331612</v>
      </c>
      <c r="AN55" s="328">
        <v>103470</v>
      </c>
      <c r="AO55" s="329">
        <v>0.4</v>
      </c>
      <c r="AP55" s="330">
        <v>93540</v>
      </c>
      <c r="AQ55" s="331">
        <v>-2</v>
      </c>
      <c r="AR55" s="332">
        <v>2.4</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26070968</v>
      </c>
      <c r="AN56" s="336">
        <v>25133</v>
      </c>
      <c r="AO56" s="337">
        <v>25.6</v>
      </c>
      <c r="AP56" s="338">
        <v>20617</v>
      </c>
      <c r="AQ56" s="339">
        <v>6.4</v>
      </c>
      <c r="AR56" s="340">
        <v>19.2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105051996</v>
      </c>
      <c r="AN57" s="328">
        <v>102147</v>
      </c>
      <c r="AO57" s="329">
        <v>-1.3</v>
      </c>
      <c r="AP57" s="330">
        <v>88232</v>
      </c>
      <c r="AQ57" s="331">
        <v>-5.7</v>
      </c>
      <c r="AR57" s="332">
        <v>4.4000000000000004</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24220202</v>
      </c>
      <c r="AN58" s="336">
        <v>23550</v>
      </c>
      <c r="AO58" s="337">
        <v>-6.3</v>
      </c>
      <c r="AP58" s="338">
        <v>18955</v>
      </c>
      <c r="AQ58" s="339">
        <v>-8.1</v>
      </c>
      <c r="AR58" s="340">
        <v>1.8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95906362</v>
      </c>
      <c r="AN59" s="328">
        <v>94118</v>
      </c>
      <c r="AO59" s="329">
        <v>-7.9</v>
      </c>
      <c r="AP59" s="330">
        <v>88906</v>
      </c>
      <c r="AQ59" s="331">
        <v>0.8</v>
      </c>
      <c r="AR59" s="332">
        <v>-8.6999999999999993</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21737475</v>
      </c>
      <c r="AN60" s="336">
        <v>21332</v>
      </c>
      <c r="AO60" s="337">
        <v>-9.4</v>
      </c>
      <c r="AP60" s="338">
        <v>19827</v>
      </c>
      <c r="AQ60" s="339">
        <v>4.5999999999999996</v>
      </c>
      <c r="AR60" s="340">
        <v>-14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104148765</v>
      </c>
      <c r="AN61" s="343">
        <v>100346</v>
      </c>
      <c r="AO61" s="344">
        <v>2.1</v>
      </c>
      <c r="AP61" s="345">
        <v>91570</v>
      </c>
      <c r="AQ61" s="346">
        <v>1.7</v>
      </c>
      <c r="AR61" s="332">
        <v>0.4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24742239</v>
      </c>
      <c r="AN62" s="336">
        <v>23823</v>
      </c>
      <c r="AO62" s="337">
        <v>2.9</v>
      </c>
      <c r="AP62" s="338">
        <v>20128</v>
      </c>
      <c r="AQ62" s="339">
        <v>1.2</v>
      </c>
      <c r="AR62" s="340">
        <v>1.7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PlXlXaZI3T4aM8tBnKtn3HnGIKtOlxrmFQd33avX8sAV/0KcYnuP6VttJdpTvbI7QaQp4Lk2CBIao8QEnYmQFQ==" saltValue="rx+Yzb8WL50zz/k5Z1RJp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ddNFLe6nTBGHQlBOWDZz6EwmsfClptSK8djJNmEY7IAonlASx2LpMvG2EvhZs+qJPrI8CtsnFIkPmi2kllTLQ==" saltValue="yAgEUivhLjLaxC6/vdvBk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2B3AaxRwWGW6mqb7s2BDoJFS6cxNV/zQ2y65MmQgVKkH24rUs91VX6oGxM4DjgnRO/EyB/6SqIUMI6gU5DmriA==" saltValue="nG8blRChfCQBvlrY7EtCY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517</v>
      </c>
      <c r="G46" s="350" t="s">
        <v>518</v>
      </c>
      <c r="H46" s="350" t="s">
        <v>519</v>
      </c>
      <c r="I46" s="350" t="s">
        <v>520</v>
      </c>
      <c r="J46" s="351" t="s">
        <v>521</v>
      </c>
    </row>
    <row r="47" spans="2:10" ht="57.75" customHeight="1" x14ac:dyDescent="0.2">
      <c r="B47" s="7"/>
      <c r="C47" s="1121" t="s">
        <v>4</v>
      </c>
      <c r="D47" s="1121"/>
      <c r="E47" s="1122"/>
      <c r="F47" s="352">
        <v>0.98</v>
      </c>
      <c r="G47" s="353">
        <v>1.03</v>
      </c>
      <c r="H47" s="353">
        <v>1.03</v>
      </c>
      <c r="I47" s="353">
        <v>1.1200000000000001</v>
      </c>
      <c r="J47" s="354">
        <v>0.83</v>
      </c>
    </row>
    <row r="48" spans="2:10" ht="57.75" customHeight="1" x14ac:dyDescent="0.2">
      <c r="B48" s="8"/>
      <c r="C48" s="1123" t="s">
        <v>5</v>
      </c>
      <c r="D48" s="1123"/>
      <c r="E48" s="1124"/>
      <c r="F48" s="355">
        <v>0.45</v>
      </c>
      <c r="G48" s="356">
        <v>0.46</v>
      </c>
      <c r="H48" s="356">
        <v>0.38</v>
      </c>
      <c r="I48" s="356">
        <v>0.38</v>
      </c>
      <c r="J48" s="357">
        <v>0.44</v>
      </c>
    </row>
    <row r="49" spans="2:10" ht="57.75" customHeight="1" thickBot="1" x14ac:dyDescent="0.25">
      <c r="B49" s="9"/>
      <c r="C49" s="1125" t="s">
        <v>6</v>
      </c>
      <c r="D49" s="1125"/>
      <c r="E49" s="1126"/>
      <c r="F49" s="358">
        <v>7.0000000000000007E-2</v>
      </c>
      <c r="G49" s="359">
        <v>7.0000000000000007E-2</v>
      </c>
      <c r="H49" s="359">
        <v>0.65</v>
      </c>
      <c r="I49" s="359">
        <v>0.63</v>
      </c>
      <c r="J49" s="360">
        <v>0.3</v>
      </c>
    </row>
    <row r="50" spans="2:10" ht="13.5" customHeight="1" x14ac:dyDescent="0.2"/>
  </sheetData>
  <sheetProtection algorithmName="SHA-512" hashValue="vLLk268YIh0lF7BPbksBmEtDuWvBZKWF1acXxTG9TPB4pDV6nzXScTo0VtaFGSyGADEm1OD1TvLN7IQsa50tDA==" saltValue="iDeR7udjkkzyFF/kh0xQ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33" t="s">
        <v>522</v>
      </c>
      <c r="D34" s="1133"/>
      <c r="E34" s="1134"/>
      <c r="F34" s="20">
        <v>2.11</v>
      </c>
      <c r="G34" s="21">
        <v>2.2999999999999998</v>
      </c>
      <c r="H34" s="21">
        <v>2.8</v>
      </c>
      <c r="I34" s="21">
        <v>3.18</v>
      </c>
      <c r="J34" s="22">
        <v>3.57</v>
      </c>
      <c r="K34" s="10"/>
      <c r="L34" s="10"/>
      <c r="M34" s="10"/>
      <c r="N34" s="10"/>
      <c r="O34" s="10"/>
      <c r="P34" s="10"/>
    </row>
    <row r="35" spans="1:16" ht="39" customHeight="1" x14ac:dyDescent="0.2">
      <c r="A35" s="10"/>
      <c r="B35" s="23"/>
      <c r="C35" s="1127" t="s">
        <v>523</v>
      </c>
      <c r="D35" s="1128"/>
      <c r="E35" s="1129"/>
      <c r="F35" s="24">
        <v>2.14</v>
      </c>
      <c r="G35" s="25">
        <v>2.19</v>
      </c>
      <c r="H35" s="25">
        <v>2.17</v>
      </c>
      <c r="I35" s="25">
        <v>2.2599999999999998</v>
      </c>
      <c r="J35" s="26">
        <v>2.27</v>
      </c>
      <c r="K35" s="10"/>
      <c r="L35" s="10"/>
      <c r="M35" s="10"/>
      <c r="N35" s="10"/>
      <c r="O35" s="10"/>
      <c r="P35" s="10"/>
    </row>
    <row r="36" spans="1:16" ht="39" customHeight="1" x14ac:dyDescent="0.2">
      <c r="A36" s="10"/>
      <c r="B36" s="23"/>
      <c r="C36" s="1127" t="s">
        <v>524</v>
      </c>
      <c r="D36" s="1128"/>
      <c r="E36" s="1129"/>
      <c r="F36" s="24">
        <v>1.71</v>
      </c>
      <c r="G36" s="25">
        <v>1.69</v>
      </c>
      <c r="H36" s="25">
        <v>1.89</v>
      </c>
      <c r="I36" s="25">
        <v>2.15</v>
      </c>
      <c r="J36" s="26">
        <v>2.12</v>
      </c>
      <c r="K36" s="10"/>
      <c r="L36" s="10"/>
      <c r="M36" s="10"/>
      <c r="N36" s="10"/>
      <c r="O36" s="10"/>
      <c r="P36" s="10"/>
    </row>
    <row r="37" spans="1:16" ht="39" customHeight="1" x14ac:dyDescent="0.2">
      <c r="A37" s="10"/>
      <c r="B37" s="23"/>
      <c r="C37" s="1127" t="s">
        <v>525</v>
      </c>
      <c r="D37" s="1128"/>
      <c r="E37" s="1129"/>
      <c r="F37" s="24">
        <v>1.24</v>
      </c>
      <c r="G37" s="25">
        <v>1.44</v>
      </c>
      <c r="H37" s="25">
        <v>1.49</v>
      </c>
      <c r="I37" s="25">
        <v>1.27</v>
      </c>
      <c r="J37" s="26">
        <v>1.45</v>
      </c>
      <c r="K37" s="10"/>
      <c r="L37" s="10"/>
      <c r="M37" s="10"/>
      <c r="N37" s="10"/>
      <c r="O37" s="10"/>
      <c r="P37" s="10"/>
    </row>
    <row r="38" spans="1:16" ht="39" customHeight="1" x14ac:dyDescent="0.2">
      <c r="A38" s="10"/>
      <c r="B38" s="23"/>
      <c r="C38" s="1127" t="s">
        <v>526</v>
      </c>
      <c r="D38" s="1128"/>
      <c r="E38" s="1129"/>
      <c r="F38" s="24">
        <v>0.88</v>
      </c>
      <c r="G38" s="25">
        <v>0.88</v>
      </c>
      <c r="H38" s="25">
        <v>0.91</v>
      </c>
      <c r="I38" s="25">
        <v>0.92</v>
      </c>
      <c r="J38" s="26">
        <v>0.95</v>
      </c>
      <c r="K38" s="10"/>
      <c r="L38" s="10"/>
      <c r="M38" s="10"/>
      <c r="N38" s="10"/>
      <c r="O38" s="10"/>
      <c r="P38" s="10"/>
    </row>
    <row r="39" spans="1:16" ht="39" customHeight="1" x14ac:dyDescent="0.2">
      <c r="A39" s="10"/>
      <c r="B39" s="23"/>
      <c r="C39" s="1127" t="s">
        <v>527</v>
      </c>
      <c r="D39" s="1128"/>
      <c r="E39" s="1129"/>
      <c r="F39" s="24">
        <v>0.98</v>
      </c>
      <c r="G39" s="25">
        <v>1.85</v>
      </c>
      <c r="H39" s="25">
        <v>1.77</v>
      </c>
      <c r="I39" s="25">
        <v>0.83</v>
      </c>
      <c r="J39" s="26">
        <v>0.83</v>
      </c>
      <c r="K39" s="10"/>
      <c r="L39" s="10"/>
      <c r="M39" s="10"/>
      <c r="N39" s="10"/>
      <c r="O39" s="10"/>
      <c r="P39" s="10"/>
    </row>
    <row r="40" spans="1:16" ht="39" customHeight="1" x14ac:dyDescent="0.2">
      <c r="A40" s="10"/>
      <c r="B40" s="23"/>
      <c r="C40" s="1127" t="s">
        <v>528</v>
      </c>
      <c r="D40" s="1128"/>
      <c r="E40" s="1129"/>
      <c r="F40" s="24">
        <v>0.35</v>
      </c>
      <c r="G40" s="25">
        <v>0.38</v>
      </c>
      <c r="H40" s="25">
        <v>0.38</v>
      </c>
      <c r="I40" s="25">
        <v>0.45</v>
      </c>
      <c r="J40" s="26">
        <v>0.48</v>
      </c>
      <c r="K40" s="10"/>
      <c r="L40" s="10"/>
      <c r="M40" s="10"/>
      <c r="N40" s="10"/>
      <c r="O40" s="10"/>
      <c r="P40" s="10"/>
    </row>
    <row r="41" spans="1:16" ht="39" customHeight="1" x14ac:dyDescent="0.2">
      <c r="A41" s="10"/>
      <c r="B41" s="23"/>
      <c r="C41" s="1127" t="s">
        <v>529</v>
      </c>
      <c r="D41" s="1128"/>
      <c r="E41" s="1129"/>
      <c r="F41" s="24">
        <v>0.23</v>
      </c>
      <c r="G41" s="25">
        <v>0.21</v>
      </c>
      <c r="H41" s="25">
        <v>0.21</v>
      </c>
      <c r="I41" s="25">
        <v>0.23</v>
      </c>
      <c r="J41" s="26">
        <v>0.22</v>
      </c>
      <c r="K41" s="10"/>
      <c r="L41" s="10"/>
      <c r="M41" s="10"/>
      <c r="N41" s="10"/>
      <c r="O41" s="10"/>
      <c r="P41" s="10"/>
    </row>
    <row r="42" spans="1:16" ht="39" customHeight="1" x14ac:dyDescent="0.2">
      <c r="A42" s="10"/>
      <c r="B42" s="27"/>
      <c r="C42" s="1127" t="s">
        <v>530</v>
      </c>
      <c r="D42" s="1128"/>
      <c r="E42" s="1129"/>
      <c r="F42" s="24" t="s">
        <v>479</v>
      </c>
      <c r="G42" s="25" t="s">
        <v>479</v>
      </c>
      <c r="H42" s="25" t="s">
        <v>479</v>
      </c>
      <c r="I42" s="25" t="s">
        <v>479</v>
      </c>
      <c r="J42" s="26" t="s">
        <v>479</v>
      </c>
      <c r="K42" s="10"/>
      <c r="L42" s="10"/>
      <c r="M42" s="10"/>
      <c r="N42" s="10"/>
      <c r="O42" s="10"/>
      <c r="P42" s="10"/>
    </row>
    <row r="43" spans="1:16" ht="39" customHeight="1" thickBot="1" x14ac:dyDescent="0.25">
      <c r="A43" s="10"/>
      <c r="B43" s="28"/>
      <c r="C43" s="1130" t="s">
        <v>531</v>
      </c>
      <c r="D43" s="1131"/>
      <c r="E43" s="1132"/>
      <c r="F43" s="29">
        <v>0.54</v>
      </c>
      <c r="G43" s="30">
        <v>0.63</v>
      </c>
      <c r="H43" s="30">
        <v>0.41</v>
      </c>
      <c r="I43" s="30">
        <v>0.3</v>
      </c>
      <c r="J43" s="31">
        <v>0.42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eUhV7Lf8TCuCI5j766WH0caFH/k1gOlI6//z3+C9qJzNmrljTpyWtr1HVal+ehX1MIX3ZNVNhFD6TJ5rN7xiA==" saltValue="niATcwriGim+T6zQbrfV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79000</v>
      </c>
      <c r="L45" s="48">
        <v>79674</v>
      </c>
      <c r="M45" s="48">
        <v>77338</v>
      </c>
      <c r="N45" s="48">
        <v>77559</v>
      </c>
      <c r="O45" s="49">
        <v>76088</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479</v>
      </c>
      <c r="L46" s="52" t="s">
        <v>479</v>
      </c>
      <c r="M46" s="52" t="s">
        <v>479</v>
      </c>
      <c r="N46" s="52" t="s">
        <v>479</v>
      </c>
      <c r="O46" s="53" t="s">
        <v>479</v>
      </c>
      <c r="P46" s="36"/>
      <c r="Q46" s="36"/>
      <c r="R46" s="36"/>
      <c r="S46" s="36"/>
      <c r="T46" s="36"/>
      <c r="U46" s="36"/>
    </row>
    <row r="47" spans="1:21" ht="30.75" customHeight="1" x14ac:dyDescent="0.2">
      <c r="A47" s="36"/>
      <c r="B47" s="1160"/>
      <c r="C47" s="1161"/>
      <c r="D47" s="50"/>
      <c r="E47" s="1137" t="s">
        <v>13</v>
      </c>
      <c r="F47" s="1137"/>
      <c r="G47" s="1137"/>
      <c r="H47" s="1137"/>
      <c r="I47" s="1137"/>
      <c r="J47" s="1138"/>
      <c r="K47" s="51">
        <v>9200</v>
      </c>
      <c r="L47" s="52">
        <v>9223</v>
      </c>
      <c r="M47" s="52">
        <v>9422</v>
      </c>
      <c r="N47" s="52">
        <v>10021</v>
      </c>
      <c r="O47" s="53">
        <v>10429</v>
      </c>
      <c r="P47" s="36"/>
      <c r="Q47" s="36"/>
      <c r="R47" s="36"/>
      <c r="S47" s="36"/>
      <c r="T47" s="36"/>
      <c r="U47" s="36"/>
    </row>
    <row r="48" spans="1:21" ht="30.75" customHeight="1" x14ac:dyDescent="0.2">
      <c r="A48" s="36"/>
      <c r="B48" s="1160"/>
      <c r="C48" s="1161"/>
      <c r="D48" s="50"/>
      <c r="E48" s="1137" t="s">
        <v>14</v>
      </c>
      <c r="F48" s="1137"/>
      <c r="G48" s="1137"/>
      <c r="H48" s="1137"/>
      <c r="I48" s="1137"/>
      <c r="J48" s="1138"/>
      <c r="K48" s="51">
        <v>2627</v>
      </c>
      <c r="L48" s="52">
        <v>2627</v>
      </c>
      <c r="M48" s="52">
        <v>2734</v>
      </c>
      <c r="N48" s="52">
        <v>2625</v>
      </c>
      <c r="O48" s="53">
        <v>2468</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479</v>
      </c>
      <c r="L49" s="52" t="s">
        <v>479</v>
      </c>
      <c r="M49" s="52" t="s">
        <v>479</v>
      </c>
      <c r="N49" s="52" t="s">
        <v>479</v>
      </c>
      <c r="O49" s="53" t="s">
        <v>479</v>
      </c>
      <c r="P49" s="36"/>
      <c r="Q49" s="36"/>
      <c r="R49" s="36"/>
      <c r="S49" s="36"/>
      <c r="T49" s="36"/>
      <c r="U49" s="36"/>
    </row>
    <row r="50" spans="1:21" ht="30.75" customHeight="1" x14ac:dyDescent="0.2">
      <c r="A50" s="36"/>
      <c r="B50" s="1160"/>
      <c r="C50" s="1161"/>
      <c r="D50" s="50"/>
      <c r="E50" s="1137" t="s">
        <v>16</v>
      </c>
      <c r="F50" s="1137"/>
      <c r="G50" s="1137"/>
      <c r="H50" s="1137"/>
      <c r="I50" s="1137"/>
      <c r="J50" s="1138"/>
      <c r="K50" s="51">
        <v>434</v>
      </c>
      <c r="L50" s="52">
        <v>296</v>
      </c>
      <c r="M50" s="52">
        <v>261</v>
      </c>
      <c r="N50" s="52">
        <v>216</v>
      </c>
      <c r="O50" s="53">
        <v>209</v>
      </c>
      <c r="P50" s="36"/>
      <c r="Q50" s="36"/>
      <c r="R50" s="36"/>
      <c r="S50" s="36"/>
      <c r="T50" s="36"/>
      <c r="U50" s="36"/>
    </row>
    <row r="51" spans="1:21" ht="30.75" customHeight="1" x14ac:dyDescent="0.2">
      <c r="A51" s="36"/>
      <c r="B51" s="1162"/>
      <c r="C51" s="1163"/>
      <c r="D51" s="54"/>
      <c r="E51" s="1137" t="s">
        <v>17</v>
      </c>
      <c r="F51" s="1137"/>
      <c r="G51" s="1137"/>
      <c r="H51" s="1137"/>
      <c r="I51" s="1137"/>
      <c r="J51" s="1138"/>
      <c r="K51" s="51">
        <v>0</v>
      </c>
      <c r="L51" s="52">
        <v>0</v>
      </c>
      <c r="M51" s="52">
        <v>0</v>
      </c>
      <c r="N51" s="52">
        <v>1</v>
      </c>
      <c r="O51" s="53">
        <v>0</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59957</v>
      </c>
      <c r="L52" s="52">
        <v>57667</v>
      </c>
      <c r="M52" s="52">
        <v>55645</v>
      </c>
      <c r="N52" s="52">
        <v>54092</v>
      </c>
      <c r="O52" s="53">
        <v>52933</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31304</v>
      </c>
      <c r="L53" s="57">
        <v>34153</v>
      </c>
      <c r="M53" s="57">
        <v>34110</v>
      </c>
      <c r="N53" s="57">
        <v>36330</v>
      </c>
      <c r="O53" s="58">
        <v>36261</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x14ac:dyDescent="0.3">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13279</v>
      </c>
      <c r="L57" s="70">
        <v>4352</v>
      </c>
      <c r="M57" s="70">
        <v>4203</v>
      </c>
      <c r="N57" s="70">
        <v>6970</v>
      </c>
      <c r="O57" s="71">
        <v>12722</v>
      </c>
      <c r="P57" s="36"/>
      <c r="Q57" s="36"/>
      <c r="R57" s="36"/>
      <c r="S57" s="36"/>
      <c r="T57" s="36"/>
      <c r="U57" s="36"/>
    </row>
    <row r="58" spans="1:21" ht="30.75" customHeight="1" x14ac:dyDescent="0.2">
      <c r="A58" s="36"/>
      <c r="B58" s="1145"/>
      <c r="C58" s="1146"/>
      <c r="D58" s="1152" t="s">
        <v>26</v>
      </c>
      <c r="E58" s="1153"/>
      <c r="F58" s="1153"/>
      <c r="G58" s="1153"/>
      <c r="H58" s="1153"/>
      <c r="I58" s="1153"/>
      <c r="J58" s="1154"/>
      <c r="K58" s="72">
        <v>26742</v>
      </c>
      <c r="L58" s="73">
        <v>16348</v>
      </c>
      <c r="M58" s="73">
        <v>19901</v>
      </c>
      <c r="N58" s="73">
        <v>25167</v>
      </c>
      <c r="O58" s="74">
        <v>27906</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18941</v>
      </c>
      <c r="L59" s="76">
        <v>13447</v>
      </c>
      <c r="M59" s="76">
        <v>17838</v>
      </c>
      <c r="N59" s="76">
        <v>22143</v>
      </c>
      <c r="O59" s="77">
        <v>24142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OBuMyQ9eUQvPzWiwdA7RvIjOc5oWkQStWCrv9WBRxkNH8YI0ndXQiTLylNWO4B4p4CmA57fljoUPmWXM21taTA==" saltValue="nxKWUb820NDs6Nxl42NI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517</v>
      </c>
      <c r="J40" s="363" t="s">
        <v>518</v>
      </c>
      <c r="K40" s="363" t="s">
        <v>519</v>
      </c>
      <c r="L40" s="363" t="s">
        <v>520</v>
      </c>
      <c r="M40" s="364" t="s">
        <v>521</v>
      </c>
    </row>
    <row r="41" spans="2:13" ht="27.75" customHeight="1" x14ac:dyDescent="0.2">
      <c r="B41" s="1178" t="s">
        <v>30</v>
      </c>
      <c r="C41" s="1179"/>
      <c r="D41" s="87"/>
      <c r="E41" s="1180" t="s">
        <v>31</v>
      </c>
      <c r="F41" s="1180"/>
      <c r="G41" s="1180"/>
      <c r="H41" s="1181"/>
      <c r="I41" s="365">
        <v>1199731</v>
      </c>
      <c r="J41" s="366">
        <v>1203709</v>
      </c>
      <c r="K41" s="366">
        <v>1196703</v>
      </c>
      <c r="L41" s="366">
        <v>1167830</v>
      </c>
      <c r="M41" s="367">
        <v>1125851</v>
      </c>
    </row>
    <row r="42" spans="2:13" ht="27.75" customHeight="1" x14ac:dyDescent="0.2">
      <c r="B42" s="1168"/>
      <c r="C42" s="1169"/>
      <c r="D42" s="88"/>
      <c r="E42" s="1172" t="s">
        <v>32</v>
      </c>
      <c r="F42" s="1172"/>
      <c r="G42" s="1172"/>
      <c r="H42" s="1173"/>
      <c r="I42" s="368">
        <v>122</v>
      </c>
      <c r="J42" s="369">
        <v>41</v>
      </c>
      <c r="K42" s="369" t="s">
        <v>479</v>
      </c>
      <c r="L42" s="369" t="s">
        <v>479</v>
      </c>
      <c r="M42" s="370" t="s">
        <v>479</v>
      </c>
    </row>
    <row r="43" spans="2:13" ht="27.75" customHeight="1" x14ac:dyDescent="0.2">
      <c r="B43" s="1168"/>
      <c r="C43" s="1169"/>
      <c r="D43" s="88"/>
      <c r="E43" s="1172" t="s">
        <v>33</v>
      </c>
      <c r="F43" s="1172"/>
      <c r="G43" s="1172"/>
      <c r="H43" s="1173"/>
      <c r="I43" s="368">
        <v>26240</v>
      </c>
      <c r="J43" s="369">
        <v>25871</v>
      </c>
      <c r="K43" s="369">
        <v>25674</v>
      </c>
      <c r="L43" s="369">
        <v>24120</v>
      </c>
      <c r="M43" s="370">
        <v>22647</v>
      </c>
    </row>
    <row r="44" spans="2:13" ht="27.75" customHeight="1" x14ac:dyDescent="0.2">
      <c r="B44" s="1168"/>
      <c r="C44" s="1169"/>
      <c r="D44" s="88"/>
      <c r="E44" s="1172" t="s">
        <v>34</v>
      </c>
      <c r="F44" s="1172"/>
      <c r="G44" s="1172"/>
      <c r="H44" s="1173"/>
      <c r="I44" s="368" t="s">
        <v>479</v>
      </c>
      <c r="J44" s="369" t="s">
        <v>479</v>
      </c>
      <c r="K44" s="369" t="s">
        <v>479</v>
      </c>
      <c r="L44" s="369" t="s">
        <v>479</v>
      </c>
      <c r="M44" s="370" t="s">
        <v>479</v>
      </c>
    </row>
    <row r="45" spans="2:13" ht="27.75" customHeight="1" x14ac:dyDescent="0.2">
      <c r="B45" s="1168"/>
      <c r="C45" s="1169"/>
      <c r="D45" s="88"/>
      <c r="E45" s="1172" t="s">
        <v>35</v>
      </c>
      <c r="F45" s="1172"/>
      <c r="G45" s="1172"/>
      <c r="H45" s="1173"/>
      <c r="I45" s="368">
        <v>110094</v>
      </c>
      <c r="J45" s="369">
        <v>103641</v>
      </c>
      <c r="K45" s="369">
        <v>99949</v>
      </c>
      <c r="L45" s="369">
        <v>95401</v>
      </c>
      <c r="M45" s="370">
        <v>97121</v>
      </c>
    </row>
    <row r="46" spans="2:13" ht="27.75" customHeight="1" x14ac:dyDescent="0.2">
      <c r="B46" s="1168"/>
      <c r="C46" s="1169"/>
      <c r="D46" s="89"/>
      <c r="E46" s="1182" t="s">
        <v>36</v>
      </c>
      <c r="F46" s="1182"/>
      <c r="G46" s="1182"/>
      <c r="H46" s="1183"/>
      <c r="I46" s="368">
        <v>10268</v>
      </c>
      <c r="J46" s="369">
        <v>10262</v>
      </c>
      <c r="K46" s="369">
        <v>10079</v>
      </c>
      <c r="L46" s="369">
        <v>9384</v>
      </c>
      <c r="M46" s="370">
        <v>9426</v>
      </c>
    </row>
    <row r="47" spans="2:13" ht="27.75" customHeight="1" x14ac:dyDescent="0.2">
      <c r="B47" s="1168"/>
      <c r="C47" s="1169"/>
      <c r="D47" s="90"/>
      <c r="E47" s="1184" t="s">
        <v>37</v>
      </c>
      <c r="F47" s="1185"/>
      <c r="G47" s="1185"/>
      <c r="H47" s="1186"/>
      <c r="I47" s="368" t="s">
        <v>479</v>
      </c>
      <c r="J47" s="369" t="s">
        <v>479</v>
      </c>
      <c r="K47" s="369" t="s">
        <v>479</v>
      </c>
      <c r="L47" s="369" t="s">
        <v>479</v>
      </c>
      <c r="M47" s="370" t="s">
        <v>479</v>
      </c>
    </row>
    <row r="48" spans="2:13" ht="27.75" customHeight="1" x14ac:dyDescent="0.2">
      <c r="B48" s="1168"/>
      <c r="C48" s="1169"/>
      <c r="D48" s="88"/>
      <c r="E48" s="1172" t="s">
        <v>38</v>
      </c>
      <c r="F48" s="1172"/>
      <c r="G48" s="1172"/>
      <c r="H48" s="1173"/>
      <c r="I48" s="368" t="s">
        <v>479</v>
      </c>
      <c r="J48" s="369" t="s">
        <v>479</v>
      </c>
      <c r="K48" s="369" t="s">
        <v>479</v>
      </c>
      <c r="L48" s="369" t="s">
        <v>479</v>
      </c>
      <c r="M48" s="370" t="s">
        <v>479</v>
      </c>
    </row>
    <row r="49" spans="2:13" ht="27.75" customHeight="1" x14ac:dyDescent="0.2">
      <c r="B49" s="1170"/>
      <c r="C49" s="1171"/>
      <c r="D49" s="88"/>
      <c r="E49" s="1172" t="s">
        <v>39</v>
      </c>
      <c r="F49" s="1172"/>
      <c r="G49" s="1172"/>
      <c r="H49" s="1173"/>
      <c r="I49" s="368" t="s">
        <v>479</v>
      </c>
      <c r="J49" s="369" t="s">
        <v>479</v>
      </c>
      <c r="K49" s="369" t="s">
        <v>479</v>
      </c>
      <c r="L49" s="369" t="s">
        <v>479</v>
      </c>
      <c r="M49" s="370" t="s">
        <v>479</v>
      </c>
    </row>
    <row r="50" spans="2:13" ht="27.75" customHeight="1" x14ac:dyDescent="0.2">
      <c r="B50" s="1166" t="s">
        <v>40</v>
      </c>
      <c r="C50" s="1167"/>
      <c r="D50" s="91"/>
      <c r="E50" s="1172" t="s">
        <v>41</v>
      </c>
      <c r="F50" s="1172"/>
      <c r="G50" s="1172"/>
      <c r="H50" s="1173"/>
      <c r="I50" s="368">
        <v>55260</v>
      </c>
      <c r="J50" s="369">
        <v>59242</v>
      </c>
      <c r="K50" s="369">
        <v>82437</v>
      </c>
      <c r="L50" s="369">
        <v>85870</v>
      </c>
      <c r="M50" s="370">
        <v>80753</v>
      </c>
    </row>
    <row r="51" spans="2:13" ht="27.75" customHeight="1" x14ac:dyDescent="0.2">
      <c r="B51" s="1168"/>
      <c r="C51" s="1169"/>
      <c r="D51" s="88"/>
      <c r="E51" s="1172" t="s">
        <v>42</v>
      </c>
      <c r="F51" s="1172"/>
      <c r="G51" s="1172"/>
      <c r="H51" s="1173"/>
      <c r="I51" s="368">
        <v>4442</v>
      </c>
      <c r="J51" s="369">
        <v>4001</v>
      </c>
      <c r="K51" s="369">
        <v>3530</v>
      </c>
      <c r="L51" s="369">
        <v>3131</v>
      </c>
      <c r="M51" s="370">
        <v>2904</v>
      </c>
    </row>
    <row r="52" spans="2:13" ht="27.75" customHeight="1" x14ac:dyDescent="0.2">
      <c r="B52" s="1170"/>
      <c r="C52" s="1171"/>
      <c r="D52" s="88"/>
      <c r="E52" s="1172" t="s">
        <v>43</v>
      </c>
      <c r="F52" s="1172"/>
      <c r="G52" s="1172"/>
      <c r="H52" s="1173"/>
      <c r="I52" s="368">
        <v>685183</v>
      </c>
      <c r="J52" s="369">
        <v>678523</v>
      </c>
      <c r="K52" s="369">
        <v>667877</v>
      </c>
      <c r="L52" s="369">
        <v>640500</v>
      </c>
      <c r="M52" s="370">
        <v>611482</v>
      </c>
    </row>
    <row r="53" spans="2:13" ht="27.75" customHeight="1" thickBot="1" x14ac:dyDescent="0.25">
      <c r="B53" s="1174" t="s">
        <v>20</v>
      </c>
      <c r="C53" s="1175"/>
      <c r="D53" s="92"/>
      <c r="E53" s="1176" t="s">
        <v>44</v>
      </c>
      <c r="F53" s="1176"/>
      <c r="G53" s="1176"/>
      <c r="H53" s="1177"/>
      <c r="I53" s="371">
        <v>601570</v>
      </c>
      <c r="J53" s="372">
        <v>601758</v>
      </c>
      <c r="K53" s="372">
        <v>578561</v>
      </c>
      <c r="L53" s="372">
        <v>567234</v>
      </c>
      <c r="M53" s="373">
        <v>559906</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wCpMdFpoprN2TMkO7y/UIS6bLTPG0VPVCgGnUmVboW3TCj62IeNJ8ky3QM3Ox44WuRng2l3qb/ZbFx4H85cx3g==" saltValue="tJMVF0qhNqv85nq5AA1T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519</v>
      </c>
      <c r="G54" s="100" t="s">
        <v>520</v>
      </c>
      <c r="H54" s="101" t="s">
        <v>521</v>
      </c>
    </row>
    <row r="55" spans="2:8" ht="52.5" customHeight="1" x14ac:dyDescent="0.2">
      <c r="B55" s="102"/>
      <c r="C55" s="1192" t="s">
        <v>46</v>
      </c>
      <c r="D55" s="1192"/>
      <c r="E55" s="1193"/>
      <c r="F55" s="103">
        <v>3266</v>
      </c>
      <c r="G55" s="103">
        <v>3441</v>
      </c>
      <c r="H55" s="104">
        <v>2556</v>
      </c>
    </row>
    <row r="56" spans="2:8" ht="52.5" customHeight="1" x14ac:dyDescent="0.2">
      <c r="B56" s="105"/>
      <c r="C56" s="1194" t="s">
        <v>47</v>
      </c>
      <c r="D56" s="1194"/>
      <c r="E56" s="1195"/>
      <c r="F56" s="106">
        <v>30516</v>
      </c>
      <c r="G56" s="106">
        <v>26702</v>
      </c>
      <c r="H56" s="107">
        <v>23975</v>
      </c>
    </row>
    <row r="57" spans="2:8" ht="53.25" customHeight="1" x14ac:dyDescent="0.2">
      <c r="B57" s="105"/>
      <c r="C57" s="1196" t="s">
        <v>48</v>
      </c>
      <c r="D57" s="1196"/>
      <c r="E57" s="1197"/>
      <c r="F57" s="108">
        <v>25090</v>
      </c>
      <c r="G57" s="108">
        <v>30523</v>
      </c>
      <c r="H57" s="109">
        <v>34884</v>
      </c>
    </row>
    <row r="58" spans="2:8" ht="45.75" customHeight="1" x14ac:dyDescent="0.2">
      <c r="B58" s="110"/>
      <c r="C58" s="1187" t="s">
        <v>585</v>
      </c>
      <c r="D58" s="1188"/>
      <c r="E58" s="1189"/>
      <c r="F58" s="111">
        <v>2834</v>
      </c>
      <c r="G58" s="111">
        <v>6817</v>
      </c>
      <c r="H58" s="112">
        <v>7799</v>
      </c>
    </row>
    <row r="59" spans="2:8" ht="45.75" customHeight="1" x14ac:dyDescent="0.2">
      <c r="B59" s="110"/>
      <c r="C59" s="1187" t="s">
        <v>586</v>
      </c>
      <c r="D59" s="1188"/>
      <c r="E59" s="1189"/>
      <c r="F59" s="111">
        <v>6340</v>
      </c>
      <c r="G59" s="111">
        <v>6736</v>
      </c>
      <c r="H59" s="112">
        <v>6855</v>
      </c>
    </row>
    <row r="60" spans="2:8" ht="45.75" customHeight="1" x14ac:dyDescent="0.2">
      <c r="B60" s="110"/>
      <c r="C60" s="1187" t="s">
        <v>587</v>
      </c>
      <c r="D60" s="1188"/>
      <c r="E60" s="1189"/>
      <c r="F60" s="111">
        <v>0</v>
      </c>
      <c r="G60" s="111">
        <v>0</v>
      </c>
      <c r="H60" s="112">
        <v>4644</v>
      </c>
    </row>
    <row r="61" spans="2:8" ht="45.75" customHeight="1" x14ac:dyDescent="0.2">
      <c r="B61" s="110"/>
      <c r="C61" s="1187" t="s">
        <v>588</v>
      </c>
      <c r="D61" s="1188"/>
      <c r="E61" s="1189"/>
      <c r="F61" s="111">
        <v>5567</v>
      </c>
      <c r="G61" s="111">
        <v>5144</v>
      </c>
      <c r="H61" s="112">
        <v>4223</v>
      </c>
    </row>
    <row r="62" spans="2:8" ht="45.75" customHeight="1" thickBot="1" x14ac:dyDescent="0.25">
      <c r="B62" s="113"/>
      <c r="C62" s="1187" t="s">
        <v>589</v>
      </c>
      <c r="D62" s="1188"/>
      <c r="E62" s="1189"/>
      <c r="F62" s="114">
        <v>2695</v>
      </c>
      <c r="G62" s="114">
        <v>2695</v>
      </c>
      <c r="H62" s="115">
        <v>2695</v>
      </c>
    </row>
    <row r="63" spans="2:8" ht="52.5" customHeight="1" thickBot="1" x14ac:dyDescent="0.25">
      <c r="B63" s="116"/>
      <c r="C63" s="1190" t="s">
        <v>49</v>
      </c>
      <c r="D63" s="1190"/>
      <c r="E63" s="1191"/>
      <c r="F63" s="117">
        <v>58871</v>
      </c>
      <c r="G63" s="117">
        <v>60667</v>
      </c>
      <c r="H63" s="118">
        <v>61416</v>
      </c>
    </row>
    <row r="64" spans="2:8" ht="13" x14ac:dyDescent="0.2"/>
  </sheetData>
  <sheetProtection algorithmName="SHA-512" hashValue="guakNbgEndG+Aed4FytefVDgSe8rHpTvwksbkJMjoC+bWxDOWrW7ASHH8i1VYDfqraX0Ul8bEDKKaQykPRUg8g==" saltValue="im8l6xl4g2NCkD3cocY5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510</v>
      </c>
      <c r="B3" s="134"/>
      <c r="C3" s="135"/>
      <c r="D3" s="136">
        <v>98976</v>
      </c>
      <c r="E3" s="137"/>
      <c r="F3" s="138">
        <v>91743</v>
      </c>
      <c r="G3" s="139"/>
      <c r="H3" s="140"/>
    </row>
    <row r="4" spans="1:8" x14ac:dyDescent="0.2">
      <c r="A4" s="141"/>
      <c r="B4" s="142"/>
      <c r="C4" s="143"/>
      <c r="D4" s="144">
        <v>29091</v>
      </c>
      <c r="E4" s="145"/>
      <c r="F4" s="146">
        <v>21872</v>
      </c>
      <c r="G4" s="147"/>
      <c r="H4" s="148"/>
    </row>
    <row r="5" spans="1:8" x14ac:dyDescent="0.2">
      <c r="A5" s="129" t="s">
        <v>512</v>
      </c>
      <c r="B5" s="134"/>
      <c r="C5" s="135"/>
      <c r="D5" s="136">
        <v>103020</v>
      </c>
      <c r="E5" s="137"/>
      <c r="F5" s="138">
        <v>95429</v>
      </c>
      <c r="G5" s="139"/>
      <c r="H5" s="140"/>
    </row>
    <row r="6" spans="1:8" x14ac:dyDescent="0.2">
      <c r="A6" s="141"/>
      <c r="B6" s="142"/>
      <c r="C6" s="143"/>
      <c r="D6" s="144">
        <v>20008</v>
      </c>
      <c r="E6" s="145"/>
      <c r="F6" s="146">
        <v>19371</v>
      </c>
      <c r="G6" s="147"/>
      <c r="H6" s="148"/>
    </row>
    <row r="7" spans="1:8" x14ac:dyDescent="0.2">
      <c r="A7" s="129" t="s">
        <v>513</v>
      </c>
      <c r="B7" s="134"/>
      <c r="C7" s="135"/>
      <c r="D7" s="136">
        <v>103470</v>
      </c>
      <c r="E7" s="137"/>
      <c r="F7" s="138">
        <v>93540</v>
      </c>
      <c r="G7" s="139"/>
      <c r="H7" s="140"/>
    </row>
    <row r="8" spans="1:8" x14ac:dyDescent="0.2">
      <c r="A8" s="141"/>
      <c r="B8" s="142"/>
      <c r="C8" s="143"/>
      <c r="D8" s="144">
        <v>25133</v>
      </c>
      <c r="E8" s="145"/>
      <c r="F8" s="146">
        <v>20617</v>
      </c>
      <c r="G8" s="147"/>
      <c r="H8" s="148"/>
    </row>
    <row r="9" spans="1:8" x14ac:dyDescent="0.2">
      <c r="A9" s="129" t="s">
        <v>514</v>
      </c>
      <c r="B9" s="134"/>
      <c r="C9" s="135"/>
      <c r="D9" s="136">
        <v>102147</v>
      </c>
      <c r="E9" s="137"/>
      <c r="F9" s="138">
        <v>88232</v>
      </c>
      <c r="G9" s="139"/>
      <c r="H9" s="140"/>
    </row>
    <row r="10" spans="1:8" x14ac:dyDescent="0.2">
      <c r="A10" s="141"/>
      <c r="B10" s="142"/>
      <c r="C10" s="143"/>
      <c r="D10" s="144">
        <v>23550</v>
      </c>
      <c r="E10" s="145"/>
      <c r="F10" s="146">
        <v>18955</v>
      </c>
      <c r="G10" s="147"/>
      <c r="H10" s="148"/>
    </row>
    <row r="11" spans="1:8" x14ac:dyDescent="0.2">
      <c r="A11" s="129" t="s">
        <v>515</v>
      </c>
      <c r="B11" s="134"/>
      <c r="C11" s="135"/>
      <c r="D11" s="136">
        <v>94118</v>
      </c>
      <c r="E11" s="137"/>
      <c r="F11" s="138">
        <v>88906</v>
      </c>
      <c r="G11" s="139"/>
      <c r="H11" s="140"/>
    </row>
    <row r="12" spans="1:8" x14ac:dyDescent="0.2">
      <c r="A12" s="141"/>
      <c r="B12" s="142"/>
      <c r="C12" s="149"/>
      <c r="D12" s="144">
        <v>21332</v>
      </c>
      <c r="E12" s="145"/>
      <c r="F12" s="146">
        <v>19827</v>
      </c>
      <c r="G12" s="147"/>
      <c r="H12" s="148"/>
    </row>
    <row r="13" spans="1:8" x14ac:dyDescent="0.2">
      <c r="A13" s="129"/>
      <c r="B13" s="134"/>
      <c r="C13" s="150"/>
      <c r="D13" s="151">
        <v>100346</v>
      </c>
      <c r="E13" s="152"/>
      <c r="F13" s="153">
        <v>91570</v>
      </c>
      <c r="G13" s="154"/>
      <c r="H13" s="140"/>
    </row>
    <row r="14" spans="1:8" x14ac:dyDescent="0.2">
      <c r="A14" s="141"/>
      <c r="B14" s="142"/>
      <c r="C14" s="143"/>
      <c r="D14" s="144">
        <v>23823</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0.45</v>
      </c>
      <c r="C19" s="155">
        <f>ROUND(VALUE(SUBSTITUTE(実質収支比率等に係る経年分析!G$48,"▲","-")),2)</f>
        <v>0.46</v>
      </c>
      <c r="D19" s="155">
        <f>ROUND(VALUE(SUBSTITUTE(実質収支比率等に係る経年分析!H$48,"▲","-")),2)</f>
        <v>0.38</v>
      </c>
      <c r="E19" s="155">
        <f>ROUND(VALUE(SUBSTITUTE(実質収支比率等に係る経年分析!I$48,"▲","-")),2)</f>
        <v>0.38</v>
      </c>
      <c r="F19" s="155">
        <f>ROUND(VALUE(SUBSTITUTE(実質収支比率等に係る経年分析!J$48,"▲","-")),2)</f>
        <v>0.44</v>
      </c>
    </row>
    <row r="20" spans="1:11" x14ac:dyDescent="0.2">
      <c r="A20" s="155" t="s">
        <v>54</v>
      </c>
      <c r="B20" s="155">
        <f>ROUND(VALUE(SUBSTITUTE(実質収支比率等に係る経年分析!F$47,"▲","-")),2)</f>
        <v>0.98</v>
      </c>
      <c r="C20" s="155">
        <f>ROUND(VALUE(SUBSTITUTE(実質収支比率等に係る経年分析!G$47,"▲","-")),2)</f>
        <v>1.03</v>
      </c>
      <c r="D20" s="155">
        <f>ROUND(VALUE(SUBSTITUTE(実質収支比率等に係る経年分析!H$47,"▲","-")),2)</f>
        <v>1.03</v>
      </c>
      <c r="E20" s="155">
        <f>ROUND(VALUE(SUBSTITUTE(実質収支比率等に係る経年分析!I$47,"▲","-")),2)</f>
        <v>1.1200000000000001</v>
      </c>
      <c r="F20" s="155">
        <f>ROUND(VALUE(SUBSTITUTE(実質収支比率等に係る経年分析!J$47,"▲","-")),2)</f>
        <v>0.83</v>
      </c>
    </row>
    <row r="21" spans="1:11" x14ac:dyDescent="0.2">
      <c r="A21" s="155" t="s">
        <v>55</v>
      </c>
      <c r="B21" s="155">
        <f>IF(ISNUMBER(VALUE(SUBSTITUTE(実質収支比率等に係る経年分析!F$49,"▲","-"))),ROUND(VALUE(SUBSTITUTE(実質収支比率等に係る経年分析!F$49,"▲","-")),2),NA())</f>
        <v>7.0000000000000007E-2</v>
      </c>
      <c r="C21" s="155">
        <f>IF(ISNUMBER(VALUE(SUBSTITUTE(実質収支比率等に係る経年分析!G$49,"▲","-"))),ROUND(VALUE(SUBSTITUTE(実質収支比率等に係る経年分析!G$49,"▲","-")),2),NA())</f>
        <v>7.0000000000000007E-2</v>
      </c>
      <c r="D21" s="155">
        <f>IF(ISNUMBER(VALUE(SUBSTITUTE(実質収支比率等に係る経年分析!H$49,"▲","-"))),ROUND(VALUE(SUBSTITUTE(実質収支比率等に係る経年分析!H$49,"▲","-")),2),NA())</f>
        <v>0.65</v>
      </c>
      <c r="E21" s="155">
        <f>IF(ISNUMBER(VALUE(SUBSTITUTE(実質収支比率等に係る経年分析!I$49,"▲","-"))),ROUND(VALUE(SUBSTITUTE(実質収支比率等に係る経年分析!I$49,"▲","-")),2),NA())</f>
        <v>0.63</v>
      </c>
      <c r="F21" s="155">
        <f>IF(ISNUMBER(VALUE(SUBSTITUTE(実質収支比率等に係る経年分析!J$49,"▲","-"))),ROUND(VALUE(SUBSTITUTE(実質収支比率等に係る経年分析!J$49,"▲","-")),2),NA())</f>
        <v>0.3</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0.54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0.63</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0.41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0.42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一般会計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0.23</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0.21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0.21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0.23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0.22</v>
      </c>
    </row>
    <row r="30" spans="1:11" x14ac:dyDescent="0.2">
      <c r="A30" s="156" t="str">
        <f>IF(連結実質赤字比率に係る赤字・黒字の構成分析!C$40="",NA(),連結実質赤字比率に係る赤字・黒字の構成分析!C$40)</f>
        <v>工業用地等管理特別会計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0.35</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0.38</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0.38</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0.45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0.48</v>
      </c>
    </row>
    <row r="31" spans="1:11" x14ac:dyDescent="0.2">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0.98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1.85</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1.77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0.83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0.83</v>
      </c>
    </row>
    <row r="32" spans="1:11" x14ac:dyDescent="0.2">
      <c r="A32" s="156" t="str">
        <f>IF(連結実質赤字比率に係る赤字・黒字の構成分析!C$38="",NA(),連結実質赤字比率に係る赤字・黒字の構成分析!C$38)</f>
        <v>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0.88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0.92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0.95</v>
      </c>
    </row>
    <row r="33" spans="1:16" x14ac:dyDescent="0.2">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1.24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1.44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1.49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1.27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1.45</v>
      </c>
    </row>
    <row r="34" spans="1:16" x14ac:dyDescent="0.2">
      <c r="A34" s="156" t="str">
        <f>IF(連結実質赤字比率に係る赤字・黒字の構成分析!C$36="",NA(),連結実質赤字比率に係る赤字・黒字の構成分析!C$36)</f>
        <v>病院事業会計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1.71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1.69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1.89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2.15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2.12</v>
      </c>
    </row>
    <row r="35" spans="1:16" x14ac:dyDescent="0.2">
      <c r="A35" s="156" t="str">
        <f>IF(連結実質赤字比率に係る赤字・黒字の構成分析!C$35="",NA(),連結実質赤字比率に係る赤字・黒字の構成分析!C$35)</f>
        <v>「元富山県営水力電気並鉄道事業」資金特別会計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2.14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2.19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2.17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2.2599999999999998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2.27</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2.2999999999999998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3.18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3.57</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59957</v>
      </c>
      <c r="E42" s="157"/>
      <c r="F42" s="157"/>
      <c r="G42" s="157">
        <f>'実質公債費比率（分子）の構造'!L$52</f>
        <v>57667</v>
      </c>
      <c r="H42" s="157"/>
      <c r="I42" s="157"/>
      <c r="J42" s="157">
        <f>'実質公債費比率（分子）の構造'!M$52</f>
        <v>55645</v>
      </c>
      <c r="K42" s="157"/>
      <c r="L42" s="157"/>
      <c r="M42" s="157">
        <f>'実質公債費比率（分子）の構造'!N$52</f>
        <v>54092</v>
      </c>
      <c r="N42" s="157"/>
      <c r="O42" s="157"/>
      <c r="P42" s="157">
        <f>'実質公債費比率（分子）の構造'!O$52</f>
        <v>52933</v>
      </c>
    </row>
    <row r="43" spans="1:16" x14ac:dyDescent="0.2">
      <c r="A43" s="157" t="s">
        <v>17</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1</v>
      </c>
      <c r="L43" s="157"/>
      <c r="M43" s="157"/>
      <c r="N43" s="157">
        <f>'実質公債費比率（分子）の構造'!O$51</f>
        <v>0</v>
      </c>
      <c r="O43" s="157"/>
      <c r="P43" s="157"/>
    </row>
    <row r="44" spans="1:16" x14ac:dyDescent="0.2">
      <c r="A44" s="157" t="s">
        <v>63</v>
      </c>
      <c r="B44" s="157">
        <f>'実質公債費比率（分子）の構造'!K$50</f>
        <v>434</v>
      </c>
      <c r="C44" s="157"/>
      <c r="D44" s="157"/>
      <c r="E44" s="157">
        <f>'実質公債費比率（分子）の構造'!L$50</f>
        <v>296</v>
      </c>
      <c r="F44" s="157"/>
      <c r="G44" s="157"/>
      <c r="H44" s="157">
        <f>'実質公債費比率（分子）の構造'!M$50</f>
        <v>261</v>
      </c>
      <c r="I44" s="157"/>
      <c r="J44" s="157"/>
      <c r="K44" s="157">
        <f>'実質公債費比率（分子）の構造'!N$50</f>
        <v>216</v>
      </c>
      <c r="L44" s="157"/>
      <c r="M44" s="157"/>
      <c r="N44" s="157">
        <f>'実質公債費比率（分子）の構造'!O$50</f>
        <v>209</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2627</v>
      </c>
      <c r="C46" s="157"/>
      <c r="D46" s="157"/>
      <c r="E46" s="157">
        <f>'実質公債費比率（分子）の構造'!L$48</f>
        <v>2627</v>
      </c>
      <c r="F46" s="157"/>
      <c r="G46" s="157"/>
      <c r="H46" s="157">
        <f>'実質公債費比率（分子）の構造'!M$48</f>
        <v>2734</v>
      </c>
      <c r="I46" s="157"/>
      <c r="J46" s="157"/>
      <c r="K46" s="157">
        <f>'実質公債費比率（分子）の構造'!N$48</f>
        <v>2625</v>
      </c>
      <c r="L46" s="157"/>
      <c r="M46" s="157"/>
      <c r="N46" s="157">
        <f>'実質公債費比率（分子）の構造'!O$48</f>
        <v>2468</v>
      </c>
      <c r="O46" s="157"/>
      <c r="P46" s="157"/>
    </row>
    <row r="47" spans="1:16" x14ac:dyDescent="0.2">
      <c r="A47" s="157" t="s">
        <v>13</v>
      </c>
      <c r="B47" s="157">
        <f>'実質公債費比率（分子）の構造'!K$47</f>
        <v>9200</v>
      </c>
      <c r="C47" s="157"/>
      <c r="D47" s="157"/>
      <c r="E47" s="157">
        <f>'実質公債費比率（分子）の構造'!L$47</f>
        <v>9223</v>
      </c>
      <c r="F47" s="157"/>
      <c r="G47" s="157"/>
      <c r="H47" s="157">
        <f>'実質公債費比率（分子）の構造'!M$47</f>
        <v>9422</v>
      </c>
      <c r="I47" s="157"/>
      <c r="J47" s="157"/>
      <c r="K47" s="157">
        <f>'実質公債費比率（分子）の構造'!N$47</f>
        <v>10021</v>
      </c>
      <c r="L47" s="157"/>
      <c r="M47" s="157"/>
      <c r="N47" s="157">
        <f>'実質公債費比率（分子）の構造'!O$47</f>
        <v>10429</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79000</v>
      </c>
      <c r="C49" s="157"/>
      <c r="D49" s="157"/>
      <c r="E49" s="157">
        <f>'実質公債費比率（分子）の構造'!L$45</f>
        <v>79674</v>
      </c>
      <c r="F49" s="157"/>
      <c r="G49" s="157"/>
      <c r="H49" s="157">
        <f>'実質公債費比率（分子）の構造'!M$45</f>
        <v>77338</v>
      </c>
      <c r="I49" s="157"/>
      <c r="J49" s="157"/>
      <c r="K49" s="157">
        <f>'実質公債費比率（分子）の構造'!N$45</f>
        <v>77559</v>
      </c>
      <c r="L49" s="157"/>
      <c r="M49" s="157"/>
      <c r="N49" s="157">
        <f>'実質公債費比率（分子）の構造'!O$45</f>
        <v>76088</v>
      </c>
      <c r="O49" s="157"/>
      <c r="P49" s="157"/>
    </row>
    <row r="50" spans="1:16" x14ac:dyDescent="0.2">
      <c r="A50" s="157" t="s">
        <v>68</v>
      </c>
      <c r="B50" s="157" t="e">
        <f>NA()</f>
        <v>#N/A</v>
      </c>
      <c r="C50" s="157">
        <f>IF(ISNUMBER('実質公債費比率（分子）の構造'!K$53),'実質公債費比率（分子）の構造'!K$53,NA())</f>
        <v>31304</v>
      </c>
      <c r="D50" s="157" t="e">
        <f>NA()</f>
        <v>#N/A</v>
      </c>
      <c r="E50" s="157" t="e">
        <f>NA()</f>
        <v>#N/A</v>
      </c>
      <c r="F50" s="157">
        <f>IF(ISNUMBER('実質公債費比率（分子）の構造'!L$53),'実質公債費比率（分子）の構造'!L$53,NA())</f>
        <v>34153</v>
      </c>
      <c r="G50" s="157" t="e">
        <f>NA()</f>
        <v>#N/A</v>
      </c>
      <c r="H50" s="157" t="e">
        <f>NA()</f>
        <v>#N/A</v>
      </c>
      <c r="I50" s="157">
        <f>IF(ISNUMBER('実質公債費比率（分子）の構造'!M$53),'実質公債費比率（分子）の構造'!M$53,NA())</f>
        <v>34110</v>
      </c>
      <c r="J50" s="157" t="e">
        <f>NA()</f>
        <v>#N/A</v>
      </c>
      <c r="K50" s="157" t="e">
        <f>NA()</f>
        <v>#N/A</v>
      </c>
      <c r="L50" s="157">
        <f>IF(ISNUMBER('実質公債費比率（分子）の構造'!N$53),'実質公債費比率（分子）の構造'!N$53,NA())</f>
        <v>36330</v>
      </c>
      <c r="M50" s="157" t="e">
        <f>NA()</f>
        <v>#N/A</v>
      </c>
      <c r="N50" s="157" t="e">
        <f>NA()</f>
        <v>#N/A</v>
      </c>
      <c r="O50" s="157">
        <f>IF(ISNUMBER('実質公債費比率（分子）の構造'!O$53),'実質公債費比率（分子）の構造'!O$53,NA())</f>
        <v>36261</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685183</v>
      </c>
      <c r="E56" s="156"/>
      <c r="F56" s="156"/>
      <c r="G56" s="156">
        <f>'将来負担比率（分子）の構造'!J$52</f>
        <v>678523</v>
      </c>
      <c r="H56" s="156"/>
      <c r="I56" s="156"/>
      <c r="J56" s="156">
        <f>'将来負担比率（分子）の構造'!K$52</f>
        <v>667877</v>
      </c>
      <c r="K56" s="156"/>
      <c r="L56" s="156"/>
      <c r="M56" s="156">
        <f>'将来負担比率（分子）の構造'!L$52</f>
        <v>640500</v>
      </c>
      <c r="N56" s="156"/>
      <c r="O56" s="156"/>
      <c r="P56" s="156">
        <f>'将来負担比率（分子）の構造'!M$52</f>
        <v>611482</v>
      </c>
    </row>
    <row r="57" spans="1:16" x14ac:dyDescent="0.2">
      <c r="A57" s="156" t="s">
        <v>42</v>
      </c>
      <c r="B57" s="156"/>
      <c r="C57" s="156"/>
      <c r="D57" s="156">
        <f>'将来負担比率（分子）の構造'!I$51</f>
        <v>4442</v>
      </c>
      <c r="E57" s="156"/>
      <c r="F57" s="156"/>
      <c r="G57" s="156">
        <f>'将来負担比率（分子）の構造'!J$51</f>
        <v>4001</v>
      </c>
      <c r="H57" s="156"/>
      <c r="I57" s="156"/>
      <c r="J57" s="156">
        <f>'将来負担比率（分子）の構造'!K$51</f>
        <v>3530</v>
      </c>
      <c r="K57" s="156"/>
      <c r="L57" s="156"/>
      <c r="M57" s="156">
        <f>'将来負担比率（分子）の構造'!L$51</f>
        <v>3131</v>
      </c>
      <c r="N57" s="156"/>
      <c r="O57" s="156"/>
      <c r="P57" s="156">
        <f>'将来負担比率（分子）の構造'!M$51</f>
        <v>2904</v>
      </c>
    </row>
    <row r="58" spans="1:16" x14ac:dyDescent="0.2">
      <c r="A58" s="156" t="s">
        <v>41</v>
      </c>
      <c r="B58" s="156"/>
      <c r="C58" s="156"/>
      <c r="D58" s="156">
        <f>'将来負担比率（分子）の構造'!I$50</f>
        <v>55260</v>
      </c>
      <c r="E58" s="156"/>
      <c r="F58" s="156"/>
      <c r="G58" s="156">
        <f>'将来負担比率（分子）の構造'!J$50</f>
        <v>59242</v>
      </c>
      <c r="H58" s="156"/>
      <c r="I58" s="156"/>
      <c r="J58" s="156">
        <f>'将来負担比率（分子）の構造'!K$50</f>
        <v>82437</v>
      </c>
      <c r="K58" s="156"/>
      <c r="L58" s="156"/>
      <c r="M58" s="156">
        <f>'将来負担比率（分子）の構造'!L$50</f>
        <v>85870</v>
      </c>
      <c r="N58" s="156"/>
      <c r="O58" s="156"/>
      <c r="P58" s="156">
        <f>'将来負担比率（分子）の構造'!M$50</f>
        <v>80753</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10268</v>
      </c>
      <c r="C61" s="156"/>
      <c r="D61" s="156"/>
      <c r="E61" s="156">
        <f>'将来負担比率（分子）の構造'!J$46</f>
        <v>10262</v>
      </c>
      <c r="F61" s="156"/>
      <c r="G61" s="156"/>
      <c r="H61" s="156">
        <f>'将来負担比率（分子）の構造'!K$46</f>
        <v>10079</v>
      </c>
      <c r="I61" s="156"/>
      <c r="J61" s="156"/>
      <c r="K61" s="156">
        <f>'将来負担比率（分子）の構造'!L$46</f>
        <v>9384</v>
      </c>
      <c r="L61" s="156"/>
      <c r="M61" s="156"/>
      <c r="N61" s="156">
        <f>'将来負担比率（分子）の構造'!M$46</f>
        <v>9426</v>
      </c>
      <c r="O61" s="156"/>
      <c r="P61" s="156"/>
    </row>
    <row r="62" spans="1:16" x14ac:dyDescent="0.2">
      <c r="A62" s="156" t="s">
        <v>35</v>
      </c>
      <c r="B62" s="156">
        <f>'将来負担比率（分子）の構造'!I$45</f>
        <v>110094</v>
      </c>
      <c r="C62" s="156"/>
      <c r="D62" s="156"/>
      <c r="E62" s="156">
        <f>'将来負担比率（分子）の構造'!J$45</f>
        <v>103641</v>
      </c>
      <c r="F62" s="156"/>
      <c r="G62" s="156"/>
      <c r="H62" s="156">
        <f>'将来負担比率（分子）の構造'!K$45</f>
        <v>99949</v>
      </c>
      <c r="I62" s="156"/>
      <c r="J62" s="156"/>
      <c r="K62" s="156">
        <f>'将来負担比率（分子）の構造'!L$45</f>
        <v>95401</v>
      </c>
      <c r="L62" s="156"/>
      <c r="M62" s="156"/>
      <c r="N62" s="156">
        <f>'将来負担比率（分子）の構造'!M$45</f>
        <v>97121</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26240</v>
      </c>
      <c r="C64" s="156"/>
      <c r="D64" s="156"/>
      <c r="E64" s="156">
        <f>'将来負担比率（分子）の構造'!J$43</f>
        <v>25871</v>
      </c>
      <c r="F64" s="156"/>
      <c r="G64" s="156"/>
      <c r="H64" s="156">
        <f>'将来負担比率（分子）の構造'!K$43</f>
        <v>25674</v>
      </c>
      <c r="I64" s="156"/>
      <c r="J64" s="156"/>
      <c r="K64" s="156">
        <f>'将来負担比率（分子）の構造'!L$43</f>
        <v>24120</v>
      </c>
      <c r="L64" s="156"/>
      <c r="M64" s="156"/>
      <c r="N64" s="156">
        <f>'将来負担比率（分子）の構造'!M$43</f>
        <v>22647</v>
      </c>
      <c r="O64" s="156"/>
      <c r="P64" s="156"/>
    </row>
    <row r="65" spans="1:16" x14ac:dyDescent="0.2">
      <c r="A65" s="156" t="s">
        <v>32</v>
      </c>
      <c r="B65" s="156">
        <f>'将来負担比率（分子）の構造'!I$42</f>
        <v>122</v>
      </c>
      <c r="C65" s="156"/>
      <c r="D65" s="156"/>
      <c r="E65" s="156">
        <f>'将来負担比率（分子）の構造'!J$42</f>
        <v>41</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2">
      <c r="A66" s="156" t="s">
        <v>31</v>
      </c>
      <c r="B66" s="156">
        <f>'将来負担比率（分子）の構造'!I$41</f>
        <v>1199731</v>
      </c>
      <c r="C66" s="156"/>
      <c r="D66" s="156"/>
      <c r="E66" s="156">
        <f>'将来負担比率（分子）の構造'!J$41</f>
        <v>1203709</v>
      </c>
      <c r="F66" s="156"/>
      <c r="G66" s="156"/>
      <c r="H66" s="156">
        <f>'将来負担比率（分子）の構造'!K$41</f>
        <v>1196703</v>
      </c>
      <c r="I66" s="156"/>
      <c r="J66" s="156"/>
      <c r="K66" s="156">
        <f>'将来負担比率（分子）の構造'!L$41</f>
        <v>1167830</v>
      </c>
      <c r="L66" s="156"/>
      <c r="M66" s="156"/>
      <c r="N66" s="156">
        <f>'将来負担比率（分子）の構造'!M$41</f>
        <v>1125851</v>
      </c>
      <c r="O66" s="156"/>
      <c r="P66" s="156"/>
    </row>
    <row r="67" spans="1:16" x14ac:dyDescent="0.2">
      <c r="A67" s="156" t="s">
        <v>72</v>
      </c>
      <c r="B67" s="156" t="e">
        <f>NA()</f>
        <v>#N/A</v>
      </c>
      <c r="C67" s="156">
        <f>IF(ISNUMBER('将来負担比率（分子）の構造'!I$53), IF('将来負担比率（分子）の構造'!I$53 &lt; 0, 0, '将来負担比率（分子）の構造'!I$53), NA())</f>
        <v>601570</v>
      </c>
      <c r="D67" s="156" t="e">
        <f>NA()</f>
        <v>#N/A</v>
      </c>
      <c r="E67" s="156" t="e">
        <f>NA()</f>
        <v>#N/A</v>
      </c>
      <c r="F67" s="156">
        <f>IF(ISNUMBER('将来負担比率（分子）の構造'!J$53), IF('将来負担比率（分子）の構造'!J$53 &lt; 0, 0, '将来負担比率（分子）の構造'!J$53), NA())</f>
        <v>601758</v>
      </c>
      <c r="G67" s="156" t="e">
        <f>NA()</f>
        <v>#N/A</v>
      </c>
      <c r="H67" s="156" t="e">
        <f>NA()</f>
        <v>#N/A</v>
      </c>
      <c r="I67" s="156">
        <f>IF(ISNUMBER('将来負担比率（分子）の構造'!K$53), IF('将来負担比率（分子）の構造'!K$53 &lt; 0, 0, '将来負担比率（分子）の構造'!K$53), NA())</f>
        <v>578561</v>
      </c>
      <c r="J67" s="156" t="e">
        <f>NA()</f>
        <v>#N/A</v>
      </c>
      <c r="K67" s="156" t="e">
        <f>NA()</f>
        <v>#N/A</v>
      </c>
      <c r="L67" s="156">
        <f>IF(ISNUMBER('将来負担比率（分子）の構造'!L$53), IF('将来負担比率（分子）の構造'!L$53 &lt; 0, 0, '将来負担比率（分子）の構造'!L$53), NA())</f>
        <v>567234</v>
      </c>
      <c r="M67" s="156" t="e">
        <f>NA()</f>
        <v>#N/A</v>
      </c>
      <c r="N67" s="156" t="e">
        <f>NA()</f>
        <v>#N/A</v>
      </c>
      <c r="O67" s="156">
        <f>IF(ISNUMBER('将来負担比率（分子）の構造'!M$53), IF('将来負担比率（分子）の構造'!M$53 &lt; 0, 0, '将来負担比率（分子）の構造'!M$53), NA())</f>
        <v>559906</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3266</v>
      </c>
      <c r="C72" s="160">
        <f>基金残高に係る経年分析!G55</f>
        <v>3441</v>
      </c>
      <c r="D72" s="160">
        <f>基金残高に係る経年分析!H55</f>
        <v>2556</v>
      </c>
    </row>
    <row r="73" spans="1:16" x14ac:dyDescent="0.2">
      <c r="A73" s="159" t="s">
        <v>75</v>
      </c>
      <c r="B73" s="160">
        <f>基金残高に係る経年分析!F56</f>
        <v>30516</v>
      </c>
      <c r="C73" s="160">
        <f>基金残高に係る経年分析!G56</f>
        <v>26702</v>
      </c>
      <c r="D73" s="160">
        <f>基金残高に係る経年分析!H56</f>
        <v>23975</v>
      </c>
    </row>
    <row r="74" spans="1:16" x14ac:dyDescent="0.2">
      <c r="A74" s="159" t="s">
        <v>76</v>
      </c>
      <c r="B74" s="160">
        <f>基金残高に係る経年分析!F57</f>
        <v>25090</v>
      </c>
      <c r="C74" s="160">
        <f>基金残高に係る経年分析!G57</f>
        <v>30523</v>
      </c>
      <c r="D74" s="160">
        <f>基金残高に係る経年分析!H57</f>
        <v>34884</v>
      </c>
    </row>
  </sheetData>
  <sheetProtection algorithmName="SHA-512" hashValue="n93Ys+ZTVgNyoI/BCzBC663ixyk2URCgwSXL/lRfhPGeUGOMetmfb8kYvI3b4x4jriiyHI8in7Icz9Q6zo7Eaw==" saltValue="ml+FF6laLsZ52aKJH5O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C2748-B922-4627-8A8A-9A448FE77736}">
  <ds:schemaRefs>
    <ds:schemaRef ds:uri="http://schemas.microsoft.com/sharepoint/v3/contenttype/forms"/>
  </ds:schemaRefs>
</ds:datastoreItem>
</file>

<file path=customXml/itemProps2.xml><?xml version="1.0" encoding="utf-8"?>
<ds:datastoreItem xmlns:ds="http://schemas.openxmlformats.org/officeDocument/2006/customXml" ds:itemID="{26C7D917-A894-4396-BE99-5300CA5AA274}">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3.xml><?xml version="1.0" encoding="utf-8"?>
<ds:datastoreItem xmlns:ds="http://schemas.openxmlformats.org/officeDocument/2006/customXml" ds:itemID="{1BA0B384-B8F3-4655-9E42-2F557829D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郁哉(SAKAI Fumiya)</cp:lastModifiedBy>
  <cp:lastPrinted>2025-03-07T06:20:02Z</cp:lastPrinted>
  <dcterms:created xsi:type="dcterms:W3CDTF">2025-02-12T10:19:27Z</dcterms:created>
  <dcterms:modified xsi:type="dcterms:W3CDTF">2025-03-18T06:11:53Z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