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財政情報の開示\財政状況資料集\H30\04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3" i="10" l="1"/>
  <c r="BG32" i="10"/>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<sst xmlns="http://schemas.openxmlformats.org/spreadsheetml/2006/main" count="1080" uniqueCount="613">
  <si>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</si>
  <si>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</si>
  <si>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</si>
  <si>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</si>
  <si>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</si>
  <si>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</si>
  <si>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</si>
  <si>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</si>
  <si>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</si>
  <si>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</si>
  <si>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</si>
  <si>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</si>
  <si>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</si>
  <si>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</si>
  <si>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</si>
  <si>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</si>
  <si>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</si>
  <si>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</si>
  <si>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</si>
  <si>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</si>
  <si>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</si>
  <si>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</si>
  <si>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</si>
  <si>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</si>
  <si>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</si>
  <si>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</si>
  <si>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</si>
  <si>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</si>
  <si>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</si>
  <si>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</si>
  <si>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</si>
  <si>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</si>
  <si>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</si>
  <si>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</si>
  <si>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</si>
  <si>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</si>
  <si>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</si>
  <si>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</si>
  <si>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</si>
  <si>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</si>
  <si>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</si>
  <si>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</si>
  <si>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</si>
  <si>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</si>
  <si>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</si>
  <si>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</si>
  <si>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</si>
  <si>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</si>
  <si>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</si>
  <si>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</si>
  <si>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</si>
  <si>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</si>
  <si>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</si>
  <si>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</si>
  <si>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</si>
  <si>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</si>
  <si>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</si>
  <si>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</si>
  <si>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</si>
  <si>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</si>
  <si>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</si>
  <si>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</si>
  <si>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</si>
  <si>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</si>
  <si>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</si>
  <si>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</si>
  <si>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</si>
  <si>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</si>
  <si>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</si>
  <si>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</si>
  <si>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</si>
  <si>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</si>
  <si>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</si>
  <si>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</si>
  <si>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</si>
  <si>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</si>
  <si>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</si>
  <si>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</si>
  <si>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</si>
  <si>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</si>
  <si>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富山県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</si>
  <si>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</si>
  <si>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</si>
  <si>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</si>
  <si>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</si>
  <si>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</si>
  <si>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</si>
  <si>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</si>
  <si>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</si>
  <si>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</si>
  <si>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</si>
  <si>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</si>
  <si>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</si>
  <si>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</si>
  <si>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</si>
  <si>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</si>
  <si>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</si>
  <si>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</si>
  <si>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</si>
  <si>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</si>
  <si>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</si>
  <si>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</si>
  <si>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</si>
  <si>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</si>
  <si>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</si>
  <si>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</si>
  <si>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</si>
  <si>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</si>
  <si>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</si>
  <si>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</si>
  <si>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</si>
  <si>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</si>
  <si>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</si>
  <si>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</si>
  <si>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</si>
  <si>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</si>
  <si>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</si>
  <si>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</si>
  <si>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</si>
  <si>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</si>
  <si>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</si>
  <si>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</si>
  <si>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</si>
  <si>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</si>
  <si>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</si>
  <si>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</si>
  <si>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</si>
  <si>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</si>
  <si>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</si>
  <si>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</si>
  <si>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</si>
  <si>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</si>
  <si>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</si>
  <si>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</si>
  <si>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</si>
  <si>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</si>
  <si>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</si>
  <si>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</si>
  <si>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</si>
  <si>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</si>
  <si>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</si>
  <si>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</si>
  <si>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</si>
  <si>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</si>
  <si>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</si>
  <si>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</si>
  <si>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</si>
  <si>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</si>
  <si>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</si>
  <si>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</si>
  <si>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</si>
  <si>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</si>
  <si>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</si>
  <si>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</si>
  <si>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</si>
  <si>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</si>
  <si>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</si>
  <si>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</si>
  <si>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</si>
  <si>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</si>
  <si>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</si>
  <si>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</si>
  <si>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</si>
  <si>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</si>
  <si>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</si>
  <si>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</si>
  <si>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</si>
  <si>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</si>
  <si>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</si>
  <si>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</si>
  <si>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</si>
  <si>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</si>
  <si>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</si>
  <si>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</si>
  <si>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</si>
  <si>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</si>
  <si>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</si>
  <si>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</si>
  <si>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</si>
  <si>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</si>
  <si>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</si>
  <si>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</si>
  <si>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富山県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</si>
  <si>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</si>
  <si>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</si>
  <si>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</si>
  <si>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</si>
  <si>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</si>
  <si>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</si>
  <si>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</si>
  <si>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</si>
  <si>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</si>
  <si>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</si>
  <si>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</si>
  <si>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</si>
  <si>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</si>
  <si>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</si>
  <si>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</si>
  <si>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</si>
  <si>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</si>
  <si>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</si>
  <si>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</si>
  <si>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</si>
  <si>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</si>
  <si>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</si>
  <si>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</si>
  <si>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</si>
  <si>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</si>
  <si>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</si>
  <si>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</si>
  <si>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</si>
  <si>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</si>
  <si>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</si>
  <si>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</si>
  <si>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</si>
  <si>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</si>
  <si>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</si>
  <si>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</si>
  <si>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</si>
  <si>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</si>
  <si>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</si>
  <si>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</si>
  <si>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</si>
  <si>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</si>
  <si>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</si>
  <si>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</si>
  <si>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</si>
  <si>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</si>
  <si>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</si>
  <si>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</si>
  <si>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</si>
  <si>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</si>
  <si>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t>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</si>
  <si>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</si>
  <si>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</si>
  <si>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</si>
  <si>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</si>
  <si>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</si>
  <si>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</si>
  <si>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</si>
  <si>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</si>
  <si>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</si>
  <si>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</si>
  <si>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</si>
  <si>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</si>
  <si>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</si>
  <si>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</si>
  <si>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</si>
  <si>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</si>
  <si>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</si>
  <si>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</si>
  <si>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</si>
  <si>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</si>
  <si>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</si>
  <si>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</si>
  <si>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</si>
  <si>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</si>
  <si>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</si>
  <si>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</si>
  <si>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</si>
  <si>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</si>
  <si>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</si>
  <si>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</si>
  <si>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</si>
  <si>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</si>
  <si>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</si>
  <si>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</si>
  <si>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</si>
  <si>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</si>
  <si>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</si>
  <si>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</si>
  <si>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</si>
  <si>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</si>
  <si>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</si>
  <si>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</si>
  <si>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</si>
  <si>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</si>
  <si>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</si>
  <si>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</si>
  <si>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</si>
  <si>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</si>
  <si>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</si>
  <si>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</si>
  <si>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</si>
  <si>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</si>
  <si>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</si>
  <si>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</si>
  <si>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</si>
  <si>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</si>
  <si>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</si>
  <si>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</si>
  <si>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</si>
  <si>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</si>
  <si>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</si>
  <si>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</si>
  <si>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</si>
  <si>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</si>
  <si>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</si>
  <si>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</si>
  <si>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</si>
  <si>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</si>
  <si>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</si>
  <si>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</si>
  <si>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</si>
  <si>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</si>
  <si>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</si>
  <si>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</si>
  <si>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</si>
  <si>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</si>
  <si>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</si>
  <si>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</si>
  <si>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</si>
  <si>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</si>
  <si>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</si>
  <si>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</si>
  <si>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</si>
  <si>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</si>
  <si>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</si>
  <si>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</si>
  <si>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</si>
  <si>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</si>
  <si>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</si>
  <si>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</si>
  <si>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</si>
  <si>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</si>
  <si>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</si>
  <si>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</si>
  <si>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</si>
  <si>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</si>
  <si>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</si>
  <si>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</si>
  <si>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</si>
  <si>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</si>
  <si>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</si>
  <si>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</si>
  <si>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</si>
  <si>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富山県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</si>
  <si>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</si>
  <si>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</si>
  <si>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</si>
  <si>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</si>
  <si>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</si>
  <si>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</si>
  <si>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</si>
  <si>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</si>
  <si>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</si>
  <si>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</si>
  <si>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</si>
  <si>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</si>
  <si>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</si>
  <si>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</si>
  <si>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</si>
  <si>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</si>
  <si>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</si>
  <si>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</si>
  <si>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</si>
  <si>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</si>
  <si>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物品調達等管理特別会計</t>
    <phoneticPr fontId="5"/>
  </si>
  <si>
    <t>公債管理特別会計</t>
    <phoneticPr fontId="5"/>
  </si>
  <si>
    <t>収入証紙特別会計</t>
    <phoneticPr fontId="5"/>
  </si>
  <si>
    <t>母子父子寡婦福祉資金特別会計</t>
    <phoneticPr fontId="5"/>
  </si>
  <si>
    <t>中小企業活性化資金特別会計</t>
    <phoneticPr fontId="5"/>
  </si>
  <si>
    <t>就農支援資金特別会計</t>
    <phoneticPr fontId="5"/>
  </si>
  <si>
    <t>沿岸漁業改善資金特別会計</t>
    <phoneticPr fontId="5"/>
  </si>
  <si>
    <t>林業振興・有峰森林特別会計</t>
    <phoneticPr fontId="5"/>
  </si>
  <si>
    <t>奨学資金特別会計</t>
    <phoneticPr fontId="5"/>
  </si>
  <si>
    <t>公共用地先行取得事業特別会計</t>
    <phoneticPr fontId="5"/>
  </si>
  <si>
    <t>「元富山県営水力電気並鉄道事業」資金特別会計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</si>
  <si>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</si>
  <si>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</si>
  <si>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</si>
  <si>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</si>
  <si>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</si>
  <si>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</si>
  <si>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</si>
  <si>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</si>
  <si>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</si>
  <si>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</si>
  <si>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</si>
  <si>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</si>
  <si>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</si>
  <si>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富山県国民健康保険特別会計</t>
    <phoneticPr fontId="5"/>
  </si>
  <si>
    <t>電気事業会計</t>
    <phoneticPr fontId="5"/>
  </si>
  <si>
    <t>法適用企業</t>
    <phoneticPr fontId="5"/>
  </si>
  <si>
    <t>水道事業会計</t>
    <phoneticPr fontId="5"/>
  </si>
  <si>
    <t>工業用水道事業会計</t>
    <phoneticPr fontId="5"/>
  </si>
  <si>
    <t>地域開発事業会計</t>
    <phoneticPr fontId="5"/>
  </si>
  <si>
    <t>法適用企業</t>
    <phoneticPr fontId="5"/>
  </si>
  <si>
    <t>病院事業会計</t>
    <phoneticPr fontId="5"/>
  </si>
  <si>
    <t>流域下水道事業特別会計</t>
    <phoneticPr fontId="5"/>
  </si>
  <si>
    <t>法非適用企業</t>
    <phoneticPr fontId="5"/>
  </si>
  <si>
    <t>港湾施設特別会計</t>
    <phoneticPr fontId="5"/>
  </si>
  <si>
    <t>工業用地等管理特別会計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</si>
  <si>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</si>
  <si>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</si>
  <si>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</si>
  <si>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</si>
  <si>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</si>
  <si>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</si>
  <si>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</si>
  <si>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</si>
  <si>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</si>
  <si>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</si>
  <si>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</si>
  <si>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</si>
  <si>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</si>
  <si>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</si>
  <si>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</si>
  <si>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</si>
  <si>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</si>
  <si>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</si>
  <si>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</si>
  <si>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</si>
  <si>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</si>
  <si>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</si>
  <si>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</si>
  <si>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</si>
  <si>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</si>
  <si>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</si>
  <si>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</si>
  <si>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</si>
  <si>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</si>
  <si>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</si>
  <si>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</si>
  <si>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</si>
  <si>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</si>
  <si>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</si>
  <si>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</si>
  <si>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</si>
  <si>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</si>
  <si>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</si>
  <si>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</si>
  <si>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</si>
  <si>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</si>
  <si>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</si>
  <si>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</si>
  <si>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</si>
  <si>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</si>
  <si>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</si>
  <si>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</si>
  <si>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</si>
  <si>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</si>
  <si>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</si>
  <si>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</si>
  <si>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</si>
  <si>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</si>
  <si>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</si>
  <si>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</si>
  <si>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</si>
  <si>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</si>
  <si>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</si>
  <si>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</si>
  <si>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</si>
  <si>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</si>
  <si>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</si>
  <si>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</si>
  <si>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</si>
  <si>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</si>
  <si>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</si>
  <si>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</si>
  <si>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</si>
  <si>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</si>
  <si>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</si>
  <si>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</si>
  <si>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</si>
  <si>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</si>
  <si>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</si>
  <si>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</si>
  <si>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</si>
  <si>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</si>
  <si>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</si>
  <si>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</si>
  <si>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</si>
  <si>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</si>
  <si>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</si>
  <si>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</si>
  <si>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</si>
  <si>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</si>
  <si>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</si>
  <si>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</si>
  <si>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</si>
  <si>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</si>
  <si>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</si>
  <si>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</si>
  <si>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</si>
  <si>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</si>
  <si>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</si>
  <si>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</si>
  <si>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</si>
  <si>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</si>
  <si>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</si>
  <si>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</si>
  <si>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</si>
  <si>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</si>
  <si>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</si>
  <si>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</si>
  <si>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</si>
  <si>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</si>
  <si>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</si>
  <si>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</si>
  <si>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</si>
  <si>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</si>
  <si>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</si>
  <si>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</si>
  <si>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</si>
  <si>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</si>
  <si>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</si>
  <si>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</si>
  <si>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</si>
  <si>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</si>
  <si>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</si>
  <si>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</si>
  <si>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</si>
  <si>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</si>
  <si>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</si>
  <si>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</si>
  <si>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</si>
  <si>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</si>
  <si>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</si>
  <si>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</si>
  <si>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</si>
  <si>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</si>
  <si>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</si>
  <si>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</si>
  <si>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</si>
  <si>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</si>
  <si>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</si>
  <si>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</si>
  <si>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</si>
  <si>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</si>
  <si>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</si>
  <si>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</si>
  <si>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</si>
  <si>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0.04</t>
  </si>
  <si>
    <t>「元富山県営水力電気並鉄道事業」資金特別会計</t>
  </si>
  <si>
    <t>電気事業会計</t>
  </si>
  <si>
    <t>病院事業会計</t>
  </si>
  <si>
    <t>工業用水道事業会計</t>
  </si>
  <si>
    <t>水道事業会計</t>
  </si>
  <si>
    <t>富山県国民健康保険特別会計</t>
  </si>
  <si>
    <t>工業用地等管理特別会計</t>
  </si>
  <si>
    <t>一般会計</t>
  </si>
  <si>
    <t>その他会計（赤字）</t>
  </si>
  <si>
    <t>その他会計（黒字）</t>
  </si>
  <si>
    <t>H25末</t>
    <phoneticPr fontId="2"/>
  </si>
  <si>
    <t>H26末</t>
    <phoneticPr fontId="2"/>
  </si>
  <si>
    <t>H27末</t>
    <phoneticPr fontId="2"/>
  </si>
  <si>
    <t>H28末</t>
    <phoneticPr fontId="2"/>
  </si>
  <si>
    <t>H29末</t>
    <phoneticPr fontId="2"/>
  </si>
  <si>
    <t>富山県道路公社</t>
    <rPh sb="0" eb="3">
      <t>トヤマケン</t>
    </rPh>
    <rPh sb="3" eb="5">
      <t>ドウロ</t>
    </rPh>
    <rPh sb="5" eb="7">
      <t>コウシャ</t>
    </rPh>
    <phoneticPr fontId="5"/>
  </si>
  <si>
    <t>公立大学法人富山県立大学</t>
    <rPh sb="0" eb="2">
      <t>コウリツ</t>
    </rPh>
    <rPh sb="2" eb="4">
      <t>ダイガク</t>
    </rPh>
    <rPh sb="4" eb="6">
      <t>ホウジン</t>
    </rPh>
    <rPh sb="6" eb="8">
      <t>トヤマ</t>
    </rPh>
    <rPh sb="8" eb="10">
      <t>ケンリツ</t>
    </rPh>
    <rPh sb="10" eb="12">
      <t>ダイガク</t>
    </rPh>
    <phoneticPr fontId="5"/>
  </si>
  <si>
    <t>(財)富山県消防設備保守協会</t>
    <rPh sb="1" eb="2">
      <t>ザイ</t>
    </rPh>
    <rPh sb="3" eb="6">
      <t>トヤマケン</t>
    </rPh>
    <rPh sb="6" eb="8">
      <t>ショウボウ</t>
    </rPh>
    <rPh sb="8" eb="10">
      <t>セツビ</t>
    </rPh>
    <rPh sb="10" eb="12">
      <t>ホシュ</t>
    </rPh>
    <rPh sb="12" eb="14">
      <t>キョウカイ</t>
    </rPh>
    <phoneticPr fontId="5"/>
  </si>
  <si>
    <t>(財)富山県文化振興財団</t>
    <rPh sb="1" eb="2">
      <t>ザイ</t>
    </rPh>
    <rPh sb="3" eb="6">
      <t>トヤマケン</t>
    </rPh>
    <rPh sb="6" eb="8">
      <t>ブンカ</t>
    </rPh>
    <rPh sb="8" eb="10">
      <t>シンコウ</t>
    </rPh>
    <rPh sb="10" eb="12">
      <t>ザイダン</t>
    </rPh>
    <phoneticPr fontId="5"/>
  </si>
  <si>
    <t>(財)とやま環境財団</t>
    <rPh sb="1" eb="2">
      <t>ザイ</t>
    </rPh>
    <rPh sb="6" eb="8">
      <t>カンキョウ</t>
    </rPh>
    <rPh sb="8" eb="10">
      <t>ザイダン</t>
    </rPh>
    <phoneticPr fontId="5"/>
  </si>
  <si>
    <t>(財)とやま国際センター</t>
    <rPh sb="1" eb="2">
      <t>ザイ</t>
    </rPh>
    <rPh sb="6" eb="8">
      <t>コクサイ</t>
    </rPh>
    <phoneticPr fontId="5"/>
  </si>
  <si>
    <t>(財)富山県女性財団</t>
    <rPh sb="1" eb="2">
      <t>ザイ</t>
    </rPh>
    <rPh sb="3" eb="5">
      <t>トヤマ</t>
    </rPh>
    <rPh sb="5" eb="6">
      <t>ケン</t>
    </rPh>
    <rPh sb="6" eb="8">
      <t>ジョセイ</t>
    </rPh>
    <rPh sb="8" eb="10">
      <t>ザイダン</t>
    </rPh>
    <phoneticPr fontId="5"/>
  </si>
  <si>
    <t>加越能バス(株)</t>
    <rPh sb="0" eb="1">
      <t>クワ</t>
    </rPh>
    <rPh sb="1" eb="2">
      <t>エツ</t>
    </rPh>
    <rPh sb="2" eb="3">
      <t>ノウ</t>
    </rPh>
    <rPh sb="5" eb="8">
      <t>カブ</t>
    </rPh>
    <rPh sb="6" eb="7">
      <t>カブ</t>
    </rPh>
    <phoneticPr fontId="5"/>
  </si>
  <si>
    <t>富山地方鉄道(株)</t>
    <rPh sb="0" eb="2">
      <t>トヤマ</t>
    </rPh>
    <rPh sb="2" eb="4">
      <t>チホウ</t>
    </rPh>
    <rPh sb="4" eb="6">
      <t>テツドウ</t>
    </rPh>
    <rPh sb="7" eb="8">
      <t>カブ</t>
    </rPh>
    <phoneticPr fontId="5"/>
  </si>
  <si>
    <t>(財)富山県健康づくり財団</t>
    <rPh sb="1" eb="2">
      <t>ザイ</t>
    </rPh>
    <rPh sb="3" eb="6">
      <t>トヤマケン</t>
    </rPh>
    <rPh sb="6" eb="8">
      <t>ケンコウ</t>
    </rPh>
    <rPh sb="11" eb="13">
      <t>ザイダン</t>
    </rPh>
    <phoneticPr fontId="5"/>
  </si>
  <si>
    <t>(財)富山県生活衛生営業指導センター</t>
    <rPh sb="1" eb="2">
      <t>ザイ</t>
    </rPh>
    <rPh sb="3" eb="6">
      <t>トヤマケン</t>
    </rPh>
    <rPh sb="6" eb="8">
      <t>セイカツ</t>
    </rPh>
    <rPh sb="8" eb="10">
      <t>エイセイ</t>
    </rPh>
    <rPh sb="10" eb="12">
      <t>エイギョウ</t>
    </rPh>
    <rPh sb="12" eb="14">
      <t>シドウ</t>
    </rPh>
    <phoneticPr fontId="5"/>
  </si>
  <si>
    <t>(財)富山県移植推進財団</t>
    <rPh sb="1" eb="2">
      <t>ザイ</t>
    </rPh>
    <rPh sb="3" eb="6">
      <t>トヤマケン</t>
    </rPh>
    <rPh sb="6" eb="8">
      <t>イショク</t>
    </rPh>
    <rPh sb="8" eb="10">
      <t>スイシン</t>
    </rPh>
    <rPh sb="10" eb="12">
      <t>ザイダン</t>
    </rPh>
    <phoneticPr fontId="5"/>
  </si>
  <si>
    <t>(財)富山県アイバンク</t>
    <rPh sb="1" eb="2">
      <t>ザイ</t>
    </rPh>
    <rPh sb="3" eb="6">
      <t>トヤマケン</t>
    </rPh>
    <phoneticPr fontId="5"/>
  </si>
  <si>
    <t>(財)富山会館</t>
    <rPh sb="1" eb="2">
      <t>ザイ</t>
    </rPh>
    <rPh sb="3" eb="5">
      <t>トヤマ</t>
    </rPh>
    <rPh sb="5" eb="7">
      <t>カイカン</t>
    </rPh>
    <phoneticPr fontId="5"/>
  </si>
  <si>
    <t>(財)富山県新世紀産業機構</t>
    <rPh sb="1" eb="2">
      <t>ザイ</t>
    </rPh>
    <rPh sb="3" eb="6">
      <t>トヤマケン</t>
    </rPh>
    <rPh sb="6" eb="9">
      <t>シンセイキ</t>
    </rPh>
    <rPh sb="9" eb="11">
      <t>サンギョウ</t>
    </rPh>
    <rPh sb="11" eb="13">
      <t>キコウ</t>
    </rPh>
    <phoneticPr fontId="5"/>
  </si>
  <si>
    <t>(財)富山県産業創造センター</t>
    <rPh sb="1" eb="2">
      <t>ザイ</t>
    </rPh>
    <rPh sb="3" eb="6">
      <t>トヤマケン</t>
    </rPh>
    <rPh sb="6" eb="8">
      <t>サンギョウ</t>
    </rPh>
    <rPh sb="8" eb="10">
      <t>ソウゾウ</t>
    </rPh>
    <phoneticPr fontId="5"/>
  </si>
  <si>
    <t>(財)富山産業展示館</t>
    <rPh sb="1" eb="2">
      <t>ザイ</t>
    </rPh>
    <rPh sb="3" eb="5">
      <t>トヤマ</t>
    </rPh>
    <rPh sb="5" eb="7">
      <t>サンギョウ</t>
    </rPh>
    <rPh sb="7" eb="10">
      <t>テンジカン</t>
    </rPh>
    <phoneticPr fontId="5"/>
  </si>
  <si>
    <t>(財)富山勤労総合福祉センター</t>
    <rPh sb="1" eb="2">
      <t>ザイ</t>
    </rPh>
    <rPh sb="3" eb="5">
      <t>トヤマ</t>
    </rPh>
    <rPh sb="5" eb="7">
      <t>キンロウ</t>
    </rPh>
    <rPh sb="7" eb="9">
      <t>ソウゴウ</t>
    </rPh>
    <rPh sb="9" eb="11">
      <t>フクシ</t>
    </rPh>
    <phoneticPr fontId="5"/>
  </si>
  <si>
    <t>(財)近畿富山会館</t>
    <rPh sb="1" eb="2">
      <t>ザイ</t>
    </rPh>
    <rPh sb="3" eb="5">
      <t>キンキ</t>
    </rPh>
    <rPh sb="5" eb="7">
      <t>トヤマ</t>
    </rPh>
    <rPh sb="7" eb="9">
      <t>カイカン</t>
    </rPh>
    <phoneticPr fontId="5"/>
  </si>
  <si>
    <t>(財)富山県労働福祉基金</t>
    <rPh sb="1" eb="2">
      <t>ザイ</t>
    </rPh>
    <rPh sb="3" eb="6">
      <t>トヤマケン</t>
    </rPh>
    <rPh sb="6" eb="8">
      <t>ロウドウ</t>
    </rPh>
    <rPh sb="8" eb="10">
      <t>フクシ</t>
    </rPh>
    <rPh sb="10" eb="12">
      <t>キキン</t>
    </rPh>
    <phoneticPr fontId="5"/>
  </si>
  <si>
    <t>(株)富山県総合情報センター</t>
    <rPh sb="1" eb="2">
      <t>カブ</t>
    </rPh>
    <rPh sb="3" eb="6">
      <t>トヤマケン</t>
    </rPh>
    <rPh sb="6" eb="8">
      <t>ソウゴウ</t>
    </rPh>
    <rPh sb="8" eb="10">
      <t>ジョウホウ</t>
    </rPh>
    <phoneticPr fontId="5"/>
  </si>
  <si>
    <t>(財)富山県勤労者信用基金協会</t>
    <rPh sb="1" eb="2">
      <t>ザイ</t>
    </rPh>
    <rPh sb="3" eb="5">
      <t>トヤマ</t>
    </rPh>
    <rPh sb="5" eb="6">
      <t>ケン</t>
    </rPh>
    <rPh sb="6" eb="9">
      <t>キンロウシャ</t>
    </rPh>
    <rPh sb="9" eb="11">
      <t>シンヨウ</t>
    </rPh>
    <rPh sb="11" eb="13">
      <t>キキン</t>
    </rPh>
    <rPh sb="13" eb="15">
      <t>キョウカイ</t>
    </rPh>
    <phoneticPr fontId="5"/>
  </si>
  <si>
    <t>富山県いきいき物産(株)</t>
    <rPh sb="0" eb="3">
      <t>トヤマケン</t>
    </rPh>
    <rPh sb="7" eb="9">
      <t>ブッサン</t>
    </rPh>
    <rPh sb="10" eb="11">
      <t>カブ</t>
    </rPh>
    <phoneticPr fontId="5"/>
  </si>
  <si>
    <t>(株)富山県産業高度化センター</t>
    <rPh sb="1" eb="2">
      <t>カブ</t>
    </rPh>
    <rPh sb="3" eb="6">
      <t>トヤマケン</t>
    </rPh>
    <rPh sb="6" eb="8">
      <t>サンギョウ</t>
    </rPh>
    <rPh sb="8" eb="11">
      <t>コウドカ</t>
    </rPh>
    <phoneticPr fontId="5"/>
  </si>
  <si>
    <t>(財)富山コンベンションビューロー</t>
  </si>
  <si>
    <t>(社)富山県野菜価格安定資金協会</t>
    <rPh sb="1" eb="2">
      <t>シャ</t>
    </rPh>
    <rPh sb="3" eb="6">
      <t>トヤマケン</t>
    </rPh>
    <rPh sb="6" eb="8">
      <t>ヤサイ</t>
    </rPh>
    <rPh sb="8" eb="10">
      <t>カカク</t>
    </rPh>
    <rPh sb="10" eb="12">
      <t>アンテイ</t>
    </rPh>
    <rPh sb="12" eb="14">
      <t>シキン</t>
    </rPh>
    <rPh sb="14" eb="16">
      <t>キョウカイ</t>
    </rPh>
    <phoneticPr fontId="5"/>
  </si>
  <si>
    <t>(財)花と緑の銀行</t>
    <rPh sb="1" eb="2">
      <t>ザイ</t>
    </rPh>
    <rPh sb="3" eb="4">
      <t>ハナ</t>
    </rPh>
    <rPh sb="5" eb="6">
      <t>ミドリ</t>
    </rPh>
    <rPh sb="7" eb="9">
      <t>ギンコウ</t>
    </rPh>
    <phoneticPr fontId="5"/>
  </si>
  <si>
    <t>(社)富山県畜産振興協会</t>
    <rPh sb="1" eb="2">
      <t>シャ</t>
    </rPh>
    <rPh sb="3" eb="6">
      <t>トヤマケン</t>
    </rPh>
    <rPh sb="6" eb="8">
      <t>チクサン</t>
    </rPh>
    <rPh sb="8" eb="10">
      <t>シンコウ</t>
    </rPh>
    <rPh sb="10" eb="12">
      <t>キョウカイ</t>
    </rPh>
    <phoneticPr fontId="5"/>
  </si>
  <si>
    <t>(株)富山食肉総合センター</t>
    <rPh sb="1" eb="2">
      <t>カブ</t>
    </rPh>
    <rPh sb="3" eb="5">
      <t>トヤマ</t>
    </rPh>
    <rPh sb="5" eb="7">
      <t>ショクニク</t>
    </rPh>
    <rPh sb="7" eb="9">
      <t>ソウゴウ</t>
    </rPh>
    <phoneticPr fontId="5"/>
  </si>
  <si>
    <t>(財)富山県建設技術センター</t>
    <rPh sb="1" eb="2">
      <t>ザイ</t>
    </rPh>
    <rPh sb="3" eb="6">
      <t>トヤマケン</t>
    </rPh>
    <rPh sb="6" eb="8">
      <t>ケンセツ</t>
    </rPh>
    <rPh sb="8" eb="10">
      <t>ギジュツ</t>
    </rPh>
    <phoneticPr fontId="5"/>
  </si>
  <si>
    <t>(財)伏木富山港・海王丸財団</t>
    <rPh sb="1" eb="2">
      <t>ザイ</t>
    </rPh>
    <rPh sb="3" eb="5">
      <t>フシキ</t>
    </rPh>
    <rPh sb="5" eb="7">
      <t>トヤマ</t>
    </rPh>
    <rPh sb="7" eb="8">
      <t>コウ</t>
    </rPh>
    <rPh sb="9" eb="12">
      <t>カイオウマル</t>
    </rPh>
    <rPh sb="12" eb="14">
      <t>ザイダン</t>
    </rPh>
    <phoneticPr fontId="5"/>
  </si>
  <si>
    <t>(財)立山カルデラ砂防博物館</t>
    <rPh sb="1" eb="2">
      <t>ザイ</t>
    </rPh>
    <rPh sb="3" eb="5">
      <t>タテヤマ</t>
    </rPh>
    <rPh sb="9" eb="11">
      <t>サボウ</t>
    </rPh>
    <rPh sb="11" eb="14">
      <t>ハクブツカン</t>
    </rPh>
    <phoneticPr fontId="5"/>
  </si>
  <si>
    <t>(財)富山県民福祉公園</t>
    <rPh sb="1" eb="2">
      <t>ザイ</t>
    </rPh>
    <rPh sb="3" eb="7">
      <t>トヤマケンミン</t>
    </rPh>
    <rPh sb="7" eb="9">
      <t>フクシ</t>
    </rPh>
    <rPh sb="9" eb="11">
      <t>コウエン</t>
    </rPh>
    <phoneticPr fontId="5"/>
  </si>
  <si>
    <t>(財)富山県下水道公社</t>
    <rPh sb="1" eb="2">
      <t>ザイ</t>
    </rPh>
    <rPh sb="3" eb="6">
      <t>トヤマケン</t>
    </rPh>
    <rPh sb="6" eb="9">
      <t>ゲスイドウ</t>
    </rPh>
    <rPh sb="9" eb="11">
      <t>コウシャ</t>
    </rPh>
    <phoneticPr fontId="5"/>
  </si>
  <si>
    <t>富山空港ターミナルビル(株)</t>
    <rPh sb="0" eb="2">
      <t>トヤマ</t>
    </rPh>
    <rPh sb="2" eb="4">
      <t>クウコウ</t>
    </rPh>
    <rPh sb="12" eb="13">
      <t>カブ</t>
    </rPh>
    <phoneticPr fontId="5"/>
  </si>
  <si>
    <t>(財)富山県暴力追放運動推進センター</t>
    <rPh sb="1" eb="2">
      <t>ザイ</t>
    </rPh>
    <rPh sb="3" eb="5">
      <t>トヤマ</t>
    </rPh>
    <rPh sb="5" eb="6">
      <t>ケン</t>
    </rPh>
    <rPh sb="6" eb="8">
      <t>ボウリョク</t>
    </rPh>
    <rPh sb="8" eb="10">
      <t>ツイホウ</t>
    </rPh>
    <rPh sb="10" eb="12">
      <t>ウンドウ</t>
    </rPh>
    <rPh sb="12" eb="14">
      <t>スイシン</t>
    </rPh>
    <phoneticPr fontId="5"/>
  </si>
  <si>
    <t>(財)富山県防犯協会</t>
    <rPh sb="1" eb="2">
      <t>ザイ</t>
    </rPh>
    <rPh sb="3" eb="6">
      <t>トヤマケン</t>
    </rPh>
    <rPh sb="6" eb="8">
      <t>ボウハン</t>
    </rPh>
    <rPh sb="8" eb="10">
      <t>キョウカイ</t>
    </rPh>
    <phoneticPr fontId="5"/>
  </si>
  <si>
    <t>(社)富山県農林水産公社</t>
    <rPh sb="1" eb="2">
      <t>シャ</t>
    </rPh>
    <rPh sb="3" eb="6">
      <t>トヤマケン</t>
    </rPh>
    <rPh sb="6" eb="8">
      <t>ノウリン</t>
    </rPh>
    <rPh sb="8" eb="10">
      <t>スイサン</t>
    </rPh>
    <rPh sb="10" eb="12">
      <t>コウシャ</t>
    </rPh>
    <phoneticPr fontId="5"/>
  </si>
  <si>
    <t>(財)富山県ひとづくり財団</t>
    <rPh sb="1" eb="2">
      <t>ザイ</t>
    </rPh>
    <rPh sb="3" eb="6">
      <t>トヤマケン</t>
    </rPh>
    <rPh sb="11" eb="13">
      <t>ザイダン</t>
    </rPh>
    <phoneticPr fontId="5"/>
  </si>
  <si>
    <t>とやま医療健康システム(株)</t>
    <rPh sb="12" eb="13">
      <t>カブ</t>
    </rPh>
    <phoneticPr fontId="5"/>
  </si>
  <si>
    <t>あいの風とやま鉄道㈱</t>
    <rPh sb="3" eb="4">
      <t>カゼ</t>
    </rPh>
    <rPh sb="7" eb="9">
      <t>テツドウ</t>
    </rPh>
    <phoneticPr fontId="5"/>
  </si>
  <si>
    <t>万葉線（株）</t>
    <rPh sb="0" eb="3">
      <t>マンヨウセン</t>
    </rPh>
    <rPh sb="4" eb="5">
      <t>カブ</t>
    </rPh>
    <phoneticPr fontId="2"/>
  </si>
  <si>
    <t>富山大手町コンベンション（株）</t>
    <rPh sb="0" eb="2">
      <t>トヤマ</t>
    </rPh>
    <rPh sb="2" eb="5">
      <t>オオテマチ</t>
    </rPh>
    <rPh sb="13" eb="14">
      <t>カブ</t>
    </rPh>
    <phoneticPr fontId="2"/>
  </si>
  <si>
    <t>（公財）環日本海環境協力センター</t>
    <rPh sb="1" eb="3">
      <t>コウザイ</t>
    </rPh>
    <rPh sb="4" eb="5">
      <t>カン</t>
    </rPh>
    <rPh sb="5" eb="7">
      <t>ニホン</t>
    </rPh>
    <rPh sb="7" eb="8">
      <t>カイ</t>
    </rPh>
    <rPh sb="8" eb="10">
      <t>カンキョウ</t>
    </rPh>
    <rPh sb="10" eb="12">
      <t>キョウリョク</t>
    </rPh>
    <phoneticPr fontId="2"/>
  </si>
  <si>
    <t>（公財）舞台芸術財団演劇会議</t>
    <rPh sb="1" eb="3">
      <t>コウザイ</t>
    </rPh>
    <rPh sb="4" eb="6">
      <t>ブタイ</t>
    </rPh>
    <rPh sb="6" eb="8">
      <t>ゲイジュツ</t>
    </rPh>
    <rPh sb="8" eb="10">
      <t>ザイダン</t>
    </rPh>
    <rPh sb="10" eb="12">
      <t>エンゲキ</t>
    </rPh>
    <rPh sb="12" eb="14">
      <t>カイギ</t>
    </rPh>
    <phoneticPr fontId="2"/>
  </si>
  <si>
    <t>〇</t>
    <phoneticPr fontId="2"/>
  </si>
  <si>
    <t>〇</t>
    <phoneticPr fontId="2"/>
  </si>
  <si>
    <t>地域医療介護総合確保基金</t>
    <rPh sb="0" eb="12">
      <t>チイキイリョウカイゴソウゴウカクホキキン</t>
    </rPh>
    <phoneticPr fontId="2"/>
  </si>
  <si>
    <t>元気とやま未来創造基金</t>
    <rPh sb="0" eb="2">
      <t>ゲンキ</t>
    </rPh>
    <rPh sb="5" eb="7">
      <t>ミライ</t>
    </rPh>
    <rPh sb="7" eb="9">
      <t>ソウゾウ</t>
    </rPh>
    <rPh sb="9" eb="11">
      <t>キキン</t>
    </rPh>
    <phoneticPr fontId="2"/>
  </si>
  <si>
    <t>安全防災基金</t>
    <rPh sb="0" eb="2">
      <t>アンゼン</t>
    </rPh>
    <rPh sb="2" eb="4">
      <t>ボウサイ</t>
    </rPh>
    <rPh sb="4" eb="6">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</si>
  <si>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</si>
  <si>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介護保険財政安定化基金</t>
    <rPh sb="0" eb="2">
      <t>カイゴ</t>
    </rPh>
    <rPh sb="2" eb="4">
      <t>ホケン</t>
    </rPh>
    <rPh sb="4" eb="6">
      <t>ザイセイ</t>
    </rPh>
    <rPh sb="6" eb="11">
      <t>アンテイカキキン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</si>
  <si>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</si>
  <si>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</si>
  <si>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</si>
  <si>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すると高い水準にあるが、地形的に急流河川が多いといった地勢的特性から、河川・砂防の事業費が元々多額となっていることや、北陸新幹線整備事業に伴い発行した県債が多額に上ったことから県債残高が高水準で推移しているためである。また、有形固定資産減価償却率も、県有施設の老朽化が進んでいることから、類似団体と比較して高い水準にある。現在、施設類型別の長寿命化計画の策定を進めており、計画策定後、点検、診断および予防保全により長寿命化を進めていく等、公共施設の適正管理に努める。</t>
    <rPh sb="1" eb="3">
      <t>ショウライ</t>
    </rPh>
    <rPh sb="3" eb="5">
      <t>フタン</t>
    </rPh>
    <rPh sb="5" eb="7">
      <t>ヒリツ</t>
    </rPh>
    <rPh sb="9" eb="11">
      <t>ルイジ</t>
    </rPh>
    <rPh sb="11" eb="13">
      <t>ダンタイ</t>
    </rPh>
    <rPh sb="14" eb="16">
      <t>ヒカク</t>
    </rPh>
    <rPh sb="19" eb="20">
      <t>タカ</t>
    </rPh>
    <rPh sb="21" eb="23">
      <t>スイジュン</t>
    </rPh>
    <rPh sb="28" eb="31">
      <t>チケイテキ</t>
    </rPh>
    <rPh sb="32" eb="34">
      <t>キュウリュウ</t>
    </rPh>
    <rPh sb="34" eb="36">
      <t>カセン</t>
    </rPh>
    <rPh sb="37" eb="38">
      <t>オオ</t>
    </rPh>
    <rPh sb="43" eb="46">
      <t>チセイテキ</t>
    </rPh>
    <rPh sb="46" eb="48">
      <t>トクセイ</t>
    </rPh>
    <rPh sb="51" eb="53">
      <t>カセン</t>
    </rPh>
    <rPh sb="54" eb="56">
      <t>サボウ</t>
    </rPh>
    <rPh sb="57" eb="60">
      <t>ジギョウヒ</t>
    </rPh>
    <rPh sb="61" eb="63">
      <t>モトモト</t>
    </rPh>
    <rPh sb="63" eb="65">
      <t>タガク</t>
    </rPh>
    <rPh sb="75" eb="77">
      <t>ホクリク</t>
    </rPh>
    <rPh sb="77" eb="80">
      <t>シンカンセン</t>
    </rPh>
    <rPh sb="80" eb="82">
      <t>セイビ</t>
    </rPh>
    <rPh sb="82" eb="84">
      <t>ジギョウ</t>
    </rPh>
    <rPh sb="85" eb="86">
      <t>トモナ</t>
    </rPh>
    <rPh sb="87" eb="89">
      <t>ハッコウ</t>
    </rPh>
    <rPh sb="91" eb="93">
      <t>ケンサイ</t>
    </rPh>
    <rPh sb="94" eb="96">
      <t>タガク</t>
    </rPh>
    <rPh sb="97" eb="98">
      <t>ノボ</t>
    </rPh>
    <rPh sb="104" eb="106">
      <t>ケンサイ</t>
    </rPh>
    <rPh sb="106" eb="108">
      <t>ザンダカ</t>
    </rPh>
    <rPh sb="109" eb="112">
      <t>コウスイジュン</t>
    </rPh>
    <rPh sb="113" eb="115">
      <t>スイイ</t>
    </rPh>
    <rPh sb="128" eb="130">
      <t>ユウケイ</t>
    </rPh>
    <rPh sb="130" eb="132">
      <t>コテイ</t>
    </rPh>
    <rPh sb="132" eb="134">
      <t>シサン</t>
    </rPh>
    <rPh sb="134" eb="136">
      <t>ゲンカ</t>
    </rPh>
    <rPh sb="136" eb="138">
      <t>ショウキャク</t>
    </rPh>
    <rPh sb="138" eb="139">
      <t>リツ</t>
    </rPh>
    <rPh sb="141" eb="143">
      <t>ケンユウ</t>
    </rPh>
    <rPh sb="143" eb="145">
      <t>シセツ</t>
    </rPh>
    <rPh sb="146" eb="149">
      <t>ロウキュウカ</t>
    </rPh>
    <rPh sb="150" eb="151">
      <t>スス</t>
    </rPh>
    <rPh sb="160" eb="162">
      <t>ルイジ</t>
    </rPh>
    <rPh sb="162" eb="164">
      <t>ダンタイ</t>
    </rPh>
    <rPh sb="165" eb="167">
      <t>ヒカク</t>
    </rPh>
    <rPh sb="169" eb="170">
      <t>タカ</t>
    </rPh>
    <rPh sb="171" eb="173">
      <t>スイジュン</t>
    </rPh>
    <rPh sb="177" eb="179">
      <t>ゲンザイ</t>
    </rPh>
    <rPh sb="180" eb="182">
      <t>シセツ</t>
    </rPh>
    <rPh sb="182" eb="184">
      <t>ルイケイ</t>
    </rPh>
    <rPh sb="184" eb="185">
      <t>ベツ</t>
    </rPh>
    <rPh sb="186" eb="190">
      <t>チョウジュミョウカ</t>
    </rPh>
    <rPh sb="190" eb="192">
      <t>ケイカク</t>
    </rPh>
    <rPh sb="193" eb="195">
      <t>サクテイ</t>
    </rPh>
    <rPh sb="196" eb="197">
      <t>スス</t>
    </rPh>
    <rPh sb="202" eb="204">
      <t>ケイカク</t>
    </rPh>
    <rPh sb="204" eb="206">
      <t>サクテイ</t>
    </rPh>
    <rPh sb="206" eb="207">
      <t>ゴ</t>
    </rPh>
    <rPh sb="208" eb="210">
      <t>テンケン</t>
    </rPh>
    <rPh sb="211" eb="213">
      <t>シンダン</t>
    </rPh>
    <rPh sb="216" eb="218">
      <t>ヨボウ</t>
    </rPh>
    <rPh sb="218" eb="220">
      <t>ホゼン</t>
    </rPh>
    <rPh sb="223" eb="227">
      <t>チョウジュミョウカ</t>
    </rPh>
    <rPh sb="228" eb="229">
      <t>スス</t>
    </rPh>
    <rPh sb="233" eb="234">
      <t>トウ</t>
    </rPh>
    <rPh sb="235" eb="237">
      <t>コウキョウ</t>
    </rPh>
    <rPh sb="237" eb="239">
      <t>シセツ</t>
    </rPh>
    <rPh sb="240" eb="242">
      <t>テキセイ</t>
    </rPh>
    <rPh sb="242" eb="244">
      <t>カンリ</t>
    </rPh>
    <rPh sb="245" eb="24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</si>
  <si>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</si>
  <si>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</si>
  <si>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</si>
  <si>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</si>
  <si>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</si>
  <si>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</si>
  <si>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北陸新幹線建設費への貸付金充当や国交付金の活用などによる県債の新規発行の抑制に努めたことなどにより、実質公債費比率・将来負担比率ともに低下傾向にある。類似団体と比較すると、実質公債費比率は低い水準となったが、将来負担比率は依然として高い水準で推移している。これは、地形的に急流河川が多いといった地勢的特性から、河川・砂防の事業費が元々多額となっていることや、北陸新幹線整備事業に伴い発行した県債が多額に上ったことから県債残高が高水準で推移しているためである。
　引き続き、県債の新規発行の抑制等に取り組み、公債費負担及び将来負担比率の抑制に努める。</t>
    <rPh sb="1" eb="3">
      <t>キンネン</t>
    </rPh>
    <rPh sb="5" eb="7">
      <t>ホクリク</t>
    </rPh>
    <rPh sb="7" eb="10">
      <t>シンカンセン</t>
    </rPh>
    <rPh sb="10" eb="12">
      <t>ケンセツ</t>
    </rPh>
    <rPh sb="12" eb="13">
      <t>ヒ</t>
    </rPh>
    <rPh sb="15" eb="17">
      <t>カシツケ</t>
    </rPh>
    <rPh sb="17" eb="18">
      <t>キン</t>
    </rPh>
    <rPh sb="18" eb="20">
      <t>ジュウトウ</t>
    </rPh>
    <rPh sb="21" eb="22">
      <t>クニ</t>
    </rPh>
    <rPh sb="22" eb="25">
      <t>コウフキン</t>
    </rPh>
    <rPh sb="26" eb="28">
      <t>カツヨウ</t>
    </rPh>
    <rPh sb="33" eb="35">
      <t>ケンサイ</t>
    </rPh>
    <rPh sb="36" eb="38">
      <t>シンキ</t>
    </rPh>
    <rPh sb="38" eb="40">
      <t>ハッコウ</t>
    </rPh>
    <rPh sb="41" eb="43">
      <t>ヨクセイ</t>
    </rPh>
    <rPh sb="44" eb="45">
      <t>ツト</t>
    </rPh>
    <rPh sb="55" eb="57">
      <t>ジッシツ</t>
    </rPh>
    <rPh sb="57" eb="60">
      <t>コウサイヒ</t>
    </rPh>
    <rPh sb="60" eb="62">
      <t>ヒリツ</t>
    </rPh>
    <rPh sb="63" eb="65">
      <t>ショウライ</t>
    </rPh>
    <rPh sb="65" eb="67">
      <t>フタン</t>
    </rPh>
    <rPh sb="67" eb="69">
      <t>ヒリツ</t>
    </rPh>
    <rPh sb="72" eb="74">
      <t>テイカ</t>
    </rPh>
    <rPh sb="74" eb="76">
      <t>ケイコウ</t>
    </rPh>
    <rPh sb="80" eb="82">
      <t>ルイジ</t>
    </rPh>
    <rPh sb="82" eb="84">
      <t>ダンタイ</t>
    </rPh>
    <rPh sb="85" eb="87">
      <t>ヒカク</t>
    </rPh>
    <rPh sb="91" eb="93">
      <t>ジッシツ</t>
    </rPh>
    <rPh sb="93" eb="96">
      <t>コウサイヒ</t>
    </rPh>
    <rPh sb="96" eb="98">
      <t>ヒリツ</t>
    </rPh>
    <rPh sb="99" eb="100">
      <t>ヒク</t>
    </rPh>
    <rPh sb="101" eb="103">
      <t>スイジュン</t>
    </rPh>
    <rPh sb="109" eb="111">
      <t>ショウライ</t>
    </rPh>
    <rPh sb="111" eb="113">
      <t>フタン</t>
    </rPh>
    <rPh sb="113" eb="115">
      <t>ヒリツ</t>
    </rPh>
    <rPh sb="116" eb="118">
      <t>イゼン</t>
    </rPh>
    <rPh sb="121" eb="122">
      <t>タカ</t>
    </rPh>
    <rPh sb="123" eb="125">
      <t>スイジュン</t>
    </rPh>
    <rPh sb="126" eb="128">
      <t>スイイ</t>
    </rPh>
    <rPh sb="236" eb="237">
      <t>ヒ</t>
    </rPh>
    <rPh sb="238" eb="239">
      <t>ツヅ</t>
    </rPh>
    <rPh sb="241" eb="243">
      <t>ケンサイ</t>
    </rPh>
    <rPh sb="244" eb="246">
      <t>シンキ</t>
    </rPh>
    <rPh sb="246" eb="248">
      <t>ハッコウ</t>
    </rPh>
    <rPh sb="249" eb="251">
      <t>ヨクセイ</t>
    </rPh>
    <rPh sb="251" eb="252">
      <t>トウ</t>
    </rPh>
    <rPh sb="253" eb="254">
      <t>ト</t>
    </rPh>
    <rPh sb="255" eb="256">
      <t>ク</t>
    </rPh>
    <rPh sb="258" eb="261">
      <t>コウサイヒ</t>
    </rPh>
    <rPh sb="261" eb="263">
      <t>フタン</t>
    </rPh>
    <rPh sb="263" eb="264">
      <t>オヨ</t>
    </rPh>
    <rPh sb="265" eb="267">
      <t>ショウライ</t>
    </rPh>
    <rPh sb="267" eb="269">
      <t>フタン</t>
    </rPh>
    <rPh sb="269" eb="271">
      <t>ヒリツ</t>
    </rPh>
    <rPh sb="272" eb="274">
      <t>ヨクセイ</t>
    </rPh>
    <rPh sb="275" eb="276">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</si>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</sst>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0" fontId="36" fillId="0" borderId="0" xfId="20" applyFont="1">
      <alignment vertical="center"/>
    </xf>
    <xf numFmtId="180" fontId="1" fillId="0" borderId="0" xfId="16" applyNumberFormat="1" applyFont="1">
      <alignment vertical="center"/>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93" xfId="15" applyNumberFormat="1" applyFont="1" applyFill="1" applyBorder="1" applyAlignment="1" applyProtection="1">
      <alignment horizontal="right" vertical="center" shrinkToFit="1"/>
      <protection locked="0"/>
    </xf>
    <xf numFmtId="177" fontId="29" fillId="0" borderId="94" xfId="15" applyNumberFormat="1" applyFont="1" applyFill="1" applyBorder="1" applyAlignment="1" applyProtection="1">
      <alignment horizontal="right" vertical="center" shrinkToFit="1"/>
      <protection locked="0"/>
    </xf>
    <xf numFmtId="177" fontId="29" fillId="0" borderId="95" xfId="15" applyNumberFormat="1" applyFont="1" applyFill="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Fill="1" applyBorder="1" applyAlignment="1" applyProtection="1">
      <alignment horizontal="right" vertical="center" shrinkToFit="1"/>
      <protection locked="0"/>
    </xf>
    <xf numFmtId="177" fontId="29" fillId="0" borderId="108" xfId="15" applyNumberFormat="1" applyFont="1" applyFill="1" applyBorder="1" applyAlignment="1" applyProtection="1">
      <alignment horizontal="right" vertical="center" shrinkToFit="1"/>
      <protection locked="0"/>
    </xf>
    <xf numFmtId="177" fontId="29" fillId="0" borderId="109" xfId="15" applyNumberFormat="1" applyFont="1" applyFill="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78" fontId="10" fillId="0" borderId="0" xfId="16" applyNumberFormat="1" applyAlignment="1">
      <alignment horizontal="center" vertical="center"/>
    </xf>
    <xf numFmtId="188"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8" fontId="1" fillId="6" borderId="187"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79311</c:v>
                </c:pt>
                <c:pt idx="1">
                  <c:v>67951</c:v>
                </c:pt>
                <c:pt idx="2">
                  <c:v>72635</c:v>
                </c:pt>
                <c:pt idx="3">
                  <c:v>77936</c:v>
                </c:pt>
                <c:pt idx="4">
                  <c:v>82531</c:v>
                </c:pt>
              </c:numCache>
            </c:numRef>
          </c:val>
          <c:smooth val="0"/>
          <c:extLst>
            <c:ext xmlns:c16="http://schemas.microsoft.com/office/drawing/2014/chart" uri="{C3380CC4-5D6E-409C-BE32-E72D297353CC}">
              <c16:uniqueId val="{00000000-1808-4ABC-941C-CD62042CAC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103717</c:v>
                </c:pt>
                <c:pt idx="1">
                  <c:v>76303</c:v>
                </c:pt>
                <c:pt idx="2">
                  <c:v>85091</c:v>
                </c:pt>
                <c:pt idx="3">
                  <c:v>76635</c:v>
                </c:pt>
                <c:pt idx="4">
                  <c:v>86044</c:v>
                </c:pt>
              </c:numCache>
            </c:numRef>
          </c:val>
          <c:smooth val="0"/>
          <c:extLst>
            <c:ext xmlns:c16="http://schemas.microsoft.com/office/drawing/2014/chart" uri="{C3380CC4-5D6E-409C-BE32-E72D297353CC}">
              <c16:uniqueId val="{00000001-1808-4ABC-941C-CD62042CACA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0.43</c:v>
                </c:pt>
                <c:pt idx="1">
                  <c:v>0.45</c:v>
                </c:pt>
                <c:pt idx="2">
                  <c:v>0.48</c:v>
                </c:pt>
                <c:pt idx="3">
                  <c:v>0.54</c:v>
                </c:pt>
                <c:pt idx="4">
                  <c:v>0.44</c:v>
                </c:pt>
              </c:numCache>
            </c:numRef>
          </c:val>
          <c:extLst>
            <c:ext xmlns:c16="http://schemas.microsoft.com/office/drawing/2014/chart" uri="{C3380CC4-5D6E-409C-BE32-E72D297353CC}">
              <c16:uniqueId val="{00000000-4D68-4015-8F11-BD9CE1D4F9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0.74</c:v>
                </c:pt>
                <c:pt idx="1">
                  <c:v>0.72</c:v>
                </c:pt>
                <c:pt idx="2">
                  <c:v>0.8</c:v>
                </c:pt>
                <c:pt idx="3">
                  <c:v>0.86</c:v>
                </c:pt>
                <c:pt idx="4">
                  <c:v>0.92</c:v>
                </c:pt>
              </c:numCache>
            </c:numRef>
          </c:val>
          <c:extLst>
            <c:ext xmlns:c16="http://schemas.microsoft.com/office/drawing/2014/chart" uri="{C3380CC4-5D6E-409C-BE32-E72D297353CC}">
              <c16:uniqueId val="{00000001-4D68-4015-8F11-BD9CE1D4F981}"/>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0.96</c:v>
                </c:pt>
                <c:pt idx="1">
                  <c:v>0.03</c:v>
                </c:pt>
                <c:pt idx="2">
                  <c:v>0.1</c:v>
                </c:pt>
                <c:pt idx="3">
                  <c:v>0.12</c:v>
                </c:pt>
                <c:pt idx="4">
                  <c:v>-0.04</c:v>
                </c:pt>
              </c:numCache>
            </c:numRef>
          </c:val>
          <c:smooth val="0"/>
          <c:extLst>
            <c:ext xmlns:c16="http://schemas.microsoft.com/office/drawing/2014/chart" uri="{C3380CC4-5D6E-409C-BE32-E72D297353CC}">
              <c16:uniqueId val="{00000002-4D68-4015-8F11-BD9CE1D4F981}"/>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0.41</c:v>
                </c:pt>
                <c:pt idx="2">
                  <c:v>#N/A</c:v>
                </c:pt>
                <c:pt idx="3">
                  <c:v>2.21</c:v>
                </c:pt>
                <c:pt idx="4">
                  <c:v>#N/A</c:v>
                </c:pt>
                <c:pt idx="5">
                  <c:v>0.47</c:v>
                </c:pt>
                <c:pt idx="6">
                  <c:v>#N/A</c:v>
                </c:pt>
                <c:pt idx="7">
                  <c:v>0.47</c:v>
                </c:pt>
                <c:pt idx="8">
                  <c:v>#N/A</c:v>
                </c:pt>
                <c:pt idx="9">
                  <c:v>0.35</c:v>
                </c:pt>
              </c:numCache>
            </c:numRef>
          </c:val>
          <c:extLst>
            <c:ext xmlns:c16="http://schemas.microsoft.com/office/drawing/2014/chart" uri="{C3380CC4-5D6E-409C-BE32-E72D297353CC}">
              <c16:uniqueId val="{00000000-DFF8-44BB-AC15-DAB63B8A08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F8-44BB-AC15-DAB63B8A0832}"/>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0.22</c:v>
                </c:pt>
                <c:pt idx="2">
                  <c:v>#N/A</c:v>
                </c:pt>
                <c:pt idx="3">
                  <c:v>0.23</c:v>
                </c:pt>
                <c:pt idx="4">
                  <c:v>#N/A</c:v>
                </c:pt>
                <c:pt idx="5">
                  <c:v>0.23</c:v>
                </c:pt>
                <c:pt idx="6">
                  <c:v>#N/A</c:v>
                </c:pt>
                <c:pt idx="7">
                  <c:v>0.23</c:v>
                </c:pt>
                <c:pt idx="8">
                  <c:v>#N/A</c:v>
                </c:pt>
                <c:pt idx="9">
                  <c:v>0.23</c:v>
                </c:pt>
              </c:numCache>
            </c:numRef>
          </c:val>
          <c:extLst>
            <c:ext xmlns:c16="http://schemas.microsoft.com/office/drawing/2014/chart" uri="{C3380CC4-5D6E-409C-BE32-E72D297353CC}">
              <c16:uniqueId val="{00000002-DFF8-44BB-AC15-DAB63B8A0832}"/>
            </c:ext>
          </c:extLst>
        </c:ser>
        <c:ser>
          <c:idx val="3"/>
          <c:order val="3"/>
          <c:tx>
            <c:strRef>
              <c:f>データシート!$A$30</c:f>
              <c:strCache>
                <c:ptCount val="1"/>
                <c:pt idx="0">
                  <c:v>工業用地等管理特別会計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0.1</c:v>
                </c:pt>
                <c:pt idx="4">
                  <c:v>#N/A</c:v>
                </c:pt>
                <c:pt idx="5">
                  <c:v>0.15</c:v>
                </c:pt>
                <c:pt idx="6">
                  <c:v>#N/A</c:v>
                </c:pt>
                <c:pt idx="7">
                  <c:v>0.22</c:v>
                </c:pt>
                <c:pt idx="8">
                  <c:v>#N/A</c:v>
                </c:pt>
                <c:pt idx="9">
                  <c:v>0.28000000000000003</c:v>
                </c:pt>
              </c:numCache>
            </c:numRef>
          </c:val>
          <c:extLst>
            <c:ext xmlns:c16="http://schemas.microsoft.com/office/drawing/2014/chart" uri="{C3380CC4-5D6E-409C-BE32-E72D297353CC}">
              <c16:uniqueId val="{00000003-DFF8-44BB-AC15-DAB63B8A0832}"/>
            </c:ext>
          </c:extLst>
        </c:ser>
        <c:ser>
          <c:idx val="4"/>
          <c:order val="4"/>
          <c:tx>
            <c:strRef>
              <c:f>データシート!$A$31</c:f>
              <c:strCache>
                <c:ptCount val="1"/>
                <c:pt idx="0">
                  <c:v>富山県国民健康保険特別会計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0.69</c:v>
                </c:pt>
              </c:numCache>
            </c:numRef>
          </c:val>
          <c:extLst>
            <c:ext xmlns:c16="http://schemas.microsoft.com/office/drawing/2014/chart" uri="{C3380CC4-5D6E-409C-BE32-E72D297353CC}">
              <c16:uniqueId val="{00000004-DFF8-44BB-AC15-DAB63B8A0832}"/>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1.63</c:v>
                </c:pt>
                <c:pt idx="2">
                  <c:v>#N/A</c:v>
                </c:pt>
                <c:pt idx="3">
                  <c:v>0.77</c:v>
                </c:pt>
                <c:pt idx="4">
                  <c:v>#N/A</c:v>
                </c:pt>
                <c:pt idx="5">
                  <c:v>0.76</c:v>
                </c:pt>
                <c:pt idx="6">
                  <c:v>#N/A</c:v>
                </c:pt>
                <c:pt idx="7">
                  <c:v>0.78</c:v>
                </c:pt>
                <c:pt idx="8">
                  <c:v>#N/A</c:v>
                </c:pt>
                <c:pt idx="9">
                  <c:v>0.81</c:v>
                </c:pt>
              </c:numCache>
            </c:numRef>
          </c:val>
          <c:extLst>
            <c:ext xmlns:c16="http://schemas.microsoft.com/office/drawing/2014/chart" uri="{C3380CC4-5D6E-409C-BE32-E72D297353CC}">
              <c16:uniqueId val="{00000005-DFF8-44BB-AC15-DAB63B8A083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0.65</c:v>
                </c:pt>
                <c:pt idx="2">
                  <c:v>#N/A</c:v>
                </c:pt>
                <c:pt idx="3">
                  <c:v>0.04</c:v>
                </c:pt>
                <c:pt idx="4">
                  <c:v>#N/A</c:v>
                </c:pt>
                <c:pt idx="5">
                  <c:v>0.9</c:v>
                </c:pt>
                <c:pt idx="6">
                  <c:v>#N/A</c:v>
                </c:pt>
                <c:pt idx="7">
                  <c:v>0.97</c:v>
                </c:pt>
                <c:pt idx="8">
                  <c:v>#N/A</c:v>
                </c:pt>
                <c:pt idx="9">
                  <c:v>1.1200000000000001</c:v>
                </c:pt>
              </c:numCache>
            </c:numRef>
          </c:val>
          <c:extLst>
            <c:ext xmlns:c16="http://schemas.microsoft.com/office/drawing/2014/chart" uri="{C3380CC4-5D6E-409C-BE32-E72D297353CC}">
              <c16:uniqueId val="{00000006-DFF8-44BB-AC15-DAB63B8A083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1.7</c:v>
                </c:pt>
                <c:pt idx="2">
                  <c:v>#N/A</c:v>
                </c:pt>
                <c:pt idx="3">
                  <c:v>1.08</c:v>
                </c:pt>
                <c:pt idx="4">
                  <c:v>#N/A</c:v>
                </c:pt>
                <c:pt idx="5">
                  <c:v>1.36</c:v>
                </c:pt>
                <c:pt idx="6">
                  <c:v>#N/A</c:v>
                </c:pt>
                <c:pt idx="7">
                  <c:v>1.67</c:v>
                </c:pt>
                <c:pt idx="8">
                  <c:v>#N/A</c:v>
                </c:pt>
                <c:pt idx="9">
                  <c:v>1.59</c:v>
                </c:pt>
              </c:numCache>
            </c:numRef>
          </c:val>
          <c:extLst>
            <c:ext xmlns:c16="http://schemas.microsoft.com/office/drawing/2014/chart" uri="{C3380CC4-5D6E-409C-BE32-E72D297353CC}">
              <c16:uniqueId val="{00000007-DFF8-44BB-AC15-DAB63B8A0832}"/>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1.52</c:v>
                </c:pt>
                <c:pt idx="2">
                  <c:v>#N/A</c:v>
                </c:pt>
                <c:pt idx="3">
                  <c:v>0.7</c:v>
                </c:pt>
                <c:pt idx="4">
                  <c:v>#N/A</c:v>
                </c:pt>
                <c:pt idx="5">
                  <c:v>1.34</c:v>
                </c:pt>
                <c:pt idx="6">
                  <c:v>#N/A</c:v>
                </c:pt>
                <c:pt idx="7">
                  <c:v>1.43</c:v>
                </c:pt>
                <c:pt idx="8">
                  <c:v>#N/A</c:v>
                </c:pt>
                <c:pt idx="9">
                  <c:v>1.74</c:v>
                </c:pt>
              </c:numCache>
            </c:numRef>
          </c:val>
          <c:extLst>
            <c:ext xmlns:c16="http://schemas.microsoft.com/office/drawing/2014/chart" uri="{C3380CC4-5D6E-409C-BE32-E72D297353CC}">
              <c16:uniqueId val="{00000008-DFF8-44BB-AC15-DAB63B8A0832}"/>
            </c:ext>
          </c:extLst>
        </c:ser>
        <c:ser>
          <c:idx val="9"/>
          <c:order val="9"/>
          <c:tx>
            <c:strRef>
              <c:f>データシート!$A$36</c:f>
              <c:strCache>
                <c:ptCount val="1"/>
                <c:pt idx="0">
                  <c:v>「元富山県営水力電気並鉄道事業」資金特別会計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2.0699999999999998</c:v>
                </c:pt>
                <c:pt idx="2">
                  <c:v>#N/A</c:v>
                </c:pt>
                <c:pt idx="3">
                  <c:v>2.19</c:v>
                </c:pt>
                <c:pt idx="4">
                  <c:v>#N/A</c:v>
                </c:pt>
                <c:pt idx="5">
                  <c:v>2.38</c:v>
                </c:pt>
                <c:pt idx="6">
                  <c:v>#N/A</c:v>
                </c:pt>
                <c:pt idx="7">
                  <c:v>2.44</c:v>
                </c:pt>
                <c:pt idx="8">
                  <c:v>#N/A</c:v>
                </c:pt>
                <c:pt idx="9">
                  <c:v>2.44</c:v>
                </c:pt>
              </c:numCache>
            </c:numRef>
          </c:val>
          <c:extLst>
            <c:ext xmlns:c16="http://schemas.microsoft.com/office/drawing/2014/chart" uri="{C3380CC4-5D6E-409C-BE32-E72D297353CC}">
              <c16:uniqueId val="{00000009-DFF8-44BB-AC15-DAB63B8A083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58822</c:v>
                </c:pt>
                <c:pt idx="5">
                  <c:v>60915</c:v>
                </c:pt>
                <c:pt idx="8">
                  <c:v>62189</c:v>
                </c:pt>
                <c:pt idx="11">
                  <c:v>63234</c:v>
                </c:pt>
                <c:pt idx="14">
                  <c:v>63075</c:v>
                </c:pt>
              </c:numCache>
            </c:numRef>
          </c:val>
          <c:extLst>
            <c:ext xmlns:c16="http://schemas.microsoft.com/office/drawing/2014/chart" uri="{C3380CC4-5D6E-409C-BE32-E72D297353CC}">
              <c16:uniqueId val="{00000000-48A4-4ADC-8994-2AEAEE2850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23</c:v>
                </c:pt>
                <c:pt idx="3">
                  <c:v>1</c:v>
                </c:pt>
                <c:pt idx="6">
                  <c:v>0</c:v>
                </c:pt>
                <c:pt idx="9">
                  <c:v>0</c:v>
                </c:pt>
                <c:pt idx="12">
                  <c:v>0</c:v>
                </c:pt>
              </c:numCache>
            </c:numRef>
          </c:val>
          <c:extLst>
            <c:ext xmlns:c16="http://schemas.microsoft.com/office/drawing/2014/chart" uri="{C3380CC4-5D6E-409C-BE32-E72D297353CC}">
              <c16:uniqueId val="{00000001-48A4-4ADC-8994-2AEAEE2850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540</c:v>
                </c:pt>
                <c:pt idx="3">
                  <c:v>447</c:v>
                </c:pt>
                <c:pt idx="6">
                  <c:v>404</c:v>
                </c:pt>
                <c:pt idx="9">
                  <c:v>319</c:v>
                </c:pt>
                <c:pt idx="12">
                  <c:v>441</c:v>
                </c:pt>
              </c:numCache>
            </c:numRef>
          </c:val>
          <c:extLst>
            <c:ext xmlns:c16="http://schemas.microsoft.com/office/drawing/2014/chart" uri="{C3380CC4-5D6E-409C-BE32-E72D297353CC}">
              <c16:uniqueId val="{00000002-48A4-4ADC-8994-2AEAEE2850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A4-4ADC-8994-2AEAEE2850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3255</c:v>
                </c:pt>
                <c:pt idx="3">
                  <c:v>3123</c:v>
                </c:pt>
                <c:pt idx="6">
                  <c:v>3033</c:v>
                </c:pt>
                <c:pt idx="9">
                  <c:v>3044</c:v>
                </c:pt>
                <c:pt idx="12">
                  <c:v>2464</c:v>
                </c:pt>
              </c:numCache>
            </c:numRef>
          </c:val>
          <c:extLst>
            <c:ext xmlns:c16="http://schemas.microsoft.com/office/drawing/2014/chart" uri="{C3380CC4-5D6E-409C-BE32-E72D297353CC}">
              <c16:uniqueId val="{00000004-48A4-4ADC-8994-2AEAEE2850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7841</c:v>
                </c:pt>
                <c:pt idx="3">
                  <c:v>8444</c:v>
                </c:pt>
                <c:pt idx="6">
                  <c:v>8735</c:v>
                </c:pt>
                <c:pt idx="9">
                  <c:v>9087</c:v>
                </c:pt>
                <c:pt idx="12">
                  <c:v>9283</c:v>
                </c:pt>
              </c:numCache>
            </c:numRef>
          </c:val>
          <c:extLst>
            <c:ext xmlns:c16="http://schemas.microsoft.com/office/drawing/2014/chart" uri="{C3380CC4-5D6E-409C-BE32-E72D297353CC}">
              <c16:uniqueId val="{00000005-48A4-4ADC-8994-2AEAEE2850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A4-4ADC-8994-2AEAEE2850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82271</c:v>
                </c:pt>
                <c:pt idx="3">
                  <c:v>80476</c:v>
                </c:pt>
                <c:pt idx="6">
                  <c:v>81998</c:v>
                </c:pt>
                <c:pt idx="9">
                  <c:v>82335</c:v>
                </c:pt>
                <c:pt idx="12">
                  <c:v>81596</c:v>
                </c:pt>
              </c:numCache>
            </c:numRef>
          </c:val>
          <c:extLst>
            <c:ext xmlns:c16="http://schemas.microsoft.com/office/drawing/2014/chart" uri="{C3380CC4-5D6E-409C-BE32-E72D297353CC}">
              <c16:uniqueId val="{00000007-48A4-4ADC-8994-2AEAEE285049}"/>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35108</c:v>
                </c:pt>
                <c:pt idx="2">
                  <c:v>#N/A</c:v>
                </c:pt>
                <c:pt idx="3">
                  <c:v>#N/A</c:v>
                </c:pt>
                <c:pt idx="4">
                  <c:v>31576</c:v>
                </c:pt>
                <c:pt idx="5">
                  <c:v>#N/A</c:v>
                </c:pt>
                <c:pt idx="6">
                  <c:v>#N/A</c:v>
                </c:pt>
                <c:pt idx="7">
                  <c:v>31981</c:v>
                </c:pt>
                <c:pt idx="8">
                  <c:v>#N/A</c:v>
                </c:pt>
                <c:pt idx="9">
                  <c:v>#N/A</c:v>
                </c:pt>
                <c:pt idx="10">
                  <c:v>31551</c:v>
                </c:pt>
                <c:pt idx="11">
                  <c:v>#N/A</c:v>
                </c:pt>
                <c:pt idx="12">
                  <c:v>#N/A</c:v>
                </c:pt>
                <c:pt idx="13">
                  <c:v>30709</c:v>
                </c:pt>
                <c:pt idx="14">
                  <c:v>#N/A</c:v>
                </c:pt>
              </c:numCache>
            </c:numRef>
          </c:val>
          <c:smooth val="0"/>
          <c:extLst>
            <c:ext xmlns:c16="http://schemas.microsoft.com/office/drawing/2014/chart" uri="{C3380CC4-5D6E-409C-BE32-E72D297353CC}">
              <c16:uniqueId val="{00000008-48A4-4ADC-8994-2AEAEE285049}"/>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748276</c:v>
                </c:pt>
                <c:pt idx="5">
                  <c:v>739742</c:v>
                </c:pt>
                <c:pt idx="8">
                  <c:v>727403</c:v>
                </c:pt>
                <c:pt idx="11">
                  <c:v>714202</c:v>
                </c:pt>
                <c:pt idx="14">
                  <c:v>697893</c:v>
                </c:pt>
              </c:numCache>
            </c:numRef>
          </c:val>
          <c:extLst>
            <c:ext xmlns:c16="http://schemas.microsoft.com/office/drawing/2014/chart" uri="{C3380CC4-5D6E-409C-BE32-E72D297353CC}">
              <c16:uniqueId val="{00000000-DCE5-45EA-90D6-0DA237AD80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11192</c:v>
                </c:pt>
                <c:pt idx="5">
                  <c:v>10671</c:v>
                </c:pt>
                <c:pt idx="8">
                  <c:v>9902</c:v>
                </c:pt>
                <c:pt idx="11">
                  <c:v>7627</c:v>
                </c:pt>
                <c:pt idx="14">
                  <c:v>4993</c:v>
                </c:pt>
              </c:numCache>
            </c:numRef>
          </c:val>
          <c:extLst>
            <c:ext xmlns:c16="http://schemas.microsoft.com/office/drawing/2014/chart" uri="{C3380CC4-5D6E-409C-BE32-E72D297353CC}">
              <c16:uniqueId val="{00000001-DCE5-45EA-90D6-0DA237AD80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59649</c:v>
                </c:pt>
                <c:pt idx="5">
                  <c:v>68011</c:v>
                </c:pt>
                <c:pt idx="8">
                  <c:v>69355</c:v>
                </c:pt>
                <c:pt idx="11">
                  <c:v>74242</c:v>
                </c:pt>
                <c:pt idx="14">
                  <c:v>66050</c:v>
                </c:pt>
              </c:numCache>
            </c:numRef>
          </c:val>
          <c:extLst>
            <c:ext xmlns:c16="http://schemas.microsoft.com/office/drawing/2014/chart" uri="{C3380CC4-5D6E-409C-BE32-E72D297353CC}">
              <c16:uniqueId val="{00000002-DCE5-45EA-90D6-0DA237AD80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E5-45EA-90D6-0DA237AD80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E5-45EA-90D6-0DA237AD80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15148</c:v>
                </c:pt>
                <c:pt idx="3">
                  <c:v>15046</c:v>
                </c:pt>
                <c:pt idx="6">
                  <c:v>14768</c:v>
                </c:pt>
                <c:pt idx="9">
                  <c:v>14759</c:v>
                </c:pt>
                <c:pt idx="12">
                  <c:v>10424</c:v>
                </c:pt>
              </c:numCache>
            </c:numRef>
          </c:val>
          <c:extLst>
            <c:ext xmlns:c16="http://schemas.microsoft.com/office/drawing/2014/chart" uri="{C3380CC4-5D6E-409C-BE32-E72D297353CC}">
              <c16:uniqueId val="{00000005-DCE5-45EA-90D6-0DA237AD80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141118</c:v>
                </c:pt>
                <c:pt idx="3">
                  <c:v>133630</c:v>
                </c:pt>
                <c:pt idx="6">
                  <c:v>126201</c:v>
                </c:pt>
                <c:pt idx="9">
                  <c:v>118463</c:v>
                </c:pt>
                <c:pt idx="12">
                  <c:v>114535</c:v>
                </c:pt>
              </c:numCache>
            </c:numRef>
          </c:val>
          <c:extLst>
            <c:ext xmlns:c16="http://schemas.microsoft.com/office/drawing/2014/chart" uri="{C3380CC4-5D6E-409C-BE32-E72D297353CC}">
              <c16:uniqueId val="{00000006-DCE5-45EA-90D6-0DA237AD80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CE5-45EA-90D6-0DA237AD80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27862</c:v>
                </c:pt>
                <c:pt idx="3">
                  <c:v>31180</c:v>
                </c:pt>
                <c:pt idx="6">
                  <c:v>31588</c:v>
                </c:pt>
                <c:pt idx="9">
                  <c:v>32036</c:v>
                </c:pt>
                <c:pt idx="12">
                  <c:v>28269</c:v>
                </c:pt>
              </c:numCache>
            </c:numRef>
          </c:val>
          <c:extLst>
            <c:ext xmlns:c16="http://schemas.microsoft.com/office/drawing/2014/chart" uri="{C3380CC4-5D6E-409C-BE32-E72D297353CC}">
              <c16:uniqueId val="{00000008-DCE5-45EA-90D6-0DA237AD80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515</c:v>
                </c:pt>
                <c:pt idx="3">
                  <c:v>416</c:v>
                </c:pt>
                <c:pt idx="6">
                  <c:v>381</c:v>
                </c:pt>
                <c:pt idx="9">
                  <c:v>274</c:v>
                </c:pt>
                <c:pt idx="12">
                  <c:v>200</c:v>
                </c:pt>
              </c:numCache>
            </c:numRef>
          </c:val>
          <c:extLst>
            <c:ext xmlns:c16="http://schemas.microsoft.com/office/drawing/2014/chart" uri="{C3380CC4-5D6E-409C-BE32-E72D297353CC}">
              <c16:uniqueId val="{00000009-DCE5-45EA-90D6-0DA237AD80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1258640</c:v>
                </c:pt>
                <c:pt idx="3">
                  <c:v>1251454</c:v>
                </c:pt>
                <c:pt idx="6">
                  <c:v>1246825</c:v>
                </c:pt>
                <c:pt idx="9">
                  <c:v>1235780</c:v>
                </c:pt>
                <c:pt idx="12">
                  <c:v>1213261</c:v>
                </c:pt>
              </c:numCache>
            </c:numRef>
          </c:val>
          <c:extLst>
            <c:ext xmlns:c16="http://schemas.microsoft.com/office/drawing/2014/chart" uri="{C3380CC4-5D6E-409C-BE32-E72D297353CC}">
              <c16:uniqueId val="{0000000A-DCE5-45EA-90D6-0DA237AD802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624166</c:v>
                </c:pt>
                <c:pt idx="2">
                  <c:v>#N/A</c:v>
                </c:pt>
                <c:pt idx="3">
                  <c:v>#N/A</c:v>
                </c:pt>
                <c:pt idx="4">
                  <c:v>613302</c:v>
                </c:pt>
                <c:pt idx="5">
                  <c:v>#N/A</c:v>
                </c:pt>
                <c:pt idx="6">
                  <c:v>#N/A</c:v>
                </c:pt>
                <c:pt idx="7">
                  <c:v>613104</c:v>
                </c:pt>
                <c:pt idx="8">
                  <c:v>#N/A</c:v>
                </c:pt>
                <c:pt idx="9">
                  <c:v>#N/A</c:v>
                </c:pt>
                <c:pt idx="10">
                  <c:v>605241</c:v>
                </c:pt>
                <c:pt idx="11">
                  <c:v>#N/A</c:v>
                </c:pt>
                <c:pt idx="12">
                  <c:v>#N/A</c:v>
                </c:pt>
                <c:pt idx="13">
                  <c:v>597752</c:v>
                </c:pt>
                <c:pt idx="14">
                  <c:v>#N/A</c:v>
                </c:pt>
              </c:numCache>
            </c:numRef>
          </c:val>
          <c:smooth val="0"/>
          <c:extLst>
            <c:ext xmlns:c16="http://schemas.microsoft.com/office/drawing/2014/chart" uri="{C3380CC4-5D6E-409C-BE32-E72D297353CC}">
              <c16:uniqueId val="{0000000B-DCE5-45EA-90D6-0DA237AD802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2381</c:v>
                </c:pt>
                <c:pt idx="1">
                  <c:v>2562</c:v>
                </c:pt>
                <c:pt idx="2">
                  <c:v>2743</c:v>
                </c:pt>
              </c:numCache>
            </c:numRef>
          </c:val>
          <c:extLst>
            <c:ext xmlns:c16="http://schemas.microsoft.com/office/drawing/2014/chart" uri="{C3380CC4-5D6E-409C-BE32-E72D297353CC}">
              <c16:uniqueId val="{00000000-6C4C-4BD8-8B7D-5735971DDD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12580</c:v>
                </c:pt>
                <c:pt idx="1">
                  <c:v>12776</c:v>
                </c:pt>
                <c:pt idx="2">
                  <c:v>12972</c:v>
                </c:pt>
              </c:numCache>
            </c:numRef>
          </c:val>
          <c:extLst>
            <c:ext xmlns:c16="http://schemas.microsoft.com/office/drawing/2014/chart" uri="{C3380CC4-5D6E-409C-BE32-E72D297353CC}">
              <c16:uniqueId val="{00000001-6C4C-4BD8-8B7D-5735971DDD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24981</c:v>
                </c:pt>
                <c:pt idx="1">
                  <c:v>25108</c:v>
                </c:pt>
                <c:pt idx="2">
                  <c:v>24878</c:v>
                </c:pt>
              </c:numCache>
            </c:numRef>
          </c:val>
          <c:extLst>
            <c:ext xmlns:c16="http://schemas.microsoft.com/office/drawing/2014/chart" uri="{C3380CC4-5D6E-409C-BE32-E72D297353CC}">
              <c16:uniqueId val="{00000002-6C4C-4BD8-8B7D-5735971DDD3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{AAE39C32-FE13-4270-80F7-381E5B848584}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285-4D2B-9CBB-93ABE7019F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{AE9149D9-141E-48A9-9B7F-ED08151A571D}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85-4D2B-9CBB-93ABE7019F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{F9467E42-F83C-4752-B5FA-3B5564EC2EB8}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85-4D2B-9CBB-93ABE7019F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{52DE486F-C813-43A0-BCAC-037CFDB9DB54}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85-4D2B-9CBB-93ABE7019F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{0131F4A3-D9FF-459D-9206-82AF7CEEE2B9}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85-4D2B-9CBB-93ABE7019F8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{B71EAB31-35B9-47F9-A4D6-AEA360A30EEB}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285-4D2B-9CBB-93ABE7019F88}"/>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{914DD68B-CBEA-41B2-9DC1-1485C20CA144}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285-4D2B-9CBB-93ABE7019F88}"/>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{77B78003-D112-4F75-A7D0-FEF928147928}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285-4D2B-9CBB-93ABE7019F8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{81780956-10F2-4626-B9C7-A678BC4EC943}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285-4D2B-9CBB-93ABE7019F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65.599999999999994</c:v>
                </c:pt>
                <c:pt idx="24">
                  <c:v>66.900000000000006</c:v>
                </c:pt>
              </c:numCache>
            </c:numRef>
          </c:xVal>
          <c:yVal>
            <c:numRef>
              <c:f>公会計指標分析・財政指標組合せ分析表!$BP$51:$DC$51</c:f>
              <c:numCache>
                <c:formatCode>#,##0.0;"▲ "#,##0.0</c:formatCode>
                <c:ptCount val="40"/>
                <c:pt idx="16">
                  <c:v>258.2</c:v>
                </c:pt>
                <c:pt idx="24">
                  <c:v>254.9</c:v>
                </c:pt>
              </c:numCache>
            </c:numRef>
          </c:yVal>
          <c:smooth val="0"/>
          <c:extLst>
            <c:ext xmlns:c16="http://schemas.microsoft.com/office/drawing/2014/chart" uri="{C3380CC4-5D6E-409C-BE32-E72D297353CC}">
              <c16:uniqueId val="{00000009-7285-4D2B-9CBB-93ABE7019F88}"/>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{958459F9-F926-40C9-BB79-26CBA18641D2}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285-4D2B-9CBB-93ABE7019F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{0FC140C8-5E9B-4C73-9933-1B8B48F63C87}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85-4D2B-9CBB-93ABE7019F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{152EF20E-FDDC-475E-901C-B4F01F9AEFE9}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85-4D2B-9CBB-93ABE7019F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{6F4D2444-9F9E-4E18-8A91-89653AC97FF5}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85-4D2B-9CBB-93ABE7019F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{C8209954-B60F-45CC-A973-3518141BE335}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85-4D2B-9CBB-93ABE7019F8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{BB127A97-B4F4-4785-B971-486BEA063DD8}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285-4D2B-9CBB-93ABE7019F8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{857AAC9B-9C8A-44F9-940E-0719D1907398}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285-4D2B-9CBB-93ABE7019F8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{8A703D98-5D2A-49B1-9D80-1CA287F604EA}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285-4D2B-9CBB-93ABE7019F8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{AB26F7EB-7FD9-43CB-8141-EBA008EEAA45}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285-4D2B-9CBB-93ABE7019F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c:v>
                </c:pt>
                <c:pt idx="24">
                  <c:v>53.4</c:v>
                </c:pt>
              </c:numCache>
            </c:numRef>
          </c:xVal>
          <c:yVal>
            <c:numRef>
              <c:f>公会計指標分析・財政指標組合せ分析表!$BP$55:$DC$55</c:f>
              <c:numCache>
                <c:formatCode>#,##0.0;"▲ "#,##0.0</c:formatCode>
                <c:ptCount val="40"/>
                <c:pt idx="16">
                  <c:v>244</c:v>
                </c:pt>
                <c:pt idx="24">
                  <c:v>245.1</c:v>
                </c:pt>
              </c:numCache>
            </c:numRef>
          </c:yVal>
          <c:smooth val="0"/>
          <c:extLst>
            <c:ext xmlns:c16="http://schemas.microsoft.com/office/drawing/2014/chart" uri="{C3380CC4-5D6E-409C-BE32-E72D297353CC}">
              <c16:uniqueId val="{00000013-7285-4D2B-9CBB-93ABE7019F88}"/>
            </c:ext>
          </c:extLst>
        </c:ser>
        <c:dLbls>
          <c:showLegendKey val="0"/>
          <c:showVal val="1"/>
          <c:showCatName val="0"/>
          <c:showSerName val="0"/>
          <c:showPercent val="0"/>
          <c:showBubbleSize val="0"/>
        </c:dLbls>
        <c:axId val="170288064"/>
        <c:axId val="171703560"/>
      </c:scatterChart>
      <c:valAx>
        <c:axId val="170288064"/>
        <c:scaling>
          <c:orientation val="minMax"/>
          <c:max val="69"/>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1703560"/>
        <c:crosses val="autoZero"/>
        <c:crossBetween val="midCat"/>
      </c:valAx>
      <c:valAx>
        <c:axId val="171703560"/>
        <c:scaling>
          <c:orientation val="minMax"/>
          <c:max val="261"/>
          <c:min val="2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0288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{198FBEBB-101E-4688-A519-23F3630EAAAC}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B00-4428-AB12-7E37C84A71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{1733D214-52DC-4864-A595-833206786963}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00-4428-AB12-7E37C84A71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{C8B43474-E024-4827-A5BD-8FF71888AE6A}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00-4428-AB12-7E37C84A71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{2E0E41BF-722C-482F-B7CD-EE8EEB414E49}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00-4428-AB12-7E37C84A71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{2E12D3DB-DD1E-4F46-92B1-945FF6DE9694}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00-4428-AB12-7E37C84A71F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{E244A983-A1B2-4F74-84DE-904098F0C818}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B00-4428-AB12-7E37C84A71F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{A6A9790B-96E9-4BD4-9C88-9F2F646AD102}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B00-4428-AB12-7E37C84A71F9}"/>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{945BF13A-D571-4933-85D9-BE773E367774}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B00-4428-AB12-7E37C84A71F9}"/>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{B2A14C4D-4999-4216-9106-DEF4964224AF}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B00-4428-AB12-7E37C84A71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16.100000000000001</c:v>
                </c:pt>
                <c:pt idx="8">
                  <c:v>14.7</c:v>
                </c:pt>
                <c:pt idx="16">
                  <c:v>13.7</c:v>
                </c:pt>
                <c:pt idx="24">
                  <c:v>13.2</c:v>
                </c:pt>
                <c:pt idx="32">
                  <c:v>13.2</c:v>
                </c:pt>
              </c:numCache>
            </c:numRef>
          </c:xVal>
          <c:yVal>
            <c:numRef>
              <c:f>公会計指標分析・財政指標組合せ分析表!$BP$73:$DC$73</c:f>
              <c:numCache>
                <c:formatCode>#,##0.0;"▲ "#,##0.0</c:formatCode>
                <c:ptCount val="40"/>
                <c:pt idx="0">
                  <c:v>264.3</c:v>
                </c:pt>
                <c:pt idx="8">
                  <c:v>253.3</c:v>
                </c:pt>
                <c:pt idx="16">
                  <c:v>258.2</c:v>
                </c:pt>
                <c:pt idx="24">
                  <c:v>254.9</c:v>
                </c:pt>
                <c:pt idx="32">
                  <c:v>252.3</c:v>
                </c:pt>
              </c:numCache>
            </c:numRef>
          </c:yVal>
          <c:smooth val="0"/>
          <c:extLst>
            <c:ext xmlns:c16="http://schemas.microsoft.com/office/drawing/2014/chart" uri="{C3380CC4-5D6E-409C-BE32-E72D297353CC}">
              <c16:uniqueId val="{00000009-DB00-4428-AB12-7E37C84A71F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{52AABDAB-0011-4F2C-BD60-FF8C9BF5C82A}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B00-4428-AB12-7E37C84A71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{536CB894-06AE-49B3-8C7C-AF5F138C9EDE}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00-4428-AB12-7E37C84A71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{8DBB36E9-FA71-4402-8F8A-FEB116372351}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00-4428-AB12-7E37C84A71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{13E573D8-45E4-4E09-8D23-09B450568A61}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00-4428-AB12-7E37C84A71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{6608FC49-256E-4365-BCAC-6C6363793B90}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00-4428-AB12-7E37C84A71F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{A3B8F275-F4F1-4C96-9F14-F518C121123B}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B00-4428-AB12-7E37C84A71F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{9BAA7689-AD43-49A1-9E18-EFE96B7B3D10}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B00-4428-AB12-7E37C84A71F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{8F43C431-D767-4496-AEE2-48974495E0CB}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B00-4428-AB12-7E37C84A71F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{EE576F04-3EEA-42BB-84A1-6520EA016517}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B00-4428-AB12-7E37C84A71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14.2</c:v>
                </c:pt>
                <c:pt idx="8">
                  <c:v>15.9</c:v>
                </c:pt>
                <c:pt idx="16">
                  <c:v>15.4</c:v>
                </c:pt>
                <c:pt idx="24">
                  <c:v>15.2</c:v>
                </c:pt>
                <c:pt idx="32">
                  <c:v>14.9</c:v>
                </c:pt>
              </c:numCache>
            </c:numRef>
          </c:xVal>
          <c:yVal>
            <c:numRef>
              <c:f>公会計指標分析・財政指標組合せ分析表!$BP$77:$DC$77</c:f>
              <c:numCache>
                <c:formatCode>#,##0.0;"▲ "#,##0.0</c:formatCode>
                <c:ptCount val="40"/>
                <c:pt idx="0">
                  <c:v>208.1</c:v>
                </c:pt>
                <c:pt idx="8">
                  <c:v>239.1</c:v>
                </c:pt>
                <c:pt idx="16">
                  <c:v>244</c:v>
                </c:pt>
                <c:pt idx="24">
                  <c:v>245.1</c:v>
                </c:pt>
                <c:pt idx="32">
                  <c:v>246.9</c:v>
                </c:pt>
              </c:numCache>
            </c:numRef>
          </c:yVal>
          <c:smooth val="0"/>
          <c:extLst>
            <c:ext xmlns:c16="http://schemas.microsoft.com/office/drawing/2014/chart" uri="{C3380CC4-5D6E-409C-BE32-E72D297353CC}">
              <c16:uniqueId val="{00000013-DB00-4428-AB12-7E37C84A71F9}"/>
            </c:ext>
          </c:extLst>
        </c:ser>
        <c:dLbls>
          <c:showLegendKey val="0"/>
          <c:showVal val="1"/>
          <c:showCatName val="0"/>
          <c:showSerName val="0"/>
          <c:showPercent val="0"/>
          <c:showBubbleSize val="0"/>
        </c:dLbls>
        <c:axId val="94460792"/>
        <c:axId val="15602192"/>
      </c:scatterChart>
      <c:valAx>
        <c:axId val="94460792"/>
        <c:scaling>
          <c:orientation val="minMax"/>
          <c:max val="16.400000000000002"/>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602192"/>
        <c:crosses val="autoZero"/>
        <c:crossBetween val="midCat"/>
      </c:valAx>
      <c:valAx>
        <c:axId val="15602192"/>
        <c:scaling>
          <c:orientation val="minMax"/>
          <c:max val="274"/>
          <c:min val="2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460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1,063,293
1,045,031
4,247.61
499,328,434
482,135,675
1,303,733
297,566,098
1,186,122,999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単年度の指標としては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県税等の基準財政収入</a:t>
          </a:r>
          <a:r>
            <a:rPr kumimoji="1" lang="ja-JP" altLang="ja-JP" sz="1100">
              <a:solidFill>
                <a:schemeClr val="tx1"/>
              </a:solidFill>
              <a:effectLst/>
              <a:latin typeface="+mn-lt"/>
              <a:ea typeface="+mn-ea"/>
              <a:cs typeface="+mn-cs"/>
            </a:rPr>
            <a:t>額の増などにより、</a:t>
          </a:r>
          <a:r>
            <a:rPr kumimoji="1" lang="en-US" altLang="ja-JP" sz="1100">
              <a:solidFill>
                <a:schemeClr val="tx1"/>
              </a:solidFill>
              <a:effectLst/>
              <a:latin typeface="+mn-lt"/>
              <a:ea typeface="+mn-ea"/>
              <a:cs typeface="+mn-cs"/>
            </a:rPr>
            <a:t>0.005</a:t>
          </a:r>
          <a:r>
            <a:rPr kumimoji="1" lang="ja-JP" altLang="ja-JP" sz="1100">
              <a:solidFill>
                <a:schemeClr val="tx1"/>
              </a:solidFill>
              <a:effectLst/>
              <a:latin typeface="+mn-lt"/>
              <a:ea typeface="+mn-ea"/>
              <a:cs typeface="+mn-cs"/>
            </a:rPr>
            <a:t>ポイント増加した。</a:t>
          </a:r>
          <a:endParaRPr lang="ja-JP" altLang="ja-JP" sz="1400">
            <a:solidFill>
              <a:schemeClr val="tx1"/>
            </a:solidFill>
            <a:effectLst/>
          </a:endParaRPr>
        </a:p>
        <a:p>
          <a:r>
            <a:rPr kumimoji="1" lang="ja-JP" altLang="ja-JP" sz="1100">
              <a:solidFill>
                <a:schemeClr val="tx1"/>
              </a:solidFill>
              <a:effectLst/>
              <a:latin typeface="+mn-lt"/>
              <a:ea typeface="+mn-ea"/>
              <a:cs typeface="+mn-cs"/>
            </a:rPr>
            <a:t>３ヵ年平均では、平成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年度に景気低迷に伴う法人関係税の減収などにより低下して以後、公債費が高水準で推移していることなどから低下傾向にあったが、平成</a:t>
          </a:r>
          <a:r>
            <a:rPr kumimoji="1" lang="en-US" altLang="ja-JP" sz="1100">
              <a:solidFill>
                <a:schemeClr val="tx1"/>
              </a:solidFill>
              <a:effectLst/>
              <a:latin typeface="+mn-lt"/>
              <a:ea typeface="+mn-ea"/>
              <a:cs typeface="+mn-cs"/>
            </a:rPr>
            <a:t>25</a:t>
          </a:r>
          <a:r>
            <a:rPr kumimoji="1" lang="ja-JP" altLang="ja-JP" sz="1100">
              <a:solidFill>
                <a:schemeClr val="tx1"/>
              </a:solidFill>
              <a:effectLst/>
              <a:latin typeface="+mn-lt"/>
              <a:ea typeface="+mn-ea"/>
              <a:cs typeface="+mn-cs"/>
            </a:rPr>
            <a:t>年度以降は増加傾向にある。</a:t>
          </a:r>
          <a:endParaRPr lang="ja-JP" altLang="ja-JP" sz="1400">
            <a:solidFill>
              <a:schemeClr val="tx1"/>
            </a:solidFill>
            <a:effectLst/>
          </a:endParaRPr>
        </a:p>
        <a:p>
          <a:r>
            <a:rPr kumimoji="1" lang="ja-JP" altLang="ja-JP" sz="1100">
              <a:solidFill>
                <a:schemeClr val="dk1"/>
              </a:solidFill>
              <a:effectLst/>
              <a:latin typeface="+mn-lt"/>
              <a:ea typeface="+mn-ea"/>
              <a:cs typeface="+mn-cs"/>
            </a:rPr>
            <a:t>引き続き、企業誘致や新産業の創出、中小企業対策など、県内経済の活性化等による税源の涵養、徴収対策の強化など、税収増に努める。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37</xdr:row>
      <xdr:rowOff>124278</xdr:rowOff>
    </xdr:to>
    <xdr:cxnSp macro="">
      <xdr:nvCxnSpPr>
        <xdr:cNvPr id="69" name="直線コネクタ 68"/>
        <xdr:cNvCxnSpPr/>
      </xdr:nvCxnSpPr>
      <xdr:spPr>
        <a:xfrm>
          <a:off x="4114800" y="6467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0"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124278</xdr:rowOff>
    </xdr:from>
    <xdr:to>
      <xdr:col>19</xdr:col>
      <xdr:colOff>133350</xdr:colOff>
      <xdr:row>38</xdr:row>
      <xdr:rowOff>125185</xdr:rowOff>
    </xdr:to>
    <xdr:cxnSp macro="">
      <xdr:nvCxnSpPr>
        <xdr:cNvPr id="72" name="直線コネクタ 71"/>
        <xdr:cNvCxnSpPr/>
      </xdr:nvCxnSpPr>
      <xdr:spPr>
        <a:xfrm flipV="1">
          <a:off x="3225800" y="64679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125185</xdr:rowOff>
    </xdr:from>
    <xdr:to>
      <xdr:col>15</xdr:col>
      <xdr:colOff>82550</xdr:colOff>
      <xdr:row>40</xdr:row>
      <xdr:rowOff>127000</xdr:rowOff>
    </xdr:to>
    <xdr:cxnSp macro="">
      <xdr:nvCxnSpPr>
        <xdr:cNvPr id="75" name="直線コネクタ 74"/>
        <xdr:cNvCxnSpPr/>
      </xdr:nvCxnSpPr>
      <xdr:spPr>
        <a:xfrm flipV="1">
          <a:off x="2336800" y="6640285"/>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xdr:cNvSpPr/>
      </xdr:nvSpPr>
      <xdr:spPr>
        <a:xfrm>
          <a:off x="3175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xdr:cNvSpPr txBox="1"/>
      </xdr:nvSpPr>
      <xdr:spPr>
        <a:xfrm>
          <a:off x="2844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41</xdr:row>
      <xdr:rowOff>127907</xdr:rowOff>
    </xdr:to>
    <xdr:cxnSp macro="">
      <xdr:nvCxnSpPr>
        <xdr:cNvPr id="78" name="直線コネクタ 77"/>
        <xdr:cNvCxnSpPr/>
      </xdr:nvCxnSpPr>
      <xdr:spPr>
        <a:xfrm flipV="1">
          <a:off x="1447800" y="698500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2" name="テキスト ボックス 81"/>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8" name="楕円 87"/>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89" name="財政力該当値テキスト"/>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0" name="楕円 89"/>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1" name="テキスト ボックス 90"/>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74385</xdr:rowOff>
    </xdr:from>
    <xdr:to>
      <xdr:col>15</xdr:col>
      <xdr:colOff>133350</xdr:colOff>
      <xdr:row>39</xdr:row>
      <xdr:rowOff>4535</xdr:rowOff>
    </xdr:to>
    <xdr:sp macro="" textlink="">
      <xdr:nvSpPr>
        <xdr:cNvPr id="92" name="楕円 91"/>
        <xdr:cNvSpPr/>
      </xdr:nvSpPr>
      <xdr:spPr>
        <a:xfrm>
          <a:off x="3175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14713</xdr:rowOff>
    </xdr:from>
    <xdr:ext cx="762000" cy="259045"/>
    <xdr:sp macro="" textlink="">
      <xdr:nvSpPr>
        <xdr:cNvPr id="93" name="テキスト ボックス 92"/>
        <xdr:cNvSpPr txBox="1"/>
      </xdr:nvSpPr>
      <xdr:spPr>
        <a:xfrm>
          <a:off x="2844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6" name="楕円 95"/>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7" name="テキスト ボックス 96"/>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新幹線整備事業や臨時財政対策債の借入れに係る元利償還金により、公債費は高い水準で推移していることや、社会保障経費の増等に</a:t>
          </a:r>
          <a:r>
            <a:rPr kumimoji="1" lang="ja-JP" altLang="ja-JP" sz="1100">
              <a:solidFill>
                <a:schemeClr val="tx1"/>
              </a:solidFill>
              <a:effectLst/>
              <a:latin typeface="+mn-lt"/>
              <a:ea typeface="+mn-ea"/>
              <a:cs typeface="+mn-cs"/>
            </a:rPr>
            <a:t>より、前年度</a:t>
          </a:r>
          <a:r>
            <a:rPr kumimoji="1" lang="ja-JP" altLang="en-US" sz="1100">
              <a:solidFill>
                <a:schemeClr val="tx1"/>
              </a:solidFill>
              <a:effectLst/>
              <a:latin typeface="+mn-lt"/>
              <a:ea typeface="+mn-ea"/>
              <a:cs typeface="+mn-cs"/>
            </a:rPr>
            <a:t>と同水準である</a:t>
          </a:r>
          <a:r>
            <a:rPr kumimoji="1" lang="ja-JP" altLang="ja-JP" sz="1100">
              <a:solidFill>
                <a:schemeClr val="tx1"/>
              </a:solidFill>
              <a:effectLst/>
              <a:latin typeface="+mn-lt"/>
              <a:ea typeface="+mn-ea"/>
              <a:cs typeface="+mn-cs"/>
            </a:rPr>
            <a:t>ものの引き続き</a:t>
          </a:r>
          <a:r>
            <a:rPr kumimoji="1" lang="ja-JP" altLang="ja-JP" sz="1100">
              <a:solidFill>
                <a:schemeClr val="dk1"/>
              </a:solidFill>
              <a:effectLst/>
              <a:latin typeface="+mn-lt"/>
              <a:ea typeface="+mn-ea"/>
              <a:cs typeface="+mn-cs"/>
            </a:rPr>
            <a:t>高い水準にある。</a:t>
          </a:r>
          <a:endParaRPr lang="ja-JP" altLang="ja-JP" sz="1400">
            <a:effectLst/>
          </a:endParaRPr>
        </a:p>
        <a:p>
          <a:r>
            <a:rPr kumimoji="1" lang="ja-JP" altLang="ja-JP" sz="1100">
              <a:solidFill>
                <a:schemeClr val="dk1"/>
              </a:solidFill>
              <a:effectLst/>
              <a:latin typeface="+mn-lt"/>
              <a:ea typeface="+mn-ea"/>
              <a:cs typeface="+mn-cs"/>
            </a:rPr>
            <a:t>引き続き、定員の適正化や事務事業の見直し等、行政改革に取り組んでいく。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56092</xdr:rowOff>
    </xdr:from>
    <xdr:to>
      <xdr:col>23</xdr:col>
      <xdr:colOff>133350</xdr:colOff>
      <xdr:row>67</xdr:row>
      <xdr:rowOff>92075</xdr:rowOff>
    </xdr:to>
    <xdr:cxnSp macro="">
      <xdr:nvCxnSpPr>
        <xdr:cNvPr id="125" name="直線コネクタ 124"/>
        <xdr:cNvCxnSpPr/>
      </xdr:nvCxnSpPr>
      <xdr:spPr>
        <a:xfrm flipV="1">
          <a:off x="4953000" y="1017164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6"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27" name="直線コネクタ 126"/>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142469</xdr:rowOff>
    </xdr:from>
    <xdr:ext cx="762000" cy="259045"/>
    <xdr:sp macro="" textlink="">
      <xdr:nvSpPr>
        <xdr:cNvPr id="128" name="財政構造の弾力性最大値テキスト"/>
        <xdr:cNvSpPr txBox="1"/>
      </xdr:nvSpPr>
      <xdr:spPr>
        <a:xfrm>
          <a:off x="5041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56092</xdr:rowOff>
    </xdr:from>
    <xdr:to>
      <xdr:col>24</xdr:col>
      <xdr:colOff>12700</xdr:colOff>
      <xdr:row>59</xdr:row>
      <xdr:rowOff>56092</xdr:rowOff>
    </xdr:to>
    <xdr:cxnSp macro="">
      <xdr:nvCxnSpPr>
        <xdr:cNvPr id="129" name="直線コネクタ 128"/>
        <xdr:cNvCxnSpPr/>
      </xdr:nvCxnSpPr>
      <xdr:spPr>
        <a:xfrm>
          <a:off x="4864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65</xdr:row>
      <xdr:rowOff>93133</xdr:rowOff>
    </xdr:to>
    <xdr:cxnSp macro="">
      <xdr:nvCxnSpPr>
        <xdr:cNvPr id="130" name="直線コネクタ 129"/>
        <xdr:cNvCxnSpPr/>
      </xdr:nvCxnSpPr>
      <xdr:spPr>
        <a:xfrm>
          <a:off x="4114800" y="1123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49335</xdr:rowOff>
    </xdr:from>
    <xdr:ext cx="762000" cy="259045"/>
    <xdr:sp macro="" textlink="">
      <xdr:nvSpPr>
        <xdr:cNvPr id="131" name="財政構造の弾力性平均値テキスト"/>
        <xdr:cNvSpPr txBox="1"/>
      </xdr:nvSpPr>
      <xdr:spPr>
        <a:xfrm>
          <a:off x="5041900" y="10850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2" name="フローチャート: 判断 131"/>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65</xdr:row>
      <xdr:rowOff>153458</xdr:rowOff>
    </xdr:to>
    <xdr:cxnSp macro="">
      <xdr:nvCxnSpPr>
        <xdr:cNvPr id="133" name="直線コネクタ 132"/>
        <xdr:cNvCxnSpPr/>
      </xdr:nvCxnSpPr>
      <xdr:spPr>
        <a:xfrm flipV="1">
          <a:off x="3225800" y="112373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4" name="フローチャート: 判断 133"/>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93785</xdr:rowOff>
    </xdr:from>
    <xdr:ext cx="736600" cy="259045"/>
    <xdr:sp macro="" textlink="">
      <xdr:nvSpPr>
        <xdr:cNvPr id="135" name="テキスト ボックス 134"/>
        <xdr:cNvSpPr txBox="1"/>
      </xdr:nvSpPr>
      <xdr:spPr>
        <a:xfrm>
          <a:off x="3733800" y="1089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83608</xdr:rowOff>
    </xdr:from>
    <xdr:to>
      <xdr:col>15</xdr:col>
      <xdr:colOff>82550</xdr:colOff>
      <xdr:row>65</xdr:row>
      <xdr:rowOff>153458</xdr:rowOff>
    </xdr:to>
    <xdr:cxnSp macro="">
      <xdr:nvCxnSpPr>
        <xdr:cNvPr id="136" name="直線コネクタ 135"/>
        <xdr:cNvCxnSpPr/>
      </xdr:nvCxnSpPr>
      <xdr:spPr>
        <a:xfrm>
          <a:off x="2336800" y="1105640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153458</xdr:rowOff>
    </xdr:from>
    <xdr:to>
      <xdr:col>15</xdr:col>
      <xdr:colOff>133350</xdr:colOff>
      <xdr:row>65</xdr:row>
      <xdr:rowOff>83608</xdr:rowOff>
    </xdr:to>
    <xdr:sp macro="" textlink="">
      <xdr:nvSpPr>
        <xdr:cNvPr id="137" name="フローチャート: 判断 136"/>
        <xdr:cNvSpPr/>
      </xdr:nvSpPr>
      <xdr:spPr>
        <a:xfrm>
          <a:off x="3175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93785</xdr:rowOff>
    </xdr:from>
    <xdr:ext cx="762000" cy="259045"/>
    <xdr:sp macro="" textlink="">
      <xdr:nvSpPr>
        <xdr:cNvPr id="138" name="テキスト ボックス 137"/>
        <xdr:cNvSpPr txBox="1"/>
      </xdr:nvSpPr>
      <xdr:spPr>
        <a:xfrm>
          <a:off x="2844800" y="1089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64</xdr:row>
      <xdr:rowOff>83608</xdr:rowOff>
    </xdr:to>
    <xdr:cxnSp macro="">
      <xdr:nvCxnSpPr>
        <xdr:cNvPr id="139" name="直線コネクタ 138"/>
        <xdr:cNvCxnSpPr/>
      </xdr:nvCxnSpPr>
      <xdr:spPr>
        <a:xfrm>
          <a:off x="1447800" y="10734675"/>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114300</xdr:rowOff>
    </xdr:from>
    <xdr:to>
      <xdr:col>11</xdr:col>
      <xdr:colOff>82550</xdr:colOff>
      <xdr:row>63</xdr:row>
      <xdr:rowOff>44450</xdr:rowOff>
    </xdr:to>
    <xdr:sp macro="" textlink="">
      <xdr:nvSpPr>
        <xdr:cNvPr id="140" name="フローチャート: 判断 139"/>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54627</xdr:rowOff>
    </xdr:from>
    <xdr:ext cx="762000" cy="259045"/>
    <xdr:sp macro="" textlink="">
      <xdr:nvSpPr>
        <xdr:cNvPr id="141" name="テキスト ボックス 140"/>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42" name="フローチャート: 判断 141"/>
        <xdr:cNvSpPr/>
      </xdr:nvSpPr>
      <xdr:spPr>
        <a:xfrm>
          <a:off x="1397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165752</xdr:rowOff>
    </xdr:from>
    <xdr:ext cx="762000" cy="259045"/>
    <xdr:sp macro="" textlink="">
      <xdr:nvSpPr>
        <xdr:cNvPr id="143" name="テキスト ボックス 142"/>
        <xdr:cNvSpPr txBox="1"/>
      </xdr:nvSpPr>
      <xdr:spPr>
        <a:xfrm>
          <a:off x="1066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49" name="楕円 148"/>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0" name="財政構造の弾力性該当値テキスト"/>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1" name="楕円 150"/>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2" name="テキスト ボックス 151"/>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102658</xdr:rowOff>
    </xdr:from>
    <xdr:to>
      <xdr:col>15</xdr:col>
      <xdr:colOff>133350</xdr:colOff>
      <xdr:row>66</xdr:row>
      <xdr:rowOff>32808</xdr:rowOff>
    </xdr:to>
    <xdr:sp macro="" textlink="">
      <xdr:nvSpPr>
        <xdr:cNvPr id="153" name="楕円 152"/>
        <xdr:cNvSpPr/>
      </xdr:nvSpPr>
      <xdr:spPr>
        <a:xfrm>
          <a:off x="3175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17585</xdr:rowOff>
    </xdr:from>
    <xdr:ext cx="762000" cy="259045"/>
    <xdr:sp macro="" textlink="">
      <xdr:nvSpPr>
        <xdr:cNvPr id="154" name="テキスト ボックス 153"/>
        <xdr:cNvSpPr txBox="1"/>
      </xdr:nvSpPr>
      <xdr:spPr>
        <a:xfrm>
          <a:off x="2844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32808</xdr:rowOff>
    </xdr:from>
    <xdr:to>
      <xdr:col>11</xdr:col>
      <xdr:colOff>82550</xdr:colOff>
      <xdr:row>64</xdr:row>
      <xdr:rowOff>134408</xdr:rowOff>
    </xdr:to>
    <xdr:sp macro="" textlink="">
      <xdr:nvSpPr>
        <xdr:cNvPr id="155" name="楕円 154"/>
        <xdr:cNvSpPr/>
      </xdr:nvSpPr>
      <xdr:spPr>
        <a:xfrm>
          <a:off x="2286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119185</xdr:rowOff>
    </xdr:from>
    <xdr:ext cx="762000" cy="259045"/>
    <xdr:sp macro="" textlink="">
      <xdr:nvSpPr>
        <xdr:cNvPr id="156" name="テキスト ボックス 155"/>
        <xdr:cNvSpPr txBox="1"/>
      </xdr:nvSpPr>
      <xdr:spPr>
        <a:xfrm>
          <a:off x="1955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57" name="楕円 156"/>
        <xdr:cNvSpPr/>
      </xdr:nvSpPr>
      <xdr:spPr>
        <a:xfrm>
          <a:off x="1397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140352</xdr:rowOff>
    </xdr:from>
    <xdr:ext cx="762000" cy="259045"/>
    <xdr:sp macro="" textlink="">
      <xdr:nvSpPr>
        <xdr:cNvPr id="158" name="テキスト ボックス 157"/>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人口１人当たり人件費・物件費等決算額について</a:t>
          </a:r>
          <a:r>
            <a:rPr kumimoji="1" lang="ja-JP" altLang="ja-JP" sz="1100">
              <a:solidFill>
                <a:schemeClr val="tx1"/>
              </a:solidFill>
              <a:effectLst/>
              <a:latin typeface="+mn-lt"/>
              <a:ea typeface="+mn-ea"/>
              <a:cs typeface="+mn-cs"/>
            </a:rPr>
            <a:t>は、定員管理計画に基づく職員数の削減等の取組みにより、人件費の抑制に努めていること</a:t>
          </a:r>
          <a:r>
            <a:rPr kumimoji="1" lang="ja-JP" altLang="en-US" sz="1100">
              <a:solidFill>
                <a:schemeClr val="tx1"/>
              </a:solidFill>
              <a:effectLst/>
              <a:latin typeface="+mn-lt"/>
              <a:ea typeface="+mn-ea"/>
              <a:cs typeface="+mn-cs"/>
            </a:rPr>
            <a:t>や道路除雪費の減少により維持修繕費が減少したこと</a:t>
          </a:r>
          <a:r>
            <a:rPr kumimoji="1" lang="ja-JP" altLang="ja-JP" sz="1100">
              <a:solidFill>
                <a:schemeClr val="tx1"/>
              </a:solidFill>
              <a:effectLst/>
              <a:latin typeface="+mn-lt"/>
              <a:ea typeface="+mn-ea"/>
              <a:cs typeface="+mn-cs"/>
            </a:rPr>
            <a:t>から、前年度比で</a:t>
          </a:r>
          <a:r>
            <a:rPr kumimoji="1" lang="en-US" altLang="ja-JP" sz="1100">
              <a:solidFill>
                <a:schemeClr val="tx1"/>
              </a:solidFill>
              <a:effectLst/>
              <a:latin typeface="+mn-lt"/>
              <a:ea typeface="+mn-ea"/>
              <a:cs typeface="+mn-cs"/>
            </a:rPr>
            <a:t>1,188</a:t>
          </a:r>
          <a:r>
            <a:rPr kumimoji="1" lang="ja-JP" altLang="ja-JP" sz="1100">
              <a:solidFill>
                <a:schemeClr val="tx1"/>
              </a:solidFill>
              <a:effectLst/>
              <a:latin typeface="+mn-lt"/>
              <a:ea typeface="+mn-ea"/>
              <a:cs typeface="+mn-cs"/>
            </a:rPr>
            <a:t>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引き続き、定員の適正化や予算編成時におけるマイナスシーリング</a:t>
          </a:r>
          <a:r>
            <a:rPr kumimoji="1" lang="ja-JP" altLang="ja-JP" sz="1100">
              <a:solidFill>
                <a:schemeClr val="dk1"/>
              </a:solidFill>
              <a:effectLst/>
              <a:latin typeface="+mn-lt"/>
              <a:ea typeface="+mn-ea"/>
              <a:cs typeface="+mn-cs"/>
            </a:rPr>
            <a:t>の設定等による節減に努める。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73600</xdr:rowOff>
    </xdr:from>
    <xdr:to>
      <xdr:col>23</xdr:col>
      <xdr:colOff>133350</xdr:colOff>
      <xdr:row>88</xdr:row>
      <xdr:rowOff>72692</xdr:rowOff>
    </xdr:to>
    <xdr:cxnSp macro="">
      <xdr:nvCxnSpPr>
        <xdr:cNvPr id="186" name="直線コネクタ 185"/>
        <xdr:cNvCxnSpPr/>
      </xdr:nvCxnSpPr>
      <xdr:spPr>
        <a:xfrm flipV="1">
          <a:off x="4953000" y="13961050"/>
          <a:ext cx="0" cy="1199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44769</xdr:rowOff>
    </xdr:from>
    <xdr:ext cx="762000" cy="259045"/>
    <xdr:sp macro="" textlink="">
      <xdr:nvSpPr>
        <xdr:cNvPr id="187" name="人件費・物件費等の状況最小値テキスト"/>
        <xdr:cNvSpPr txBox="1"/>
      </xdr:nvSpPr>
      <xdr:spPr>
        <a:xfrm>
          <a:off x="5041900" y="151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72692</xdr:rowOff>
    </xdr:from>
    <xdr:to>
      <xdr:col>24</xdr:col>
      <xdr:colOff>12700</xdr:colOff>
      <xdr:row>88</xdr:row>
      <xdr:rowOff>72692</xdr:rowOff>
    </xdr:to>
    <xdr:cxnSp macro="">
      <xdr:nvCxnSpPr>
        <xdr:cNvPr id="188" name="直線コネクタ 187"/>
        <xdr:cNvCxnSpPr/>
      </xdr:nvCxnSpPr>
      <xdr:spPr>
        <a:xfrm>
          <a:off x="4864100" y="1516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159977</xdr:rowOff>
    </xdr:from>
    <xdr:ext cx="762000" cy="259045"/>
    <xdr:sp macro="" textlink="">
      <xdr:nvSpPr>
        <xdr:cNvPr id="189" name="人件費・物件費等の状況最大値テキスト"/>
        <xdr:cNvSpPr txBox="1"/>
      </xdr:nvSpPr>
      <xdr:spPr>
        <a:xfrm>
          <a:off x="5041900" y="137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73600</xdr:rowOff>
    </xdr:from>
    <xdr:to>
      <xdr:col>24</xdr:col>
      <xdr:colOff>12700</xdr:colOff>
      <xdr:row>81</xdr:row>
      <xdr:rowOff>73600</xdr:rowOff>
    </xdr:to>
    <xdr:cxnSp macro="">
      <xdr:nvCxnSpPr>
        <xdr:cNvPr id="190" name="直線コネクタ 189"/>
        <xdr:cNvCxnSpPr/>
      </xdr:nvCxnSpPr>
      <xdr:spPr>
        <a:xfrm>
          <a:off x="4864100" y="139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149933</xdr:rowOff>
    </xdr:from>
    <xdr:to>
      <xdr:col>23</xdr:col>
      <xdr:colOff>133350</xdr:colOff>
      <xdr:row>85</xdr:row>
      <xdr:rowOff>2372</xdr:rowOff>
    </xdr:to>
    <xdr:cxnSp macro="">
      <xdr:nvCxnSpPr>
        <xdr:cNvPr id="191" name="直線コネクタ 190"/>
        <xdr:cNvCxnSpPr/>
      </xdr:nvCxnSpPr>
      <xdr:spPr>
        <a:xfrm flipV="1">
          <a:off x="4114800" y="14551733"/>
          <a:ext cx="8382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53732</xdr:rowOff>
    </xdr:from>
    <xdr:ext cx="762000" cy="259045"/>
    <xdr:sp macro="" textlink="">
      <xdr:nvSpPr>
        <xdr:cNvPr id="192" name="人件費・物件費等の状況平均値テキスト"/>
        <xdr:cNvSpPr txBox="1"/>
      </xdr:nvSpPr>
      <xdr:spPr>
        <a:xfrm>
          <a:off x="5041900" y="14112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37205</xdr:rowOff>
    </xdr:from>
    <xdr:to>
      <xdr:col>23</xdr:col>
      <xdr:colOff>184150</xdr:colOff>
      <xdr:row>83</xdr:row>
      <xdr:rowOff>138805</xdr:rowOff>
    </xdr:to>
    <xdr:sp macro="" textlink="">
      <xdr:nvSpPr>
        <xdr:cNvPr id="193" name="フローチャート: 判断 192"/>
        <xdr:cNvSpPr/>
      </xdr:nvSpPr>
      <xdr:spPr>
        <a:xfrm>
          <a:off x="49022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141066</xdr:rowOff>
    </xdr:from>
    <xdr:to>
      <xdr:col>19</xdr:col>
      <xdr:colOff>133350</xdr:colOff>
      <xdr:row>85</xdr:row>
      <xdr:rowOff>2372</xdr:rowOff>
    </xdr:to>
    <xdr:cxnSp macro="">
      <xdr:nvCxnSpPr>
        <xdr:cNvPr id="194" name="直線コネクタ 193"/>
        <xdr:cNvCxnSpPr/>
      </xdr:nvCxnSpPr>
      <xdr:spPr>
        <a:xfrm>
          <a:off x="3225800" y="14542866"/>
          <a:ext cx="889000" cy="3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32279</xdr:rowOff>
    </xdr:from>
    <xdr:to>
      <xdr:col>19</xdr:col>
      <xdr:colOff>184150</xdr:colOff>
      <xdr:row>83</xdr:row>
      <xdr:rowOff>133879</xdr:rowOff>
    </xdr:to>
    <xdr:sp macro="" textlink="">
      <xdr:nvSpPr>
        <xdr:cNvPr id="195" name="フローチャート: 判断 194"/>
        <xdr:cNvSpPr/>
      </xdr:nvSpPr>
      <xdr:spPr>
        <a:xfrm>
          <a:off x="4064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144056</xdr:rowOff>
    </xdr:from>
    <xdr:ext cx="736600" cy="259045"/>
    <xdr:sp macro="" textlink="">
      <xdr:nvSpPr>
        <xdr:cNvPr id="196" name="テキスト ボックス 195"/>
        <xdr:cNvSpPr txBox="1"/>
      </xdr:nvSpPr>
      <xdr:spPr>
        <a:xfrm>
          <a:off x="3733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141066</xdr:rowOff>
    </xdr:from>
    <xdr:to>
      <xdr:col>15</xdr:col>
      <xdr:colOff>82550</xdr:colOff>
      <xdr:row>84</xdr:row>
      <xdr:rowOff>162722</xdr:rowOff>
    </xdr:to>
    <xdr:cxnSp macro="">
      <xdr:nvCxnSpPr>
        <xdr:cNvPr id="197" name="直線コネクタ 196"/>
        <xdr:cNvCxnSpPr/>
      </xdr:nvCxnSpPr>
      <xdr:spPr>
        <a:xfrm flipV="1">
          <a:off x="2336800" y="14542866"/>
          <a:ext cx="8890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97692</xdr:rowOff>
    </xdr:from>
    <xdr:to>
      <xdr:col>15</xdr:col>
      <xdr:colOff>133350</xdr:colOff>
      <xdr:row>84</xdr:row>
      <xdr:rowOff>27842</xdr:rowOff>
    </xdr:to>
    <xdr:sp macro="" textlink="">
      <xdr:nvSpPr>
        <xdr:cNvPr id="198" name="フローチャート: 判断 197"/>
        <xdr:cNvSpPr/>
      </xdr:nvSpPr>
      <xdr:spPr>
        <a:xfrm>
          <a:off x="3175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38019</xdr:rowOff>
    </xdr:from>
    <xdr:ext cx="762000" cy="259045"/>
    <xdr:sp macro="" textlink="">
      <xdr:nvSpPr>
        <xdr:cNvPr id="199" name="テキスト ボックス 198"/>
        <xdr:cNvSpPr txBox="1"/>
      </xdr:nvSpPr>
      <xdr:spPr>
        <a:xfrm>
          <a:off x="2844800" y="1409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162722</xdr:rowOff>
    </xdr:from>
    <xdr:to>
      <xdr:col>11</xdr:col>
      <xdr:colOff>31750</xdr:colOff>
      <xdr:row>85</xdr:row>
      <xdr:rowOff>37119</xdr:rowOff>
    </xdr:to>
    <xdr:cxnSp macro="">
      <xdr:nvCxnSpPr>
        <xdr:cNvPr id="200" name="直線コネクタ 199"/>
        <xdr:cNvCxnSpPr/>
      </xdr:nvCxnSpPr>
      <xdr:spPr>
        <a:xfrm flipV="1">
          <a:off x="1447800" y="14564522"/>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83796</xdr:rowOff>
    </xdr:from>
    <xdr:to>
      <xdr:col>11</xdr:col>
      <xdr:colOff>82550</xdr:colOff>
      <xdr:row>84</xdr:row>
      <xdr:rowOff>13946</xdr:rowOff>
    </xdr:to>
    <xdr:sp macro="" textlink="">
      <xdr:nvSpPr>
        <xdr:cNvPr id="201" name="フローチャート: 判断 200"/>
        <xdr:cNvSpPr/>
      </xdr:nvSpPr>
      <xdr:spPr>
        <a:xfrm>
          <a:off x="2286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24123</xdr:rowOff>
    </xdr:from>
    <xdr:ext cx="762000" cy="259045"/>
    <xdr:sp macro="" textlink="">
      <xdr:nvSpPr>
        <xdr:cNvPr id="202" name="テキスト ボックス 201"/>
        <xdr:cNvSpPr txBox="1"/>
      </xdr:nvSpPr>
      <xdr:spPr>
        <a:xfrm>
          <a:off x="1955800" y="140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31931</xdr:rowOff>
    </xdr:from>
    <xdr:to>
      <xdr:col>7</xdr:col>
      <xdr:colOff>31750</xdr:colOff>
      <xdr:row>84</xdr:row>
      <xdr:rowOff>133531</xdr:rowOff>
    </xdr:to>
    <xdr:sp macro="" textlink="">
      <xdr:nvSpPr>
        <xdr:cNvPr id="203" name="フローチャート: 判断 202"/>
        <xdr:cNvSpPr/>
      </xdr:nvSpPr>
      <xdr:spPr>
        <a:xfrm>
          <a:off x="1397000" y="1443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143708</xdr:rowOff>
    </xdr:from>
    <xdr:ext cx="762000" cy="259045"/>
    <xdr:sp macro="" textlink="">
      <xdr:nvSpPr>
        <xdr:cNvPr id="204" name="テキスト ボックス 203"/>
        <xdr:cNvSpPr txBox="1"/>
      </xdr:nvSpPr>
      <xdr:spPr>
        <a:xfrm>
          <a:off x="1066800" y="1420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99133</xdr:rowOff>
    </xdr:from>
    <xdr:to>
      <xdr:col>23</xdr:col>
      <xdr:colOff>184150</xdr:colOff>
      <xdr:row>85</xdr:row>
      <xdr:rowOff>29283</xdr:rowOff>
    </xdr:to>
    <xdr:sp macro="" textlink="">
      <xdr:nvSpPr>
        <xdr:cNvPr id="210" name="楕円 209"/>
        <xdr:cNvSpPr/>
      </xdr:nvSpPr>
      <xdr:spPr>
        <a:xfrm>
          <a:off x="4902200" y="145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71210</xdr:rowOff>
    </xdr:from>
    <xdr:ext cx="762000" cy="259045"/>
    <xdr:sp macro="" textlink="">
      <xdr:nvSpPr>
        <xdr:cNvPr id="211" name="人件費・物件費等の状況該当値テキスト"/>
        <xdr:cNvSpPr txBox="1"/>
      </xdr:nvSpPr>
      <xdr:spPr>
        <a:xfrm>
          <a:off x="5041900" y="144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123022</xdr:rowOff>
    </xdr:from>
    <xdr:to>
      <xdr:col>19</xdr:col>
      <xdr:colOff>184150</xdr:colOff>
      <xdr:row>85</xdr:row>
      <xdr:rowOff>53172</xdr:rowOff>
    </xdr:to>
    <xdr:sp macro="" textlink="">
      <xdr:nvSpPr>
        <xdr:cNvPr id="212" name="楕円 211"/>
        <xdr:cNvSpPr/>
      </xdr:nvSpPr>
      <xdr:spPr>
        <a:xfrm>
          <a:off x="4064000" y="1452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37949</xdr:rowOff>
    </xdr:from>
    <xdr:ext cx="736600" cy="259045"/>
    <xdr:sp macro="" textlink="">
      <xdr:nvSpPr>
        <xdr:cNvPr id="213" name="テキスト ボックス 212"/>
        <xdr:cNvSpPr txBox="1"/>
      </xdr:nvSpPr>
      <xdr:spPr>
        <a:xfrm>
          <a:off x="3733800" y="1461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90266</xdr:rowOff>
    </xdr:from>
    <xdr:to>
      <xdr:col>15</xdr:col>
      <xdr:colOff>133350</xdr:colOff>
      <xdr:row>85</xdr:row>
      <xdr:rowOff>20416</xdr:rowOff>
    </xdr:to>
    <xdr:sp macro="" textlink="">
      <xdr:nvSpPr>
        <xdr:cNvPr id="214" name="楕円 213"/>
        <xdr:cNvSpPr/>
      </xdr:nvSpPr>
      <xdr:spPr>
        <a:xfrm>
          <a:off x="3175000" y="144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5193</xdr:rowOff>
    </xdr:from>
    <xdr:ext cx="762000" cy="259045"/>
    <xdr:sp macro="" textlink="">
      <xdr:nvSpPr>
        <xdr:cNvPr id="215" name="テキスト ボックス 214"/>
        <xdr:cNvSpPr txBox="1"/>
      </xdr:nvSpPr>
      <xdr:spPr>
        <a:xfrm>
          <a:off x="2844800" y="1457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111922</xdr:rowOff>
    </xdr:from>
    <xdr:to>
      <xdr:col>11</xdr:col>
      <xdr:colOff>82550</xdr:colOff>
      <xdr:row>85</xdr:row>
      <xdr:rowOff>42072</xdr:rowOff>
    </xdr:to>
    <xdr:sp macro="" textlink="">
      <xdr:nvSpPr>
        <xdr:cNvPr id="216" name="楕円 215"/>
        <xdr:cNvSpPr/>
      </xdr:nvSpPr>
      <xdr:spPr>
        <a:xfrm>
          <a:off x="2286000" y="1451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26849</xdr:rowOff>
    </xdr:from>
    <xdr:ext cx="762000" cy="259045"/>
    <xdr:sp macro="" textlink="">
      <xdr:nvSpPr>
        <xdr:cNvPr id="217" name="テキスト ボックス 216"/>
        <xdr:cNvSpPr txBox="1"/>
      </xdr:nvSpPr>
      <xdr:spPr>
        <a:xfrm>
          <a:off x="1955800" y="146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157769</xdr:rowOff>
    </xdr:from>
    <xdr:to>
      <xdr:col>7</xdr:col>
      <xdr:colOff>31750</xdr:colOff>
      <xdr:row>85</xdr:row>
      <xdr:rowOff>87919</xdr:rowOff>
    </xdr:to>
    <xdr:sp macro="" textlink="">
      <xdr:nvSpPr>
        <xdr:cNvPr id="218" name="楕円 217"/>
        <xdr:cNvSpPr/>
      </xdr:nvSpPr>
      <xdr:spPr>
        <a:xfrm>
          <a:off x="1397000" y="145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72696</xdr:rowOff>
    </xdr:from>
    <xdr:ext cx="762000" cy="259045"/>
    <xdr:sp macro="" textlink="">
      <xdr:nvSpPr>
        <xdr:cNvPr id="219" name="テキスト ボックス 218"/>
        <xdr:cNvSpPr txBox="1"/>
      </xdr:nvSpPr>
      <xdr:spPr>
        <a:xfrm>
          <a:off x="1066800" y="1464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以降、</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を下回っている。</a:t>
          </a:r>
          <a:endParaRPr lang="ja-JP" altLang="ja-JP" sz="1400">
            <a:effectLst/>
          </a:endParaRPr>
        </a:p>
        <a:p>
          <a:r>
            <a:rPr kumimoji="1" lang="ja-JP" altLang="ja-JP" sz="1100">
              <a:solidFill>
                <a:schemeClr val="dk1"/>
              </a:solidFill>
              <a:effectLst/>
              <a:latin typeface="+mn-lt"/>
              <a:ea typeface="+mn-ea"/>
              <a:cs typeface="+mn-cs"/>
            </a:rPr>
            <a:t>今後とも、民間給与の状況や国・他県の動向等を踏まえ、適正な給与水準となるよう努める</a:t>
          </a:r>
          <a:r>
            <a:rPr kumimoji="1" lang="ja-JP" altLang="en-US" sz="1100">
              <a:solidFill>
                <a:schemeClr val="dk1"/>
              </a:solidFill>
              <a:effectLst/>
              <a:latin typeface="+mn-lt"/>
              <a:ea typeface="+mn-ea"/>
              <a:cs typeface="+mn-cs"/>
            </a:rPr>
            <a:t>。</a:t>
          </a:r>
          <a:endParaRPr kumimoji="1" lang="ja-JP"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88</xdr:row>
      <xdr:rowOff>96520</xdr:rowOff>
    </xdr:to>
    <xdr:cxnSp macro="">
      <xdr:nvCxnSpPr>
        <xdr:cNvPr id="244" name="直線コネクタ 243"/>
        <xdr:cNvCxnSpPr/>
      </xdr:nvCxnSpPr>
      <xdr:spPr>
        <a:xfrm flipV="1">
          <a:off x="17018000" y="14074139"/>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68597</xdr:rowOff>
    </xdr:from>
    <xdr:ext cx="762000" cy="259045"/>
    <xdr:sp macro="" textlink="">
      <xdr:nvSpPr>
        <xdr:cNvPr id="245"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96520</xdr:rowOff>
    </xdr:from>
    <xdr:to>
      <xdr:col>81</xdr:col>
      <xdr:colOff>133350</xdr:colOff>
      <xdr:row>88</xdr:row>
      <xdr:rowOff>96520</xdr:rowOff>
    </xdr:to>
    <xdr:cxnSp macro="">
      <xdr:nvCxnSpPr>
        <xdr:cNvPr id="246" name="直線コネクタ 245"/>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7"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48" name="直線コネクタ 247"/>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58420</xdr:rowOff>
    </xdr:to>
    <xdr:cxnSp macro="">
      <xdr:nvCxnSpPr>
        <xdr:cNvPr id="249" name="直線コネクタ 248"/>
        <xdr:cNvCxnSpPr/>
      </xdr:nvCxnSpPr>
      <xdr:spPr>
        <a:xfrm>
          <a:off x="16179800" y="1446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0"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1" name="フローチャート: 判断 250"/>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111761</xdr:rowOff>
    </xdr:from>
    <xdr:to>
      <xdr:col>77</xdr:col>
      <xdr:colOff>44450</xdr:colOff>
      <xdr:row>84</xdr:row>
      <xdr:rowOff>58420</xdr:rowOff>
    </xdr:to>
    <xdr:cxnSp macro="">
      <xdr:nvCxnSpPr>
        <xdr:cNvPr id="252" name="直線コネクタ 251"/>
        <xdr:cNvCxnSpPr/>
      </xdr:nvCxnSpPr>
      <xdr:spPr>
        <a:xfrm>
          <a:off x="15290800" y="14170661"/>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111761</xdr:rowOff>
    </xdr:to>
    <xdr:cxnSp macro="">
      <xdr:nvCxnSpPr>
        <xdr:cNvPr id="255" name="直線コネクタ 254"/>
        <xdr:cNvCxnSpPr/>
      </xdr:nvCxnSpPr>
      <xdr:spPr>
        <a:xfrm>
          <a:off x="14401800" y="140741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138430</xdr:rowOff>
    </xdr:from>
    <xdr:to>
      <xdr:col>68</xdr:col>
      <xdr:colOff>152400</xdr:colOff>
      <xdr:row>82</xdr:row>
      <xdr:rowOff>15239</xdr:rowOff>
    </xdr:to>
    <xdr:cxnSp macro="">
      <xdr:nvCxnSpPr>
        <xdr:cNvPr id="258" name="直線コネクタ 257"/>
        <xdr:cNvCxnSpPr/>
      </xdr:nvCxnSpPr>
      <xdr:spPr>
        <a:xfrm>
          <a:off x="13512800" y="140258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2" name="テキスト ボックス 261"/>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68" name="楕円 267"/>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69"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0" name="楕円 269"/>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1" name="テキスト ボックス 270"/>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60961</xdr:rowOff>
    </xdr:from>
    <xdr:to>
      <xdr:col>73</xdr:col>
      <xdr:colOff>44450</xdr:colOff>
      <xdr:row>82</xdr:row>
      <xdr:rowOff>162561</xdr:rowOff>
    </xdr:to>
    <xdr:sp macro="" textlink="">
      <xdr:nvSpPr>
        <xdr:cNvPr id="272" name="楕円 271"/>
        <xdr:cNvSpPr/>
      </xdr:nvSpPr>
      <xdr:spPr>
        <a:xfrm>
          <a:off x="15240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1288</xdr:rowOff>
    </xdr:from>
    <xdr:ext cx="762000" cy="259045"/>
    <xdr:sp macro="" textlink="">
      <xdr:nvSpPr>
        <xdr:cNvPr id="273" name="テキスト ボックス 272"/>
        <xdr:cNvSpPr txBox="1"/>
      </xdr:nvSpPr>
      <xdr:spPr>
        <a:xfrm>
          <a:off x="14909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74" name="楕円 273"/>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75" name="テキスト ボックス 274"/>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87630</xdr:rowOff>
    </xdr:from>
    <xdr:to>
      <xdr:col>64</xdr:col>
      <xdr:colOff>152400</xdr:colOff>
      <xdr:row>82</xdr:row>
      <xdr:rowOff>17780</xdr:rowOff>
    </xdr:to>
    <xdr:sp macro="" textlink="">
      <xdr:nvSpPr>
        <xdr:cNvPr id="276" name="楕円 275"/>
        <xdr:cNvSpPr/>
      </xdr:nvSpPr>
      <xdr:spPr>
        <a:xfrm>
          <a:off x="13462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27957</xdr:rowOff>
    </xdr:from>
    <xdr:ext cx="762000" cy="259045"/>
    <xdr:sp macro="" textlink="">
      <xdr:nvSpPr>
        <xdr:cNvPr id="277" name="テキスト ボックス 276"/>
        <xdr:cNvSpPr txBox="1"/>
      </xdr:nvSpPr>
      <xdr:spPr>
        <a:xfrm>
          <a:off x="13131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一般行政</a:t>
          </a:r>
          <a:r>
            <a:rPr kumimoji="1" lang="ja-JP" altLang="ja-JP" sz="1100">
              <a:solidFill>
                <a:schemeClr val="tx1"/>
              </a:solidFill>
              <a:effectLst/>
              <a:latin typeface="+mn-lt"/>
              <a:ea typeface="+mn-ea"/>
              <a:cs typeface="+mn-cs"/>
            </a:rPr>
            <a:t>部門の職員については、</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月に策定した定員管理計画に基づき職員削減に努めたところ、平成</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4</a:t>
          </a:r>
          <a:r>
            <a:rPr lang="ja-JP" altLang="ja-JP" sz="1100">
              <a:solidFill>
                <a:schemeClr val="tx1"/>
              </a:solidFill>
              <a:effectLst/>
              <a:latin typeface="+mn-lt"/>
              <a:ea typeface="+mn-ea"/>
              <a:cs typeface="+mn-cs"/>
            </a:rPr>
            <a:t>月までに目標とした</a:t>
          </a:r>
          <a:r>
            <a:rPr lang="en-US" altLang="ja-JP" sz="1100">
              <a:solidFill>
                <a:schemeClr val="tx1"/>
              </a:solidFill>
              <a:effectLst/>
              <a:latin typeface="+mn-lt"/>
              <a:ea typeface="+mn-ea"/>
              <a:cs typeface="+mn-cs"/>
            </a:rPr>
            <a:t>100</a:t>
          </a:r>
          <a:r>
            <a:rPr lang="ja-JP" altLang="ja-JP" sz="1100">
              <a:solidFill>
                <a:schemeClr val="tx1"/>
              </a:solidFill>
              <a:effectLst/>
              <a:latin typeface="+mn-lt"/>
              <a:ea typeface="+mn-ea"/>
              <a:cs typeface="+mn-cs"/>
            </a:rPr>
            <a:t>人の削減を達成した。引き続き、令和２年２月に定員管理計画を策定し、令和４年４月までの３年間で平成</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年４月の職員数を基準として定員を維持することとし、人件費の抑制に努める。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45048</xdr:rowOff>
    </xdr:from>
    <xdr:to>
      <xdr:col>81</xdr:col>
      <xdr:colOff>44450</xdr:colOff>
      <xdr:row>66</xdr:row>
      <xdr:rowOff>121882</xdr:rowOff>
    </xdr:to>
    <xdr:cxnSp macro="">
      <xdr:nvCxnSpPr>
        <xdr:cNvPr id="303" name="直線コネクタ 302"/>
        <xdr:cNvCxnSpPr/>
      </xdr:nvCxnSpPr>
      <xdr:spPr>
        <a:xfrm flipV="1">
          <a:off x="17018000" y="10160598"/>
          <a:ext cx="0" cy="127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93959</xdr:rowOff>
    </xdr:from>
    <xdr:ext cx="762000" cy="259045"/>
    <xdr:sp macro="" textlink="">
      <xdr:nvSpPr>
        <xdr:cNvPr id="304" name="定員管理の状況最小値テキスト"/>
        <xdr:cNvSpPr txBox="1"/>
      </xdr:nvSpPr>
      <xdr:spPr>
        <a:xfrm>
          <a:off x="17106900" y="114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121882</xdr:rowOff>
    </xdr:from>
    <xdr:to>
      <xdr:col>81</xdr:col>
      <xdr:colOff>133350</xdr:colOff>
      <xdr:row>66</xdr:row>
      <xdr:rowOff>121882</xdr:rowOff>
    </xdr:to>
    <xdr:cxnSp macro="">
      <xdr:nvCxnSpPr>
        <xdr:cNvPr id="305" name="直線コネクタ 304"/>
        <xdr:cNvCxnSpPr/>
      </xdr:nvCxnSpPr>
      <xdr:spPr>
        <a:xfrm>
          <a:off x="16929100" y="1143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131425</xdr:rowOff>
    </xdr:from>
    <xdr:ext cx="762000" cy="259045"/>
    <xdr:sp macro="" textlink="">
      <xdr:nvSpPr>
        <xdr:cNvPr id="306" name="定員管理の状況最大値テキスト"/>
        <xdr:cNvSpPr txBox="1"/>
      </xdr:nvSpPr>
      <xdr:spPr>
        <a:xfrm>
          <a:off x="17106900" y="9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45048</xdr:rowOff>
    </xdr:from>
    <xdr:to>
      <xdr:col>81</xdr:col>
      <xdr:colOff>133350</xdr:colOff>
      <xdr:row>59</xdr:row>
      <xdr:rowOff>45048</xdr:rowOff>
    </xdr:to>
    <xdr:cxnSp macro="">
      <xdr:nvCxnSpPr>
        <xdr:cNvPr id="307" name="直線コネクタ 306"/>
        <xdr:cNvCxnSpPr/>
      </xdr:nvCxnSpPr>
      <xdr:spPr>
        <a:xfrm>
          <a:off x="16929100" y="101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43841</xdr:rowOff>
    </xdr:from>
    <xdr:to>
      <xdr:col>81</xdr:col>
      <xdr:colOff>44450</xdr:colOff>
      <xdr:row>63</xdr:row>
      <xdr:rowOff>51490</xdr:rowOff>
    </xdr:to>
    <xdr:cxnSp macro="">
      <xdr:nvCxnSpPr>
        <xdr:cNvPr id="308" name="直線コネクタ 307"/>
        <xdr:cNvCxnSpPr/>
      </xdr:nvCxnSpPr>
      <xdr:spPr>
        <a:xfrm flipV="1">
          <a:off x="16179800" y="10845191"/>
          <a:ext cx="8382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133705</xdr:rowOff>
    </xdr:from>
    <xdr:ext cx="762000" cy="259045"/>
    <xdr:sp macro="" textlink="">
      <xdr:nvSpPr>
        <xdr:cNvPr id="309" name="定員管理の状況平均値テキスト"/>
        <xdr:cNvSpPr txBox="1"/>
      </xdr:nvSpPr>
      <xdr:spPr>
        <a:xfrm>
          <a:off x="17106900" y="104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117178</xdr:rowOff>
    </xdr:from>
    <xdr:to>
      <xdr:col>81</xdr:col>
      <xdr:colOff>95250</xdr:colOff>
      <xdr:row>62</xdr:row>
      <xdr:rowOff>47328</xdr:rowOff>
    </xdr:to>
    <xdr:sp macro="" textlink="">
      <xdr:nvSpPr>
        <xdr:cNvPr id="310" name="フローチャート: 判断 309"/>
        <xdr:cNvSpPr/>
      </xdr:nvSpPr>
      <xdr:spPr>
        <a:xfrm>
          <a:off x="169672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51490</xdr:rowOff>
    </xdr:from>
    <xdr:to>
      <xdr:col>77</xdr:col>
      <xdr:colOff>44450</xdr:colOff>
      <xdr:row>63</xdr:row>
      <xdr:rowOff>53348</xdr:rowOff>
    </xdr:to>
    <xdr:cxnSp macro="">
      <xdr:nvCxnSpPr>
        <xdr:cNvPr id="311" name="直線コネクタ 310"/>
        <xdr:cNvCxnSpPr/>
      </xdr:nvCxnSpPr>
      <xdr:spPr>
        <a:xfrm flipV="1">
          <a:off x="15290800" y="10852840"/>
          <a:ext cx="889000" cy="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99997</xdr:rowOff>
    </xdr:from>
    <xdr:to>
      <xdr:col>77</xdr:col>
      <xdr:colOff>95250</xdr:colOff>
      <xdr:row>62</xdr:row>
      <xdr:rowOff>30147</xdr:rowOff>
    </xdr:to>
    <xdr:sp macro="" textlink="">
      <xdr:nvSpPr>
        <xdr:cNvPr id="312" name="フローチャート: 判断 311"/>
        <xdr:cNvSpPr/>
      </xdr:nvSpPr>
      <xdr:spPr>
        <a:xfrm>
          <a:off x="16129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40324</xdr:rowOff>
    </xdr:from>
    <xdr:ext cx="736600" cy="259045"/>
    <xdr:sp macro="" textlink="">
      <xdr:nvSpPr>
        <xdr:cNvPr id="313" name="テキスト ボックス 312"/>
        <xdr:cNvSpPr txBox="1"/>
      </xdr:nvSpPr>
      <xdr:spPr>
        <a:xfrm>
          <a:off x="15798800" y="10327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41886</xdr:rowOff>
    </xdr:from>
    <xdr:to>
      <xdr:col>72</xdr:col>
      <xdr:colOff>203200</xdr:colOff>
      <xdr:row>63</xdr:row>
      <xdr:rowOff>53348</xdr:rowOff>
    </xdr:to>
    <xdr:cxnSp macro="">
      <xdr:nvCxnSpPr>
        <xdr:cNvPr id="314" name="直線コネクタ 313"/>
        <xdr:cNvCxnSpPr/>
      </xdr:nvCxnSpPr>
      <xdr:spPr>
        <a:xfrm>
          <a:off x="14401800" y="10843236"/>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83517</xdr:rowOff>
    </xdr:from>
    <xdr:to>
      <xdr:col>73</xdr:col>
      <xdr:colOff>44450</xdr:colOff>
      <xdr:row>62</xdr:row>
      <xdr:rowOff>13667</xdr:rowOff>
    </xdr:to>
    <xdr:sp macro="" textlink="">
      <xdr:nvSpPr>
        <xdr:cNvPr id="315" name="フローチャート: 判断 314"/>
        <xdr:cNvSpPr/>
      </xdr:nvSpPr>
      <xdr:spPr>
        <a:xfrm>
          <a:off x="15240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23844</xdr:rowOff>
    </xdr:from>
    <xdr:ext cx="762000" cy="259045"/>
    <xdr:sp macro="" textlink="">
      <xdr:nvSpPr>
        <xdr:cNvPr id="316" name="テキスト ボックス 315"/>
        <xdr:cNvSpPr txBox="1"/>
      </xdr:nvSpPr>
      <xdr:spPr>
        <a:xfrm>
          <a:off x="14909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39377</xdr:rowOff>
    </xdr:from>
    <xdr:to>
      <xdr:col>68</xdr:col>
      <xdr:colOff>152400</xdr:colOff>
      <xdr:row>63</xdr:row>
      <xdr:rowOff>41886</xdr:rowOff>
    </xdr:to>
    <xdr:cxnSp macro="">
      <xdr:nvCxnSpPr>
        <xdr:cNvPr id="317" name="直線コネクタ 316"/>
        <xdr:cNvCxnSpPr/>
      </xdr:nvCxnSpPr>
      <xdr:spPr>
        <a:xfrm>
          <a:off x="13512800" y="10840727"/>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69297</xdr:rowOff>
    </xdr:from>
    <xdr:to>
      <xdr:col>68</xdr:col>
      <xdr:colOff>203200</xdr:colOff>
      <xdr:row>62</xdr:row>
      <xdr:rowOff>170897</xdr:rowOff>
    </xdr:to>
    <xdr:sp macro="" textlink="">
      <xdr:nvSpPr>
        <xdr:cNvPr id="318" name="フローチャート: 判断 317"/>
        <xdr:cNvSpPr/>
      </xdr:nvSpPr>
      <xdr:spPr>
        <a:xfrm>
          <a:off x="14351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9624</xdr:rowOff>
    </xdr:from>
    <xdr:ext cx="762000" cy="259045"/>
    <xdr:sp macro="" textlink="">
      <xdr:nvSpPr>
        <xdr:cNvPr id="319" name="テキスト ボックス 318"/>
        <xdr:cNvSpPr txBox="1"/>
      </xdr:nvSpPr>
      <xdr:spPr>
        <a:xfrm>
          <a:off x="14020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24512</xdr:rowOff>
    </xdr:from>
    <xdr:to>
      <xdr:col>64</xdr:col>
      <xdr:colOff>152400</xdr:colOff>
      <xdr:row>62</xdr:row>
      <xdr:rowOff>126112</xdr:rowOff>
    </xdr:to>
    <xdr:sp macro="" textlink="">
      <xdr:nvSpPr>
        <xdr:cNvPr id="320" name="フローチャート: 判断 319"/>
        <xdr:cNvSpPr/>
      </xdr:nvSpPr>
      <xdr:spPr>
        <a:xfrm>
          <a:off x="13462000" y="106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136289</xdr:rowOff>
    </xdr:from>
    <xdr:ext cx="762000" cy="259045"/>
    <xdr:sp macro="" textlink="">
      <xdr:nvSpPr>
        <xdr:cNvPr id="321" name="テキスト ボックス 320"/>
        <xdr:cNvSpPr txBox="1"/>
      </xdr:nvSpPr>
      <xdr:spPr>
        <a:xfrm>
          <a:off x="13131800" y="1042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164491</xdr:rowOff>
    </xdr:from>
    <xdr:to>
      <xdr:col>81</xdr:col>
      <xdr:colOff>95250</xdr:colOff>
      <xdr:row>63</xdr:row>
      <xdr:rowOff>94641</xdr:rowOff>
    </xdr:to>
    <xdr:sp macro="" textlink="">
      <xdr:nvSpPr>
        <xdr:cNvPr id="327" name="楕円 326"/>
        <xdr:cNvSpPr/>
      </xdr:nvSpPr>
      <xdr:spPr>
        <a:xfrm>
          <a:off x="16967200" y="1079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136568</xdr:rowOff>
    </xdr:from>
    <xdr:ext cx="762000" cy="259045"/>
    <xdr:sp macro="" textlink="">
      <xdr:nvSpPr>
        <xdr:cNvPr id="328" name="定員管理の状況該当値テキスト"/>
        <xdr:cNvSpPr txBox="1"/>
      </xdr:nvSpPr>
      <xdr:spPr>
        <a:xfrm>
          <a:off x="17106900" y="1076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690</xdr:rowOff>
    </xdr:from>
    <xdr:to>
      <xdr:col>77</xdr:col>
      <xdr:colOff>95250</xdr:colOff>
      <xdr:row>63</xdr:row>
      <xdr:rowOff>102290</xdr:rowOff>
    </xdr:to>
    <xdr:sp macro="" textlink="">
      <xdr:nvSpPr>
        <xdr:cNvPr id="329" name="楕円 328"/>
        <xdr:cNvSpPr/>
      </xdr:nvSpPr>
      <xdr:spPr>
        <a:xfrm>
          <a:off x="16129000" y="1080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87067</xdr:rowOff>
    </xdr:from>
    <xdr:ext cx="736600" cy="259045"/>
    <xdr:sp macro="" textlink="">
      <xdr:nvSpPr>
        <xdr:cNvPr id="330" name="テキスト ボックス 329"/>
        <xdr:cNvSpPr txBox="1"/>
      </xdr:nvSpPr>
      <xdr:spPr>
        <a:xfrm>
          <a:off x="15798800" y="1088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2548</xdr:rowOff>
    </xdr:from>
    <xdr:to>
      <xdr:col>73</xdr:col>
      <xdr:colOff>44450</xdr:colOff>
      <xdr:row>63</xdr:row>
      <xdr:rowOff>104148</xdr:rowOff>
    </xdr:to>
    <xdr:sp macro="" textlink="">
      <xdr:nvSpPr>
        <xdr:cNvPr id="331" name="楕円 330"/>
        <xdr:cNvSpPr/>
      </xdr:nvSpPr>
      <xdr:spPr>
        <a:xfrm>
          <a:off x="15240000" y="10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88925</xdr:rowOff>
    </xdr:from>
    <xdr:ext cx="762000" cy="259045"/>
    <xdr:sp macro="" textlink="">
      <xdr:nvSpPr>
        <xdr:cNvPr id="332" name="テキスト ボックス 331"/>
        <xdr:cNvSpPr txBox="1"/>
      </xdr:nvSpPr>
      <xdr:spPr>
        <a:xfrm>
          <a:off x="14909800" y="10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162536</xdr:rowOff>
    </xdr:from>
    <xdr:to>
      <xdr:col>68</xdr:col>
      <xdr:colOff>203200</xdr:colOff>
      <xdr:row>63</xdr:row>
      <xdr:rowOff>92686</xdr:rowOff>
    </xdr:to>
    <xdr:sp macro="" textlink="">
      <xdr:nvSpPr>
        <xdr:cNvPr id="333" name="楕円 332"/>
        <xdr:cNvSpPr/>
      </xdr:nvSpPr>
      <xdr:spPr>
        <a:xfrm>
          <a:off x="14351000" y="107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77463</xdr:rowOff>
    </xdr:from>
    <xdr:ext cx="762000" cy="259045"/>
    <xdr:sp macro="" textlink="">
      <xdr:nvSpPr>
        <xdr:cNvPr id="334" name="テキスト ボックス 333"/>
        <xdr:cNvSpPr txBox="1"/>
      </xdr:nvSpPr>
      <xdr:spPr>
        <a:xfrm>
          <a:off x="14020800" y="1087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160027</xdr:rowOff>
    </xdr:from>
    <xdr:to>
      <xdr:col>64</xdr:col>
      <xdr:colOff>152400</xdr:colOff>
      <xdr:row>63</xdr:row>
      <xdr:rowOff>90177</xdr:rowOff>
    </xdr:to>
    <xdr:sp macro="" textlink="">
      <xdr:nvSpPr>
        <xdr:cNvPr id="335" name="楕円 334"/>
        <xdr:cNvSpPr/>
      </xdr:nvSpPr>
      <xdr:spPr>
        <a:xfrm>
          <a:off x="13462000" y="107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74954</xdr:rowOff>
    </xdr:from>
    <xdr:ext cx="762000" cy="259045"/>
    <xdr:sp macro="" textlink="">
      <xdr:nvSpPr>
        <xdr:cNvPr id="336" name="テキスト ボックス 335"/>
        <xdr:cNvSpPr txBox="1"/>
      </xdr:nvSpPr>
      <xdr:spPr>
        <a:xfrm>
          <a:off x="13131800" y="1087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県債の新規発行の抑制に努めてきたことなどにより、前年度と同率でグループ内平均値を下回っているが、社会資本の整備などに伴う公債費が高水準で推移していることから、引き続き、県債の新規発行</a:t>
          </a:r>
          <a:r>
            <a:rPr kumimoji="1" lang="ja-JP" altLang="ja-JP" sz="1100">
              <a:solidFill>
                <a:schemeClr val="dk1"/>
              </a:solidFill>
              <a:effectLst/>
              <a:latin typeface="+mn-lt"/>
              <a:ea typeface="+mn-ea"/>
              <a:cs typeface="+mn-cs"/>
            </a:rPr>
            <a:t>の抑制等に取り組み、公債費負担の軽減に努める。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45</xdr:row>
      <xdr:rowOff>60678</xdr:rowOff>
    </xdr:to>
    <xdr:cxnSp macro="">
      <xdr:nvCxnSpPr>
        <xdr:cNvPr id="364" name="直線コネクタ 363"/>
        <xdr:cNvCxnSpPr/>
      </xdr:nvCxnSpPr>
      <xdr:spPr>
        <a:xfrm flipV="1">
          <a:off x="17018000" y="6234289"/>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65"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66" name="直線コネクタ 365"/>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7"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68" name="直線コネクタ 367"/>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57150</xdr:rowOff>
    </xdr:to>
    <xdr:cxnSp macro="">
      <xdr:nvCxnSpPr>
        <xdr:cNvPr id="369" name="直線コネクタ 368"/>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70"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1" name="フローチャート: 判断 370"/>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124178</xdr:rowOff>
    </xdr:to>
    <xdr:cxnSp macro="">
      <xdr:nvCxnSpPr>
        <xdr:cNvPr id="372" name="直線コネクタ 371"/>
        <xdr:cNvCxnSpPr/>
      </xdr:nvCxnSpPr>
      <xdr:spPr>
        <a:xfrm flipV="1">
          <a:off x="15290800" y="67437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73" name="フローチャート: 判断 372"/>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74" name="テキスト ボックス 373"/>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124178</xdr:rowOff>
    </xdr:from>
    <xdr:to>
      <xdr:col>72</xdr:col>
      <xdr:colOff>203200</xdr:colOff>
      <xdr:row>40</xdr:row>
      <xdr:rowOff>86783</xdr:rowOff>
    </xdr:to>
    <xdr:cxnSp macro="">
      <xdr:nvCxnSpPr>
        <xdr:cNvPr id="375" name="直線コネクタ 374"/>
        <xdr:cNvCxnSpPr/>
      </xdr:nvCxnSpPr>
      <xdr:spPr>
        <a:xfrm flipV="1">
          <a:off x="14401800" y="681072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129822</xdr:rowOff>
    </xdr:from>
    <xdr:to>
      <xdr:col>73</xdr:col>
      <xdr:colOff>44450</xdr:colOff>
      <xdr:row>41</xdr:row>
      <xdr:rowOff>59972</xdr:rowOff>
    </xdr:to>
    <xdr:sp macro="" textlink="">
      <xdr:nvSpPr>
        <xdr:cNvPr id="376" name="フローチャート: 判断 375"/>
        <xdr:cNvSpPr/>
      </xdr:nvSpPr>
      <xdr:spPr>
        <a:xfrm>
          <a:off x="15240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44749</xdr:rowOff>
    </xdr:from>
    <xdr:ext cx="762000" cy="259045"/>
    <xdr:sp macro="" textlink="">
      <xdr:nvSpPr>
        <xdr:cNvPr id="377" name="テキスト ボックス 376"/>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41</xdr:row>
      <xdr:rowOff>103011</xdr:rowOff>
    </xdr:to>
    <xdr:cxnSp macro="">
      <xdr:nvCxnSpPr>
        <xdr:cNvPr id="378" name="直線コネクタ 377"/>
        <xdr:cNvCxnSpPr/>
      </xdr:nvCxnSpPr>
      <xdr:spPr>
        <a:xfrm flipV="1">
          <a:off x="13512800" y="6944783"/>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79" name="フローチャート: 判断 378"/>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0" name="テキスト ボックス 379"/>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140405</xdr:rowOff>
    </xdr:from>
    <xdr:to>
      <xdr:col>64</xdr:col>
      <xdr:colOff>152400</xdr:colOff>
      <xdr:row>40</xdr:row>
      <xdr:rowOff>70555</xdr:rowOff>
    </xdr:to>
    <xdr:sp macro="" textlink="">
      <xdr:nvSpPr>
        <xdr:cNvPr id="381" name="フローチャート: 判断 380"/>
        <xdr:cNvSpPr/>
      </xdr:nvSpPr>
      <xdr:spPr>
        <a:xfrm>
          <a:off x="13462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80732</xdr:rowOff>
    </xdr:from>
    <xdr:ext cx="762000" cy="259045"/>
    <xdr:sp macro="" textlink="">
      <xdr:nvSpPr>
        <xdr:cNvPr id="382" name="テキスト ボックス 381"/>
        <xdr:cNvSpPr txBox="1"/>
      </xdr:nvSpPr>
      <xdr:spPr>
        <a:xfrm>
          <a:off x="13131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88" name="楕円 387"/>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89"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0" name="楕円 389"/>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1" name="テキスト ボックス 390"/>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73378</xdr:rowOff>
    </xdr:from>
    <xdr:to>
      <xdr:col>73</xdr:col>
      <xdr:colOff>44450</xdr:colOff>
      <xdr:row>40</xdr:row>
      <xdr:rowOff>3528</xdr:rowOff>
    </xdr:to>
    <xdr:sp macro="" textlink="">
      <xdr:nvSpPr>
        <xdr:cNvPr id="392" name="楕円 391"/>
        <xdr:cNvSpPr/>
      </xdr:nvSpPr>
      <xdr:spPr>
        <a:xfrm>
          <a:off x="15240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13705</xdr:rowOff>
    </xdr:from>
    <xdr:ext cx="762000" cy="259045"/>
    <xdr:sp macro="" textlink="">
      <xdr:nvSpPr>
        <xdr:cNvPr id="393" name="テキスト ボックス 392"/>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394" name="楕円 393"/>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5" name="テキスト ボックス 394"/>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6" name="楕円 395"/>
        <xdr:cNvSpPr/>
      </xdr:nvSpPr>
      <xdr:spPr>
        <a:xfrm>
          <a:off x="13462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397" name="テキスト ボックス 396"/>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県は、地形的に急流河川が多いといった地勢的特性から河川・砂防の事業費が元々多額となっていることに加え、北陸新幹線整備事業に伴う県債発行が多額にのぼったことから、県債残高が高水準で推移しており、将来負担比率は類似団体と比較して高い傾向にある。引き続き、県債の新規発行の抑制等の取組みにより、将来負担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25" name="直線コネクタ 424"/>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26"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27" name="直線コネクタ 426"/>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2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29" name="直線コネクタ 42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107400</xdr:rowOff>
    </xdr:from>
    <xdr:to>
      <xdr:col>81</xdr:col>
      <xdr:colOff>44450</xdr:colOff>
      <xdr:row>18</xdr:row>
      <xdr:rowOff>128312</xdr:rowOff>
    </xdr:to>
    <xdr:cxnSp macro="">
      <xdr:nvCxnSpPr>
        <xdr:cNvPr id="430" name="直線コネクタ 429"/>
        <xdr:cNvCxnSpPr/>
      </xdr:nvCxnSpPr>
      <xdr:spPr>
        <a:xfrm flipV="1">
          <a:off x="16179800" y="3193500"/>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29693</xdr:rowOff>
    </xdr:from>
    <xdr:ext cx="762000" cy="259045"/>
    <xdr:sp macro="" textlink="">
      <xdr:nvSpPr>
        <xdr:cNvPr id="431" name="将来負担の状況平均値テキスト"/>
        <xdr:cNvSpPr txBox="1"/>
      </xdr:nvSpPr>
      <xdr:spPr>
        <a:xfrm>
          <a:off x="17106900" y="2944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13166</xdr:rowOff>
    </xdr:from>
    <xdr:to>
      <xdr:col>81</xdr:col>
      <xdr:colOff>95250</xdr:colOff>
      <xdr:row>18</xdr:row>
      <xdr:rowOff>114766</xdr:rowOff>
    </xdr:to>
    <xdr:sp macro="" textlink="">
      <xdr:nvSpPr>
        <xdr:cNvPr id="432" name="フローチャート: 判断 431"/>
        <xdr:cNvSpPr/>
      </xdr:nvSpPr>
      <xdr:spPr>
        <a:xfrm>
          <a:off x="169672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128312</xdr:rowOff>
    </xdr:from>
    <xdr:to>
      <xdr:col>77</xdr:col>
      <xdr:colOff>44450</xdr:colOff>
      <xdr:row>18</xdr:row>
      <xdr:rowOff>154855</xdr:rowOff>
    </xdr:to>
    <xdr:cxnSp macro="">
      <xdr:nvCxnSpPr>
        <xdr:cNvPr id="433" name="直線コネクタ 432"/>
        <xdr:cNvCxnSpPr/>
      </xdr:nvCxnSpPr>
      <xdr:spPr>
        <a:xfrm flipV="1">
          <a:off x="15290800" y="321441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170138</xdr:rowOff>
    </xdr:from>
    <xdr:to>
      <xdr:col>77</xdr:col>
      <xdr:colOff>95250</xdr:colOff>
      <xdr:row>18</xdr:row>
      <xdr:rowOff>100288</xdr:rowOff>
    </xdr:to>
    <xdr:sp macro="" textlink="">
      <xdr:nvSpPr>
        <xdr:cNvPr id="434" name="フローチャート: 判断 433"/>
        <xdr:cNvSpPr/>
      </xdr:nvSpPr>
      <xdr:spPr>
        <a:xfrm>
          <a:off x="16129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110465</xdr:rowOff>
    </xdr:from>
    <xdr:ext cx="736600" cy="259045"/>
    <xdr:sp macro="" textlink="">
      <xdr:nvSpPr>
        <xdr:cNvPr id="435" name="テキスト ボックス 434"/>
        <xdr:cNvSpPr txBox="1"/>
      </xdr:nvSpPr>
      <xdr:spPr>
        <a:xfrm>
          <a:off x="15798800" y="28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115443</xdr:rowOff>
    </xdr:from>
    <xdr:to>
      <xdr:col>72</xdr:col>
      <xdr:colOff>203200</xdr:colOff>
      <xdr:row>18</xdr:row>
      <xdr:rowOff>154855</xdr:rowOff>
    </xdr:to>
    <xdr:cxnSp macro="">
      <xdr:nvCxnSpPr>
        <xdr:cNvPr id="436" name="直線コネクタ 435"/>
        <xdr:cNvCxnSpPr/>
      </xdr:nvCxnSpPr>
      <xdr:spPr>
        <a:xfrm>
          <a:off x="14401800" y="3201543"/>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161290</xdr:rowOff>
    </xdr:from>
    <xdr:to>
      <xdr:col>73</xdr:col>
      <xdr:colOff>44450</xdr:colOff>
      <xdr:row>18</xdr:row>
      <xdr:rowOff>91440</xdr:rowOff>
    </xdr:to>
    <xdr:sp macro="" textlink="">
      <xdr:nvSpPr>
        <xdr:cNvPr id="437" name="フローチャート: 判断 436"/>
        <xdr:cNvSpPr/>
      </xdr:nvSpPr>
      <xdr:spPr>
        <a:xfrm>
          <a:off x="15240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101617</xdr:rowOff>
    </xdr:from>
    <xdr:ext cx="762000" cy="259045"/>
    <xdr:sp macro="" textlink="">
      <xdr:nvSpPr>
        <xdr:cNvPr id="438" name="テキスト ボックス 437"/>
        <xdr:cNvSpPr txBox="1"/>
      </xdr:nvSpPr>
      <xdr:spPr>
        <a:xfrm>
          <a:off x="14909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115443</xdr:rowOff>
    </xdr:from>
    <xdr:to>
      <xdr:col>68</xdr:col>
      <xdr:colOff>152400</xdr:colOff>
      <xdr:row>19</xdr:row>
      <xdr:rowOff>32470</xdr:rowOff>
    </xdr:to>
    <xdr:cxnSp macro="">
      <xdr:nvCxnSpPr>
        <xdr:cNvPr id="439" name="直線コネクタ 438"/>
        <xdr:cNvCxnSpPr/>
      </xdr:nvCxnSpPr>
      <xdr:spPr>
        <a:xfrm flipV="1">
          <a:off x="13512800" y="320154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121878</xdr:rowOff>
    </xdr:from>
    <xdr:to>
      <xdr:col>68</xdr:col>
      <xdr:colOff>203200</xdr:colOff>
      <xdr:row>18</xdr:row>
      <xdr:rowOff>52028</xdr:rowOff>
    </xdr:to>
    <xdr:sp macro="" textlink="">
      <xdr:nvSpPr>
        <xdr:cNvPr id="440" name="フローチャート: 判断 439"/>
        <xdr:cNvSpPr/>
      </xdr:nvSpPr>
      <xdr:spPr>
        <a:xfrm>
          <a:off x="14351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62205</xdr:rowOff>
    </xdr:from>
    <xdr:ext cx="762000" cy="259045"/>
    <xdr:sp macro="" textlink="">
      <xdr:nvSpPr>
        <xdr:cNvPr id="441" name="テキスト ボックス 440"/>
        <xdr:cNvSpPr txBox="1"/>
      </xdr:nvSpPr>
      <xdr:spPr>
        <a:xfrm>
          <a:off x="14020800" y="28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43984</xdr:rowOff>
    </xdr:from>
    <xdr:to>
      <xdr:col>64</xdr:col>
      <xdr:colOff>152400</xdr:colOff>
      <xdr:row>16</xdr:row>
      <xdr:rowOff>145584</xdr:rowOff>
    </xdr:to>
    <xdr:sp macro="" textlink="">
      <xdr:nvSpPr>
        <xdr:cNvPr id="442" name="フローチャート: 判断 441"/>
        <xdr:cNvSpPr/>
      </xdr:nvSpPr>
      <xdr:spPr>
        <a:xfrm>
          <a:off x="13462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155761</xdr:rowOff>
    </xdr:from>
    <xdr:ext cx="762000" cy="259045"/>
    <xdr:sp macro="" textlink="">
      <xdr:nvSpPr>
        <xdr:cNvPr id="443" name="テキスト ボックス 442"/>
        <xdr:cNvSpPr txBox="1"/>
      </xdr:nvSpPr>
      <xdr:spPr>
        <a:xfrm>
          <a:off x="13131800" y="255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56600</xdr:rowOff>
    </xdr:from>
    <xdr:to>
      <xdr:col>81</xdr:col>
      <xdr:colOff>95250</xdr:colOff>
      <xdr:row>18</xdr:row>
      <xdr:rowOff>158200</xdr:rowOff>
    </xdr:to>
    <xdr:sp macro="" textlink="">
      <xdr:nvSpPr>
        <xdr:cNvPr id="449" name="楕円 448"/>
        <xdr:cNvSpPr/>
      </xdr:nvSpPr>
      <xdr:spPr>
        <a:xfrm>
          <a:off x="169672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28677</xdr:rowOff>
    </xdr:from>
    <xdr:ext cx="762000" cy="259045"/>
    <xdr:sp macro="" textlink="">
      <xdr:nvSpPr>
        <xdr:cNvPr id="450" name="将来負担の状況該当値テキスト"/>
        <xdr:cNvSpPr txBox="1"/>
      </xdr:nvSpPr>
      <xdr:spPr>
        <a:xfrm>
          <a:off x="17106900" y="311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77512</xdr:rowOff>
    </xdr:from>
    <xdr:to>
      <xdr:col>77</xdr:col>
      <xdr:colOff>95250</xdr:colOff>
      <xdr:row>19</xdr:row>
      <xdr:rowOff>7662</xdr:rowOff>
    </xdr:to>
    <xdr:sp macro="" textlink="">
      <xdr:nvSpPr>
        <xdr:cNvPr id="451" name="楕円 450"/>
        <xdr:cNvSpPr/>
      </xdr:nvSpPr>
      <xdr:spPr>
        <a:xfrm>
          <a:off x="16129000" y="31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163889</xdr:rowOff>
    </xdr:from>
    <xdr:ext cx="736600" cy="259045"/>
    <xdr:sp macro="" textlink="">
      <xdr:nvSpPr>
        <xdr:cNvPr id="452" name="テキスト ボックス 451"/>
        <xdr:cNvSpPr txBox="1"/>
      </xdr:nvSpPr>
      <xdr:spPr>
        <a:xfrm>
          <a:off x="15798800" y="324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104055</xdr:rowOff>
    </xdr:from>
    <xdr:to>
      <xdr:col>73</xdr:col>
      <xdr:colOff>44450</xdr:colOff>
      <xdr:row>19</xdr:row>
      <xdr:rowOff>34205</xdr:rowOff>
    </xdr:to>
    <xdr:sp macro="" textlink="">
      <xdr:nvSpPr>
        <xdr:cNvPr id="453" name="楕円 452"/>
        <xdr:cNvSpPr/>
      </xdr:nvSpPr>
      <xdr:spPr>
        <a:xfrm>
          <a:off x="15240000" y="31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18982</xdr:rowOff>
    </xdr:from>
    <xdr:ext cx="762000" cy="259045"/>
    <xdr:sp macro="" textlink="">
      <xdr:nvSpPr>
        <xdr:cNvPr id="454" name="テキスト ボックス 453"/>
        <xdr:cNvSpPr txBox="1"/>
      </xdr:nvSpPr>
      <xdr:spPr>
        <a:xfrm>
          <a:off x="14909800" y="327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64643</xdr:rowOff>
    </xdr:from>
    <xdr:to>
      <xdr:col>68</xdr:col>
      <xdr:colOff>203200</xdr:colOff>
      <xdr:row>18</xdr:row>
      <xdr:rowOff>166243</xdr:rowOff>
    </xdr:to>
    <xdr:sp macro="" textlink="">
      <xdr:nvSpPr>
        <xdr:cNvPr id="455" name="楕円 454"/>
        <xdr:cNvSpPr/>
      </xdr:nvSpPr>
      <xdr:spPr>
        <a:xfrm>
          <a:off x="14351000" y="31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151020</xdr:rowOff>
    </xdr:from>
    <xdr:ext cx="762000" cy="259045"/>
    <xdr:sp macro="" textlink="">
      <xdr:nvSpPr>
        <xdr:cNvPr id="456" name="テキスト ボックス 455"/>
        <xdr:cNvSpPr txBox="1"/>
      </xdr:nvSpPr>
      <xdr:spPr>
        <a:xfrm>
          <a:off x="14020800" y="323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153120</xdr:rowOff>
    </xdr:from>
    <xdr:to>
      <xdr:col>64</xdr:col>
      <xdr:colOff>152400</xdr:colOff>
      <xdr:row>19</xdr:row>
      <xdr:rowOff>83270</xdr:rowOff>
    </xdr:to>
    <xdr:sp macro="" textlink="">
      <xdr:nvSpPr>
        <xdr:cNvPr id="457" name="楕円 456"/>
        <xdr:cNvSpPr/>
      </xdr:nvSpPr>
      <xdr:spPr>
        <a:xfrm>
          <a:off x="13462000" y="32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68047</xdr:rowOff>
    </xdr:from>
    <xdr:ext cx="762000" cy="259045"/>
    <xdr:sp macro="" textlink="">
      <xdr:nvSpPr>
        <xdr:cNvPr id="458" name="テキスト ボックス 457"/>
        <xdr:cNvSpPr txBox="1"/>
      </xdr:nvSpPr>
      <xdr:spPr>
        <a:xfrm>
          <a:off x="13131800" y="332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1,063,293
1,045,031
4,247.61
499,328,434
482,135,675
1,303,733
297,566,098
1,186,122,999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人件費に係る経常収支比率は類似団体と比較すると、同程度の水準となっている。</a:t>
          </a:r>
          <a:endParaRPr lang="ja-JP" altLang="ja-JP" sz="1400">
            <a:effectLst/>
          </a:endParaRPr>
        </a:p>
        <a:p>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月に策定した定員管理計画に基づき職員削減に努めたところ、平成</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4</a:t>
          </a:r>
          <a:r>
            <a:rPr lang="ja-JP" altLang="ja-JP" sz="1100">
              <a:solidFill>
                <a:schemeClr val="tx1"/>
              </a:solidFill>
              <a:effectLst/>
              <a:latin typeface="+mn-lt"/>
              <a:ea typeface="+mn-ea"/>
              <a:cs typeface="+mn-cs"/>
            </a:rPr>
            <a:t>月までに目標とした</a:t>
          </a:r>
          <a:r>
            <a:rPr lang="en-US" altLang="ja-JP" sz="1100">
              <a:solidFill>
                <a:schemeClr val="tx1"/>
              </a:solidFill>
              <a:effectLst/>
              <a:latin typeface="+mn-lt"/>
              <a:ea typeface="+mn-ea"/>
              <a:cs typeface="+mn-cs"/>
            </a:rPr>
            <a:t>100</a:t>
          </a:r>
          <a:r>
            <a:rPr lang="ja-JP" altLang="ja-JP" sz="1100">
              <a:solidFill>
                <a:schemeClr val="tx1"/>
              </a:solidFill>
              <a:effectLst/>
              <a:latin typeface="+mn-lt"/>
              <a:ea typeface="+mn-ea"/>
              <a:cs typeface="+mn-cs"/>
            </a:rPr>
            <a:t>人の削減を達成した。引き続き、令和２年２月に定員管理計画を策定し、令和４年４月までの３年間で平成</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年４月の職員数を基準として定員を維持することとし、人件費の抑制に努める。</a:t>
          </a:r>
          <a:endParaRPr lang="ja-JP" altLang="ja-JP">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104140</xdr:rowOff>
    </xdr:from>
    <xdr:to>
      <xdr:col>24</xdr:col>
      <xdr:colOff>25400</xdr:colOff>
      <xdr:row>41</xdr:row>
      <xdr:rowOff>46990</xdr:rowOff>
    </xdr:to>
    <xdr:cxnSp macro="">
      <xdr:nvCxnSpPr>
        <xdr:cNvPr id="58" name="直線コネクタ 57"/>
        <xdr:cNvCxnSpPr/>
      </xdr:nvCxnSpPr>
      <xdr:spPr>
        <a:xfrm flipV="1">
          <a:off x="4826000" y="59334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762000" cy="259045"/>
    <xdr:sp macro="" textlink="">
      <xdr:nvSpPr>
        <xdr:cNvPr id="61" name="人件費最大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104140</xdr:rowOff>
    </xdr:from>
    <xdr:to>
      <xdr:col>24</xdr:col>
      <xdr:colOff>114300</xdr:colOff>
      <xdr:row>34</xdr:row>
      <xdr:rowOff>104140</xdr:rowOff>
    </xdr:to>
    <xdr:cxnSp macro="">
      <xdr:nvCxnSpPr>
        <xdr:cNvPr id="62" name="直線コネクタ 61"/>
        <xdr:cNvCxnSpPr/>
      </xdr:nvCxnSpPr>
      <xdr:spPr>
        <a:xfrm>
          <a:off x="4737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127000</xdr:rowOff>
    </xdr:to>
    <xdr:cxnSp macro="">
      <xdr:nvCxnSpPr>
        <xdr:cNvPr id="63" name="直線コネクタ 62"/>
        <xdr:cNvCxnSpPr/>
      </xdr:nvCxnSpPr>
      <xdr:spPr>
        <a:xfrm>
          <a:off x="3987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4"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5" name="フローチャート: 判断 64"/>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69850</xdr:rowOff>
    </xdr:to>
    <xdr:cxnSp macro="">
      <xdr:nvCxnSpPr>
        <xdr:cNvPr id="66" name="直線コネクタ 65"/>
        <xdr:cNvCxnSpPr/>
      </xdr:nvCxnSpPr>
      <xdr:spPr>
        <a:xfrm flipV="1">
          <a:off x="3098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67" name="フローチャート: 判断 66"/>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68" name="テキスト ボックス 6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69850</xdr:rowOff>
    </xdr:to>
    <xdr:cxnSp macro="">
      <xdr:nvCxnSpPr>
        <xdr:cNvPr id="69" name="直線コネクタ 68"/>
        <xdr:cNvCxnSpPr/>
      </xdr:nvCxnSpPr>
      <xdr:spPr>
        <a:xfrm>
          <a:off x="2209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0" name="フローチャート: 判断 69"/>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71" name="テキスト ボックス 70"/>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69850</xdr:rowOff>
    </xdr:to>
    <xdr:cxnSp macro="">
      <xdr:nvCxnSpPr>
        <xdr:cNvPr id="72" name="直線コネクタ 71"/>
        <xdr:cNvCxnSpPr/>
      </xdr:nvCxnSpPr>
      <xdr:spPr>
        <a:xfrm>
          <a:off x="1320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3" name="フローチャート: 判断 72"/>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4" name="テキスト ボックス 73"/>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75" name="フローチャート: 判断 74"/>
        <xdr:cNvSpPr/>
      </xdr:nvSpPr>
      <xdr:spPr>
        <a:xfrm>
          <a:off x="1270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76" name="テキスト ボックス 75"/>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2" name="楕円 81"/>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3"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4" name="楕円 83"/>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5" name="テキスト ボックス 84"/>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6" name="楕円 85"/>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7" name="テキスト ボックス 86"/>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8" name="楕円 87"/>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89" name="テキスト ボックス 88"/>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0" name="楕円 89"/>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1" name="テキスト ボックス 90"/>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a:t>
          </a:r>
          <a:r>
            <a:rPr kumimoji="1" lang="ja-JP" altLang="en-US" sz="1100">
              <a:solidFill>
                <a:schemeClr val="tx1"/>
              </a:solidFill>
              <a:effectLst/>
              <a:latin typeface="+mn-lt"/>
              <a:ea typeface="+mn-ea"/>
              <a:cs typeface="+mn-cs"/>
            </a:rPr>
            <a:t>、前年度と同水準となっている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経常的経費については、予算編成時における事務事業の見直しやシーリングの設定（平成</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年度から</a:t>
          </a:r>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年度は経常的事務経費を前年度比△</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％に抑制、平成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年度から</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年度は経常的事務経費を△</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年度は前年度予算額の範囲内</a:t>
          </a:r>
          <a:r>
            <a:rPr kumimoji="1" lang="ja-JP" altLang="ja-JP" sz="1100">
              <a:solidFill>
                <a:schemeClr val="tx1"/>
              </a:solidFill>
              <a:effectLst/>
              <a:latin typeface="+mn-lt"/>
              <a:ea typeface="+mn-ea"/>
              <a:cs typeface="+mn-cs"/>
            </a:rPr>
            <a:t>に抑制）による節減に取り組んでいる。今後も、「第</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次情報システム</a:t>
          </a:r>
          <a:r>
            <a:rPr kumimoji="1" lang="ja-JP" altLang="ja-JP" sz="1100">
              <a:solidFill>
                <a:schemeClr val="dk1"/>
              </a:solidFill>
              <a:effectLst/>
              <a:latin typeface="+mn-lt"/>
              <a:ea typeface="+mn-ea"/>
              <a:cs typeface="+mn-cs"/>
            </a:rPr>
            <a:t>全体最適化計画」の着実な推進や庁舎等の維持管理経費縮減等に取り組み、引き続き物件費の抑制を図</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127000</xdr:rowOff>
    </xdr:to>
    <xdr:cxnSp macro="">
      <xdr:nvCxnSpPr>
        <xdr:cNvPr id="117" name="直線コネクタ 116"/>
        <xdr:cNvCxnSpPr/>
      </xdr:nvCxnSpPr>
      <xdr:spPr>
        <a:xfrm flipV="1">
          <a:off x="16510000" y="2298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146050</xdr:rowOff>
    </xdr:to>
    <xdr:cxnSp macro="">
      <xdr:nvCxnSpPr>
        <xdr:cNvPr id="122" name="直線コネクタ 121"/>
        <xdr:cNvCxnSpPr/>
      </xdr:nvCxnSpPr>
      <xdr:spPr>
        <a:xfrm>
          <a:off x="15671800" y="306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3"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4" name="フローチャート: 判断 123"/>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146050</xdr:rowOff>
    </xdr:to>
    <xdr:cxnSp macro="">
      <xdr:nvCxnSpPr>
        <xdr:cNvPr id="125" name="直線コネクタ 124"/>
        <xdr:cNvCxnSpPr/>
      </xdr:nvCxnSpPr>
      <xdr:spPr>
        <a:xfrm>
          <a:off x="14782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27" name="テキスト ボックス 12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107950</xdr:rowOff>
    </xdr:to>
    <xdr:cxnSp macro="">
      <xdr:nvCxnSpPr>
        <xdr:cNvPr id="128" name="直線コネクタ 127"/>
        <xdr:cNvCxnSpPr/>
      </xdr:nvCxnSpPr>
      <xdr:spPr>
        <a:xfrm>
          <a:off x="13893800" y="302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29" name="フローチャート: 判断 128"/>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30" name="テキスト ボックス 129"/>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12700</xdr:rowOff>
    </xdr:to>
    <xdr:cxnSp macro="">
      <xdr:nvCxnSpPr>
        <xdr:cNvPr id="131" name="直線コネクタ 130"/>
        <xdr:cNvCxnSpPr/>
      </xdr:nvCxnSpPr>
      <xdr:spPr>
        <a:xfrm flipV="1">
          <a:off x="13004800" y="3022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2" name="フローチャート: 判断 131"/>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33" name="テキスト ボックス 132"/>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4" name="フローチャート: 判断 133"/>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5" name="テキスト ボックス 13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1" name="楕円 140"/>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2"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3" name="楕円 142"/>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4" name="テキスト ボックス 14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5" name="楕円 144"/>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46" name="テキスト ボックス 145"/>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47" name="楕円 146"/>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48" name="テキスト ボックス 147"/>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9" name="楕円 148"/>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0" name="テキスト ボックス 149"/>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扶助費に係る経常収支比率は類似団体と比較すると、低水準で推移している。</a:t>
          </a:r>
          <a:endParaRPr lang="ja-JP" altLang="ja-JP" sz="1400">
            <a:effectLst/>
          </a:endParaRPr>
        </a:p>
        <a:p>
          <a:r>
            <a:rPr kumimoji="1" lang="ja-JP" altLang="ja-JP" sz="1100">
              <a:solidFill>
                <a:schemeClr val="dk1"/>
              </a:solidFill>
              <a:effectLst/>
              <a:latin typeface="+mn-lt"/>
              <a:ea typeface="+mn-ea"/>
              <a:cs typeface="+mn-cs"/>
            </a:rPr>
            <a:t>特に生活保護費の下回り幅が大きく、町村人口の少ないこと及び被生活保護者数の割合が全国的にも低いことが影響している。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37193</xdr:rowOff>
    </xdr:to>
    <xdr:cxnSp macro="">
      <xdr:nvCxnSpPr>
        <xdr:cNvPr id="178" name="直線コネクタ 177"/>
        <xdr:cNvCxnSpPr/>
      </xdr:nvCxnSpPr>
      <xdr:spPr>
        <a:xfrm flipV="1">
          <a:off x="4826000" y="8960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79"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0" name="直線コネクタ 179"/>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1"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2" name="直線コネクタ 181"/>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110672</xdr:rowOff>
    </xdr:from>
    <xdr:to>
      <xdr:col>24</xdr:col>
      <xdr:colOff>25400</xdr:colOff>
      <xdr:row>52</xdr:row>
      <xdr:rowOff>110672</xdr:rowOff>
    </xdr:to>
    <xdr:cxnSp macro="">
      <xdr:nvCxnSpPr>
        <xdr:cNvPr id="183" name="直線コネクタ 182"/>
        <xdr:cNvCxnSpPr/>
      </xdr:nvCxnSpPr>
      <xdr:spPr>
        <a:xfrm>
          <a:off x="3987800" y="9026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78015</xdr:rowOff>
    </xdr:from>
    <xdr:to>
      <xdr:col>19</xdr:col>
      <xdr:colOff>187325</xdr:colOff>
      <xdr:row>52</xdr:row>
      <xdr:rowOff>110672</xdr:rowOff>
    </xdr:to>
    <xdr:cxnSp macro="">
      <xdr:nvCxnSpPr>
        <xdr:cNvPr id="186" name="直線コネクタ 185"/>
        <xdr:cNvCxnSpPr/>
      </xdr:nvCxnSpPr>
      <xdr:spPr>
        <a:xfrm>
          <a:off x="3098800" y="8993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8" name="テキスト ボックス 187"/>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78015</xdr:rowOff>
    </xdr:from>
    <xdr:to>
      <xdr:col>15</xdr:col>
      <xdr:colOff>98425</xdr:colOff>
      <xdr:row>52</xdr:row>
      <xdr:rowOff>110672</xdr:rowOff>
    </xdr:to>
    <xdr:cxnSp macro="">
      <xdr:nvCxnSpPr>
        <xdr:cNvPr id="189" name="直線コネクタ 188"/>
        <xdr:cNvCxnSpPr/>
      </xdr:nvCxnSpPr>
      <xdr:spPr>
        <a:xfrm flipV="1">
          <a:off x="2209800" y="8993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43543</xdr:rowOff>
    </xdr:from>
    <xdr:to>
      <xdr:col>15</xdr:col>
      <xdr:colOff>149225</xdr:colOff>
      <xdr:row>54</xdr:row>
      <xdr:rowOff>145143</xdr:rowOff>
    </xdr:to>
    <xdr:sp macro="" textlink="">
      <xdr:nvSpPr>
        <xdr:cNvPr id="190" name="フローチャート: 判断 189"/>
        <xdr:cNvSpPr/>
      </xdr:nvSpPr>
      <xdr:spPr>
        <a:xfrm>
          <a:off x="3048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129920</xdr:rowOff>
    </xdr:from>
    <xdr:ext cx="762000" cy="259045"/>
    <xdr:sp macro="" textlink="">
      <xdr:nvSpPr>
        <xdr:cNvPr id="191" name="テキスト ボックス 190"/>
        <xdr:cNvSpPr txBox="1"/>
      </xdr:nvSpPr>
      <xdr:spPr>
        <a:xfrm>
          <a:off x="2717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110672</xdr:rowOff>
    </xdr:from>
    <xdr:to>
      <xdr:col>11</xdr:col>
      <xdr:colOff>9525</xdr:colOff>
      <xdr:row>52</xdr:row>
      <xdr:rowOff>110672</xdr:rowOff>
    </xdr:to>
    <xdr:cxnSp macro="">
      <xdr:nvCxnSpPr>
        <xdr:cNvPr id="192" name="直線コネクタ 191"/>
        <xdr:cNvCxnSpPr/>
      </xdr:nvCxnSpPr>
      <xdr:spPr>
        <a:xfrm>
          <a:off x="1320800" y="9026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xdr:rowOff>
    </xdr:from>
    <xdr:to>
      <xdr:col>11</xdr:col>
      <xdr:colOff>60325</xdr:colOff>
      <xdr:row>54</xdr:row>
      <xdr:rowOff>112485</xdr:rowOff>
    </xdr:to>
    <xdr:sp macro="" textlink="">
      <xdr:nvSpPr>
        <xdr:cNvPr id="193" name="フローチャート: 判断 192"/>
        <xdr:cNvSpPr/>
      </xdr:nvSpPr>
      <xdr:spPr>
        <a:xfrm>
          <a:off x="2159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97262</xdr:rowOff>
    </xdr:from>
    <xdr:ext cx="762000" cy="259045"/>
    <xdr:sp macro="" textlink="">
      <xdr:nvSpPr>
        <xdr:cNvPr id="194" name="テキスト ボックス 193"/>
        <xdr:cNvSpPr txBox="1"/>
      </xdr:nvSpPr>
      <xdr:spPr>
        <a:xfrm>
          <a:off x="1828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195" name="フローチャート: 判断 194"/>
        <xdr:cNvSpPr/>
      </xdr:nvSpPr>
      <xdr:spPr>
        <a:xfrm>
          <a:off x="1270000" y="913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138084</xdr:rowOff>
    </xdr:from>
    <xdr:ext cx="762000" cy="259045"/>
    <xdr:sp macro="" textlink="">
      <xdr:nvSpPr>
        <xdr:cNvPr id="196" name="テキスト ボックス 195"/>
        <xdr:cNvSpPr txBox="1"/>
      </xdr:nvSpPr>
      <xdr:spPr>
        <a:xfrm>
          <a:off x="939800" y="922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59872</xdr:rowOff>
    </xdr:from>
    <xdr:to>
      <xdr:col>24</xdr:col>
      <xdr:colOff>76200</xdr:colOff>
      <xdr:row>52</xdr:row>
      <xdr:rowOff>161472</xdr:rowOff>
    </xdr:to>
    <xdr:sp macro="" textlink="">
      <xdr:nvSpPr>
        <xdr:cNvPr id="202" name="楕円 201"/>
        <xdr:cNvSpPr/>
      </xdr:nvSpPr>
      <xdr:spPr>
        <a:xfrm>
          <a:off x="4775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139899</xdr:rowOff>
    </xdr:from>
    <xdr:ext cx="762000" cy="259045"/>
    <xdr:sp macro="" textlink="">
      <xdr:nvSpPr>
        <xdr:cNvPr id="203" name="扶助費該当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59872</xdr:rowOff>
    </xdr:from>
    <xdr:to>
      <xdr:col>20</xdr:col>
      <xdr:colOff>38100</xdr:colOff>
      <xdr:row>52</xdr:row>
      <xdr:rowOff>161472</xdr:rowOff>
    </xdr:to>
    <xdr:sp macro="" textlink="">
      <xdr:nvSpPr>
        <xdr:cNvPr id="204" name="楕円 203"/>
        <xdr:cNvSpPr/>
      </xdr:nvSpPr>
      <xdr:spPr>
        <a:xfrm>
          <a:off x="3937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199</xdr:rowOff>
    </xdr:from>
    <xdr:ext cx="736600" cy="259045"/>
    <xdr:sp macro="" textlink="">
      <xdr:nvSpPr>
        <xdr:cNvPr id="205" name="テキスト ボックス 204"/>
        <xdr:cNvSpPr txBox="1"/>
      </xdr:nvSpPr>
      <xdr:spPr>
        <a:xfrm>
          <a:off x="3606800" y="874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27215</xdr:rowOff>
    </xdr:from>
    <xdr:to>
      <xdr:col>15</xdr:col>
      <xdr:colOff>149225</xdr:colOff>
      <xdr:row>52</xdr:row>
      <xdr:rowOff>128815</xdr:rowOff>
    </xdr:to>
    <xdr:sp macro="" textlink="">
      <xdr:nvSpPr>
        <xdr:cNvPr id="206" name="楕円 205"/>
        <xdr:cNvSpPr/>
      </xdr:nvSpPr>
      <xdr:spPr>
        <a:xfrm>
          <a:off x="3048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138992</xdr:rowOff>
    </xdr:from>
    <xdr:ext cx="762000" cy="259045"/>
    <xdr:sp macro="" textlink="">
      <xdr:nvSpPr>
        <xdr:cNvPr id="207" name="テキスト ボックス 206"/>
        <xdr:cNvSpPr txBox="1"/>
      </xdr:nvSpPr>
      <xdr:spPr>
        <a:xfrm>
          <a:off x="2717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59872</xdr:rowOff>
    </xdr:from>
    <xdr:to>
      <xdr:col>11</xdr:col>
      <xdr:colOff>60325</xdr:colOff>
      <xdr:row>52</xdr:row>
      <xdr:rowOff>161472</xdr:rowOff>
    </xdr:to>
    <xdr:sp macro="" textlink="">
      <xdr:nvSpPr>
        <xdr:cNvPr id="208" name="楕円 207"/>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199</xdr:rowOff>
    </xdr:from>
    <xdr:ext cx="762000" cy="259045"/>
    <xdr:sp macro="" textlink="">
      <xdr:nvSpPr>
        <xdr:cNvPr id="209" name="テキスト ボックス 208"/>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59872</xdr:rowOff>
    </xdr:from>
    <xdr:to>
      <xdr:col>6</xdr:col>
      <xdr:colOff>171450</xdr:colOff>
      <xdr:row>52</xdr:row>
      <xdr:rowOff>161472</xdr:rowOff>
    </xdr:to>
    <xdr:sp macro="" textlink="">
      <xdr:nvSpPr>
        <xdr:cNvPr id="210" name="楕円 209"/>
        <xdr:cNvSpPr/>
      </xdr:nvSpPr>
      <xdr:spPr>
        <a:xfrm>
          <a:off x="1270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199</xdr:rowOff>
    </xdr:from>
    <xdr:ext cx="762000" cy="259045"/>
    <xdr:sp macro="" textlink="">
      <xdr:nvSpPr>
        <xdr:cNvPr id="211" name="テキスト ボックス 210"/>
        <xdr:cNvSpPr txBox="1"/>
      </xdr:nvSpPr>
      <xdr:spPr>
        <a:xfrm>
          <a:off x="939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a:t>
          </a:r>
          <a:r>
            <a:rPr kumimoji="1" lang="ja-JP" altLang="ja-JP" sz="1100">
              <a:solidFill>
                <a:schemeClr val="tx1"/>
              </a:solidFill>
              <a:effectLst/>
              <a:latin typeface="+mn-lt"/>
              <a:ea typeface="+mn-ea"/>
              <a:cs typeface="+mn-cs"/>
            </a:rPr>
            <a:t>収支比率は、</a:t>
          </a:r>
          <a:r>
            <a:rPr kumimoji="1" lang="ja-JP" altLang="en-US" sz="1100">
              <a:solidFill>
                <a:schemeClr val="tx1"/>
              </a:solidFill>
              <a:effectLst/>
              <a:latin typeface="+mn-lt"/>
              <a:ea typeface="+mn-ea"/>
              <a:cs typeface="+mn-cs"/>
            </a:rPr>
            <a:t>道路除雪経費が減少した一方で、</a:t>
          </a:r>
          <a:r>
            <a:rPr kumimoji="1" lang="ja-JP" altLang="ja-JP" sz="1100">
              <a:solidFill>
                <a:schemeClr val="tx1"/>
              </a:solidFill>
              <a:effectLst/>
              <a:latin typeface="+mn-lt"/>
              <a:ea typeface="+mn-ea"/>
              <a:cs typeface="+mn-cs"/>
            </a:rPr>
            <a:t>国民健康保険の保険給付費等に</a:t>
          </a:r>
          <a:r>
            <a:rPr kumimoji="1" lang="ja-JP" altLang="en-US" sz="1100">
              <a:solidFill>
                <a:schemeClr val="tx1"/>
              </a:solidFill>
              <a:effectLst/>
              <a:latin typeface="+mn-lt"/>
              <a:ea typeface="+mn-ea"/>
              <a:cs typeface="+mn-cs"/>
            </a:rPr>
            <a:t>係る</a:t>
          </a:r>
          <a:r>
            <a:rPr kumimoji="1" lang="ja-JP" altLang="ja-JP" sz="1100">
              <a:solidFill>
                <a:schemeClr val="tx1"/>
              </a:solidFill>
              <a:effectLst/>
              <a:latin typeface="+mn-lt"/>
              <a:ea typeface="+mn-ea"/>
              <a:cs typeface="+mn-cs"/>
            </a:rPr>
            <a:t>県負担額について、</a:t>
          </a:r>
          <a:r>
            <a:rPr kumimoji="1" lang="ja-JP" altLang="en-US" sz="1100">
              <a:solidFill>
                <a:schemeClr val="tx1"/>
              </a:solidFill>
              <a:effectLst/>
              <a:latin typeface="+mn-lt"/>
              <a:ea typeface="+mn-ea"/>
              <a:cs typeface="+mn-cs"/>
            </a:rPr>
            <a:t>市町村への負担金から</a:t>
          </a:r>
          <a:r>
            <a:rPr kumimoji="1" lang="ja-JP" altLang="ja-JP" sz="1100">
              <a:solidFill>
                <a:schemeClr val="tx1"/>
              </a:solidFill>
              <a:effectLst/>
              <a:latin typeface="+mn-lt"/>
              <a:ea typeface="+mn-ea"/>
              <a:cs typeface="+mn-cs"/>
            </a:rPr>
            <a:t>富山県国民健康保険特別会計への操出金として支出することになったことに伴</a:t>
          </a:r>
          <a:r>
            <a:rPr kumimoji="1" lang="ja-JP" altLang="en-US" sz="1100">
              <a:solidFill>
                <a:schemeClr val="tx1"/>
              </a:solidFill>
              <a:effectLst/>
              <a:latin typeface="+mn-lt"/>
              <a:ea typeface="+mn-ea"/>
              <a:cs typeface="+mn-cs"/>
            </a:rPr>
            <a:t>い全体として</a:t>
          </a:r>
          <a:r>
            <a:rPr kumimoji="1" lang="en-US" altLang="ja-JP" sz="1100">
              <a:solidFill>
                <a:schemeClr val="tx1"/>
              </a:solidFill>
              <a:effectLst/>
              <a:latin typeface="+mn-lt"/>
              <a:ea typeface="+mn-ea"/>
              <a:cs typeface="+mn-cs"/>
            </a:rPr>
            <a:t>1.1</a:t>
          </a:r>
          <a:r>
            <a:rPr kumimoji="1" lang="ja-JP" altLang="en-US" sz="1100">
              <a:solidFill>
                <a:schemeClr val="tx1"/>
              </a:solidFill>
              <a:effectLst/>
              <a:latin typeface="+mn-lt"/>
              <a:ea typeface="+mn-ea"/>
              <a:cs typeface="+mn-cs"/>
            </a:rPr>
            <a:t>ポイントの増加</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en-US" sz="1100">
              <a:solidFill>
                <a:schemeClr val="tx1"/>
              </a:solidFill>
              <a:effectLst/>
              <a:latin typeface="+mn-lt"/>
              <a:ea typeface="+mn-ea"/>
              <a:cs typeface="+mn-cs"/>
            </a:rPr>
            <a:t>また、</a:t>
          </a:r>
          <a:r>
            <a:rPr kumimoji="1" lang="ja-JP" altLang="ja-JP" sz="1100">
              <a:solidFill>
                <a:schemeClr val="tx1"/>
              </a:solidFill>
              <a:effectLst/>
              <a:latin typeface="+mn-lt"/>
              <a:ea typeface="+mn-ea"/>
              <a:cs typeface="+mn-cs"/>
            </a:rPr>
            <a:t>今後は、公共施設の老</a:t>
          </a:r>
          <a:r>
            <a:rPr kumimoji="1" lang="ja-JP" altLang="ja-JP" sz="1100">
              <a:solidFill>
                <a:schemeClr val="dk1"/>
              </a:solidFill>
              <a:effectLst/>
              <a:latin typeface="+mn-lt"/>
              <a:ea typeface="+mn-ea"/>
              <a:cs typeface="+mn-cs"/>
            </a:rPr>
            <a:t>朽化対策も大きな課題となってくるため、公共施設等総合管理方針の運用やファシリティ・マネジメントの取組みなどにより、財政負担の軽減・平準化に取り組む。</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127000</xdr:rowOff>
    </xdr:to>
    <xdr:cxnSp macro="">
      <xdr:nvCxnSpPr>
        <xdr:cNvPr id="237" name="直線コネクタ 236"/>
        <xdr:cNvCxnSpPr/>
      </xdr:nvCxnSpPr>
      <xdr:spPr>
        <a:xfrm flipV="1">
          <a:off x="16510000" y="9080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8"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39" name="直線コネクタ 238"/>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0"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1" name="直線コネクタ 240"/>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58</xdr:row>
      <xdr:rowOff>12700</xdr:rowOff>
    </xdr:to>
    <xdr:cxnSp macro="">
      <xdr:nvCxnSpPr>
        <xdr:cNvPr id="242" name="直線コネクタ 241"/>
        <xdr:cNvCxnSpPr/>
      </xdr:nvCxnSpPr>
      <xdr:spPr>
        <a:xfrm>
          <a:off x="15671800" y="95377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3"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4" name="フローチャート: 判断 243"/>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107950</xdr:rowOff>
    </xdr:to>
    <xdr:cxnSp macro="">
      <xdr:nvCxnSpPr>
        <xdr:cNvPr id="245" name="直線コネクタ 244"/>
        <xdr:cNvCxnSpPr/>
      </xdr:nvCxnSpPr>
      <xdr:spPr>
        <a:xfrm>
          <a:off x="14782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38100</xdr:rowOff>
    </xdr:from>
    <xdr:to>
      <xdr:col>78</xdr:col>
      <xdr:colOff>120650</xdr:colOff>
      <xdr:row>54</xdr:row>
      <xdr:rowOff>139700</xdr:rowOff>
    </xdr:to>
    <xdr:sp macro="" textlink="">
      <xdr:nvSpPr>
        <xdr:cNvPr id="246" name="フローチャート: 判断 245"/>
        <xdr:cNvSpPr/>
      </xdr:nvSpPr>
      <xdr:spPr>
        <a:xfrm>
          <a:off x="15621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47" name="テキスト ボックス 246"/>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69850</xdr:rowOff>
    </xdr:to>
    <xdr:cxnSp macro="">
      <xdr:nvCxnSpPr>
        <xdr:cNvPr id="248" name="直線コネクタ 247"/>
        <xdr:cNvCxnSpPr/>
      </xdr:nvCxnSpPr>
      <xdr:spPr>
        <a:xfrm>
          <a:off x="13893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0</xdr:rowOff>
    </xdr:from>
    <xdr:to>
      <xdr:col>74</xdr:col>
      <xdr:colOff>31750</xdr:colOff>
      <xdr:row>54</xdr:row>
      <xdr:rowOff>101600</xdr:rowOff>
    </xdr:to>
    <xdr:sp macro="" textlink="">
      <xdr:nvSpPr>
        <xdr:cNvPr id="249" name="フローチャート: 判断 248"/>
        <xdr:cNvSpPr/>
      </xdr:nvSpPr>
      <xdr:spPr>
        <a:xfrm>
          <a:off x="14732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50" name="テキスト ボックス 249"/>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31750</xdr:rowOff>
    </xdr:to>
    <xdr:cxnSp macro="">
      <xdr:nvCxnSpPr>
        <xdr:cNvPr id="251" name="直線コネクタ 250"/>
        <xdr:cNvCxnSpPr/>
      </xdr:nvCxnSpPr>
      <xdr:spPr>
        <a:xfrm flipV="1">
          <a:off x="13004800" y="942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133350</xdr:rowOff>
    </xdr:from>
    <xdr:to>
      <xdr:col>69</xdr:col>
      <xdr:colOff>142875</xdr:colOff>
      <xdr:row>54</xdr:row>
      <xdr:rowOff>63500</xdr:rowOff>
    </xdr:to>
    <xdr:sp macro="" textlink="">
      <xdr:nvSpPr>
        <xdr:cNvPr id="252" name="フローチャート: 判断 251"/>
        <xdr:cNvSpPr/>
      </xdr:nvSpPr>
      <xdr:spPr>
        <a:xfrm>
          <a:off x="13843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73677</xdr:rowOff>
    </xdr:from>
    <xdr:ext cx="762000" cy="259045"/>
    <xdr:sp macro="" textlink="">
      <xdr:nvSpPr>
        <xdr:cNvPr id="253" name="テキスト ボックス 252"/>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54" name="フローチャート: 判断 253"/>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55" name="テキスト ボックス 254"/>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1" name="楕円 260"/>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62" name="その他該当値テキスト"/>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3" name="楕円 262"/>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64" name="テキスト ボックス 263"/>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5" name="楕円 264"/>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6" name="テキスト ボックス 265"/>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67" name="楕円 266"/>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68" name="テキスト ボックス 267"/>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69" name="楕円 268"/>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70" name="テキスト ボックス 269"/>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a:t>
          </a:r>
          <a:r>
            <a:rPr kumimoji="1" lang="ja-JP" altLang="ja-JP" sz="1100">
              <a:solidFill>
                <a:schemeClr val="tx1"/>
              </a:solidFill>
              <a:effectLst/>
              <a:latin typeface="+mn-lt"/>
              <a:ea typeface="+mn-ea"/>
              <a:cs typeface="+mn-cs"/>
            </a:rPr>
            <a:t>比率は、前年度より</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している。これは、</a:t>
          </a:r>
          <a:r>
            <a:rPr kumimoji="1" lang="ja-JP" altLang="en-US" sz="1100">
              <a:solidFill>
                <a:schemeClr val="tx1"/>
              </a:solidFill>
              <a:effectLst/>
              <a:latin typeface="+mn-lt"/>
              <a:ea typeface="+mn-ea"/>
              <a:cs typeface="+mn-cs"/>
            </a:rPr>
            <a:t>国民健康保険の保険給付費等に係る県負担額について、平成</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年度までは市町村等へ負担金として支出していたが、平成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年度からの都道府県単位化に伴い、富山県国民健康保険特別会計への操出金として支出することになったことに伴い減少。</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ただし、国民健康保険に係るもの以外の補助費等については、近年は、</a:t>
          </a:r>
          <a:r>
            <a:rPr kumimoji="1" lang="ja-JP" altLang="ja-JP" sz="1100">
              <a:solidFill>
                <a:schemeClr val="tx1"/>
              </a:solidFill>
              <a:effectLst/>
              <a:latin typeface="+mn-lt"/>
              <a:ea typeface="+mn-ea"/>
              <a:cs typeface="+mn-cs"/>
            </a:rPr>
            <a:t>社会保障関係経費の増加に伴い増加傾向にある。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31750</xdr:rowOff>
    </xdr:to>
    <xdr:cxnSp macro="">
      <xdr:nvCxnSpPr>
        <xdr:cNvPr id="296" name="直線コネクタ 295"/>
        <xdr:cNvCxnSpPr/>
      </xdr:nvCxnSpPr>
      <xdr:spPr>
        <a:xfrm flipV="1">
          <a:off x="16510000" y="5651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3827</xdr:rowOff>
    </xdr:from>
    <xdr:ext cx="762000" cy="259045"/>
    <xdr:sp macro="" textlink="">
      <xdr:nvSpPr>
        <xdr:cNvPr id="297" name="補助費等最小値テキスト"/>
        <xdr:cNvSpPr txBox="1"/>
      </xdr:nvSpPr>
      <xdr:spPr>
        <a:xfrm>
          <a:off x="16598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31750</xdr:rowOff>
    </xdr:from>
    <xdr:to>
      <xdr:col>82</xdr:col>
      <xdr:colOff>196850</xdr:colOff>
      <xdr:row>42</xdr:row>
      <xdr:rowOff>31750</xdr:rowOff>
    </xdr:to>
    <xdr:cxnSp macro="">
      <xdr:nvCxnSpPr>
        <xdr:cNvPr id="298" name="直線コネクタ 297"/>
        <xdr:cNvCxnSpPr/>
      </xdr:nvCxnSpPr>
      <xdr:spPr>
        <a:xfrm>
          <a:off x="16421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12700</xdr:rowOff>
    </xdr:from>
    <xdr:to>
      <xdr:col>82</xdr:col>
      <xdr:colOff>107950</xdr:colOff>
      <xdr:row>38</xdr:row>
      <xdr:rowOff>31750</xdr:rowOff>
    </xdr:to>
    <xdr:cxnSp macro="">
      <xdr:nvCxnSpPr>
        <xdr:cNvPr id="301" name="直線コネクタ 300"/>
        <xdr:cNvCxnSpPr/>
      </xdr:nvCxnSpPr>
      <xdr:spPr>
        <a:xfrm flipV="1">
          <a:off x="15671800" y="63563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10177</xdr:rowOff>
    </xdr:from>
    <xdr:ext cx="762000" cy="259045"/>
    <xdr:sp macro="" textlink="">
      <xdr:nvSpPr>
        <xdr:cNvPr id="302" name="補助費等平均値テキスト"/>
        <xdr:cNvSpPr txBox="1"/>
      </xdr:nvSpPr>
      <xdr:spPr>
        <a:xfrm>
          <a:off x="16598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03" name="フローチャート: 判断 302"/>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38</xdr:row>
      <xdr:rowOff>31750</xdr:rowOff>
    </xdr:to>
    <xdr:cxnSp macro="">
      <xdr:nvCxnSpPr>
        <xdr:cNvPr id="304" name="直線コネクタ 303"/>
        <xdr:cNvCxnSpPr/>
      </xdr:nvCxnSpPr>
      <xdr:spPr>
        <a:xfrm>
          <a:off x="14782800" y="6451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0</xdr:rowOff>
    </xdr:from>
    <xdr:to>
      <xdr:col>78</xdr:col>
      <xdr:colOff>120650</xdr:colOff>
      <xdr:row>40</xdr:row>
      <xdr:rowOff>101600</xdr:rowOff>
    </xdr:to>
    <xdr:sp macro="" textlink="">
      <xdr:nvSpPr>
        <xdr:cNvPr id="305" name="フローチャート: 判断 304"/>
        <xdr:cNvSpPr/>
      </xdr:nvSpPr>
      <xdr:spPr>
        <a:xfrm>
          <a:off x="156210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06" name="テキスト ボックス 305"/>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107950</xdr:rowOff>
    </xdr:to>
    <xdr:cxnSp macro="">
      <xdr:nvCxnSpPr>
        <xdr:cNvPr id="307" name="直線コネクタ 306"/>
        <xdr:cNvCxnSpPr/>
      </xdr:nvCxnSpPr>
      <xdr:spPr>
        <a:xfrm>
          <a:off x="13893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95250</xdr:rowOff>
    </xdr:from>
    <xdr:to>
      <xdr:col>74</xdr:col>
      <xdr:colOff>31750</xdr:colOff>
      <xdr:row>39</xdr:row>
      <xdr:rowOff>25400</xdr:rowOff>
    </xdr:to>
    <xdr:sp macro="" textlink="">
      <xdr:nvSpPr>
        <xdr:cNvPr id="308" name="フローチャート: 判断 307"/>
        <xdr:cNvSpPr/>
      </xdr:nvSpPr>
      <xdr:spPr>
        <a:xfrm>
          <a:off x="14732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10177</xdr:rowOff>
    </xdr:from>
    <xdr:ext cx="762000" cy="259045"/>
    <xdr:sp macro="" textlink="">
      <xdr:nvSpPr>
        <xdr:cNvPr id="309" name="テキスト ボックス 308"/>
        <xdr:cNvSpPr txBox="1"/>
      </xdr:nvSpPr>
      <xdr:spPr>
        <a:xfrm>
          <a:off x="14401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37</xdr:row>
      <xdr:rowOff>31750</xdr:rowOff>
    </xdr:to>
    <xdr:cxnSp macro="">
      <xdr:nvCxnSpPr>
        <xdr:cNvPr id="310" name="直線コネクタ 309"/>
        <xdr:cNvCxnSpPr/>
      </xdr:nvCxnSpPr>
      <xdr:spPr>
        <a:xfrm>
          <a:off x="13004800" y="60896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11" name="フローチャート: 判断 310"/>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12" name="テキスト ボックス 311"/>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13" name="フローチャート: 判断 312"/>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14" name="テキスト ボックス 313"/>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320" name="楕円 319"/>
        <xdr:cNvSpPr/>
      </xdr:nvSpPr>
      <xdr:spPr>
        <a:xfrm>
          <a:off x="16459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149877</xdr:rowOff>
    </xdr:from>
    <xdr:ext cx="762000" cy="259045"/>
    <xdr:sp macro="" textlink="">
      <xdr:nvSpPr>
        <xdr:cNvPr id="321" name="補助費等該当値テキスト"/>
        <xdr:cNvSpPr txBox="1"/>
      </xdr:nvSpPr>
      <xdr:spPr>
        <a:xfrm>
          <a:off x="16598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152400</xdr:rowOff>
    </xdr:from>
    <xdr:to>
      <xdr:col>78</xdr:col>
      <xdr:colOff>120650</xdr:colOff>
      <xdr:row>38</xdr:row>
      <xdr:rowOff>82550</xdr:rowOff>
    </xdr:to>
    <xdr:sp macro="" textlink="">
      <xdr:nvSpPr>
        <xdr:cNvPr id="322" name="楕円 321"/>
        <xdr:cNvSpPr/>
      </xdr:nvSpPr>
      <xdr:spPr>
        <a:xfrm>
          <a:off x="15621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92727</xdr:rowOff>
    </xdr:from>
    <xdr:ext cx="736600" cy="259045"/>
    <xdr:sp macro="" textlink="">
      <xdr:nvSpPr>
        <xdr:cNvPr id="323" name="テキスト ボックス 322"/>
        <xdr:cNvSpPr txBox="1"/>
      </xdr:nvSpPr>
      <xdr:spPr>
        <a:xfrm>
          <a:off x="15290800"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24" name="楕円 323"/>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168927</xdr:rowOff>
    </xdr:from>
    <xdr:ext cx="762000" cy="259045"/>
    <xdr:sp macro="" textlink="">
      <xdr:nvSpPr>
        <xdr:cNvPr id="325" name="テキスト ボックス 324"/>
        <xdr:cNvSpPr txBox="1"/>
      </xdr:nvSpPr>
      <xdr:spPr>
        <a:xfrm>
          <a:off x="14401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26" name="楕円 325"/>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27" name="テキスト ボックス 326"/>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28" name="楕円 327"/>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149877</xdr:rowOff>
    </xdr:from>
    <xdr:ext cx="762000" cy="259045"/>
    <xdr:sp macro="" textlink="">
      <xdr:nvSpPr>
        <xdr:cNvPr id="329" name="テキスト ボックス 328"/>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公債費に係る経常収支比率は、類似団体と比較して高い水準で推移している。</a:t>
          </a:r>
          <a:endParaRPr lang="ja-JP" altLang="ja-JP" sz="1200">
            <a:effectLst/>
          </a:endParaRPr>
        </a:p>
        <a:p>
          <a:r>
            <a:rPr kumimoji="1" lang="ja-JP" altLang="ja-JP" sz="1050">
              <a:solidFill>
                <a:schemeClr val="dk1"/>
              </a:solidFill>
              <a:effectLst/>
              <a:latin typeface="+mn-lt"/>
              <a:ea typeface="+mn-ea"/>
              <a:cs typeface="+mn-cs"/>
            </a:rPr>
            <a:t>これは、河川工事等による県土の保全、社会資本整備に伴う公債費が高水準で推移していることに加え、新幹線整備事業に伴い発行した県債や、臨時財政対策債等の特例的な地方債に係る元利償還金が増加しているためである。</a:t>
          </a:r>
          <a:endParaRPr lang="ja-JP" altLang="ja-JP" sz="1200">
            <a:effectLst/>
          </a:endParaRPr>
        </a:p>
        <a:p>
          <a:r>
            <a:rPr kumimoji="1" lang="ja-JP" altLang="ja-JP" sz="1050">
              <a:solidFill>
                <a:schemeClr val="dk1"/>
              </a:solidFill>
              <a:effectLst/>
              <a:latin typeface="+mn-lt"/>
              <a:ea typeface="+mn-ea"/>
              <a:cs typeface="+mn-cs"/>
            </a:rPr>
            <a:t>県債の新規発行の抑制、資金調達方法の多様化などにより公債費負担の平準化に努める。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55" name="直線コネクタ 35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7" name="直線コネクタ 35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5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59" name="直線コネクタ 35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50800</xdr:rowOff>
    </xdr:from>
    <xdr:to>
      <xdr:col>24</xdr:col>
      <xdr:colOff>25400</xdr:colOff>
      <xdr:row>81</xdr:row>
      <xdr:rowOff>69850</xdr:rowOff>
    </xdr:to>
    <xdr:cxnSp macro="">
      <xdr:nvCxnSpPr>
        <xdr:cNvPr id="360" name="直線コネクタ 359"/>
        <xdr:cNvCxnSpPr/>
      </xdr:nvCxnSpPr>
      <xdr:spPr>
        <a:xfrm flipV="1">
          <a:off x="3987800" y="13938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149877</xdr:rowOff>
    </xdr:from>
    <xdr:ext cx="762000" cy="259045"/>
    <xdr:sp macro="" textlink="">
      <xdr:nvSpPr>
        <xdr:cNvPr id="361"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62" name="フローチャート: 判断 361"/>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69850</xdr:rowOff>
    </xdr:from>
    <xdr:to>
      <xdr:col>19</xdr:col>
      <xdr:colOff>187325</xdr:colOff>
      <xdr:row>82</xdr:row>
      <xdr:rowOff>12700</xdr:rowOff>
    </xdr:to>
    <xdr:cxnSp macro="">
      <xdr:nvCxnSpPr>
        <xdr:cNvPr id="363" name="直線コネクタ 362"/>
        <xdr:cNvCxnSpPr/>
      </xdr:nvCxnSpPr>
      <xdr:spPr>
        <a:xfrm flipV="1">
          <a:off x="3098800" y="1395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4" name="フローチャート: 判断 363"/>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111777</xdr:rowOff>
    </xdr:from>
    <xdr:ext cx="736600" cy="259045"/>
    <xdr:sp macro="" textlink="">
      <xdr:nvSpPr>
        <xdr:cNvPr id="365" name="テキスト ボックス 364"/>
        <xdr:cNvSpPr txBox="1"/>
      </xdr:nvSpPr>
      <xdr:spPr>
        <a:xfrm>
          <a:off x="3606800" y="1331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50800</xdr:rowOff>
    </xdr:from>
    <xdr:to>
      <xdr:col>15</xdr:col>
      <xdr:colOff>98425</xdr:colOff>
      <xdr:row>82</xdr:row>
      <xdr:rowOff>12700</xdr:rowOff>
    </xdr:to>
    <xdr:cxnSp macro="">
      <xdr:nvCxnSpPr>
        <xdr:cNvPr id="366" name="直線コネクタ 365"/>
        <xdr:cNvCxnSpPr/>
      </xdr:nvCxnSpPr>
      <xdr:spPr>
        <a:xfrm>
          <a:off x="2209800" y="13938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152400</xdr:rowOff>
    </xdr:from>
    <xdr:to>
      <xdr:col>15</xdr:col>
      <xdr:colOff>149225</xdr:colOff>
      <xdr:row>79</xdr:row>
      <xdr:rowOff>82550</xdr:rowOff>
    </xdr:to>
    <xdr:sp macro="" textlink="">
      <xdr:nvSpPr>
        <xdr:cNvPr id="367" name="フローチャート: 判断 366"/>
        <xdr:cNvSpPr/>
      </xdr:nvSpPr>
      <xdr:spPr>
        <a:xfrm>
          <a:off x="3048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92727</xdr:rowOff>
    </xdr:from>
    <xdr:ext cx="762000" cy="259045"/>
    <xdr:sp macro="" textlink="">
      <xdr:nvSpPr>
        <xdr:cNvPr id="368" name="テキスト ボックス 367"/>
        <xdr:cNvSpPr txBox="1"/>
      </xdr:nvSpPr>
      <xdr:spPr>
        <a:xfrm>
          <a:off x="2717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12700</xdr:rowOff>
    </xdr:from>
    <xdr:to>
      <xdr:col>11</xdr:col>
      <xdr:colOff>9525</xdr:colOff>
      <xdr:row>81</xdr:row>
      <xdr:rowOff>50800</xdr:rowOff>
    </xdr:to>
    <xdr:cxnSp macro="">
      <xdr:nvCxnSpPr>
        <xdr:cNvPr id="369" name="直線コネクタ 368"/>
        <xdr:cNvCxnSpPr/>
      </xdr:nvCxnSpPr>
      <xdr:spPr>
        <a:xfrm>
          <a:off x="1320800" y="1390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0</xdr:rowOff>
    </xdr:from>
    <xdr:to>
      <xdr:col>11</xdr:col>
      <xdr:colOff>60325</xdr:colOff>
      <xdr:row>79</xdr:row>
      <xdr:rowOff>101600</xdr:rowOff>
    </xdr:to>
    <xdr:sp macro="" textlink="">
      <xdr:nvSpPr>
        <xdr:cNvPr id="370" name="フローチャート: 判断 369"/>
        <xdr:cNvSpPr/>
      </xdr:nvSpPr>
      <xdr:spPr>
        <a:xfrm>
          <a:off x="2159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111777</xdr:rowOff>
    </xdr:from>
    <xdr:ext cx="762000" cy="259045"/>
    <xdr:sp macro="" textlink="">
      <xdr:nvSpPr>
        <xdr:cNvPr id="371" name="テキスト ボックス 370"/>
        <xdr:cNvSpPr txBox="1"/>
      </xdr:nvSpPr>
      <xdr:spPr>
        <a:xfrm>
          <a:off x="1828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372" name="フローチャート: 判断 371"/>
        <xdr:cNvSpPr/>
      </xdr:nvSpPr>
      <xdr:spPr>
        <a:xfrm>
          <a:off x="1270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92727</xdr:rowOff>
    </xdr:from>
    <xdr:ext cx="762000" cy="259045"/>
    <xdr:sp macro="" textlink="">
      <xdr:nvSpPr>
        <xdr:cNvPr id="373" name="テキスト ボックス 372"/>
        <xdr:cNvSpPr txBox="1"/>
      </xdr:nvSpPr>
      <xdr:spPr>
        <a:xfrm>
          <a:off x="939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0</xdr:rowOff>
    </xdr:from>
    <xdr:to>
      <xdr:col>24</xdr:col>
      <xdr:colOff>76200</xdr:colOff>
      <xdr:row>81</xdr:row>
      <xdr:rowOff>101600</xdr:rowOff>
    </xdr:to>
    <xdr:sp macro="" textlink="">
      <xdr:nvSpPr>
        <xdr:cNvPr id="379" name="楕円 378"/>
        <xdr:cNvSpPr/>
      </xdr:nvSpPr>
      <xdr:spPr>
        <a:xfrm>
          <a:off x="47752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143527</xdr:rowOff>
    </xdr:from>
    <xdr:ext cx="762000" cy="259045"/>
    <xdr:sp macro="" textlink="">
      <xdr:nvSpPr>
        <xdr:cNvPr id="380" name="公債費該当値テキスト"/>
        <xdr:cNvSpPr txBox="1"/>
      </xdr:nvSpPr>
      <xdr:spPr>
        <a:xfrm>
          <a:off x="49149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19050</xdr:rowOff>
    </xdr:from>
    <xdr:to>
      <xdr:col>20</xdr:col>
      <xdr:colOff>38100</xdr:colOff>
      <xdr:row>81</xdr:row>
      <xdr:rowOff>120650</xdr:rowOff>
    </xdr:to>
    <xdr:sp macro="" textlink="">
      <xdr:nvSpPr>
        <xdr:cNvPr id="381" name="楕円 380"/>
        <xdr:cNvSpPr/>
      </xdr:nvSpPr>
      <xdr:spPr>
        <a:xfrm>
          <a:off x="3937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105427</xdr:rowOff>
    </xdr:from>
    <xdr:ext cx="736600" cy="259045"/>
    <xdr:sp macro="" textlink="">
      <xdr:nvSpPr>
        <xdr:cNvPr id="382" name="テキスト ボックス 381"/>
        <xdr:cNvSpPr txBox="1"/>
      </xdr:nvSpPr>
      <xdr:spPr>
        <a:xfrm>
          <a:off x="3606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133350</xdr:rowOff>
    </xdr:from>
    <xdr:to>
      <xdr:col>15</xdr:col>
      <xdr:colOff>149225</xdr:colOff>
      <xdr:row>82</xdr:row>
      <xdr:rowOff>63500</xdr:rowOff>
    </xdr:to>
    <xdr:sp macro="" textlink="">
      <xdr:nvSpPr>
        <xdr:cNvPr id="383" name="楕円 382"/>
        <xdr:cNvSpPr/>
      </xdr:nvSpPr>
      <xdr:spPr>
        <a:xfrm>
          <a:off x="30480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82</xdr:row>
      <xdr:rowOff>48277</xdr:rowOff>
    </xdr:from>
    <xdr:ext cx="762000" cy="259045"/>
    <xdr:sp macro="" textlink="">
      <xdr:nvSpPr>
        <xdr:cNvPr id="384" name="テキスト ボックス 383"/>
        <xdr:cNvSpPr txBox="1"/>
      </xdr:nvSpPr>
      <xdr:spPr>
        <a:xfrm>
          <a:off x="2717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0</xdr:rowOff>
    </xdr:from>
    <xdr:to>
      <xdr:col>11</xdr:col>
      <xdr:colOff>60325</xdr:colOff>
      <xdr:row>81</xdr:row>
      <xdr:rowOff>101600</xdr:rowOff>
    </xdr:to>
    <xdr:sp macro="" textlink="">
      <xdr:nvSpPr>
        <xdr:cNvPr id="385" name="楕円 384"/>
        <xdr:cNvSpPr/>
      </xdr:nvSpPr>
      <xdr:spPr>
        <a:xfrm>
          <a:off x="2159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86377</xdr:rowOff>
    </xdr:from>
    <xdr:ext cx="762000" cy="259045"/>
    <xdr:sp macro="" textlink="">
      <xdr:nvSpPr>
        <xdr:cNvPr id="386" name="テキスト ボックス 385"/>
        <xdr:cNvSpPr txBox="1"/>
      </xdr:nvSpPr>
      <xdr:spPr>
        <a:xfrm>
          <a:off x="1828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133350</xdr:rowOff>
    </xdr:from>
    <xdr:to>
      <xdr:col>6</xdr:col>
      <xdr:colOff>171450</xdr:colOff>
      <xdr:row>81</xdr:row>
      <xdr:rowOff>63500</xdr:rowOff>
    </xdr:to>
    <xdr:sp macro="" textlink="">
      <xdr:nvSpPr>
        <xdr:cNvPr id="387" name="楕円 386"/>
        <xdr:cNvSpPr/>
      </xdr:nvSpPr>
      <xdr:spPr>
        <a:xfrm>
          <a:off x="1270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48277</xdr:rowOff>
    </xdr:from>
    <xdr:ext cx="762000" cy="259045"/>
    <xdr:sp macro="" textlink="">
      <xdr:nvSpPr>
        <xdr:cNvPr id="388" name="テキスト ボックス 387"/>
        <xdr:cNvSpPr txBox="1"/>
      </xdr:nvSpPr>
      <xdr:spPr>
        <a:xfrm>
          <a:off x="939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公債費以外に係る経常収支比率は、前年度より</a:t>
          </a:r>
          <a:r>
            <a:rPr kumimoji="1" lang="en-US" altLang="ja-JP" sz="1100">
              <a:solidFill>
                <a:srgbClr val="0000CC"/>
              </a:solidFill>
              <a:effectLst/>
              <a:latin typeface="+mn-lt"/>
              <a:ea typeface="+mn-ea"/>
              <a:cs typeface="+mn-cs"/>
            </a:rPr>
            <a:t>0.1</a:t>
          </a:r>
          <a:r>
            <a:rPr kumimoji="1" lang="ja-JP" altLang="ja-JP" sz="1100">
              <a:solidFill>
                <a:schemeClr val="dk1"/>
              </a:solidFill>
              <a:effectLst/>
              <a:latin typeface="+mn-lt"/>
              <a:ea typeface="+mn-ea"/>
              <a:cs typeface="+mn-cs"/>
            </a:rPr>
            <a:t>ポイント増加しているものの、類似団体と比較すると低水準で推移している。</a:t>
          </a:r>
          <a:endParaRPr lang="ja-JP" altLang="ja-JP" sz="1400">
            <a:effectLst/>
          </a:endParaRPr>
        </a:p>
        <a:p>
          <a:r>
            <a:rPr kumimoji="1" lang="ja-JP" altLang="ja-JP" sz="1100">
              <a:solidFill>
                <a:schemeClr val="dk1"/>
              </a:solidFill>
              <a:effectLst/>
              <a:latin typeface="+mn-lt"/>
              <a:ea typeface="+mn-ea"/>
              <a:cs typeface="+mn-cs"/>
            </a:rPr>
            <a:t>これは、類似団体と比較して、物件費に係る経常収支比率が高い一方で、扶助費、補助費等に係る経常収支比率が低いためである。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2" name="テキスト ボックス 401"/>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4" name="テキスト ボックス 403"/>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6" name="テキスト ボックス 405"/>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8" name="テキスト ボックス 407"/>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0" name="テキスト ボックス 409"/>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2" name="テキスト ボックス 411"/>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61685</xdr:rowOff>
    </xdr:from>
    <xdr:to>
      <xdr:col>82</xdr:col>
      <xdr:colOff>107950</xdr:colOff>
      <xdr:row>81</xdr:row>
      <xdr:rowOff>118836</xdr:rowOff>
    </xdr:to>
    <xdr:cxnSp macro="">
      <xdr:nvCxnSpPr>
        <xdr:cNvPr id="416" name="直線コネクタ 415"/>
        <xdr:cNvCxnSpPr/>
      </xdr:nvCxnSpPr>
      <xdr:spPr>
        <a:xfrm flipV="1">
          <a:off x="16510000" y="12748985"/>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90913</xdr:rowOff>
    </xdr:from>
    <xdr:ext cx="762000" cy="259045"/>
    <xdr:sp macro="" textlink="">
      <xdr:nvSpPr>
        <xdr:cNvPr id="417" name="公債費以外最小値テキスト"/>
        <xdr:cNvSpPr txBox="1"/>
      </xdr:nvSpPr>
      <xdr:spPr>
        <a:xfrm>
          <a:off x="165989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118836</xdr:rowOff>
    </xdr:from>
    <xdr:to>
      <xdr:col>82</xdr:col>
      <xdr:colOff>196850</xdr:colOff>
      <xdr:row>81</xdr:row>
      <xdr:rowOff>118836</xdr:rowOff>
    </xdr:to>
    <xdr:cxnSp macro="">
      <xdr:nvCxnSpPr>
        <xdr:cNvPr id="418" name="直線コネクタ 417"/>
        <xdr:cNvCxnSpPr/>
      </xdr:nvCxnSpPr>
      <xdr:spPr>
        <a:xfrm>
          <a:off x="16421100" y="140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148062</xdr:rowOff>
    </xdr:from>
    <xdr:ext cx="762000" cy="259045"/>
    <xdr:sp macro="" textlink="">
      <xdr:nvSpPr>
        <xdr:cNvPr id="419" name="公債費以外最大値テキスト"/>
        <xdr:cNvSpPr txBox="1"/>
      </xdr:nvSpPr>
      <xdr:spPr>
        <a:xfrm>
          <a:off x="16598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61685</xdr:rowOff>
    </xdr:from>
    <xdr:to>
      <xdr:col>82</xdr:col>
      <xdr:colOff>196850</xdr:colOff>
      <xdr:row>74</xdr:row>
      <xdr:rowOff>61685</xdr:rowOff>
    </xdr:to>
    <xdr:cxnSp macro="">
      <xdr:nvCxnSpPr>
        <xdr:cNvPr id="420" name="直線コネクタ 419"/>
        <xdr:cNvCxnSpPr/>
      </xdr:nvCxnSpPr>
      <xdr:spPr>
        <a:xfrm>
          <a:off x="16421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20865</xdr:rowOff>
    </xdr:from>
    <xdr:to>
      <xdr:col>82</xdr:col>
      <xdr:colOff>107950</xdr:colOff>
      <xdr:row>75</xdr:row>
      <xdr:rowOff>37193</xdr:rowOff>
    </xdr:to>
    <xdr:cxnSp macro="">
      <xdr:nvCxnSpPr>
        <xdr:cNvPr id="421" name="直線コネクタ 420"/>
        <xdr:cNvCxnSpPr/>
      </xdr:nvCxnSpPr>
      <xdr:spPr>
        <a:xfrm>
          <a:off x="15671800" y="128796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113591</xdr:rowOff>
    </xdr:from>
    <xdr:ext cx="762000" cy="259045"/>
    <xdr:sp macro="" textlink="">
      <xdr:nvSpPr>
        <xdr:cNvPr id="422" name="公債費以外平均値テキスト"/>
        <xdr:cNvSpPr txBox="1"/>
      </xdr:nvSpPr>
      <xdr:spPr>
        <a:xfrm>
          <a:off x="16598900" y="13143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141514</xdr:rowOff>
    </xdr:from>
    <xdr:to>
      <xdr:col>82</xdr:col>
      <xdr:colOff>158750</xdr:colOff>
      <xdr:row>77</xdr:row>
      <xdr:rowOff>71664</xdr:rowOff>
    </xdr:to>
    <xdr:sp macro="" textlink="">
      <xdr:nvSpPr>
        <xdr:cNvPr id="423" name="フローチャート: 判断 422"/>
        <xdr:cNvSpPr/>
      </xdr:nvSpPr>
      <xdr:spPr>
        <a:xfrm>
          <a:off x="164592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143328</xdr:rowOff>
    </xdr:from>
    <xdr:to>
      <xdr:col>78</xdr:col>
      <xdr:colOff>69850</xdr:colOff>
      <xdr:row>75</xdr:row>
      <xdr:rowOff>20865</xdr:rowOff>
    </xdr:to>
    <xdr:cxnSp macro="">
      <xdr:nvCxnSpPr>
        <xdr:cNvPr id="424" name="直線コネクタ 423"/>
        <xdr:cNvCxnSpPr/>
      </xdr:nvCxnSpPr>
      <xdr:spPr>
        <a:xfrm>
          <a:off x="14782800" y="12830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59871</xdr:rowOff>
    </xdr:from>
    <xdr:to>
      <xdr:col>78</xdr:col>
      <xdr:colOff>120650</xdr:colOff>
      <xdr:row>76</xdr:row>
      <xdr:rowOff>161471</xdr:rowOff>
    </xdr:to>
    <xdr:sp macro="" textlink="">
      <xdr:nvSpPr>
        <xdr:cNvPr id="425" name="フローチャート: 判断 424"/>
        <xdr:cNvSpPr/>
      </xdr:nvSpPr>
      <xdr:spPr>
        <a:xfrm>
          <a:off x="15621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146248</xdr:rowOff>
    </xdr:from>
    <xdr:ext cx="736600" cy="259045"/>
    <xdr:sp macro="" textlink="">
      <xdr:nvSpPr>
        <xdr:cNvPr id="426" name="テキスト ボックス 425"/>
        <xdr:cNvSpPr txBox="1"/>
      </xdr:nvSpPr>
      <xdr:spPr>
        <a:xfrm>
          <a:off x="15290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61685</xdr:rowOff>
    </xdr:from>
    <xdr:to>
      <xdr:col>73</xdr:col>
      <xdr:colOff>180975</xdr:colOff>
      <xdr:row>74</xdr:row>
      <xdr:rowOff>143328</xdr:rowOff>
    </xdr:to>
    <xdr:cxnSp macro="">
      <xdr:nvCxnSpPr>
        <xdr:cNvPr id="427" name="直線コネクタ 426"/>
        <xdr:cNvCxnSpPr/>
      </xdr:nvCxnSpPr>
      <xdr:spPr>
        <a:xfrm>
          <a:off x="13893800" y="127489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8" name="フローチャート: 判断 427"/>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29" name="テキスト ボックス 428"/>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4535</xdr:rowOff>
    </xdr:from>
    <xdr:to>
      <xdr:col>69</xdr:col>
      <xdr:colOff>92075</xdr:colOff>
      <xdr:row>74</xdr:row>
      <xdr:rowOff>61685</xdr:rowOff>
    </xdr:to>
    <xdr:cxnSp macro="">
      <xdr:nvCxnSpPr>
        <xdr:cNvPr id="430" name="直線コネクタ 429"/>
        <xdr:cNvCxnSpPr/>
      </xdr:nvCxnSpPr>
      <xdr:spPr>
        <a:xfrm>
          <a:off x="13004800" y="125203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92528</xdr:rowOff>
    </xdr:from>
    <xdr:to>
      <xdr:col>69</xdr:col>
      <xdr:colOff>142875</xdr:colOff>
      <xdr:row>75</xdr:row>
      <xdr:rowOff>22678</xdr:rowOff>
    </xdr:to>
    <xdr:sp macro="" textlink="">
      <xdr:nvSpPr>
        <xdr:cNvPr id="431" name="フローチャート: 判断 430"/>
        <xdr:cNvSpPr/>
      </xdr:nvSpPr>
      <xdr:spPr>
        <a:xfrm>
          <a:off x="13843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7455</xdr:rowOff>
    </xdr:from>
    <xdr:ext cx="762000" cy="259045"/>
    <xdr:sp macro="" textlink="">
      <xdr:nvSpPr>
        <xdr:cNvPr id="432" name="テキスト ボックス 431"/>
        <xdr:cNvSpPr txBox="1"/>
      </xdr:nvSpPr>
      <xdr:spPr>
        <a:xfrm>
          <a:off x="13512800" y="128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35378</xdr:rowOff>
    </xdr:from>
    <xdr:to>
      <xdr:col>65</xdr:col>
      <xdr:colOff>53975</xdr:colOff>
      <xdr:row>75</xdr:row>
      <xdr:rowOff>136978</xdr:rowOff>
    </xdr:to>
    <xdr:sp macro="" textlink="">
      <xdr:nvSpPr>
        <xdr:cNvPr id="433" name="フローチャート: 判断 432"/>
        <xdr:cNvSpPr/>
      </xdr:nvSpPr>
      <xdr:spPr>
        <a:xfrm>
          <a:off x="12954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121756</xdr:rowOff>
    </xdr:from>
    <xdr:ext cx="762000" cy="259045"/>
    <xdr:sp macro="" textlink="">
      <xdr:nvSpPr>
        <xdr:cNvPr id="434" name="テキスト ボックス 433"/>
        <xdr:cNvSpPr txBox="1"/>
      </xdr:nvSpPr>
      <xdr:spPr>
        <a:xfrm>
          <a:off x="12623800" y="1298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157843</xdr:rowOff>
    </xdr:from>
    <xdr:to>
      <xdr:col>82</xdr:col>
      <xdr:colOff>158750</xdr:colOff>
      <xdr:row>75</xdr:row>
      <xdr:rowOff>87993</xdr:rowOff>
    </xdr:to>
    <xdr:sp macro="" textlink="">
      <xdr:nvSpPr>
        <xdr:cNvPr id="440" name="楕円 439"/>
        <xdr:cNvSpPr/>
      </xdr:nvSpPr>
      <xdr:spPr>
        <a:xfrm>
          <a:off x="164592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2920</xdr:rowOff>
    </xdr:from>
    <xdr:ext cx="762000" cy="259045"/>
    <xdr:sp macro="" textlink="">
      <xdr:nvSpPr>
        <xdr:cNvPr id="441" name="公債費以外該当値テキスト"/>
        <xdr:cNvSpPr txBox="1"/>
      </xdr:nvSpPr>
      <xdr:spPr>
        <a:xfrm>
          <a:off x="16598900" y="1269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141515</xdr:rowOff>
    </xdr:from>
    <xdr:to>
      <xdr:col>78</xdr:col>
      <xdr:colOff>120650</xdr:colOff>
      <xdr:row>75</xdr:row>
      <xdr:rowOff>71665</xdr:rowOff>
    </xdr:to>
    <xdr:sp macro="" textlink="">
      <xdr:nvSpPr>
        <xdr:cNvPr id="442" name="楕円 441"/>
        <xdr:cNvSpPr/>
      </xdr:nvSpPr>
      <xdr:spPr>
        <a:xfrm>
          <a:off x="15621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81842</xdr:rowOff>
    </xdr:from>
    <xdr:ext cx="736600" cy="259045"/>
    <xdr:sp macro="" textlink="">
      <xdr:nvSpPr>
        <xdr:cNvPr id="443" name="テキスト ボックス 442"/>
        <xdr:cNvSpPr txBox="1"/>
      </xdr:nvSpPr>
      <xdr:spPr>
        <a:xfrm>
          <a:off x="15290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92528</xdr:rowOff>
    </xdr:from>
    <xdr:to>
      <xdr:col>74</xdr:col>
      <xdr:colOff>31750</xdr:colOff>
      <xdr:row>75</xdr:row>
      <xdr:rowOff>22678</xdr:rowOff>
    </xdr:to>
    <xdr:sp macro="" textlink="">
      <xdr:nvSpPr>
        <xdr:cNvPr id="444" name="楕円 443"/>
        <xdr:cNvSpPr/>
      </xdr:nvSpPr>
      <xdr:spPr>
        <a:xfrm>
          <a:off x="14732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32855</xdr:rowOff>
    </xdr:from>
    <xdr:ext cx="762000" cy="259045"/>
    <xdr:sp macro="" textlink="">
      <xdr:nvSpPr>
        <xdr:cNvPr id="445" name="テキスト ボックス 444"/>
        <xdr:cNvSpPr txBox="1"/>
      </xdr:nvSpPr>
      <xdr:spPr>
        <a:xfrm>
          <a:off x="14401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10885</xdr:rowOff>
    </xdr:from>
    <xdr:to>
      <xdr:col>69</xdr:col>
      <xdr:colOff>142875</xdr:colOff>
      <xdr:row>74</xdr:row>
      <xdr:rowOff>112485</xdr:rowOff>
    </xdr:to>
    <xdr:sp macro="" textlink="">
      <xdr:nvSpPr>
        <xdr:cNvPr id="446" name="楕円 445"/>
        <xdr:cNvSpPr/>
      </xdr:nvSpPr>
      <xdr:spPr>
        <a:xfrm>
          <a:off x="13843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122662</xdr:rowOff>
    </xdr:from>
    <xdr:ext cx="762000" cy="259045"/>
    <xdr:sp macro="" textlink="">
      <xdr:nvSpPr>
        <xdr:cNvPr id="447" name="テキスト ボックス 446"/>
        <xdr:cNvSpPr txBox="1"/>
      </xdr:nvSpPr>
      <xdr:spPr>
        <a:xfrm>
          <a:off x="13512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125185</xdr:rowOff>
    </xdr:from>
    <xdr:to>
      <xdr:col>65</xdr:col>
      <xdr:colOff>53975</xdr:colOff>
      <xdr:row>73</xdr:row>
      <xdr:rowOff>55335</xdr:rowOff>
    </xdr:to>
    <xdr:sp macro="" textlink="">
      <xdr:nvSpPr>
        <xdr:cNvPr id="448" name="楕円 447"/>
        <xdr:cNvSpPr/>
      </xdr:nvSpPr>
      <xdr:spPr>
        <a:xfrm>
          <a:off x="12954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65512</xdr:rowOff>
    </xdr:from>
    <xdr:ext cx="762000" cy="259045"/>
    <xdr:sp macro="" textlink="">
      <xdr:nvSpPr>
        <xdr:cNvPr id="449" name="テキスト ボックス 448"/>
        <xdr:cNvSpPr txBox="1"/>
      </xdr:nvSpPr>
      <xdr:spPr>
        <a:xfrm>
          <a:off x="12623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167049</xdr:rowOff>
    </xdr:from>
    <xdr:to>
      <xdr:col>29</xdr:col>
      <xdr:colOff>127000</xdr:colOff>
      <xdr:row>20</xdr:row>
      <xdr:rowOff>97979</xdr:rowOff>
    </xdr:to>
    <xdr:cxnSp macro="">
      <xdr:nvCxnSpPr>
        <xdr:cNvPr id="47" name="直線コネクタ 46"/>
        <xdr:cNvCxnSpPr/>
      </xdr:nvCxnSpPr>
      <xdr:spPr bwMode="auto">
        <a:xfrm flipV="1">
          <a:off x="5651500" y="2100624"/>
          <a:ext cx="0" cy="1473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70056</xdr:rowOff>
    </xdr:from>
    <xdr:ext cx="762000" cy="259045"/>
    <xdr:sp macro="" textlink="">
      <xdr:nvSpPr>
        <xdr:cNvPr id="48" name="人口1人当たり決算額の推移最小値テキスト130"/>
        <xdr:cNvSpPr txBox="1"/>
      </xdr:nvSpPr>
      <xdr:spPr>
        <a:xfrm>
          <a:off x="5740400" y="35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97979</xdr:rowOff>
    </xdr:from>
    <xdr:to>
      <xdr:col>30</xdr:col>
      <xdr:colOff>25400</xdr:colOff>
      <xdr:row>20</xdr:row>
      <xdr:rowOff>97979</xdr:rowOff>
    </xdr:to>
    <xdr:cxnSp macro="">
      <xdr:nvCxnSpPr>
        <xdr:cNvPr id="49" name="直線コネクタ 48"/>
        <xdr:cNvCxnSpPr/>
      </xdr:nvCxnSpPr>
      <xdr:spPr bwMode="auto">
        <a:xfrm>
          <a:off x="5562600" y="357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81976</xdr:rowOff>
    </xdr:from>
    <xdr:ext cx="762000" cy="259045"/>
    <xdr:sp macro="" textlink="">
      <xdr:nvSpPr>
        <xdr:cNvPr id="50" name="人口1人当たり決算額の推移最大値テキスト130"/>
        <xdr:cNvSpPr txBox="1"/>
      </xdr:nvSpPr>
      <xdr:spPr>
        <a:xfrm>
          <a:off x="5740400" y="18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167049</xdr:rowOff>
    </xdr:from>
    <xdr:to>
      <xdr:col>30</xdr:col>
      <xdr:colOff>25400</xdr:colOff>
      <xdr:row>11</xdr:row>
      <xdr:rowOff>167049</xdr:rowOff>
    </xdr:to>
    <xdr:cxnSp macro="">
      <xdr:nvCxnSpPr>
        <xdr:cNvPr id="51" name="直線コネクタ 50"/>
        <xdr:cNvCxnSpPr/>
      </xdr:nvCxnSpPr>
      <xdr:spPr bwMode="auto">
        <a:xfrm>
          <a:off x="5562600" y="2100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71461</xdr:rowOff>
    </xdr:from>
    <xdr:to>
      <xdr:col>29</xdr:col>
      <xdr:colOff>127000</xdr:colOff>
      <xdr:row>16</xdr:row>
      <xdr:rowOff>86091</xdr:rowOff>
    </xdr:to>
    <xdr:cxnSp macro="">
      <xdr:nvCxnSpPr>
        <xdr:cNvPr id="52" name="直線コネクタ 51"/>
        <xdr:cNvCxnSpPr/>
      </xdr:nvCxnSpPr>
      <xdr:spPr bwMode="auto">
        <a:xfrm>
          <a:off x="5003800" y="2862286"/>
          <a:ext cx="647700" cy="14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33233</xdr:rowOff>
    </xdr:from>
    <xdr:ext cx="762000" cy="259045"/>
    <xdr:sp macro="" textlink="">
      <xdr:nvSpPr>
        <xdr:cNvPr id="53" name="人口1人当たり決算額の推移平均値テキスト130"/>
        <xdr:cNvSpPr txBox="1"/>
      </xdr:nvSpPr>
      <xdr:spPr>
        <a:xfrm>
          <a:off x="5740400" y="2995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61156</xdr:rowOff>
    </xdr:from>
    <xdr:to>
      <xdr:col>29</xdr:col>
      <xdr:colOff>177800</xdr:colOff>
      <xdr:row>17</xdr:row>
      <xdr:rowOff>162756</xdr:rowOff>
    </xdr:to>
    <xdr:sp macro="" textlink="">
      <xdr:nvSpPr>
        <xdr:cNvPr id="54" name="フローチャート: 判断 53"/>
        <xdr:cNvSpPr/>
      </xdr:nvSpPr>
      <xdr:spPr bwMode="auto">
        <a:xfrm>
          <a:off x="56007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71461</xdr:rowOff>
    </xdr:from>
    <xdr:to>
      <xdr:col>26</xdr:col>
      <xdr:colOff>50800</xdr:colOff>
      <xdr:row>16</xdr:row>
      <xdr:rowOff>81977</xdr:rowOff>
    </xdr:to>
    <xdr:cxnSp macro="">
      <xdr:nvCxnSpPr>
        <xdr:cNvPr id="55" name="直線コネクタ 54"/>
        <xdr:cNvCxnSpPr/>
      </xdr:nvCxnSpPr>
      <xdr:spPr bwMode="auto">
        <a:xfrm flipV="1">
          <a:off x="4305300" y="2862286"/>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68243</xdr:rowOff>
    </xdr:from>
    <xdr:to>
      <xdr:col>26</xdr:col>
      <xdr:colOff>101600</xdr:colOff>
      <xdr:row>17</xdr:row>
      <xdr:rowOff>169843</xdr:rowOff>
    </xdr:to>
    <xdr:sp macro="" textlink="">
      <xdr:nvSpPr>
        <xdr:cNvPr id="56" name="フローチャート: 判断 55"/>
        <xdr:cNvSpPr/>
      </xdr:nvSpPr>
      <xdr:spPr bwMode="auto">
        <a:xfrm>
          <a:off x="4953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154620</xdr:rowOff>
    </xdr:from>
    <xdr:ext cx="736600" cy="259045"/>
    <xdr:sp macro="" textlink="">
      <xdr:nvSpPr>
        <xdr:cNvPr id="57" name="テキスト ボックス 56"/>
        <xdr:cNvSpPr txBox="1"/>
      </xdr:nvSpPr>
      <xdr:spPr>
        <a:xfrm>
          <a:off x="4622800" y="311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44519</xdr:rowOff>
    </xdr:from>
    <xdr:to>
      <xdr:col>22</xdr:col>
      <xdr:colOff>114300</xdr:colOff>
      <xdr:row>16</xdr:row>
      <xdr:rowOff>81977</xdr:rowOff>
    </xdr:to>
    <xdr:cxnSp macro="">
      <xdr:nvCxnSpPr>
        <xdr:cNvPr id="58" name="直線コネクタ 57"/>
        <xdr:cNvCxnSpPr/>
      </xdr:nvCxnSpPr>
      <xdr:spPr bwMode="auto">
        <a:xfrm>
          <a:off x="3606800" y="2835344"/>
          <a:ext cx="698500" cy="37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82187</xdr:rowOff>
    </xdr:from>
    <xdr:to>
      <xdr:col>22</xdr:col>
      <xdr:colOff>165100</xdr:colOff>
      <xdr:row>17</xdr:row>
      <xdr:rowOff>12337</xdr:rowOff>
    </xdr:to>
    <xdr:sp macro="" textlink="">
      <xdr:nvSpPr>
        <xdr:cNvPr id="59" name="フローチャート: 判断 58"/>
        <xdr:cNvSpPr/>
      </xdr:nvSpPr>
      <xdr:spPr bwMode="auto">
        <a:xfrm>
          <a:off x="4254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168564</xdr:rowOff>
    </xdr:from>
    <xdr:ext cx="762000" cy="259045"/>
    <xdr:sp macro="" textlink="">
      <xdr:nvSpPr>
        <xdr:cNvPr id="60" name="テキスト ボックス 59"/>
        <xdr:cNvSpPr txBox="1"/>
      </xdr:nvSpPr>
      <xdr:spPr>
        <a:xfrm>
          <a:off x="39243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5298</xdr:rowOff>
    </xdr:from>
    <xdr:to>
      <xdr:col>18</xdr:col>
      <xdr:colOff>177800</xdr:colOff>
      <xdr:row>16</xdr:row>
      <xdr:rowOff>44519</xdr:rowOff>
    </xdr:to>
    <xdr:cxnSp macro="">
      <xdr:nvCxnSpPr>
        <xdr:cNvPr id="61" name="直線コネクタ 60"/>
        <xdr:cNvCxnSpPr/>
      </xdr:nvCxnSpPr>
      <xdr:spPr bwMode="auto">
        <a:xfrm>
          <a:off x="2908300" y="2796123"/>
          <a:ext cx="698500" cy="3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109978</xdr:rowOff>
    </xdr:from>
    <xdr:to>
      <xdr:col>19</xdr:col>
      <xdr:colOff>38100</xdr:colOff>
      <xdr:row>17</xdr:row>
      <xdr:rowOff>40128</xdr:rowOff>
    </xdr:to>
    <xdr:sp macro="" textlink="">
      <xdr:nvSpPr>
        <xdr:cNvPr id="62" name="フローチャート: 判断 61"/>
        <xdr:cNvSpPr/>
      </xdr:nvSpPr>
      <xdr:spPr bwMode="auto">
        <a:xfrm>
          <a:off x="35560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24905</xdr:rowOff>
    </xdr:from>
    <xdr:ext cx="762000" cy="259045"/>
    <xdr:sp macro="" textlink="">
      <xdr:nvSpPr>
        <xdr:cNvPr id="63" name="テキスト ボックス 62"/>
        <xdr:cNvSpPr txBox="1"/>
      </xdr:nvSpPr>
      <xdr:spPr>
        <a:xfrm>
          <a:off x="32258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65793</xdr:rowOff>
    </xdr:from>
    <xdr:to>
      <xdr:col>15</xdr:col>
      <xdr:colOff>101600</xdr:colOff>
      <xdr:row>16</xdr:row>
      <xdr:rowOff>167393</xdr:rowOff>
    </xdr:to>
    <xdr:sp macro="" textlink="">
      <xdr:nvSpPr>
        <xdr:cNvPr id="64" name="フローチャート: 判断 63"/>
        <xdr:cNvSpPr/>
      </xdr:nvSpPr>
      <xdr:spPr bwMode="auto">
        <a:xfrm>
          <a:off x="2857500" y="2856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152170</xdr:rowOff>
    </xdr:from>
    <xdr:ext cx="762000" cy="259045"/>
    <xdr:sp macro="" textlink="">
      <xdr:nvSpPr>
        <xdr:cNvPr id="65" name="テキスト ボックス 64"/>
        <xdr:cNvSpPr txBox="1"/>
      </xdr:nvSpPr>
      <xdr:spPr>
        <a:xfrm>
          <a:off x="2527300" y="294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35291</xdr:rowOff>
    </xdr:from>
    <xdr:to>
      <xdr:col>29</xdr:col>
      <xdr:colOff>177800</xdr:colOff>
      <xdr:row>16</xdr:row>
      <xdr:rowOff>136891</xdr:rowOff>
    </xdr:to>
    <xdr:sp macro="" textlink="">
      <xdr:nvSpPr>
        <xdr:cNvPr id="71" name="楕円 70"/>
        <xdr:cNvSpPr/>
      </xdr:nvSpPr>
      <xdr:spPr bwMode="auto">
        <a:xfrm>
          <a:off x="5600700" y="282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51818</xdr:rowOff>
    </xdr:from>
    <xdr:ext cx="762000" cy="259045"/>
    <xdr:sp macro="" textlink="">
      <xdr:nvSpPr>
        <xdr:cNvPr id="72" name="人口1人当たり決算額の推移該当値テキスト130"/>
        <xdr:cNvSpPr txBox="1"/>
      </xdr:nvSpPr>
      <xdr:spPr>
        <a:xfrm>
          <a:off x="5740400" y="26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20661</xdr:rowOff>
    </xdr:from>
    <xdr:to>
      <xdr:col>26</xdr:col>
      <xdr:colOff>101600</xdr:colOff>
      <xdr:row>16</xdr:row>
      <xdr:rowOff>122261</xdr:rowOff>
    </xdr:to>
    <xdr:sp macro="" textlink="">
      <xdr:nvSpPr>
        <xdr:cNvPr id="73" name="楕円 72"/>
        <xdr:cNvSpPr/>
      </xdr:nvSpPr>
      <xdr:spPr bwMode="auto">
        <a:xfrm>
          <a:off x="4953000" y="281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132438</xdr:rowOff>
    </xdr:from>
    <xdr:ext cx="736600" cy="259045"/>
    <xdr:sp macro="" textlink="">
      <xdr:nvSpPr>
        <xdr:cNvPr id="74" name="テキスト ボックス 73"/>
        <xdr:cNvSpPr txBox="1"/>
      </xdr:nvSpPr>
      <xdr:spPr>
        <a:xfrm>
          <a:off x="4622800" y="258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31177</xdr:rowOff>
    </xdr:from>
    <xdr:to>
      <xdr:col>22</xdr:col>
      <xdr:colOff>165100</xdr:colOff>
      <xdr:row>16</xdr:row>
      <xdr:rowOff>132777</xdr:rowOff>
    </xdr:to>
    <xdr:sp macro="" textlink="">
      <xdr:nvSpPr>
        <xdr:cNvPr id="75" name="楕円 74"/>
        <xdr:cNvSpPr/>
      </xdr:nvSpPr>
      <xdr:spPr bwMode="auto">
        <a:xfrm>
          <a:off x="4254500" y="282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142954</xdr:rowOff>
    </xdr:from>
    <xdr:ext cx="762000" cy="259045"/>
    <xdr:sp macro="" textlink="">
      <xdr:nvSpPr>
        <xdr:cNvPr id="76" name="テキスト ボックス 75"/>
        <xdr:cNvSpPr txBox="1"/>
      </xdr:nvSpPr>
      <xdr:spPr>
        <a:xfrm>
          <a:off x="3924300" y="259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165169</xdr:rowOff>
    </xdr:from>
    <xdr:to>
      <xdr:col>19</xdr:col>
      <xdr:colOff>38100</xdr:colOff>
      <xdr:row>16</xdr:row>
      <xdr:rowOff>95319</xdr:rowOff>
    </xdr:to>
    <xdr:sp macro="" textlink="">
      <xdr:nvSpPr>
        <xdr:cNvPr id="77" name="楕円 76"/>
        <xdr:cNvSpPr/>
      </xdr:nvSpPr>
      <xdr:spPr bwMode="auto">
        <a:xfrm>
          <a:off x="3556000" y="278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105496</xdr:rowOff>
    </xdr:from>
    <xdr:ext cx="762000" cy="259045"/>
    <xdr:sp macro="" textlink="">
      <xdr:nvSpPr>
        <xdr:cNvPr id="78" name="テキスト ボックス 77"/>
        <xdr:cNvSpPr txBox="1"/>
      </xdr:nvSpPr>
      <xdr:spPr>
        <a:xfrm>
          <a:off x="3225800" y="255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125948</xdr:rowOff>
    </xdr:from>
    <xdr:to>
      <xdr:col>15</xdr:col>
      <xdr:colOff>101600</xdr:colOff>
      <xdr:row>16</xdr:row>
      <xdr:rowOff>56098</xdr:rowOff>
    </xdr:to>
    <xdr:sp macro="" textlink="">
      <xdr:nvSpPr>
        <xdr:cNvPr id="79" name="楕円 78"/>
        <xdr:cNvSpPr/>
      </xdr:nvSpPr>
      <xdr:spPr bwMode="auto">
        <a:xfrm>
          <a:off x="2857500" y="274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66275</xdr:rowOff>
    </xdr:from>
    <xdr:ext cx="762000" cy="259045"/>
    <xdr:sp macro="" textlink="">
      <xdr:nvSpPr>
        <xdr:cNvPr id="80" name="テキスト ボックス 79"/>
        <xdr:cNvSpPr txBox="1"/>
      </xdr:nvSpPr>
      <xdr:spPr>
        <a:xfrm>
          <a:off x="2527300" y="251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91475</xdr:rowOff>
    </xdr:from>
    <xdr:to>
      <xdr:col>29</xdr:col>
      <xdr:colOff>127000</xdr:colOff>
      <xdr:row>37</xdr:row>
      <xdr:rowOff>67701</xdr:rowOff>
    </xdr:to>
    <xdr:cxnSp macro="">
      <xdr:nvCxnSpPr>
        <xdr:cNvPr id="108" name="直線コネクタ 107"/>
        <xdr:cNvCxnSpPr/>
      </xdr:nvCxnSpPr>
      <xdr:spPr bwMode="auto">
        <a:xfrm flipV="1">
          <a:off x="5651500" y="6016025"/>
          <a:ext cx="0" cy="1176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39778</xdr:rowOff>
    </xdr:from>
    <xdr:ext cx="762000" cy="259045"/>
    <xdr:sp macro="" textlink="">
      <xdr:nvSpPr>
        <xdr:cNvPr id="109" name="人口1人当たり決算額の推移最小値テキスト445"/>
        <xdr:cNvSpPr txBox="1"/>
      </xdr:nvSpPr>
      <xdr:spPr>
        <a:xfrm>
          <a:off x="5740400" y="716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67701</xdr:rowOff>
    </xdr:from>
    <xdr:to>
      <xdr:col>30</xdr:col>
      <xdr:colOff>25400</xdr:colOff>
      <xdr:row>37</xdr:row>
      <xdr:rowOff>67701</xdr:rowOff>
    </xdr:to>
    <xdr:cxnSp macro="">
      <xdr:nvCxnSpPr>
        <xdr:cNvPr id="110" name="直線コネクタ 109"/>
        <xdr:cNvCxnSpPr/>
      </xdr:nvCxnSpPr>
      <xdr:spPr bwMode="auto">
        <a:xfrm>
          <a:off x="5562600" y="7192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6402</xdr:rowOff>
    </xdr:from>
    <xdr:ext cx="762000" cy="259045"/>
    <xdr:sp macro="" textlink="">
      <xdr:nvSpPr>
        <xdr:cNvPr id="111" name="人口1人当たり決算額の推移最大値テキスト445"/>
        <xdr:cNvSpPr txBox="1"/>
      </xdr:nvSpPr>
      <xdr:spPr>
        <a:xfrm>
          <a:off x="5740400" y="57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91475</xdr:rowOff>
    </xdr:from>
    <xdr:to>
      <xdr:col>30</xdr:col>
      <xdr:colOff>25400</xdr:colOff>
      <xdr:row>33</xdr:row>
      <xdr:rowOff>91475</xdr:rowOff>
    </xdr:to>
    <xdr:cxnSp macro="">
      <xdr:nvCxnSpPr>
        <xdr:cNvPr id="112" name="直線コネクタ 111"/>
        <xdr:cNvCxnSpPr/>
      </xdr:nvCxnSpPr>
      <xdr:spPr bwMode="auto">
        <a:xfrm>
          <a:off x="5562600" y="60160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321264</xdr:rowOff>
    </xdr:from>
    <xdr:to>
      <xdr:col>29</xdr:col>
      <xdr:colOff>127000</xdr:colOff>
      <xdr:row>35</xdr:row>
      <xdr:rowOff>6756</xdr:rowOff>
    </xdr:to>
    <xdr:cxnSp macro="">
      <xdr:nvCxnSpPr>
        <xdr:cNvPr id="113" name="直線コネクタ 112"/>
        <xdr:cNvCxnSpPr/>
      </xdr:nvCxnSpPr>
      <xdr:spPr bwMode="auto">
        <a:xfrm>
          <a:off x="5003800" y="6588714"/>
          <a:ext cx="6477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87606</xdr:rowOff>
    </xdr:from>
    <xdr:ext cx="762000" cy="259045"/>
    <xdr:sp macro="" textlink="">
      <xdr:nvSpPr>
        <xdr:cNvPr id="114" name="人口1人当たり決算額の推移平均値テキスト445"/>
        <xdr:cNvSpPr txBox="1"/>
      </xdr:nvSpPr>
      <xdr:spPr>
        <a:xfrm>
          <a:off x="5740400" y="635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242529</xdr:rowOff>
    </xdr:from>
    <xdr:to>
      <xdr:col>29</xdr:col>
      <xdr:colOff>177800</xdr:colOff>
      <xdr:row>35</xdr:row>
      <xdr:rowOff>1229</xdr:rowOff>
    </xdr:to>
    <xdr:sp macro="" textlink="">
      <xdr:nvSpPr>
        <xdr:cNvPr id="115" name="フローチャート: 判断 114"/>
        <xdr:cNvSpPr/>
      </xdr:nvSpPr>
      <xdr:spPr bwMode="auto">
        <a:xfrm>
          <a:off x="56007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309514</xdr:rowOff>
    </xdr:from>
    <xdr:to>
      <xdr:col>26</xdr:col>
      <xdr:colOff>50800</xdr:colOff>
      <xdr:row>34</xdr:row>
      <xdr:rowOff>321264</xdr:rowOff>
    </xdr:to>
    <xdr:cxnSp macro="">
      <xdr:nvCxnSpPr>
        <xdr:cNvPr id="116" name="直線コネクタ 115"/>
        <xdr:cNvCxnSpPr/>
      </xdr:nvCxnSpPr>
      <xdr:spPr bwMode="auto">
        <a:xfrm>
          <a:off x="4305300" y="6576964"/>
          <a:ext cx="698500" cy="1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138654</xdr:rowOff>
    </xdr:from>
    <xdr:to>
      <xdr:col>26</xdr:col>
      <xdr:colOff>101600</xdr:colOff>
      <xdr:row>34</xdr:row>
      <xdr:rowOff>240254</xdr:rowOff>
    </xdr:to>
    <xdr:sp macro="" textlink="">
      <xdr:nvSpPr>
        <xdr:cNvPr id="117" name="フローチャート: 判断 116"/>
        <xdr:cNvSpPr/>
      </xdr:nvSpPr>
      <xdr:spPr bwMode="auto">
        <a:xfrm>
          <a:off x="4953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250431</xdr:rowOff>
    </xdr:from>
    <xdr:ext cx="736600" cy="259045"/>
    <xdr:sp macro="" textlink="">
      <xdr:nvSpPr>
        <xdr:cNvPr id="118" name="テキスト ボックス 117"/>
        <xdr:cNvSpPr txBox="1"/>
      </xdr:nvSpPr>
      <xdr:spPr>
        <a:xfrm>
          <a:off x="4622800" y="617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309514</xdr:rowOff>
    </xdr:from>
    <xdr:to>
      <xdr:col>22</xdr:col>
      <xdr:colOff>114300</xdr:colOff>
      <xdr:row>34</xdr:row>
      <xdr:rowOff>333518</xdr:rowOff>
    </xdr:to>
    <xdr:cxnSp macro="">
      <xdr:nvCxnSpPr>
        <xdr:cNvPr id="119" name="直線コネクタ 118"/>
        <xdr:cNvCxnSpPr/>
      </xdr:nvCxnSpPr>
      <xdr:spPr bwMode="auto">
        <a:xfrm flipV="1">
          <a:off x="3606800" y="6576964"/>
          <a:ext cx="698500" cy="2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148209</xdr:rowOff>
    </xdr:from>
    <xdr:to>
      <xdr:col>22</xdr:col>
      <xdr:colOff>165100</xdr:colOff>
      <xdr:row>34</xdr:row>
      <xdr:rowOff>249810</xdr:rowOff>
    </xdr:to>
    <xdr:sp macro="" textlink="">
      <xdr:nvSpPr>
        <xdr:cNvPr id="120" name="フローチャート: 判断 119"/>
        <xdr:cNvSpPr/>
      </xdr:nvSpPr>
      <xdr:spPr bwMode="auto">
        <a:xfrm>
          <a:off x="4254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259986</xdr:rowOff>
    </xdr:from>
    <xdr:ext cx="762000" cy="259045"/>
    <xdr:sp macro="" textlink="">
      <xdr:nvSpPr>
        <xdr:cNvPr id="121" name="テキスト ボックス 120"/>
        <xdr:cNvSpPr txBox="1"/>
      </xdr:nvSpPr>
      <xdr:spPr>
        <a:xfrm>
          <a:off x="3924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191648</xdr:rowOff>
    </xdr:from>
    <xdr:to>
      <xdr:col>18</xdr:col>
      <xdr:colOff>177800</xdr:colOff>
      <xdr:row>34</xdr:row>
      <xdr:rowOff>333518</xdr:rowOff>
    </xdr:to>
    <xdr:cxnSp macro="">
      <xdr:nvCxnSpPr>
        <xdr:cNvPr id="122" name="直線コネクタ 121"/>
        <xdr:cNvCxnSpPr/>
      </xdr:nvCxnSpPr>
      <xdr:spPr bwMode="auto">
        <a:xfrm>
          <a:off x="2908300" y="6459098"/>
          <a:ext cx="698500" cy="14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129006</xdr:rowOff>
    </xdr:from>
    <xdr:to>
      <xdr:col>19</xdr:col>
      <xdr:colOff>38100</xdr:colOff>
      <xdr:row>34</xdr:row>
      <xdr:rowOff>230606</xdr:rowOff>
    </xdr:to>
    <xdr:sp macro="" textlink="">
      <xdr:nvSpPr>
        <xdr:cNvPr id="123" name="フローチャート: 判断 122"/>
        <xdr:cNvSpPr/>
      </xdr:nvSpPr>
      <xdr:spPr bwMode="auto">
        <a:xfrm>
          <a:off x="35560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240783</xdr:rowOff>
    </xdr:from>
    <xdr:ext cx="762000" cy="259045"/>
    <xdr:sp macro="" textlink="">
      <xdr:nvSpPr>
        <xdr:cNvPr id="124" name="テキスト ボックス 123"/>
        <xdr:cNvSpPr txBox="1"/>
      </xdr:nvSpPr>
      <xdr:spPr>
        <a:xfrm>
          <a:off x="3225800" y="6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34778</xdr:rowOff>
    </xdr:from>
    <xdr:to>
      <xdr:col>15</xdr:col>
      <xdr:colOff>101600</xdr:colOff>
      <xdr:row>35</xdr:row>
      <xdr:rowOff>136378</xdr:rowOff>
    </xdr:to>
    <xdr:sp macro="" textlink="">
      <xdr:nvSpPr>
        <xdr:cNvPr id="125" name="フローチャート: 判断 124"/>
        <xdr:cNvSpPr/>
      </xdr:nvSpPr>
      <xdr:spPr bwMode="auto">
        <a:xfrm>
          <a:off x="2857500" y="66451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121155</xdr:rowOff>
    </xdr:from>
    <xdr:ext cx="762000" cy="259045"/>
    <xdr:sp macro="" textlink="">
      <xdr:nvSpPr>
        <xdr:cNvPr id="126" name="テキスト ボックス 125"/>
        <xdr:cNvSpPr txBox="1"/>
      </xdr:nvSpPr>
      <xdr:spPr>
        <a:xfrm>
          <a:off x="2527300" y="67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298856</xdr:rowOff>
    </xdr:from>
    <xdr:to>
      <xdr:col>29</xdr:col>
      <xdr:colOff>177800</xdr:colOff>
      <xdr:row>35</xdr:row>
      <xdr:rowOff>57556</xdr:rowOff>
    </xdr:to>
    <xdr:sp macro="" textlink="">
      <xdr:nvSpPr>
        <xdr:cNvPr id="132" name="楕円 131"/>
        <xdr:cNvSpPr/>
      </xdr:nvSpPr>
      <xdr:spPr bwMode="auto">
        <a:xfrm>
          <a:off x="5600700" y="656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270933</xdr:rowOff>
    </xdr:from>
    <xdr:ext cx="762000" cy="259045"/>
    <xdr:sp macro="" textlink="">
      <xdr:nvSpPr>
        <xdr:cNvPr id="133" name="人口1人当たり決算額の推移該当値テキスト445"/>
        <xdr:cNvSpPr txBox="1"/>
      </xdr:nvSpPr>
      <xdr:spPr>
        <a:xfrm>
          <a:off x="5740400" y="653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270464</xdr:rowOff>
    </xdr:from>
    <xdr:to>
      <xdr:col>26</xdr:col>
      <xdr:colOff>101600</xdr:colOff>
      <xdr:row>35</xdr:row>
      <xdr:rowOff>29164</xdr:rowOff>
    </xdr:to>
    <xdr:sp macro="" textlink="">
      <xdr:nvSpPr>
        <xdr:cNvPr id="134" name="楕円 133"/>
        <xdr:cNvSpPr/>
      </xdr:nvSpPr>
      <xdr:spPr bwMode="auto">
        <a:xfrm>
          <a:off x="4953000" y="653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13941</xdr:rowOff>
    </xdr:from>
    <xdr:ext cx="736600" cy="259045"/>
    <xdr:sp macro="" textlink="">
      <xdr:nvSpPr>
        <xdr:cNvPr id="135" name="テキスト ボックス 134"/>
        <xdr:cNvSpPr txBox="1"/>
      </xdr:nvSpPr>
      <xdr:spPr>
        <a:xfrm>
          <a:off x="4622800" y="6624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258714</xdr:rowOff>
    </xdr:from>
    <xdr:to>
      <xdr:col>22</xdr:col>
      <xdr:colOff>165100</xdr:colOff>
      <xdr:row>35</xdr:row>
      <xdr:rowOff>17414</xdr:rowOff>
    </xdr:to>
    <xdr:sp macro="" textlink="">
      <xdr:nvSpPr>
        <xdr:cNvPr id="136" name="楕円 135"/>
        <xdr:cNvSpPr/>
      </xdr:nvSpPr>
      <xdr:spPr bwMode="auto">
        <a:xfrm>
          <a:off x="4254500" y="6526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2191</xdr:rowOff>
    </xdr:from>
    <xdr:ext cx="762000" cy="259045"/>
    <xdr:sp macro="" textlink="">
      <xdr:nvSpPr>
        <xdr:cNvPr id="137" name="テキスト ボックス 136"/>
        <xdr:cNvSpPr txBox="1"/>
      </xdr:nvSpPr>
      <xdr:spPr>
        <a:xfrm>
          <a:off x="3924300" y="661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282718</xdr:rowOff>
    </xdr:from>
    <xdr:to>
      <xdr:col>19</xdr:col>
      <xdr:colOff>38100</xdr:colOff>
      <xdr:row>35</xdr:row>
      <xdr:rowOff>41418</xdr:rowOff>
    </xdr:to>
    <xdr:sp macro="" textlink="">
      <xdr:nvSpPr>
        <xdr:cNvPr id="138" name="楕円 137"/>
        <xdr:cNvSpPr/>
      </xdr:nvSpPr>
      <xdr:spPr bwMode="auto">
        <a:xfrm>
          <a:off x="3556000" y="6550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26195</xdr:rowOff>
    </xdr:from>
    <xdr:ext cx="762000" cy="259045"/>
    <xdr:sp macro="" textlink="">
      <xdr:nvSpPr>
        <xdr:cNvPr id="139" name="テキスト ボックス 138"/>
        <xdr:cNvSpPr txBox="1"/>
      </xdr:nvSpPr>
      <xdr:spPr>
        <a:xfrm>
          <a:off x="3225800" y="66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140848</xdr:rowOff>
    </xdr:from>
    <xdr:to>
      <xdr:col>15</xdr:col>
      <xdr:colOff>101600</xdr:colOff>
      <xdr:row>34</xdr:row>
      <xdr:rowOff>242448</xdr:rowOff>
    </xdr:to>
    <xdr:sp macro="" textlink="">
      <xdr:nvSpPr>
        <xdr:cNvPr id="140" name="楕円 139"/>
        <xdr:cNvSpPr/>
      </xdr:nvSpPr>
      <xdr:spPr bwMode="auto">
        <a:xfrm>
          <a:off x="2857500" y="640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252625</xdr:rowOff>
    </xdr:from>
    <xdr:ext cx="762000" cy="259045"/>
    <xdr:sp macro="" textlink="">
      <xdr:nvSpPr>
        <xdr:cNvPr id="141" name="テキスト ボックス 140"/>
        <xdr:cNvSpPr txBox="1"/>
      </xdr:nvSpPr>
      <xdr:spPr>
        <a:xfrm>
          <a:off x="2527300" y="617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1,063,293
1,045,031
4,247.61
499,328,434
482,135,675
1,303,733
297,566,098
1,186,122,999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53432</xdr:rowOff>
    </xdr:from>
    <xdr:to>
      <xdr:col>24</xdr:col>
      <xdr:colOff>62865</xdr:colOff>
      <xdr:row>38</xdr:row>
      <xdr:rowOff>108096</xdr:rowOff>
    </xdr:to>
    <xdr:cxnSp macro="">
      <xdr:nvCxnSpPr>
        <xdr:cNvPr id="60" name="直線コネクタ 59"/>
        <xdr:cNvCxnSpPr/>
      </xdr:nvCxnSpPr>
      <xdr:spPr>
        <a:xfrm flipV="1">
          <a:off x="4633595" y="5196932"/>
          <a:ext cx="1270" cy="142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111923</xdr:rowOff>
    </xdr:from>
    <xdr:ext cx="534377" cy="259045"/>
    <xdr:sp macro="" textlink="">
      <xdr:nvSpPr>
        <xdr:cNvPr id="61" name="人件費最小値テキスト"/>
        <xdr:cNvSpPr txBox="1"/>
      </xdr:nvSpPr>
      <xdr:spPr>
        <a:xfrm>
          <a:off x="4686300" y="66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108096</xdr:rowOff>
    </xdr:from>
    <xdr:to>
      <xdr:col>24</xdr:col>
      <xdr:colOff>152400</xdr:colOff>
      <xdr:row>38</xdr:row>
      <xdr:rowOff>108096</xdr:rowOff>
    </xdr:to>
    <xdr:cxnSp macro="">
      <xdr:nvCxnSpPr>
        <xdr:cNvPr id="62" name="直線コネクタ 61"/>
        <xdr:cNvCxnSpPr/>
      </xdr:nvCxnSpPr>
      <xdr:spPr>
        <a:xfrm>
          <a:off x="4546600" y="662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109</xdr:rowOff>
    </xdr:from>
    <xdr:ext cx="599010" cy="259045"/>
    <xdr:sp macro="" textlink="">
      <xdr:nvSpPr>
        <xdr:cNvPr id="63" name="人件費最大値テキスト"/>
        <xdr:cNvSpPr txBox="1"/>
      </xdr:nvSpPr>
      <xdr:spPr>
        <a:xfrm>
          <a:off x="4686300" y="497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53432</xdr:rowOff>
    </xdr:from>
    <xdr:to>
      <xdr:col>24</xdr:col>
      <xdr:colOff>152400</xdr:colOff>
      <xdr:row>30</xdr:row>
      <xdr:rowOff>53432</xdr:rowOff>
    </xdr:to>
    <xdr:cxnSp macro="">
      <xdr:nvCxnSpPr>
        <xdr:cNvPr id="64" name="直線コネクタ 63"/>
        <xdr:cNvCxnSpPr/>
      </xdr:nvCxnSpPr>
      <xdr:spPr>
        <a:xfrm>
          <a:off x="4546600" y="51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64919</xdr:rowOff>
    </xdr:from>
    <xdr:to>
      <xdr:col>24</xdr:col>
      <xdr:colOff>63500</xdr:colOff>
      <xdr:row>34</xdr:row>
      <xdr:rowOff>79464</xdr:rowOff>
    </xdr:to>
    <xdr:cxnSp macro="">
      <xdr:nvCxnSpPr>
        <xdr:cNvPr id="65" name="直線コネクタ 64"/>
        <xdr:cNvCxnSpPr/>
      </xdr:nvCxnSpPr>
      <xdr:spPr>
        <a:xfrm flipV="1">
          <a:off x="3797300" y="5894219"/>
          <a:ext cx="838200" cy="1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84043</xdr:rowOff>
    </xdr:from>
    <xdr:ext cx="599010" cy="259045"/>
    <xdr:sp macro="" textlink="">
      <xdr:nvSpPr>
        <xdr:cNvPr id="66" name="人件費平均値テキスト"/>
        <xdr:cNvSpPr txBox="1"/>
      </xdr:nvSpPr>
      <xdr:spPr>
        <a:xfrm>
          <a:off x="4686300" y="6084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105616</xdr:rowOff>
    </xdr:from>
    <xdr:to>
      <xdr:col>24</xdr:col>
      <xdr:colOff>114300</xdr:colOff>
      <xdr:row>36</xdr:row>
      <xdr:rowOff>35766</xdr:rowOff>
    </xdr:to>
    <xdr:sp macro="" textlink="">
      <xdr:nvSpPr>
        <xdr:cNvPr id="67" name="フローチャート: 判断 66"/>
        <xdr:cNvSpPr/>
      </xdr:nvSpPr>
      <xdr:spPr>
        <a:xfrm>
          <a:off x="4584700" y="610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60976</xdr:rowOff>
    </xdr:from>
    <xdr:to>
      <xdr:col>19</xdr:col>
      <xdr:colOff>177800</xdr:colOff>
      <xdr:row>34</xdr:row>
      <xdr:rowOff>79464</xdr:rowOff>
    </xdr:to>
    <xdr:cxnSp macro="">
      <xdr:nvCxnSpPr>
        <xdr:cNvPr id="68" name="直線コネクタ 67"/>
        <xdr:cNvCxnSpPr/>
      </xdr:nvCxnSpPr>
      <xdr:spPr>
        <a:xfrm>
          <a:off x="2908300" y="5890276"/>
          <a:ext cx="8890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117532</xdr:rowOff>
    </xdr:from>
    <xdr:to>
      <xdr:col>20</xdr:col>
      <xdr:colOff>38100</xdr:colOff>
      <xdr:row>36</xdr:row>
      <xdr:rowOff>47682</xdr:rowOff>
    </xdr:to>
    <xdr:sp macro="" textlink="">
      <xdr:nvSpPr>
        <xdr:cNvPr id="69" name="フローチャート: 判断 68"/>
        <xdr:cNvSpPr/>
      </xdr:nvSpPr>
      <xdr:spPr>
        <a:xfrm>
          <a:off x="37465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38809</xdr:rowOff>
    </xdr:from>
    <xdr:ext cx="599010" cy="259045"/>
    <xdr:sp macro="" textlink="">
      <xdr:nvSpPr>
        <xdr:cNvPr id="70" name="テキスト ボックス 69"/>
        <xdr:cNvSpPr txBox="1"/>
      </xdr:nvSpPr>
      <xdr:spPr>
        <a:xfrm>
          <a:off x="3485095" y="621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5655</xdr:rowOff>
    </xdr:from>
    <xdr:to>
      <xdr:col>15</xdr:col>
      <xdr:colOff>50800</xdr:colOff>
      <xdr:row>34</xdr:row>
      <xdr:rowOff>60976</xdr:rowOff>
    </xdr:to>
    <xdr:cxnSp macro="">
      <xdr:nvCxnSpPr>
        <xdr:cNvPr id="71" name="直線コネクタ 70"/>
        <xdr:cNvCxnSpPr/>
      </xdr:nvCxnSpPr>
      <xdr:spPr>
        <a:xfrm>
          <a:off x="2019300" y="5834955"/>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110160</xdr:rowOff>
    </xdr:from>
    <xdr:to>
      <xdr:col>15</xdr:col>
      <xdr:colOff>101600</xdr:colOff>
      <xdr:row>35</xdr:row>
      <xdr:rowOff>40310</xdr:rowOff>
    </xdr:to>
    <xdr:sp macro="" textlink="">
      <xdr:nvSpPr>
        <xdr:cNvPr id="72" name="フローチャート: 判断 71"/>
        <xdr:cNvSpPr/>
      </xdr:nvSpPr>
      <xdr:spPr>
        <a:xfrm>
          <a:off x="2857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31437</xdr:rowOff>
    </xdr:from>
    <xdr:ext cx="599010" cy="259045"/>
    <xdr:sp macro="" textlink="">
      <xdr:nvSpPr>
        <xdr:cNvPr id="73" name="テキスト ボックス 72"/>
        <xdr:cNvSpPr txBox="1"/>
      </xdr:nvSpPr>
      <xdr:spPr>
        <a:xfrm>
          <a:off x="2608795" y="60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5655</xdr:rowOff>
    </xdr:from>
    <xdr:to>
      <xdr:col>10</xdr:col>
      <xdr:colOff>114300</xdr:colOff>
      <xdr:row>34</xdr:row>
      <xdr:rowOff>27886</xdr:rowOff>
    </xdr:to>
    <xdr:cxnSp macro="">
      <xdr:nvCxnSpPr>
        <xdr:cNvPr id="74" name="直線コネクタ 73"/>
        <xdr:cNvCxnSpPr/>
      </xdr:nvCxnSpPr>
      <xdr:spPr>
        <a:xfrm flipV="1">
          <a:off x="1130300" y="5834955"/>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128419</xdr:rowOff>
    </xdr:from>
    <xdr:to>
      <xdr:col>10</xdr:col>
      <xdr:colOff>165100</xdr:colOff>
      <xdr:row>35</xdr:row>
      <xdr:rowOff>58569</xdr:rowOff>
    </xdr:to>
    <xdr:sp macro="" textlink="">
      <xdr:nvSpPr>
        <xdr:cNvPr id="75" name="フローチャート: 判断 74"/>
        <xdr:cNvSpPr/>
      </xdr:nvSpPr>
      <xdr:spPr>
        <a:xfrm>
          <a:off x="1968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49696</xdr:rowOff>
    </xdr:from>
    <xdr:ext cx="599010" cy="259045"/>
    <xdr:sp macro="" textlink="">
      <xdr:nvSpPr>
        <xdr:cNvPr id="76" name="テキスト ボックス 75"/>
        <xdr:cNvSpPr txBox="1"/>
      </xdr:nvSpPr>
      <xdr:spPr>
        <a:xfrm>
          <a:off x="1719795" y="605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99158</xdr:rowOff>
    </xdr:from>
    <xdr:to>
      <xdr:col>6</xdr:col>
      <xdr:colOff>38100</xdr:colOff>
      <xdr:row>35</xdr:row>
      <xdr:rowOff>29308</xdr:rowOff>
    </xdr:to>
    <xdr:sp macro="" textlink="">
      <xdr:nvSpPr>
        <xdr:cNvPr id="77" name="フローチャート: 判断 76"/>
        <xdr:cNvSpPr/>
      </xdr:nvSpPr>
      <xdr:spPr>
        <a:xfrm>
          <a:off x="1079500" y="592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20435</xdr:rowOff>
    </xdr:from>
    <xdr:ext cx="599010" cy="259045"/>
    <xdr:sp macro="" textlink="">
      <xdr:nvSpPr>
        <xdr:cNvPr id="78" name="テキスト ボックス 77"/>
        <xdr:cNvSpPr txBox="1"/>
      </xdr:nvSpPr>
      <xdr:spPr>
        <a:xfrm>
          <a:off x="830795" y="60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14119</xdr:rowOff>
    </xdr:from>
    <xdr:to>
      <xdr:col>24</xdr:col>
      <xdr:colOff>114300</xdr:colOff>
      <xdr:row>34</xdr:row>
      <xdr:rowOff>115719</xdr:rowOff>
    </xdr:to>
    <xdr:sp macro="" textlink="">
      <xdr:nvSpPr>
        <xdr:cNvPr id="84" name="楕円 83"/>
        <xdr:cNvSpPr/>
      </xdr:nvSpPr>
      <xdr:spPr>
        <a:xfrm>
          <a:off x="4584700" y="58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36996</xdr:rowOff>
    </xdr:from>
    <xdr:ext cx="599010" cy="259045"/>
    <xdr:sp macro="" textlink="">
      <xdr:nvSpPr>
        <xdr:cNvPr id="85" name="人件費該当値テキスト"/>
        <xdr:cNvSpPr txBox="1"/>
      </xdr:nvSpPr>
      <xdr:spPr>
        <a:xfrm>
          <a:off x="4686300" y="569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28664</xdr:rowOff>
    </xdr:from>
    <xdr:to>
      <xdr:col>20</xdr:col>
      <xdr:colOff>38100</xdr:colOff>
      <xdr:row>34</xdr:row>
      <xdr:rowOff>130264</xdr:rowOff>
    </xdr:to>
    <xdr:sp macro="" textlink="">
      <xdr:nvSpPr>
        <xdr:cNvPr id="86" name="楕円 85"/>
        <xdr:cNvSpPr/>
      </xdr:nvSpPr>
      <xdr:spPr>
        <a:xfrm>
          <a:off x="3746500" y="58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146791</xdr:rowOff>
    </xdr:from>
    <xdr:ext cx="599010" cy="259045"/>
    <xdr:sp macro="" textlink="">
      <xdr:nvSpPr>
        <xdr:cNvPr id="87" name="テキスト ボックス 86"/>
        <xdr:cNvSpPr txBox="1"/>
      </xdr:nvSpPr>
      <xdr:spPr>
        <a:xfrm>
          <a:off x="3485095" y="563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10176</xdr:rowOff>
    </xdr:from>
    <xdr:to>
      <xdr:col>15</xdr:col>
      <xdr:colOff>101600</xdr:colOff>
      <xdr:row>34</xdr:row>
      <xdr:rowOff>111776</xdr:rowOff>
    </xdr:to>
    <xdr:sp macro="" textlink="">
      <xdr:nvSpPr>
        <xdr:cNvPr id="88" name="楕円 87"/>
        <xdr:cNvSpPr/>
      </xdr:nvSpPr>
      <xdr:spPr>
        <a:xfrm>
          <a:off x="2857500" y="58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128303</xdr:rowOff>
    </xdr:from>
    <xdr:ext cx="599010" cy="259045"/>
    <xdr:sp macro="" textlink="">
      <xdr:nvSpPr>
        <xdr:cNvPr id="89" name="テキスト ボックス 88"/>
        <xdr:cNvSpPr txBox="1"/>
      </xdr:nvSpPr>
      <xdr:spPr>
        <a:xfrm>
          <a:off x="2608795" y="561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126305</xdr:rowOff>
    </xdr:from>
    <xdr:to>
      <xdr:col>10</xdr:col>
      <xdr:colOff>165100</xdr:colOff>
      <xdr:row>34</xdr:row>
      <xdr:rowOff>56455</xdr:rowOff>
    </xdr:to>
    <xdr:sp macro="" textlink="">
      <xdr:nvSpPr>
        <xdr:cNvPr id="90" name="楕円 89"/>
        <xdr:cNvSpPr/>
      </xdr:nvSpPr>
      <xdr:spPr>
        <a:xfrm>
          <a:off x="1968500" y="57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72982</xdr:rowOff>
    </xdr:from>
    <xdr:ext cx="599010" cy="259045"/>
    <xdr:sp macro="" textlink="">
      <xdr:nvSpPr>
        <xdr:cNvPr id="91" name="テキスト ボックス 90"/>
        <xdr:cNvSpPr txBox="1"/>
      </xdr:nvSpPr>
      <xdr:spPr>
        <a:xfrm>
          <a:off x="1719795" y="555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148536</xdr:rowOff>
    </xdr:from>
    <xdr:to>
      <xdr:col>6</xdr:col>
      <xdr:colOff>38100</xdr:colOff>
      <xdr:row>34</xdr:row>
      <xdr:rowOff>78686</xdr:rowOff>
    </xdr:to>
    <xdr:sp macro="" textlink="">
      <xdr:nvSpPr>
        <xdr:cNvPr id="92" name="楕円 91"/>
        <xdr:cNvSpPr/>
      </xdr:nvSpPr>
      <xdr:spPr>
        <a:xfrm>
          <a:off x="1079500" y="580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95213</xdr:rowOff>
    </xdr:from>
    <xdr:ext cx="599010" cy="259045"/>
    <xdr:sp macro="" textlink="">
      <xdr:nvSpPr>
        <xdr:cNvPr id="93" name="テキスト ボックス 92"/>
        <xdr:cNvSpPr txBox="1"/>
      </xdr:nvSpPr>
      <xdr:spPr>
        <a:xfrm>
          <a:off x="830795" y="558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147103</xdr:rowOff>
    </xdr:from>
    <xdr:to>
      <xdr:col>24</xdr:col>
      <xdr:colOff>62865</xdr:colOff>
      <xdr:row>59</xdr:row>
      <xdr:rowOff>104866</xdr:rowOff>
    </xdr:to>
    <xdr:cxnSp macro="">
      <xdr:nvCxnSpPr>
        <xdr:cNvPr id="118" name="直線コネクタ 117"/>
        <xdr:cNvCxnSpPr/>
      </xdr:nvCxnSpPr>
      <xdr:spPr>
        <a:xfrm flipV="1">
          <a:off x="4633595" y="8719603"/>
          <a:ext cx="1270" cy="1500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108693</xdr:rowOff>
    </xdr:from>
    <xdr:ext cx="534377" cy="259045"/>
    <xdr:sp macro="" textlink="">
      <xdr:nvSpPr>
        <xdr:cNvPr id="119" name="物件費最小値テキスト"/>
        <xdr:cNvSpPr txBox="1"/>
      </xdr:nvSpPr>
      <xdr:spPr>
        <a:xfrm>
          <a:off x="4686300" y="102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104866</xdr:rowOff>
    </xdr:from>
    <xdr:to>
      <xdr:col>24</xdr:col>
      <xdr:colOff>152400</xdr:colOff>
      <xdr:row>59</xdr:row>
      <xdr:rowOff>104866</xdr:rowOff>
    </xdr:to>
    <xdr:cxnSp macro="">
      <xdr:nvCxnSpPr>
        <xdr:cNvPr id="120" name="直線コネクタ 119"/>
        <xdr:cNvCxnSpPr/>
      </xdr:nvCxnSpPr>
      <xdr:spPr>
        <a:xfrm>
          <a:off x="4546600" y="1022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93780</xdr:rowOff>
    </xdr:from>
    <xdr:ext cx="534377" cy="259045"/>
    <xdr:sp macro="" textlink="">
      <xdr:nvSpPr>
        <xdr:cNvPr id="121" name="物件費最大値テキスト"/>
        <xdr:cNvSpPr txBox="1"/>
      </xdr:nvSpPr>
      <xdr:spPr>
        <a:xfrm>
          <a:off x="4686300" y="84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147103</xdr:rowOff>
    </xdr:from>
    <xdr:to>
      <xdr:col>24</xdr:col>
      <xdr:colOff>152400</xdr:colOff>
      <xdr:row>50</xdr:row>
      <xdr:rowOff>147103</xdr:rowOff>
    </xdr:to>
    <xdr:cxnSp macro="">
      <xdr:nvCxnSpPr>
        <xdr:cNvPr id="122" name="直線コネクタ 121"/>
        <xdr:cNvCxnSpPr/>
      </xdr:nvCxnSpPr>
      <xdr:spPr>
        <a:xfrm>
          <a:off x="4546600" y="87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153416</xdr:rowOff>
    </xdr:from>
    <xdr:to>
      <xdr:col>24</xdr:col>
      <xdr:colOff>63500</xdr:colOff>
      <xdr:row>55</xdr:row>
      <xdr:rowOff>56969</xdr:rowOff>
    </xdr:to>
    <xdr:cxnSp macro="">
      <xdr:nvCxnSpPr>
        <xdr:cNvPr id="123" name="直線コネクタ 122"/>
        <xdr:cNvCxnSpPr/>
      </xdr:nvCxnSpPr>
      <xdr:spPr>
        <a:xfrm flipV="1">
          <a:off x="3797300" y="9411716"/>
          <a:ext cx="838200" cy="7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45555</xdr:rowOff>
    </xdr:from>
    <xdr:ext cx="534377" cy="259045"/>
    <xdr:sp macro="" textlink="">
      <xdr:nvSpPr>
        <xdr:cNvPr id="124" name="物件費平均値テキスト"/>
        <xdr:cNvSpPr txBox="1"/>
      </xdr:nvSpPr>
      <xdr:spPr>
        <a:xfrm>
          <a:off x="4686300" y="98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67128</xdr:rowOff>
    </xdr:from>
    <xdr:to>
      <xdr:col>24</xdr:col>
      <xdr:colOff>114300</xdr:colOff>
      <xdr:row>57</xdr:row>
      <xdr:rowOff>168728</xdr:rowOff>
    </xdr:to>
    <xdr:sp macro="" textlink="">
      <xdr:nvSpPr>
        <xdr:cNvPr id="125" name="フローチャート: 判断 124"/>
        <xdr:cNvSpPr/>
      </xdr:nvSpPr>
      <xdr:spPr>
        <a:xfrm>
          <a:off x="4584700" y="98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45430</xdr:rowOff>
    </xdr:from>
    <xdr:to>
      <xdr:col>19</xdr:col>
      <xdr:colOff>177800</xdr:colOff>
      <xdr:row>55</xdr:row>
      <xdr:rowOff>56969</xdr:rowOff>
    </xdr:to>
    <xdr:cxnSp macro="">
      <xdr:nvCxnSpPr>
        <xdr:cNvPr id="126" name="直線コネクタ 125"/>
        <xdr:cNvCxnSpPr/>
      </xdr:nvCxnSpPr>
      <xdr:spPr>
        <a:xfrm>
          <a:off x="2908300" y="9475180"/>
          <a:ext cx="889000" cy="1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89444</xdr:rowOff>
    </xdr:from>
    <xdr:to>
      <xdr:col>20</xdr:col>
      <xdr:colOff>38100</xdr:colOff>
      <xdr:row>58</xdr:row>
      <xdr:rowOff>19594</xdr:rowOff>
    </xdr:to>
    <xdr:sp macro="" textlink="">
      <xdr:nvSpPr>
        <xdr:cNvPr id="127" name="フローチャート: 判断 126"/>
        <xdr:cNvSpPr/>
      </xdr:nvSpPr>
      <xdr:spPr>
        <a:xfrm>
          <a:off x="3746500" y="986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10721</xdr:rowOff>
    </xdr:from>
    <xdr:ext cx="534377" cy="259045"/>
    <xdr:sp macro="" textlink="">
      <xdr:nvSpPr>
        <xdr:cNvPr id="128" name="テキスト ボックス 127"/>
        <xdr:cNvSpPr txBox="1"/>
      </xdr:nvSpPr>
      <xdr:spPr>
        <a:xfrm>
          <a:off x="3517411" y="995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4935</xdr:rowOff>
    </xdr:from>
    <xdr:to>
      <xdr:col>15</xdr:col>
      <xdr:colOff>50800</xdr:colOff>
      <xdr:row>55</xdr:row>
      <xdr:rowOff>45430</xdr:rowOff>
    </xdr:to>
    <xdr:cxnSp macro="">
      <xdr:nvCxnSpPr>
        <xdr:cNvPr id="129" name="直線コネクタ 128"/>
        <xdr:cNvCxnSpPr/>
      </xdr:nvCxnSpPr>
      <xdr:spPr>
        <a:xfrm>
          <a:off x="2019300" y="9434685"/>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56787</xdr:rowOff>
    </xdr:from>
    <xdr:to>
      <xdr:col>15</xdr:col>
      <xdr:colOff>101600</xdr:colOff>
      <xdr:row>58</xdr:row>
      <xdr:rowOff>158387</xdr:rowOff>
    </xdr:to>
    <xdr:sp macro="" textlink="">
      <xdr:nvSpPr>
        <xdr:cNvPr id="130" name="フローチャート: 判断 129"/>
        <xdr:cNvSpPr/>
      </xdr:nvSpPr>
      <xdr:spPr>
        <a:xfrm>
          <a:off x="2857500" y="100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149514</xdr:rowOff>
    </xdr:from>
    <xdr:ext cx="534377" cy="259045"/>
    <xdr:sp macro="" textlink="">
      <xdr:nvSpPr>
        <xdr:cNvPr id="131" name="テキスト ボックス 130"/>
        <xdr:cNvSpPr txBox="1"/>
      </xdr:nvSpPr>
      <xdr:spPr>
        <a:xfrm>
          <a:off x="2641111" y="100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150803</xdr:rowOff>
    </xdr:from>
    <xdr:to>
      <xdr:col>10</xdr:col>
      <xdr:colOff>114300</xdr:colOff>
      <xdr:row>55</xdr:row>
      <xdr:rowOff>4935</xdr:rowOff>
    </xdr:to>
    <xdr:cxnSp macro="">
      <xdr:nvCxnSpPr>
        <xdr:cNvPr id="132" name="直線コネクタ 131"/>
        <xdr:cNvCxnSpPr/>
      </xdr:nvCxnSpPr>
      <xdr:spPr>
        <a:xfrm>
          <a:off x="1130300" y="9409103"/>
          <a:ext cx="88900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19993</xdr:rowOff>
    </xdr:from>
    <xdr:to>
      <xdr:col>10</xdr:col>
      <xdr:colOff>165100</xdr:colOff>
      <xdr:row>58</xdr:row>
      <xdr:rowOff>121593</xdr:rowOff>
    </xdr:to>
    <xdr:sp macro="" textlink="">
      <xdr:nvSpPr>
        <xdr:cNvPr id="133" name="フローチャート: 判断 132"/>
        <xdr:cNvSpPr/>
      </xdr:nvSpPr>
      <xdr:spPr>
        <a:xfrm>
          <a:off x="1968500" y="99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112720</xdr:rowOff>
    </xdr:from>
    <xdr:ext cx="534377" cy="259045"/>
    <xdr:sp macro="" textlink="">
      <xdr:nvSpPr>
        <xdr:cNvPr id="134" name="テキスト ボックス 133"/>
        <xdr:cNvSpPr txBox="1"/>
      </xdr:nvSpPr>
      <xdr:spPr>
        <a:xfrm>
          <a:off x="1752111" y="100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27940</xdr:rowOff>
    </xdr:from>
    <xdr:to>
      <xdr:col>6</xdr:col>
      <xdr:colOff>38100</xdr:colOff>
      <xdr:row>56</xdr:row>
      <xdr:rowOff>129540</xdr:rowOff>
    </xdr:to>
    <xdr:sp macro="" textlink="">
      <xdr:nvSpPr>
        <xdr:cNvPr id="135" name="フローチャート: 判断 134"/>
        <xdr:cNvSpPr/>
      </xdr:nvSpPr>
      <xdr:spPr>
        <a:xfrm>
          <a:off x="1079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120667</xdr:rowOff>
    </xdr:from>
    <xdr:ext cx="534377" cy="259045"/>
    <xdr:sp macro="" textlink="">
      <xdr:nvSpPr>
        <xdr:cNvPr id="136" name="テキスト ボックス 135"/>
        <xdr:cNvSpPr txBox="1"/>
      </xdr:nvSpPr>
      <xdr:spPr>
        <a:xfrm>
          <a:off x="863111" y="972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102616</xdr:rowOff>
    </xdr:from>
    <xdr:to>
      <xdr:col>24</xdr:col>
      <xdr:colOff>114300</xdr:colOff>
      <xdr:row>55</xdr:row>
      <xdr:rowOff>32766</xdr:rowOff>
    </xdr:to>
    <xdr:sp macro="" textlink="">
      <xdr:nvSpPr>
        <xdr:cNvPr id="142" name="楕円 141"/>
        <xdr:cNvSpPr/>
      </xdr:nvSpPr>
      <xdr:spPr>
        <a:xfrm>
          <a:off x="4584700" y="93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125493</xdr:rowOff>
    </xdr:from>
    <xdr:ext cx="534377" cy="259045"/>
    <xdr:sp macro="" textlink="">
      <xdr:nvSpPr>
        <xdr:cNvPr id="143" name="物件費該当値テキスト"/>
        <xdr:cNvSpPr txBox="1"/>
      </xdr:nvSpPr>
      <xdr:spPr>
        <a:xfrm>
          <a:off x="4686300" y="9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6169</xdr:rowOff>
    </xdr:from>
    <xdr:to>
      <xdr:col>20</xdr:col>
      <xdr:colOff>38100</xdr:colOff>
      <xdr:row>55</xdr:row>
      <xdr:rowOff>107769</xdr:rowOff>
    </xdr:to>
    <xdr:sp macro="" textlink="">
      <xdr:nvSpPr>
        <xdr:cNvPr id="144" name="楕円 143"/>
        <xdr:cNvSpPr/>
      </xdr:nvSpPr>
      <xdr:spPr>
        <a:xfrm>
          <a:off x="3746500" y="943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124296</xdr:rowOff>
    </xdr:from>
    <xdr:ext cx="534377" cy="259045"/>
    <xdr:sp macro="" textlink="">
      <xdr:nvSpPr>
        <xdr:cNvPr id="145" name="テキスト ボックス 144"/>
        <xdr:cNvSpPr txBox="1"/>
      </xdr:nvSpPr>
      <xdr:spPr>
        <a:xfrm>
          <a:off x="3517411" y="92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166080</xdr:rowOff>
    </xdr:from>
    <xdr:to>
      <xdr:col>15</xdr:col>
      <xdr:colOff>101600</xdr:colOff>
      <xdr:row>55</xdr:row>
      <xdr:rowOff>96230</xdr:rowOff>
    </xdr:to>
    <xdr:sp macro="" textlink="">
      <xdr:nvSpPr>
        <xdr:cNvPr id="146" name="楕円 145"/>
        <xdr:cNvSpPr/>
      </xdr:nvSpPr>
      <xdr:spPr>
        <a:xfrm>
          <a:off x="2857500" y="94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112757</xdr:rowOff>
    </xdr:from>
    <xdr:ext cx="534377" cy="259045"/>
    <xdr:sp macro="" textlink="">
      <xdr:nvSpPr>
        <xdr:cNvPr id="147" name="テキスト ボックス 146"/>
        <xdr:cNvSpPr txBox="1"/>
      </xdr:nvSpPr>
      <xdr:spPr>
        <a:xfrm>
          <a:off x="2641111" y="919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125585</xdr:rowOff>
    </xdr:from>
    <xdr:to>
      <xdr:col>10</xdr:col>
      <xdr:colOff>165100</xdr:colOff>
      <xdr:row>55</xdr:row>
      <xdr:rowOff>55735</xdr:rowOff>
    </xdr:to>
    <xdr:sp macro="" textlink="">
      <xdr:nvSpPr>
        <xdr:cNvPr id="148" name="楕円 147"/>
        <xdr:cNvSpPr/>
      </xdr:nvSpPr>
      <xdr:spPr>
        <a:xfrm>
          <a:off x="1968500" y="93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72262</xdr:rowOff>
    </xdr:from>
    <xdr:ext cx="534377" cy="259045"/>
    <xdr:sp macro="" textlink="">
      <xdr:nvSpPr>
        <xdr:cNvPr id="149" name="テキスト ボックス 148"/>
        <xdr:cNvSpPr txBox="1"/>
      </xdr:nvSpPr>
      <xdr:spPr>
        <a:xfrm>
          <a:off x="1752111" y="915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100003</xdr:rowOff>
    </xdr:from>
    <xdr:to>
      <xdr:col>6</xdr:col>
      <xdr:colOff>38100</xdr:colOff>
      <xdr:row>55</xdr:row>
      <xdr:rowOff>30153</xdr:rowOff>
    </xdr:to>
    <xdr:sp macro="" textlink="">
      <xdr:nvSpPr>
        <xdr:cNvPr id="150" name="楕円 149"/>
        <xdr:cNvSpPr/>
      </xdr:nvSpPr>
      <xdr:spPr>
        <a:xfrm>
          <a:off x="1079500" y="935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46680</xdr:rowOff>
    </xdr:from>
    <xdr:ext cx="534377" cy="259045"/>
    <xdr:sp macro="" textlink="">
      <xdr:nvSpPr>
        <xdr:cNvPr id="151" name="テキスト ボックス 150"/>
        <xdr:cNvSpPr txBox="1"/>
      </xdr:nvSpPr>
      <xdr:spPr>
        <a:xfrm>
          <a:off x="863111" y="913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3" name="正方形/長方形 15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4" name="正方形/長方形 15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5" name="正方形/長方形 15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6" name="正方形/長方形 15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65595</xdr:rowOff>
    </xdr:from>
    <xdr:to>
      <xdr:col>24</xdr:col>
      <xdr:colOff>62865</xdr:colOff>
      <xdr:row>78</xdr:row>
      <xdr:rowOff>66167</xdr:rowOff>
    </xdr:to>
    <xdr:cxnSp macro="">
      <xdr:nvCxnSpPr>
        <xdr:cNvPr id="174" name="直線コネクタ 173"/>
        <xdr:cNvCxnSpPr/>
      </xdr:nvCxnSpPr>
      <xdr:spPr>
        <a:xfrm flipV="1">
          <a:off x="4633595" y="12067095"/>
          <a:ext cx="1270" cy="1372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69994</xdr:rowOff>
    </xdr:from>
    <xdr:ext cx="469744" cy="259045"/>
    <xdr:sp macro="" textlink="">
      <xdr:nvSpPr>
        <xdr:cNvPr id="175" name="維持補修費最小値テキスト"/>
        <xdr:cNvSpPr txBox="1"/>
      </xdr:nvSpPr>
      <xdr:spPr>
        <a:xfrm>
          <a:off x="4686300"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66167</xdr:rowOff>
    </xdr:from>
    <xdr:to>
      <xdr:col>24</xdr:col>
      <xdr:colOff>152400</xdr:colOff>
      <xdr:row>78</xdr:row>
      <xdr:rowOff>66167</xdr:rowOff>
    </xdr:to>
    <xdr:cxnSp macro="">
      <xdr:nvCxnSpPr>
        <xdr:cNvPr id="176" name="直線コネクタ 175"/>
        <xdr:cNvCxnSpPr/>
      </xdr:nvCxnSpPr>
      <xdr:spPr>
        <a:xfrm>
          <a:off x="4546600" y="134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12272</xdr:rowOff>
    </xdr:from>
    <xdr:ext cx="469744" cy="259045"/>
    <xdr:sp macro="" textlink="">
      <xdr:nvSpPr>
        <xdr:cNvPr id="177" name="維持補修費最大値テキスト"/>
        <xdr:cNvSpPr txBox="1"/>
      </xdr:nvSpPr>
      <xdr:spPr>
        <a:xfrm>
          <a:off x="4686300" y="118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65595</xdr:rowOff>
    </xdr:from>
    <xdr:to>
      <xdr:col>24</xdr:col>
      <xdr:colOff>152400</xdr:colOff>
      <xdr:row>70</xdr:row>
      <xdr:rowOff>65595</xdr:rowOff>
    </xdr:to>
    <xdr:cxnSp macro="">
      <xdr:nvCxnSpPr>
        <xdr:cNvPr id="178" name="直線コネクタ 177"/>
        <xdr:cNvCxnSpPr/>
      </xdr:nvCxnSpPr>
      <xdr:spPr>
        <a:xfrm>
          <a:off x="4546600" y="1206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39497</xdr:rowOff>
    </xdr:from>
    <xdr:to>
      <xdr:col>24</xdr:col>
      <xdr:colOff>63500</xdr:colOff>
      <xdr:row>74</xdr:row>
      <xdr:rowOff>152273</xdr:rowOff>
    </xdr:to>
    <xdr:cxnSp macro="">
      <xdr:nvCxnSpPr>
        <xdr:cNvPr id="179" name="直線コネクタ 178"/>
        <xdr:cNvCxnSpPr/>
      </xdr:nvCxnSpPr>
      <xdr:spPr>
        <a:xfrm>
          <a:off x="3797300" y="12555347"/>
          <a:ext cx="838200" cy="2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15130</xdr:rowOff>
    </xdr:from>
    <xdr:ext cx="469744" cy="259045"/>
    <xdr:sp macro="" textlink="">
      <xdr:nvSpPr>
        <xdr:cNvPr id="180" name="維持補修費平均値テキスト"/>
        <xdr:cNvSpPr txBox="1"/>
      </xdr:nvSpPr>
      <xdr:spPr>
        <a:xfrm>
          <a:off x="4686300" y="12873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36703</xdr:rowOff>
    </xdr:from>
    <xdr:to>
      <xdr:col>24</xdr:col>
      <xdr:colOff>114300</xdr:colOff>
      <xdr:row>75</xdr:row>
      <xdr:rowOff>138303</xdr:rowOff>
    </xdr:to>
    <xdr:sp macro="" textlink="">
      <xdr:nvSpPr>
        <xdr:cNvPr id="181" name="フローチャート: 判断 180"/>
        <xdr:cNvSpPr/>
      </xdr:nvSpPr>
      <xdr:spPr>
        <a:xfrm>
          <a:off x="45847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39497</xdr:rowOff>
    </xdr:from>
    <xdr:to>
      <xdr:col>19</xdr:col>
      <xdr:colOff>177800</xdr:colOff>
      <xdr:row>74</xdr:row>
      <xdr:rowOff>145224</xdr:rowOff>
    </xdr:to>
    <xdr:cxnSp macro="">
      <xdr:nvCxnSpPr>
        <xdr:cNvPr id="182" name="直線コネクタ 181"/>
        <xdr:cNvCxnSpPr/>
      </xdr:nvCxnSpPr>
      <xdr:spPr>
        <a:xfrm flipV="1">
          <a:off x="2908300" y="12555347"/>
          <a:ext cx="8890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2604</xdr:rowOff>
    </xdr:from>
    <xdr:to>
      <xdr:col>20</xdr:col>
      <xdr:colOff>38100</xdr:colOff>
      <xdr:row>75</xdr:row>
      <xdr:rowOff>104204</xdr:rowOff>
    </xdr:to>
    <xdr:sp macro="" textlink="">
      <xdr:nvSpPr>
        <xdr:cNvPr id="183" name="フローチャート: 判断 182"/>
        <xdr:cNvSpPr/>
      </xdr:nvSpPr>
      <xdr:spPr>
        <a:xfrm>
          <a:off x="3746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95331</xdr:rowOff>
    </xdr:from>
    <xdr:ext cx="469744" cy="259045"/>
    <xdr:sp macro="" textlink="">
      <xdr:nvSpPr>
        <xdr:cNvPr id="184" name="テキスト ボックス 183"/>
        <xdr:cNvSpPr txBox="1"/>
      </xdr:nvSpPr>
      <xdr:spPr>
        <a:xfrm>
          <a:off x="3549728" y="1295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145224</xdr:rowOff>
    </xdr:from>
    <xdr:to>
      <xdr:col>15</xdr:col>
      <xdr:colOff>50800</xdr:colOff>
      <xdr:row>75</xdr:row>
      <xdr:rowOff>48831</xdr:rowOff>
    </xdr:to>
    <xdr:cxnSp macro="">
      <xdr:nvCxnSpPr>
        <xdr:cNvPr id="185" name="直線コネクタ 184"/>
        <xdr:cNvCxnSpPr/>
      </xdr:nvCxnSpPr>
      <xdr:spPr>
        <a:xfrm flipV="1">
          <a:off x="2019300" y="12832524"/>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69469</xdr:rowOff>
    </xdr:from>
    <xdr:to>
      <xdr:col>15</xdr:col>
      <xdr:colOff>101600</xdr:colOff>
      <xdr:row>75</xdr:row>
      <xdr:rowOff>171069</xdr:rowOff>
    </xdr:to>
    <xdr:sp macro="" textlink="">
      <xdr:nvSpPr>
        <xdr:cNvPr id="186" name="フローチャート: 判断 185"/>
        <xdr:cNvSpPr/>
      </xdr:nvSpPr>
      <xdr:spPr>
        <a:xfrm>
          <a:off x="2857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162196</xdr:rowOff>
    </xdr:from>
    <xdr:ext cx="469744" cy="259045"/>
    <xdr:sp macro="" textlink="">
      <xdr:nvSpPr>
        <xdr:cNvPr id="187" name="テキスト ボックス 186"/>
        <xdr:cNvSpPr txBox="1"/>
      </xdr:nvSpPr>
      <xdr:spPr>
        <a:xfrm>
          <a:off x="2673428" y="1302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61976</xdr:rowOff>
    </xdr:from>
    <xdr:to>
      <xdr:col>10</xdr:col>
      <xdr:colOff>114300</xdr:colOff>
      <xdr:row>75</xdr:row>
      <xdr:rowOff>48831</xdr:rowOff>
    </xdr:to>
    <xdr:cxnSp macro="">
      <xdr:nvCxnSpPr>
        <xdr:cNvPr id="188" name="直線コネクタ 187"/>
        <xdr:cNvCxnSpPr/>
      </xdr:nvCxnSpPr>
      <xdr:spPr>
        <a:xfrm>
          <a:off x="1130300" y="12749276"/>
          <a:ext cx="889000" cy="15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106426</xdr:rowOff>
    </xdr:from>
    <xdr:to>
      <xdr:col>10</xdr:col>
      <xdr:colOff>165100</xdr:colOff>
      <xdr:row>76</xdr:row>
      <xdr:rowOff>36576</xdr:rowOff>
    </xdr:to>
    <xdr:sp macro="" textlink="">
      <xdr:nvSpPr>
        <xdr:cNvPr id="189" name="フローチャート: 判断 188"/>
        <xdr:cNvSpPr/>
      </xdr:nvSpPr>
      <xdr:spPr>
        <a:xfrm>
          <a:off x="1968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27703</xdr:rowOff>
    </xdr:from>
    <xdr:ext cx="469744" cy="259045"/>
    <xdr:sp macro="" textlink="">
      <xdr:nvSpPr>
        <xdr:cNvPr id="190" name="テキスト ボックス 189"/>
        <xdr:cNvSpPr txBox="1"/>
      </xdr:nvSpPr>
      <xdr:spPr>
        <a:xfrm>
          <a:off x="1784428" y="130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141669</xdr:rowOff>
    </xdr:from>
    <xdr:to>
      <xdr:col>6</xdr:col>
      <xdr:colOff>38100</xdr:colOff>
      <xdr:row>74</xdr:row>
      <xdr:rowOff>71819</xdr:rowOff>
    </xdr:to>
    <xdr:sp macro="" textlink="">
      <xdr:nvSpPr>
        <xdr:cNvPr id="191" name="フローチャート: 判断 190"/>
        <xdr:cNvSpPr/>
      </xdr:nvSpPr>
      <xdr:spPr>
        <a:xfrm>
          <a:off x="1079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88346</xdr:rowOff>
    </xdr:from>
    <xdr:ext cx="469744" cy="259045"/>
    <xdr:sp macro="" textlink="">
      <xdr:nvSpPr>
        <xdr:cNvPr id="192" name="テキスト ボックス 191"/>
        <xdr:cNvSpPr txBox="1"/>
      </xdr:nvSpPr>
      <xdr:spPr>
        <a:xfrm>
          <a:off x="895428"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101473</xdr:rowOff>
    </xdr:from>
    <xdr:to>
      <xdr:col>24</xdr:col>
      <xdr:colOff>114300</xdr:colOff>
      <xdr:row>75</xdr:row>
      <xdr:rowOff>31623</xdr:rowOff>
    </xdr:to>
    <xdr:sp macro="" textlink="">
      <xdr:nvSpPr>
        <xdr:cNvPr id="198" name="楕円 197"/>
        <xdr:cNvSpPr/>
      </xdr:nvSpPr>
      <xdr:spPr>
        <a:xfrm>
          <a:off x="4584700" y="127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124350</xdr:rowOff>
    </xdr:from>
    <xdr:ext cx="469744" cy="259045"/>
    <xdr:sp macro="" textlink="">
      <xdr:nvSpPr>
        <xdr:cNvPr id="199" name="維持補修費該当値テキスト"/>
        <xdr:cNvSpPr txBox="1"/>
      </xdr:nvSpPr>
      <xdr:spPr>
        <a:xfrm>
          <a:off x="4686300" y="1264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160147</xdr:rowOff>
    </xdr:from>
    <xdr:to>
      <xdr:col>20</xdr:col>
      <xdr:colOff>38100</xdr:colOff>
      <xdr:row>73</xdr:row>
      <xdr:rowOff>90297</xdr:rowOff>
    </xdr:to>
    <xdr:sp macro="" textlink="">
      <xdr:nvSpPr>
        <xdr:cNvPr id="200" name="楕円 199"/>
        <xdr:cNvSpPr/>
      </xdr:nvSpPr>
      <xdr:spPr>
        <a:xfrm>
          <a:off x="3746500" y="125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106824</xdr:rowOff>
    </xdr:from>
    <xdr:ext cx="469744" cy="259045"/>
    <xdr:sp macro="" textlink="">
      <xdr:nvSpPr>
        <xdr:cNvPr id="201" name="テキスト ボックス 200"/>
        <xdr:cNvSpPr txBox="1"/>
      </xdr:nvSpPr>
      <xdr:spPr>
        <a:xfrm>
          <a:off x="3549728" y="1227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94424</xdr:rowOff>
    </xdr:from>
    <xdr:to>
      <xdr:col>15</xdr:col>
      <xdr:colOff>101600</xdr:colOff>
      <xdr:row>75</xdr:row>
      <xdr:rowOff>24574</xdr:rowOff>
    </xdr:to>
    <xdr:sp macro="" textlink="">
      <xdr:nvSpPr>
        <xdr:cNvPr id="202" name="楕円 201"/>
        <xdr:cNvSpPr/>
      </xdr:nvSpPr>
      <xdr:spPr>
        <a:xfrm>
          <a:off x="2857500" y="127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41101</xdr:rowOff>
    </xdr:from>
    <xdr:ext cx="469744" cy="259045"/>
    <xdr:sp macro="" textlink="">
      <xdr:nvSpPr>
        <xdr:cNvPr id="203" name="テキスト ボックス 202"/>
        <xdr:cNvSpPr txBox="1"/>
      </xdr:nvSpPr>
      <xdr:spPr>
        <a:xfrm>
          <a:off x="2673428" y="1255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169481</xdr:rowOff>
    </xdr:from>
    <xdr:to>
      <xdr:col>10</xdr:col>
      <xdr:colOff>165100</xdr:colOff>
      <xdr:row>75</xdr:row>
      <xdr:rowOff>99631</xdr:rowOff>
    </xdr:to>
    <xdr:sp macro="" textlink="">
      <xdr:nvSpPr>
        <xdr:cNvPr id="204" name="楕円 203"/>
        <xdr:cNvSpPr/>
      </xdr:nvSpPr>
      <xdr:spPr>
        <a:xfrm>
          <a:off x="1968500" y="128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116158</xdr:rowOff>
    </xdr:from>
    <xdr:ext cx="469744" cy="259045"/>
    <xdr:sp macro="" textlink="">
      <xdr:nvSpPr>
        <xdr:cNvPr id="205" name="テキスト ボックス 204"/>
        <xdr:cNvSpPr txBox="1"/>
      </xdr:nvSpPr>
      <xdr:spPr>
        <a:xfrm>
          <a:off x="1784428" y="1263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11176</xdr:rowOff>
    </xdr:from>
    <xdr:to>
      <xdr:col>6</xdr:col>
      <xdr:colOff>38100</xdr:colOff>
      <xdr:row>74</xdr:row>
      <xdr:rowOff>112776</xdr:rowOff>
    </xdr:to>
    <xdr:sp macro="" textlink="">
      <xdr:nvSpPr>
        <xdr:cNvPr id="206" name="楕円 205"/>
        <xdr:cNvSpPr/>
      </xdr:nvSpPr>
      <xdr:spPr>
        <a:xfrm>
          <a:off x="1079500" y="1269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103903</xdr:rowOff>
    </xdr:from>
    <xdr:ext cx="469744" cy="259045"/>
    <xdr:sp macro="" textlink="">
      <xdr:nvSpPr>
        <xdr:cNvPr id="207" name="テキスト ボックス 206"/>
        <xdr:cNvSpPr txBox="1"/>
      </xdr:nvSpPr>
      <xdr:spPr>
        <a:xfrm>
          <a:off x="895428" y="1279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8" name="テキスト ボックス 217"/>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55392</xdr:rowOff>
    </xdr:from>
    <xdr:to>
      <xdr:col>24</xdr:col>
      <xdr:colOff>62865</xdr:colOff>
      <xdr:row>99</xdr:row>
      <xdr:rowOff>61061</xdr:rowOff>
    </xdr:to>
    <xdr:cxnSp macro="">
      <xdr:nvCxnSpPr>
        <xdr:cNvPr id="228" name="直線コネクタ 227"/>
        <xdr:cNvCxnSpPr/>
      </xdr:nvCxnSpPr>
      <xdr:spPr>
        <a:xfrm flipV="1">
          <a:off x="4633595" y="15657342"/>
          <a:ext cx="1270" cy="137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64888</xdr:rowOff>
    </xdr:from>
    <xdr:ext cx="469744" cy="259045"/>
    <xdr:sp macro="" textlink="">
      <xdr:nvSpPr>
        <xdr:cNvPr id="229" name="扶助費最小値テキスト"/>
        <xdr:cNvSpPr txBox="1"/>
      </xdr:nvSpPr>
      <xdr:spPr>
        <a:xfrm>
          <a:off x="4686300"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61061</xdr:rowOff>
    </xdr:from>
    <xdr:to>
      <xdr:col>24</xdr:col>
      <xdr:colOff>152400</xdr:colOff>
      <xdr:row>99</xdr:row>
      <xdr:rowOff>61061</xdr:rowOff>
    </xdr:to>
    <xdr:cxnSp macro="">
      <xdr:nvCxnSpPr>
        <xdr:cNvPr id="230" name="直線コネクタ 229"/>
        <xdr:cNvCxnSpPr/>
      </xdr:nvCxnSpPr>
      <xdr:spPr>
        <a:xfrm>
          <a:off x="4546600" y="1703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2069</xdr:rowOff>
    </xdr:from>
    <xdr:ext cx="534377" cy="259045"/>
    <xdr:sp macro="" textlink="">
      <xdr:nvSpPr>
        <xdr:cNvPr id="231" name="扶助費最大値テキスト"/>
        <xdr:cNvSpPr txBox="1"/>
      </xdr:nvSpPr>
      <xdr:spPr>
        <a:xfrm>
          <a:off x="4686300" y="154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55392</xdr:rowOff>
    </xdr:from>
    <xdr:to>
      <xdr:col>24</xdr:col>
      <xdr:colOff>152400</xdr:colOff>
      <xdr:row>91</xdr:row>
      <xdr:rowOff>55392</xdr:rowOff>
    </xdr:to>
    <xdr:cxnSp macro="">
      <xdr:nvCxnSpPr>
        <xdr:cNvPr id="232" name="直線コネクタ 231"/>
        <xdr:cNvCxnSpPr/>
      </xdr:nvCxnSpPr>
      <xdr:spPr>
        <a:xfrm>
          <a:off x="4546600" y="1565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120132</xdr:rowOff>
    </xdr:from>
    <xdr:to>
      <xdr:col>24</xdr:col>
      <xdr:colOff>63500</xdr:colOff>
      <xdr:row>98</xdr:row>
      <xdr:rowOff>120224</xdr:rowOff>
    </xdr:to>
    <xdr:cxnSp macro="">
      <xdr:nvCxnSpPr>
        <xdr:cNvPr id="233" name="直線コネクタ 232"/>
        <xdr:cNvCxnSpPr/>
      </xdr:nvCxnSpPr>
      <xdr:spPr>
        <a:xfrm flipV="1">
          <a:off x="3797300" y="16922232"/>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98336</xdr:rowOff>
    </xdr:from>
    <xdr:ext cx="534377" cy="259045"/>
    <xdr:sp macro="" textlink="">
      <xdr:nvSpPr>
        <xdr:cNvPr id="234" name="扶助費平均値テキスト"/>
        <xdr:cNvSpPr txBox="1"/>
      </xdr:nvSpPr>
      <xdr:spPr>
        <a:xfrm>
          <a:off x="4686300" y="1621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75459</xdr:rowOff>
    </xdr:from>
    <xdr:to>
      <xdr:col>24</xdr:col>
      <xdr:colOff>114300</xdr:colOff>
      <xdr:row>96</xdr:row>
      <xdr:rowOff>5609</xdr:rowOff>
    </xdr:to>
    <xdr:sp macro="" textlink="">
      <xdr:nvSpPr>
        <xdr:cNvPr id="235" name="フローチャート: 判断 234"/>
        <xdr:cNvSpPr/>
      </xdr:nvSpPr>
      <xdr:spPr>
        <a:xfrm>
          <a:off x="45847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120224</xdr:rowOff>
    </xdr:from>
    <xdr:to>
      <xdr:col>19</xdr:col>
      <xdr:colOff>177800</xdr:colOff>
      <xdr:row>98</xdr:row>
      <xdr:rowOff>122417</xdr:rowOff>
    </xdr:to>
    <xdr:cxnSp macro="">
      <xdr:nvCxnSpPr>
        <xdr:cNvPr id="236" name="直線コネクタ 235"/>
        <xdr:cNvCxnSpPr/>
      </xdr:nvCxnSpPr>
      <xdr:spPr>
        <a:xfrm flipV="1">
          <a:off x="2908300" y="16922324"/>
          <a:ext cx="889000" cy="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55798</xdr:rowOff>
    </xdr:from>
    <xdr:to>
      <xdr:col>20</xdr:col>
      <xdr:colOff>38100</xdr:colOff>
      <xdr:row>95</xdr:row>
      <xdr:rowOff>157398</xdr:rowOff>
    </xdr:to>
    <xdr:sp macro="" textlink="">
      <xdr:nvSpPr>
        <xdr:cNvPr id="237" name="フローチャート: 判断 236"/>
        <xdr:cNvSpPr/>
      </xdr:nvSpPr>
      <xdr:spPr>
        <a:xfrm>
          <a:off x="3746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2475</xdr:rowOff>
    </xdr:from>
    <xdr:ext cx="534377" cy="259045"/>
    <xdr:sp macro="" textlink="">
      <xdr:nvSpPr>
        <xdr:cNvPr id="238" name="テキスト ボックス 237"/>
        <xdr:cNvSpPr txBox="1"/>
      </xdr:nvSpPr>
      <xdr:spPr>
        <a:xfrm>
          <a:off x="3517411" y="161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122417</xdr:rowOff>
    </xdr:from>
    <xdr:to>
      <xdr:col>15</xdr:col>
      <xdr:colOff>50800</xdr:colOff>
      <xdr:row>98</xdr:row>
      <xdr:rowOff>126259</xdr:rowOff>
    </xdr:to>
    <xdr:cxnSp macro="">
      <xdr:nvCxnSpPr>
        <xdr:cNvPr id="239" name="直線コネクタ 238"/>
        <xdr:cNvCxnSpPr/>
      </xdr:nvCxnSpPr>
      <xdr:spPr>
        <a:xfrm flipV="1">
          <a:off x="2019300" y="16924517"/>
          <a:ext cx="889000" cy="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146599</xdr:rowOff>
    </xdr:from>
    <xdr:to>
      <xdr:col>15</xdr:col>
      <xdr:colOff>101600</xdr:colOff>
      <xdr:row>96</xdr:row>
      <xdr:rowOff>76749</xdr:rowOff>
    </xdr:to>
    <xdr:sp macro="" textlink="">
      <xdr:nvSpPr>
        <xdr:cNvPr id="240" name="フローチャート: 判断 239"/>
        <xdr:cNvSpPr/>
      </xdr:nvSpPr>
      <xdr:spPr>
        <a:xfrm>
          <a:off x="2857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93276</xdr:rowOff>
    </xdr:from>
    <xdr:ext cx="469744" cy="259045"/>
    <xdr:sp macro="" textlink="">
      <xdr:nvSpPr>
        <xdr:cNvPr id="241" name="テキスト ボックス 240"/>
        <xdr:cNvSpPr txBox="1"/>
      </xdr:nvSpPr>
      <xdr:spPr>
        <a:xfrm>
          <a:off x="2673428" y="1620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71486</xdr:rowOff>
    </xdr:from>
    <xdr:to>
      <xdr:col>10</xdr:col>
      <xdr:colOff>114300</xdr:colOff>
      <xdr:row>98</xdr:row>
      <xdr:rowOff>126259</xdr:rowOff>
    </xdr:to>
    <xdr:cxnSp macro="">
      <xdr:nvCxnSpPr>
        <xdr:cNvPr id="242" name="直線コネクタ 241"/>
        <xdr:cNvCxnSpPr/>
      </xdr:nvCxnSpPr>
      <xdr:spPr>
        <a:xfrm>
          <a:off x="1130300" y="16873586"/>
          <a:ext cx="8890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162418</xdr:rowOff>
    </xdr:from>
    <xdr:to>
      <xdr:col>10</xdr:col>
      <xdr:colOff>165100</xdr:colOff>
      <xdr:row>96</xdr:row>
      <xdr:rowOff>92568</xdr:rowOff>
    </xdr:to>
    <xdr:sp macro="" textlink="">
      <xdr:nvSpPr>
        <xdr:cNvPr id="243" name="フローチャート: 判断 242"/>
        <xdr:cNvSpPr/>
      </xdr:nvSpPr>
      <xdr:spPr>
        <a:xfrm>
          <a:off x="1968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109095</xdr:rowOff>
    </xdr:from>
    <xdr:ext cx="469744" cy="259045"/>
    <xdr:sp macro="" textlink="">
      <xdr:nvSpPr>
        <xdr:cNvPr id="244" name="テキスト ボックス 243"/>
        <xdr:cNvSpPr txBox="1"/>
      </xdr:nvSpPr>
      <xdr:spPr>
        <a:xfrm>
          <a:off x="1784428" y="1622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46563</xdr:rowOff>
    </xdr:from>
    <xdr:to>
      <xdr:col>6</xdr:col>
      <xdr:colOff>38100</xdr:colOff>
      <xdr:row>97</xdr:row>
      <xdr:rowOff>148163</xdr:rowOff>
    </xdr:to>
    <xdr:sp macro="" textlink="">
      <xdr:nvSpPr>
        <xdr:cNvPr id="245" name="フローチャート: 判断 244"/>
        <xdr:cNvSpPr/>
      </xdr:nvSpPr>
      <xdr:spPr>
        <a:xfrm>
          <a:off x="1079500" y="166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164690</xdr:rowOff>
    </xdr:from>
    <xdr:ext cx="469744" cy="259045"/>
    <xdr:sp macro="" textlink="">
      <xdr:nvSpPr>
        <xdr:cNvPr id="246" name="テキスト ボックス 245"/>
        <xdr:cNvSpPr txBox="1"/>
      </xdr:nvSpPr>
      <xdr:spPr>
        <a:xfrm>
          <a:off x="895428" y="164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69332</xdr:rowOff>
    </xdr:from>
    <xdr:to>
      <xdr:col>24</xdr:col>
      <xdr:colOff>114300</xdr:colOff>
      <xdr:row>98</xdr:row>
      <xdr:rowOff>170932</xdr:rowOff>
    </xdr:to>
    <xdr:sp macro="" textlink="">
      <xdr:nvSpPr>
        <xdr:cNvPr id="252" name="楕円 251"/>
        <xdr:cNvSpPr/>
      </xdr:nvSpPr>
      <xdr:spPr>
        <a:xfrm>
          <a:off x="4584700" y="1687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155709</xdr:rowOff>
    </xdr:from>
    <xdr:ext cx="469744" cy="259045"/>
    <xdr:sp macro="" textlink="">
      <xdr:nvSpPr>
        <xdr:cNvPr id="253" name="扶助費該当値テキスト"/>
        <xdr:cNvSpPr txBox="1"/>
      </xdr:nvSpPr>
      <xdr:spPr>
        <a:xfrm>
          <a:off x="4686300" y="1678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69424</xdr:rowOff>
    </xdr:from>
    <xdr:to>
      <xdr:col>20</xdr:col>
      <xdr:colOff>38100</xdr:colOff>
      <xdr:row>98</xdr:row>
      <xdr:rowOff>171024</xdr:rowOff>
    </xdr:to>
    <xdr:sp macro="" textlink="">
      <xdr:nvSpPr>
        <xdr:cNvPr id="254" name="楕円 253"/>
        <xdr:cNvSpPr/>
      </xdr:nvSpPr>
      <xdr:spPr>
        <a:xfrm>
          <a:off x="3746500" y="168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162151</xdr:rowOff>
    </xdr:from>
    <xdr:ext cx="469744" cy="259045"/>
    <xdr:sp macro="" textlink="">
      <xdr:nvSpPr>
        <xdr:cNvPr id="255" name="テキスト ボックス 254"/>
        <xdr:cNvSpPr txBox="1"/>
      </xdr:nvSpPr>
      <xdr:spPr>
        <a:xfrm>
          <a:off x="3549728" y="1696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71617</xdr:rowOff>
    </xdr:from>
    <xdr:to>
      <xdr:col>15</xdr:col>
      <xdr:colOff>101600</xdr:colOff>
      <xdr:row>99</xdr:row>
      <xdr:rowOff>1767</xdr:rowOff>
    </xdr:to>
    <xdr:sp macro="" textlink="">
      <xdr:nvSpPr>
        <xdr:cNvPr id="256" name="楕円 255"/>
        <xdr:cNvSpPr/>
      </xdr:nvSpPr>
      <xdr:spPr>
        <a:xfrm>
          <a:off x="2857500" y="168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164344</xdr:rowOff>
    </xdr:from>
    <xdr:ext cx="469744" cy="259045"/>
    <xdr:sp macro="" textlink="">
      <xdr:nvSpPr>
        <xdr:cNvPr id="257" name="テキスト ボックス 256"/>
        <xdr:cNvSpPr txBox="1"/>
      </xdr:nvSpPr>
      <xdr:spPr>
        <a:xfrm>
          <a:off x="2673428" y="169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75459</xdr:rowOff>
    </xdr:from>
    <xdr:to>
      <xdr:col>10</xdr:col>
      <xdr:colOff>165100</xdr:colOff>
      <xdr:row>99</xdr:row>
      <xdr:rowOff>5609</xdr:rowOff>
    </xdr:to>
    <xdr:sp macro="" textlink="">
      <xdr:nvSpPr>
        <xdr:cNvPr id="258" name="楕円 257"/>
        <xdr:cNvSpPr/>
      </xdr:nvSpPr>
      <xdr:spPr>
        <a:xfrm>
          <a:off x="1968500" y="168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168186</xdr:rowOff>
    </xdr:from>
    <xdr:ext cx="469744" cy="259045"/>
    <xdr:sp macro="" textlink="">
      <xdr:nvSpPr>
        <xdr:cNvPr id="259" name="テキスト ボックス 258"/>
        <xdr:cNvSpPr txBox="1"/>
      </xdr:nvSpPr>
      <xdr:spPr>
        <a:xfrm>
          <a:off x="1784428" y="1697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20686</xdr:rowOff>
    </xdr:from>
    <xdr:to>
      <xdr:col>6</xdr:col>
      <xdr:colOff>38100</xdr:colOff>
      <xdr:row>98</xdr:row>
      <xdr:rowOff>122286</xdr:rowOff>
    </xdr:to>
    <xdr:sp macro="" textlink="">
      <xdr:nvSpPr>
        <xdr:cNvPr id="260" name="楕円 259"/>
        <xdr:cNvSpPr/>
      </xdr:nvSpPr>
      <xdr:spPr>
        <a:xfrm>
          <a:off x="1079500" y="1682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113413</xdr:rowOff>
    </xdr:from>
    <xdr:ext cx="469744" cy="259045"/>
    <xdr:sp macro="" textlink="">
      <xdr:nvSpPr>
        <xdr:cNvPr id="261" name="テキスト ボックス 260"/>
        <xdr:cNvSpPr txBox="1"/>
      </xdr:nvSpPr>
      <xdr:spPr>
        <a:xfrm>
          <a:off x="895428" y="1691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129733</xdr:rowOff>
    </xdr:from>
    <xdr:to>
      <xdr:col>54</xdr:col>
      <xdr:colOff>189865</xdr:colOff>
      <xdr:row>36</xdr:row>
      <xdr:rowOff>165212</xdr:rowOff>
    </xdr:to>
    <xdr:cxnSp macro="">
      <xdr:nvCxnSpPr>
        <xdr:cNvPr id="282" name="直線コネクタ 281"/>
        <xdr:cNvCxnSpPr/>
      </xdr:nvCxnSpPr>
      <xdr:spPr>
        <a:xfrm flipV="1">
          <a:off x="10475595" y="5273233"/>
          <a:ext cx="1270" cy="1064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169039</xdr:rowOff>
    </xdr:from>
    <xdr:ext cx="534377" cy="259045"/>
    <xdr:sp macro="" textlink="">
      <xdr:nvSpPr>
        <xdr:cNvPr id="283" name="補助費等最小値テキスト"/>
        <xdr:cNvSpPr txBox="1"/>
      </xdr:nvSpPr>
      <xdr:spPr>
        <a:xfrm>
          <a:off x="10528300" y="634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165212</xdr:rowOff>
    </xdr:from>
    <xdr:to>
      <xdr:col>55</xdr:col>
      <xdr:colOff>88900</xdr:colOff>
      <xdr:row>36</xdr:row>
      <xdr:rowOff>165212</xdr:rowOff>
    </xdr:to>
    <xdr:cxnSp macro="">
      <xdr:nvCxnSpPr>
        <xdr:cNvPr id="284" name="直線コネクタ 283"/>
        <xdr:cNvCxnSpPr/>
      </xdr:nvCxnSpPr>
      <xdr:spPr>
        <a:xfrm>
          <a:off x="10388600" y="633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76410</xdr:rowOff>
    </xdr:from>
    <xdr:ext cx="599010" cy="259045"/>
    <xdr:sp macro="" textlink="">
      <xdr:nvSpPr>
        <xdr:cNvPr id="285" name="補助費等最大値テキスト"/>
        <xdr:cNvSpPr txBox="1"/>
      </xdr:nvSpPr>
      <xdr:spPr>
        <a:xfrm>
          <a:off x="10528300" y="504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129733</xdr:rowOff>
    </xdr:from>
    <xdr:to>
      <xdr:col>55</xdr:col>
      <xdr:colOff>88900</xdr:colOff>
      <xdr:row>30</xdr:row>
      <xdr:rowOff>129733</xdr:rowOff>
    </xdr:to>
    <xdr:cxnSp macro="">
      <xdr:nvCxnSpPr>
        <xdr:cNvPr id="286" name="直線コネクタ 285"/>
        <xdr:cNvCxnSpPr/>
      </xdr:nvCxnSpPr>
      <xdr:spPr>
        <a:xfrm>
          <a:off x="10388600" y="5273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149987</xdr:rowOff>
    </xdr:from>
    <xdr:to>
      <xdr:col>55</xdr:col>
      <xdr:colOff>0</xdr:colOff>
      <xdr:row>34</xdr:row>
      <xdr:rowOff>894</xdr:rowOff>
    </xdr:to>
    <xdr:cxnSp macro="">
      <xdr:nvCxnSpPr>
        <xdr:cNvPr id="287" name="直線コネクタ 286"/>
        <xdr:cNvCxnSpPr/>
      </xdr:nvCxnSpPr>
      <xdr:spPr>
        <a:xfrm>
          <a:off x="9639300" y="5807837"/>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126362</xdr:rowOff>
    </xdr:from>
    <xdr:ext cx="599010" cy="259045"/>
    <xdr:sp macro="" textlink="">
      <xdr:nvSpPr>
        <xdr:cNvPr id="288" name="補助費等平均値テキスト"/>
        <xdr:cNvSpPr txBox="1"/>
      </xdr:nvSpPr>
      <xdr:spPr>
        <a:xfrm>
          <a:off x="10528300" y="5441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103485</xdr:rowOff>
    </xdr:from>
    <xdr:to>
      <xdr:col>55</xdr:col>
      <xdr:colOff>50800</xdr:colOff>
      <xdr:row>33</xdr:row>
      <xdr:rowOff>33635</xdr:rowOff>
    </xdr:to>
    <xdr:sp macro="" textlink="">
      <xdr:nvSpPr>
        <xdr:cNvPr id="289" name="フローチャート: 判断 288"/>
        <xdr:cNvSpPr/>
      </xdr:nvSpPr>
      <xdr:spPr>
        <a:xfrm>
          <a:off x="10426700" y="558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149987</xdr:rowOff>
    </xdr:from>
    <xdr:to>
      <xdr:col>50</xdr:col>
      <xdr:colOff>114300</xdr:colOff>
      <xdr:row>34</xdr:row>
      <xdr:rowOff>28875</xdr:rowOff>
    </xdr:to>
    <xdr:cxnSp macro="">
      <xdr:nvCxnSpPr>
        <xdr:cNvPr id="290" name="直線コネクタ 289"/>
        <xdr:cNvCxnSpPr/>
      </xdr:nvCxnSpPr>
      <xdr:spPr>
        <a:xfrm flipV="1">
          <a:off x="8750300" y="5807837"/>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51272</xdr:rowOff>
    </xdr:from>
    <xdr:to>
      <xdr:col>50</xdr:col>
      <xdr:colOff>165100</xdr:colOff>
      <xdr:row>30</xdr:row>
      <xdr:rowOff>152872</xdr:rowOff>
    </xdr:to>
    <xdr:sp macro="" textlink="">
      <xdr:nvSpPr>
        <xdr:cNvPr id="291" name="フローチャート: 判断 290"/>
        <xdr:cNvSpPr/>
      </xdr:nvSpPr>
      <xdr:spPr>
        <a:xfrm>
          <a:off x="9588500" y="51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169399</xdr:rowOff>
    </xdr:from>
    <xdr:ext cx="599010" cy="259045"/>
    <xdr:sp macro="" textlink="">
      <xdr:nvSpPr>
        <xdr:cNvPr id="292" name="テキスト ボックス 291"/>
        <xdr:cNvSpPr txBox="1"/>
      </xdr:nvSpPr>
      <xdr:spPr>
        <a:xfrm>
          <a:off x="9327095" y="496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28875</xdr:rowOff>
    </xdr:from>
    <xdr:to>
      <xdr:col>45</xdr:col>
      <xdr:colOff>177800</xdr:colOff>
      <xdr:row>34</xdr:row>
      <xdr:rowOff>37790</xdr:rowOff>
    </xdr:to>
    <xdr:cxnSp macro="">
      <xdr:nvCxnSpPr>
        <xdr:cNvPr id="293" name="直線コネクタ 292"/>
        <xdr:cNvCxnSpPr/>
      </xdr:nvCxnSpPr>
      <xdr:spPr>
        <a:xfrm flipV="1">
          <a:off x="7861300" y="5858175"/>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85288</xdr:rowOff>
    </xdr:from>
    <xdr:to>
      <xdr:col>46</xdr:col>
      <xdr:colOff>38100</xdr:colOff>
      <xdr:row>34</xdr:row>
      <xdr:rowOff>15438</xdr:rowOff>
    </xdr:to>
    <xdr:sp macro="" textlink="">
      <xdr:nvSpPr>
        <xdr:cNvPr id="294" name="フローチャート: 判断 293"/>
        <xdr:cNvSpPr/>
      </xdr:nvSpPr>
      <xdr:spPr>
        <a:xfrm>
          <a:off x="8699500" y="574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31965</xdr:rowOff>
    </xdr:from>
    <xdr:ext cx="534377" cy="259045"/>
    <xdr:sp macro="" textlink="">
      <xdr:nvSpPr>
        <xdr:cNvPr id="295" name="テキスト ボックス 294"/>
        <xdr:cNvSpPr txBox="1"/>
      </xdr:nvSpPr>
      <xdr:spPr>
        <a:xfrm>
          <a:off x="8483111" y="55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37790</xdr:rowOff>
    </xdr:from>
    <xdr:to>
      <xdr:col>41</xdr:col>
      <xdr:colOff>50800</xdr:colOff>
      <xdr:row>38</xdr:row>
      <xdr:rowOff>111399</xdr:rowOff>
    </xdr:to>
    <xdr:cxnSp macro="">
      <xdr:nvCxnSpPr>
        <xdr:cNvPr id="296" name="直線コネクタ 295"/>
        <xdr:cNvCxnSpPr/>
      </xdr:nvCxnSpPr>
      <xdr:spPr>
        <a:xfrm flipV="1">
          <a:off x="6972300" y="5867090"/>
          <a:ext cx="889000" cy="75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34036</xdr:rowOff>
    </xdr:from>
    <xdr:to>
      <xdr:col>41</xdr:col>
      <xdr:colOff>101600</xdr:colOff>
      <xdr:row>33</xdr:row>
      <xdr:rowOff>135636</xdr:rowOff>
    </xdr:to>
    <xdr:sp macro="" textlink="">
      <xdr:nvSpPr>
        <xdr:cNvPr id="297" name="フローチャート: 判断 296"/>
        <xdr:cNvSpPr/>
      </xdr:nvSpPr>
      <xdr:spPr>
        <a:xfrm>
          <a:off x="7810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152163</xdr:rowOff>
    </xdr:from>
    <xdr:ext cx="534377" cy="259045"/>
    <xdr:sp macro="" textlink="">
      <xdr:nvSpPr>
        <xdr:cNvPr id="298" name="テキスト ボックス 297"/>
        <xdr:cNvSpPr txBox="1"/>
      </xdr:nvSpPr>
      <xdr:spPr>
        <a:xfrm>
          <a:off x="7594111" y="546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82545</xdr:rowOff>
    </xdr:from>
    <xdr:to>
      <xdr:col>36</xdr:col>
      <xdr:colOff>165100</xdr:colOff>
      <xdr:row>31</xdr:row>
      <xdr:rowOff>12695</xdr:rowOff>
    </xdr:to>
    <xdr:sp macro="" textlink="">
      <xdr:nvSpPr>
        <xdr:cNvPr id="299" name="フローチャート: 判断 298"/>
        <xdr:cNvSpPr/>
      </xdr:nvSpPr>
      <xdr:spPr>
        <a:xfrm>
          <a:off x="6921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29222</xdr:rowOff>
    </xdr:from>
    <xdr:ext cx="599010" cy="259045"/>
    <xdr:sp macro="" textlink="">
      <xdr:nvSpPr>
        <xdr:cNvPr id="300" name="テキスト ボックス 299"/>
        <xdr:cNvSpPr txBox="1"/>
      </xdr:nvSpPr>
      <xdr:spPr>
        <a:xfrm>
          <a:off x="6672795"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121544</xdr:rowOff>
    </xdr:from>
    <xdr:to>
      <xdr:col>55</xdr:col>
      <xdr:colOff>50800</xdr:colOff>
      <xdr:row>34</xdr:row>
      <xdr:rowOff>51694</xdr:rowOff>
    </xdr:to>
    <xdr:sp macro="" textlink="">
      <xdr:nvSpPr>
        <xdr:cNvPr id="306" name="楕円 305"/>
        <xdr:cNvSpPr/>
      </xdr:nvSpPr>
      <xdr:spPr>
        <a:xfrm>
          <a:off x="10426700" y="57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99971</xdr:rowOff>
    </xdr:from>
    <xdr:ext cx="534377" cy="259045"/>
    <xdr:sp macro="" textlink="">
      <xdr:nvSpPr>
        <xdr:cNvPr id="307" name="補助費等該当値テキスト"/>
        <xdr:cNvSpPr txBox="1"/>
      </xdr:nvSpPr>
      <xdr:spPr>
        <a:xfrm>
          <a:off x="10528300" y="57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99187</xdr:rowOff>
    </xdr:from>
    <xdr:to>
      <xdr:col>50</xdr:col>
      <xdr:colOff>165100</xdr:colOff>
      <xdr:row>34</xdr:row>
      <xdr:rowOff>29337</xdr:rowOff>
    </xdr:to>
    <xdr:sp macro="" textlink="">
      <xdr:nvSpPr>
        <xdr:cNvPr id="308" name="楕円 307"/>
        <xdr:cNvSpPr/>
      </xdr:nvSpPr>
      <xdr:spPr>
        <a:xfrm>
          <a:off x="9588500" y="57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20464</xdr:rowOff>
    </xdr:from>
    <xdr:ext cx="534377" cy="259045"/>
    <xdr:sp macro="" textlink="">
      <xdr:nvSpPr>
        <xdr:cNvPr id="309" name="テキスト ボックス 308"/>
        <xdr:cNvSpPr txBox="1"/>
      </xdr:nvSpPr>
      <xdr:spPr>
        <a:xfrm>
          <a:off x="9359411" y="584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149525</xdr:rowOff>
    </xdr:from>
    <xdr:to>
      <xdr:col>46</xdr:col>
      <xdr:colOff>38100</xdr:colOff>
      <xdr:row>34</xdr:row>
      <xdr:rowOff>79675</xdr:rowOff>
    </xdr:to>
    <xdr:sp macro="" textlink="">
      <xdr:nvSpPr>
        <xdr:cNvPr id="310" name="楕円 309"/>
        <xdr:cNvSpPr/>
      </xdr:nvSpPr>
      <xdr:spPr>
        <a:xfrm>
          <a:off x="8699500" y="58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70802</xdr:rowOff>
    </xdr:from>
    <xdr:ext cx="534377" cy="259045"/>
    <xdr:sp macro="" textlink="">
      <xdr:nvSpPr>
        <xdr:cNvPr id="311" name="テキスト ボックス 310"/>
        <xdr:cNvSpPr txBox="1"/>
      </xdr:nvSpPr>
      <xdr:spPr>
        <a:xfrm>
          <a:off x="8483111" y="590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158440</xdr:rowOff>
    </xdr:from>
    <xdr:to>
      <xdr:col>41</xdr:col>
      <xdr:colOff>101600</xdr:colOff>
      <xdr:row>34</xdr:row>
      <xdr:rowOff>88590</xdr:rowOff>
    </xdr:to>
    <xdr:sp macro="" textlink="">
      <xdr:nvSpPr>
        <xdr:cNvPr id="312" name="楕円 311"/>
        <xdr:cNvSpPr/>
      </xdr:nvSpPr>
      <xdr:spPr>
        <a:xfrm>
          <a:off x="7810500" y="58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79717</xdr:rowOff>
    </xdr:from>
    <xdr:ext cx="534377" cy="259045"/>
    <xdr:sp macro="" textlink="">
      <xdr:nvSpPr>
        <xdr:cNvPr id="313" name="テキスト ボックス 312"/>
        <xdr:cNvSpPr txBox="1"/>
      </xdr:nvSpPr>
      <xdr:spPr>
        <a:xfrm>
          <a:off x="7594111" y="590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60599</xdr:rowOff>
    </xdr:from>
    <xdr:to>
      <xdr:col>36</xdr:col>
      <xdr:colOff>165100</xdr:colOff>
      <xdr:row>38</xdr:row>
      <xdr:rowOff>162199</xdr:rowOff>
    </xdr:to>
    <xdr:sp macro="" textlink="">
      <xdr:nvSpPr>
        <xdr:cNvPr id="314" name="楕円 313"/>
        <xdr:cNvSpPr/>
      </xdr:nvSpPr>
      <xdr:spPr>
        <a:xfrm>
          <a:off x="6921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153326</xdr:rowOff>
    </xdr:from>
    <xdr:ext cx="534377" cy="259045"/>
    <xdr:sp macro="" textlink="">
      <xdr:nvSpPr>
        <xdr:cNvPr id="315" name="テキスト ボックス 314"/>
        <xdr:cNvSpPr txBox="1"/>
      </xdr:nvSpPr>
      <xdr:spPr>
        <a:xfrm>
          <a:off x="6705111" y="66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72230</xdr:rowOff>
    </xdr:from>
    <xdr:to>
      <xdr:col>54</xdr:col>
      <xdr:colOff>189865</xdr:colOff>
      <xdr:row>58</xdr:row>
      <xdr:rowOff>70369</xdr:rowOff>
    </xdr:to>
    <xdr:cxnSp macro="">
      <xdr:nvCxnSpPr>
        <xdr:cNvPr id="340" name="直線コネクタ 339"/>
        <xdr:cNvCxnSpPr/>
      </xdr:nvCxnSpPr>
      <xdr:spPr>
        <a:xfrm flipV="1">
          <a:off x="10475595" y="8644730"/>
          <a:ext cx="1270" cy="136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74196</xdr:rowOff>
    </xdr:from>
    <xdr:ext cx="534377" cy="259045"/>
    <xdr:sp macro="" textlink="">
      <xdr:nvSpPr>
        <xdr:cNvPr id="341" name="普通建設事業費最小値テキスト"/>
        <xdr:cNvSpPr txBox="1"/>
      </xdr:nvSpPr>
      <xdr:spPr>
        <a:xfrm>
          <a:off x="10528300" y="100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70369</xdr:rowOff>
    </xdr:from>
    <xdr:to>
      <xdr:col>55</xdr:col>
      <xdr:colOff>88900</xdr:colOff>
      <xdr:row>58</xdr:row>
      <xdr:rowOff>70369</xdr:rowOff>
    </xdr:to>
    <xdr:cxnSp macro="">
      <xdr:nvCxnSpPr>
        <xdr:cNvPr id="342" name="直線コネクタ 341"/>
        <xdr:cNvCxnSpPr/>
      </xdr:nvCxnSpPr>
      <xdr:spPr>
        <a:xfrm>
          <a:off x="10388600" y="1001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18907</xdr:rowOff>
    </xdr:from>
    <xdr:ext cx="599010" cy="259045"/>
    <xdr:sp macro="" textlink="">
      <xdr:nvSpPr>
        <xdr:cNvPr id="343" name="普通建設事業費最大値テキスト"/>
        <xdr:cNvSpPr txBox="1"/>
      </xdr:nvSpPr>
      <xdr:spPr>
        <a:xfrm>
          <a:off x="10528300" y="84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72230</xdr:rowOff>
    </xdr:from>
    <xdr:to>
      <xdr:col>55</xdr:col>
      <xdr:colOff>88900</xdr:colOff>
      <xdr:row>50</xdr:row>
      <xdr:rowOff>72230</xdr:rowOff>
    </xdr:to>
    <xdr:cxnSp macro="">
      <xdr:nvCxnSpPr>
        <xdr:cNvPr id="344" name="直線コネクタ 343"/>
        <xdr:cNvCxnSpPr/>
      </xdr:nvCxnSpPr>
      <xdr:spPr>
        <a:xfrm>
          <a:off x="10388600" y="8644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32846</xdr:rowOff>
    </xdr:from>
    <xdr:to>
      <xdr:col>55</xdr:col>
      <xdr:colOff>0</xdr:colOff>
      <xdr:row>56</xdr:row>
      <xdr:rowOff>15032</xdr:rowOff>
    </xdr:to>
    <xdr:cxnSp macro="">
      <xdr:nvCxnSpPr>
        <xdr:cNvPr id="345" name="直線コネクタ 344"/>
        <xdr:cNvCxnSpPr/>
      </xdr:nvCxnSpPr>
      <xdr:spPr>
        <a:xfrm flipV="1">
          <a:off x="9639300" y="9462596"/>
          <a:ext cx="838200" cy="15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17835</xdr:rowOff>
    </xdr:from>
    <xdr:ext cx="534377" cy="259045"/>
    <xdr:sp macro="" textlink="">
      <xdr:nvSpPr>
        <xdr:cNvPr id="346" name="普通建設事業費平均値テキスト"/>
        <xdr:cNvSpPr txBox="1"/>
      </xdr:nvSpPr>
      <xdr:spPr>
        <a:xfrm>
          <a:off x="10528300" y="9447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39408</xdr:rowOff>
    </xdr:from>
    <xdr:to>
      <xdr:col>55</xdr:col>
      <xdr:colOff>50800</xdr:colOff>
      <xdr:row>55</xdr:row>
      <xdr:rowOff>141008</xdr:rowOff>
    </xdr:to>
    <xdr:sp macro="" textlink="">
      <xdr:nvSpPr>
        <xdr:cNvPr id="347" name="フローチャート: 判断 346"/>
        <xdr:cNvSpPr/>
      </xdr:nvSpPr>
      <xdr:spPr>
        <a:xfrm>
          <a:off x="10426700" y="946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48407</xdr:rowOff>
    </xdr:from>
    <xdr:to>
      <xdr:col>50</xdr:col>
      <xdr:colOff>114300</xdr:colOff>
      <xdr:row>56</xdr:row>
      <xdr:rowOff>15032</xdr:rowOff>
    </xdr:to>
    <xdr:cxnSp macro="">
      <xdr:nvCxnSpPr>
        <xdr:cNvPr id="348" name="直線コネクタ 347"/>
        <xdr:cNvCxnSpPr/>
      </xdr:nvCxnSpPr>
      <xdr:spPr>
        <a:xfrm>
          <a:off x="8750300" y="9478157"/>
          <a:ext cx="889000" cy="1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114438</xdr:rowOff>
    </xdr:from>
    <xdr:to>
      <xdr:col>50</xdr:col>
      <xdr:colOff>165100</xdr:colOff>
      <xdr:row>56</xdr:row>
      <xdr:rowOff>44588</xdr:rowOff>
    </xdr:to>
    <xdr:sp macro="" textlink="">
      <xdr:nvSpPr>
        <xdr:cNvPr id="349" name="フローチャート: 判断 348"/>
        <xdr:cNvSpPr/>
      </xdr:nvSpPr>
      <xdr:spPr>
        <a:xfrm>
          <a:off x="95885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61115</xdr:rowOff>
    </xdr:from>
    <xdr:ext cx="534377" cy="259045"/>
    <xdr:sp macro="" textlink="">
      <xdr:nvSpPr>
        <xdr:cNvPr id="350" name="テキスト ボックス 349"/>
        <xdr:cNvSpPr txBox="1"/>
      </xdr:nvSpPr>
      <xdr:spPr>
        <a:xfrm>
          <a:off x="9359411" y="93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48407</xdr:rowOff>
    </xdr:from>
    <xdr:to>
      <xdr:col>45</xdr:col>
      <xdr:colOff>177800</xdr:colOff>
      <xdr:row>56</xdr:row>
      <xdr:rowOff>20452</xdr:rowOff>
    </xdr:to>
    <xdr:cxnSp macro="">
      <xdr:nvCxnSpPr>
        <xdr:cNvPr id="351" name="直線コネクタ 350"/>
        <xdr:cNvCxnSpPr/>
      </xdr:nvCxnSpPr>
      <xdr:spPr>
        <a:xfrm flipV="1">
          <a:off x="7861300" y="9478157"/>
          <a:ext cx="889000" cy="1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29545</xdr:rowOff>
    </xdr:from>
    <xdr:to>
      <xdr:col>46</xdr:col>
      <xdr:colOff>38100</xdr:colOff>
      <xdr:row>56</xdr:row>
      <xdr:rowOff>131145</xdr:rowOff>
    </xdr:to>
    <xdr:sp macro="" textlink="">
      <xdr:nvSpPr>
        <xdr:cNvPr id="352" name="フローチャート: 判断 351"/>
        <xdr:cNvSpPr/>
      </xdr:nvSpPr>
      <xdr:spPr>
        <a:xfrm>
          <a:off x="8699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122272</xdr:rowOff>
    </xdr:from>
    <xdr:ext cx="534377" cy="259045"/>
    <xdr:sp macro="" textlink="">
      <xdr:nvSpPr>
        <xdr:cNvPr id="353" name="テキスト ボックス 352"/>
        <xdr:cNvSpPr txBox="1"/>
      </xdr:nvSpPr>
      <xdr:spPr>
        <a:xfrm>
          <a:off x="8483111" y="97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87171</xdr:rowOff>
    </xdr:from>
    <xdr:to>
      <xdr:col>41</xdr:col>
      <xdr:colOff>50800</xdr:colOff>
      <xdr:row>56</xdr:row>
      <xdr:rowOff>20452</xdr:rowOff>
    </xdr:to>
    <xdr:cxnSp macro="">
      <xdr:nvCxnSpPr>
        <xdr:cNvPr id="354" name="直線コネクタ 353"/>
        <xdr:cNvCxnSpPr/>
      </xdr:nvCxnSpPr>
      <xdr:spPr>
        <a:xfrm>
          <a:off x="6972300" y="9174021"/>
          <a:ext cx="889000" cy="44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106028</xdr:rowOff>
    </xdr:from>
    <xdr:to>
      <xdr:col>41</xdr:col>
      <xdr:colOff>101600</xdr:colOff>
      <xdr:row>57</xdr:row>
      <xdr:rowOff>36178</xdr:rowOff>
    </xdr:to>
    <xdr:sp macro="" textlink="">
      <xdr:nvSpPr>
        <xdr:cNvPr id="355" name="フローチャート: 判断 354"/>
        <xdr:cNvSpPr/>
      </xdr:nvSpPr>
      <xdr:spPr>
        <a:xfrm>
          <a:off x="7810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27305</xdr:rowOff>
    </xdr:from>
    <xdr:ext cx="534377" cy="259045"/>
    <xdr:sp macro="" textlink="">
      <xdr:nvSpPr>
        <xdr:cNvPr id="356" name="テキスト ボックス 355"/>
        <xdr:cNvSpPr txBox="1"/>
      </xdr:nvSpPr>
      <xdr:spPr>
        <a:xfrm>
          <a:off x="7594111" y="97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91986</xdr:rowOff>
    </xdr:from>
    <xdr:to>
      <xdr:col>36</xdr:col>
      <xdr:colOff>165100</xdr:colOff>
      <xdr:row>56</xdr:row>
      <xdr:rowOff>22136</xdr:rowOff>
    </xdr:to>
    <xdr:sp macro="" textlink="">
      <xdr:nvSpPr>
        <xdr:cNvPr id="357" name="フローチャート: 判断 356"/>
        <xdr:cNvSpPr/>
      </xdr:nvSpPr>
      <xdr:spPr>
        <a:xfrm>
          <a:off x="6921500" y="952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13263</xdr:rowOff>
    </xdr:from>
    <xdr:ext cx="534377" cy="259045"/>
    <xdr:sp macro="" textlink="">
      <xdr:nvSpPr>
        <xdr:cNvPr id="358" name="テキスト ボックス 357"/>
        <xdr:cNvSpPr txBox="1"/>
      </xdr:nvSpPr>
      <xdr:spPr>
        <a:xfrm>
          <a:off x="6705111" y="961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153496</xdr:rowOff>
    </xdr:from>
    <xdr:to>
      <xdr:col>55</xdr:col>
      <xdr:colOff>50800</xdr:colOff>
      <xdr:row>55</xdr:row>
      <xdr:rowOff>83646</xdr:rowOff>
    </xdr:to>
    <xdr:sp macro="" textlink="">
      <xdr:nvSpPr>
        <xdr:cNvPr id="364" name="楕円 363"/>
        <xdr:cNvSpPr/>
      </xdr:nvSpPr>
      <xdr:spPr>
        <a:xfrm>
          <a:off x="10426700" y="9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4923</xdr:rowOff>
    </xdr:from>
    <xdr:ext cx="534377" cy="259045"/>
    <xdr:sp macro="" textlink="">
      <xdr:nvSpPr>
        <xdr:cNvPr id="365" name="普通建設事業費該当値テキスト"/>
        <xdr:cNvSpPr txBox="1"/>
      </xdr:nvSpPr>
      <xdr:spPr>
        <a:xfrm>
          <a:off x="10528300" y="926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135682</xdr:rowOff>
    </xdr:from>
    <xdr:to>
      <xdr:col>50</xdr:col>
      <xdr:colOff>165100</xdr:colOff>
      <xdr:row>56</xdr:row>
      <xdr:rowOff>65832</xdr:rowOff>
    </xdr:to>
    <xdr:sp macro="" textlink="">
      <xdr:nvSpPr>
        <xdr:cNvPr id="366" name="楕円 365"/>
        <xdr:cNvSpPr/>
      </xdr:nvSpPr>
      <xdr:spPr>
        <a:xfrm>
          <a:off x="9588500" y="95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56959</xdr:rowOff>
    </xdr:from>
    <xdr:ext cx="534377" cy="259045"/>
    <xdr:sp macro="" textlink="">
      <xdr:nvSpPr>
        <xdr:cNvPr id="367" name="テキスト ボックス 366"/>
        <xdr:cNvSpPr txBox="1"/>
      </xdr:nvSpPr>
      <xdr:spPr>
        <a:xfrm>
          <a:off x="9359411" y="965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169057</xdr:rowOff>
    </xdr:from>
    <xdr:to>
      <xdr:col>46</xdr:col>
      <xdr:colOff>38100</xdr:colOff>
      <xdr:row>55</xdr:row>
      <xdr:rowOff>99207</xdr:rowOff>
    </xdr:to>
    <xdr:sp macro="" textlink="">
      <xdr:nvSpPr>
        <xdr:cNvPr id="368" name="楕円 367"/>
        <xdr:cNvSpPr/>
      </xdr:nvSpPr>
      <xdr:spPr>
        <a:xfrm>
          <a:off x="8699500" y="942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115734</xdr:rowOff>
    </xdr:from>
    <xdr:ext cx="534377" cy="259045"/>
    <xdr:sp macro="" textlink="">
      <xdr:nvSpPr>
        <xdr:cNvPr id="369" name="テキスト ボックス 368"/>
        <xdr:cNvSpPr txBox="1"/>
      </xdr:nvSpPr>
      <xdr:spPr>
        <a:xfrm>
          <a:off x="8483111" y="92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141102</xdr:rowOff>
    </xdr:from>
    <xdr:to>
      <xdr:col>41</xdr:col>
      <xdr:colOff>101600</xdr:colOff>
      <xdr:row>56</xdr:row>
      <xdr:rowOff>71252</xdr:rowOff>
    </xdr:to>
    <xdr:sp macro="" textlink="">
      <xdr:nvSpPr>
        <xdr:cNvPr id="370" name="楕円 369"/>
        <xdr:cNvSpPr/>
      </xdr:nvSpPr>
      <xdr:spPr>
        <a:xfrm>
          <a:off x="7810500" y="95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87779</xdr:rowOff>
    </xdr:from>
    <xdr:ext cx="534377" cy="259045"/>
    <xdr:sp macro="" textlink="">
      <xdr:nvSpPr>
        <xdr:cNvPr id="371" name="テキスト ボックス 370"/>
        <xdr:cNvSpPr txBox="1"/>
      </xdr:nvSpPr>
      <xdr:spPr>
        <a:xfrm>
          <a:off x="7594111" y="93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36371</xdr:rowOff>
    </xdr:from>
    <xdr:to>
      <xdr:col>36</xdr:col>
      <xdr:colOff>165100</xdr:colOff>
      <xdr:row>53</xdr:row>
      <xdr:rowOff>137971</xdr:rowOff>
    </xdr:to>
    <xdr:sp macro="" textlink="">
      <xdr:nvSpPr>
        <xdr:cNvPr id="372" name="楕円 371"/>
        <xdr:cNvSpPr/>
      </xdr:nvSpPr>
      <xdr:spPr>
        <a:xfrm>
          <a:off x="6921500" y="91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154498</xdr:rowOff>
    </xdr:from>
    <xdr:ext cx="599010" cy="259045"/>
    <xdr:sp macro="" textlink="">
      <xdr:nvSpPr>
        <xdr:cNvPr id="373" name="テキスト ボックス 372"/>
        <xdr:cNvSpPr txBox="1"/>
      </xdr:nvSpPr>
      <xdr:spPr>
        <a:xfrm>
          <a:off x="6672795" y="889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4" name="テキスト ボックス 383"/>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2007</xdr:rowOff>
    </xdr:from>
    <xdr:to>
      <xdr:col>54</xdr:col>
      <xdr:colOff>189865</xdr:colOff>
      <xdr:row>78</xdr:row>
      <xdr:rowOff>108916</xdr:rowOff>
    </xdr:to>
    <xdr:cxnSp macro="">
      <xdr:nvCxnSpPr>
        <xdr:cNvPr id="396" name="直線コネクタ 395"/>
        <xdr:cNvCxnSpPr/>
      </xdr:nvCxnSpPr>
      <xdr:spPr>
        <a:xfrm flipV="1">
          <a:off x="10475595" y="12003507"/>
          <a:ext cx="1270" cy="147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112743</xdr:rowOff>
    </xdr:from>
    <xdr:ext cx="534377" cy="259045"/>
    <xdr:sp macro="" textlink="">
      <xdr:nvSpPr>
        <xdr:cNvPr id="397" name="普通建設事業費 （ うち新規整備　）最小値テキスト"/>
        <xdr:cNvSpPr txBox="1"/>
      </xdr:nvSpPr>
      <xdr:spPr>
        <a:xfrm>
          <a:off x="10528300" y="134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108916</xdr:rowOff>
    </xdr:from>
    <xdr:to>
      <xdr:col>55</xdr:col>
      <xdr:colOff>88900</xdr:colOff>
      <xdr:row>78</xdr:row>
      <xdr:rowOff>108916</xdr:rowOff>
    </xdr:to>
    <xdr:cxnSp macro="">
      <xdr:nvCxnSpPr>
        <xdr:cNvPr id="398" name="直線コネクタ 397"/>
        <xdr:cNvCxnSpPr/>
      </xdr:nvCxnSpPr>
      <xdr:spPr>
        <a:xfrm>
          <a:off x="10388600" y="1348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120134</xdr:rowOff>
    </xdr:from>
    <xdr:ext cx="534377" cy="259045"/>
    <xdr:sp macro="" textlink="">
      <xdr:nvSpPr>
        <xdr:cNvPr id="399" name="普通建設事業費 （ うち新規整備　）最大値テキスト"/>
        <xdr:cNvSpPr txBox="1"/>
      </xdr:nvSpPr>
      <xdr:spPr>
        <a:xfrm>
          <a:off x="10528300" y="11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2007</xdr:rowOff>
    </xdr:from>
    <xdr:to>
      <xdr:col>55</xdr:col>
      <xdr:colOff>88900</xdr:colOff>
      <xdr:row>70</xdr:row>
      <xdr:rowOff>2007</xdr:rowOff>
    </xdr:to>
    <xdr:cxnSp macro="">
      <xdr:nvCxnSpPr>
        <xdr:cNvPr id="400" name="直線コネクタ 399"/>
        <xdr:cNvCxnSpPr/>
      </xdr:nvCxnSpPr>
      <xdr:spPr>
        <a:xfrm>
          <a:off x="10388600" y="1200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164427</xdr:rowOff>
    </xdr:from>
    <xdr:to>
      <xdr:col>55</xdr:col>
      <xdr:colOff>0</xdr:colOff>
      <xdr:row>76</xdr:row>
      <xdr:rowOff>95008</xdr:rowOff>
    </xdr:to>
    <xdr:cxnSp macro="">
      <xdr:nvCxnSpPr>
        <xdr:cNvPr id="401" name="直線コネクタ 400"/>
        <xdr:cNvCxnSpPr/>
      </xdr:nvCxnSpPr>
      <xdr:spPr>
        <a:xfrm flipV="1">
          <a:off x="9639300" y="12851727"/>
          <a:ext cx="838200" cy="2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167746</xdr:rowOff>
    </xdr:from>
    <xdr:ext cx="534377" cy="259045"/>
    <xdr:sp macro="" textlink="">
      <xdr:nvSpPr>
        <xdr:cNvPr id="402" name="普通建設事業費 （ うち新規整備　）平均値テキスト"/>
        <xdr:cNvSpPr txBox="1"/>
      </xdr:nvSpPr>
      <xdr:spPr>
        <a:xfrm>
          <a:off x="10528300" y="1251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144869</xdr:rowOff>
    </xdr:from>
    <xdr:to>
      <xdr:col>55</xdr:col>
      <xdr:colOff>50800</xdr:colOff>
      <xdr:row>74</xdr:row>
      <xdr:rowOff>75019</xdr:rowOff>
    </xdr:to>
    <xdr:sp macro="" textlink="">
      <xdr:nvSpPr>
        <xdr:cNvPr id="403" name="フローチャート: 判断 402"/>
        <xdr:cNvSpPr/>
      </xdr:nvSpPr>
      <xdr:spPr>
        <a:xfrm>
          <a:off x="104267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34086</xdr:rowOff>
    </xdr:from>
    <xdr:to>
      <xdr:col>50</xdr:col>
      <xdr:colOff>114300</xdr:colOff>
      <xdr:row>76</xdr:row>
      <xdr:rowOff>95008</xdr:rowOff>
    </xdr:to>
    <xdr:cxnSp macro="">
      <xdr:nvCxnSpPr>
        <xdr:cNvPr id="404" name="直線コネクタ 403"/>
        <xdr:cNvCxnSpPr/>
      </xdr:nvCxnSpPr>
      <xdr:spPr>
        <a:xfrm>
          <a:off x="8750300" y="13064286"/>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130619</xdr:rowOff>
    </xdr:from>
    <xdr:to>
      <xdr:col>50</xdr:col>
      <xdr:colOff>165100</xdr:colOff>
      <xdr:row>75</xdr:row>
      <xdr:rowOff>60769</xdr:rowOff>
    </xdr:to>
    <xdr:sp macro="" textlink="">
      <xdr:nvSpPr>
        <xdr:cNvPr id="405" name="フローチャート: 判断 404"/>
        <xdr:cNvSpPr/>
      </xdr:nvSpPr>
      <xdr:spPr>
        <a:xfrm>
          <a:off x="9588500" y="1281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77296</xdr:rowOff>
    </xdr:from>
    <xdr:ext cx="534377" cy="259045"/>
    <xdr:sp macro="" textlink="">
      <xdr:nvSpPr>
        <xdr:cNvPr id="406" name="テキスト ボックス 405"/>
        <xdr:cNvSpPr txBox="1"/>
      </xdr:nvSpPr>
      <xdr:spPr>
        <a:xfrm>
          <a:off x="9359411" y="1259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46736</xdr:rowOff>
    </xdr:from>
    <xdr:to>
      <xdr:col>45</xdr:col>
      <xdr:colOff>177800</xdr:colOff>
      <xdr:row>76</xdr:row>
      <xdr:rowOff>34086</xdr:rowOff>
    </xdr:to>
    <xdr:cxnSp macro="">
      <xdr:nvCxnSpPr>
        <xdr:cNvPr id="407" name="直線コネクタ 406"/>
        <xdr:cNvCxnSpPr/>
      </xdr:nvCxnSpPr>
      <xdr:spPr>
        <a:xfrm>
          <a:off x="7861300" y="12734036"/>
          <a:ext cx="889000" cy="33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74346</xdr:rowOff>
    </xdr:from>
    <xdr:to>
      <xdr:col>46</xdr:col>
      <xdr:colOff>38100</xdr:colOff>
      <xdr:row>76</xdr:row>
      <xdr:rowOff>4496</xdr:rowOff>
    </xdr:to>
    <xdr:sp macro="" textlink="">
      <xdr:nvSpPr>
        <xdr:cNvPr id="408" name="フローチャート: 判断 407"/>
        <xdr:cNvSpPr/>
      </xdr:nvSpPr>
      <xdr:spPr>
        <a:xfrm>
          <a:off x="8699500" y="1293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21023</xdr:rowOff>
    </xdr:from>
    <xdr:ext cx="534377" cy="259045"/>
    <xdr:sp macro="" textlink="">
      <xdr:nvSpPr>
        <xdr:cNvPr id="409" name="テキスト ボックス 408"/>
        <xdr:cNvSpPr txBox="1"/>
      </xdr:nvSpPr>
      <xdr:spPr>
        <a:xfrm>
          <a:off x="8483111" y="1270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121031</xdr:rowOff>
    </xdr:from>
    <xdr:to>
      <xdr:col>41</xdr:col>
      <xdr:colOff>50800</xdr:colOff>
      <xdr:row>74</xdr:row>
      <xdr:rowOff>46736</xdr:rowOff>
    </xdr:to>
    <xdr:cxnSp macro="">
      <xdr:nvCxnSpPr>
        <xdr:cNvPr id="410" name="直線コネクタ 409"/>
        <xdr:cNvCxnSpPr/>
      </xdr:nvCxnSpPr>
      <xdr:spPr>
        <a:xfrm>
          <a:off x="6972300" y="12636881"/>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59334</xdr:rowOff>
    </xdr:from>
    <xdr:to>
      <xdr:col>41</xdr:col>
      <xdr:colOff>101600</xdr:colOff>
      <xdr:row>74</xdr:row>
      <xdr:rowOff>160934</xdr:rowOff>
    </xdr:to>
    <xdr:sp macro="" textlink="">
      <xdr:nvSpPr>
        <xdr:cNvPr id="411" name="フローチャート: 判断 410"/>
        <xdr:cNvSpPr/>
      </xdr:nvSpPr>
      <xdr:spPr>
        <a:xfrm>
          <a:off x="7810500" y="127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152061</xdr:rowOff>
    </xdr:from>
    <xdr:ext cx="534377" cy="259045"/>
    <xdr:sp macro="" textlink="">
      <xdr:nvSpPr>
        <xdr:cNvPr id="412" name="テキスト ボックス 411"/>
        <xdr:cNvSpPr txBox="1"/>
      </xdr:nvSpPr>
      <xdr:spPr>
        <a:xfrm>
          <a:off x="7594111" y="128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10338</xdr:rowOff>
    </xdr:from>
    <xdr:to>
      <xdr:col>36</xdr:col>
      <xdr:colOff>165100</xdr:colOff>
      <xdr:row>74</xdr:row>
      <xdr:rowOff>111938</xdr:rowOff>
    </xdr:to>
    <xdr:sp macro="" textlink="">
      <xdr:nvSpPr>
        <xdr:cNvPr id="413" name="フローチャート: 判断 412"/>
        <xdr:cNvSpPr/>
      </xdr:nvSpPr>
      <xdr:spPr>
        <a:xfrm>
          <a:off x="6921500" y="1269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103065</xdr:rowOff>
    </xdr:from>
    <xdr:ext cx="534377" cy="259045"/>
    <xdr:sp macro="" textlink="">
      <xdr:nvSpPr>
        <xdr:cNvPr id="414" name="テキスト ボックス 413"/>
        <xdr:cNvSpPr txBox="1"/>
      </xdr:nvSpPr>
      <xdr:spPr>
        <a:xfrm>
          <a:off x="6705111" y="127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113627</xdr:rowOff>
    </xdr:from>
    <xdr:to>
      <xdr:col>55</xdr:col>
      <xdr:colOff>50800</xdr:colOff>
      <xdr:row>75</xdr:row>
      <xdr:rowOff>43777</xdr:rowOff>
    </xdr:to>
    <xdr:sp macro="" textlink="">
      <xdr:nvSpPr>
        <xdr:cNvPr id="420" name="楕円 419"/>
        <xdr:cNvSpPr/>
      </xdr:nvSpPr>
      <xdr:spPr>
        <a:xfrm>
          <a:off x="10426700" y="128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92054</xdr:rowOff>
    </xdr:from>
    <xdr:ext cx="534377" cy="259045"/>
    <xdr:sp macro="" textlink="">
      <xdr:nvSpPr>
        <xdr:cNvPr id="421" name="普通建設事業費 （ うち新規整備　）該当値テキスト"/>
        <xdr:cNvSpPr txBox="1"/>
      </xdr:nvSpPr>
      <xdr:spPr>
        <a:xfrm>
          <a:off x="10528300" y="1277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44208</xdr:rowOff>
    </xdr:from>
    <xdr:to>
      <xdr:col>50</xdr:col>
      <xdr:colOff>165100</xdr:colOff>
      <xdr:row>76</xdr:row>
      <xdr:rowOff>145808</xdr:rowOff>
    </xdr:to>
    <xdr:sp macro="" textlink="">
      <xdr:nvSpPr>
        <xdr:cNvPr id="422" name="楕円 421"/>
        <xdr:cNvSpPr/>
      </xdr:nvSpPr>
      <xdr:spPr>
        <a:xfrm>
          <a:off x="9588500" y="130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136935</xdr:rowOff>
    </xdr:from>
    <xdr:ext cx="534377" cy="259045"/>
    <xdr:sp macro="" textlink="">
      <xdr:nvSpPr>
        <xdr:cNvPr id="423" name="テキスト ボックス 422"/>
        <xdr:cNvSpPr txBox="1"/>
      </xdr:nvSpPr>
      <xdr:spPr>
        <a:xfrm>
          <a:off x="93594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154736</xdr:rowOff>
    </xdr:from>
    <xdr:to>
      <xdr:col>46</xdr:col>
      <xdr:colOff>38100</xdr:colOff>
      <xdr:row>76</xdr:row>
      <xdr:rowOff>84886</xdr:rowOff>
    </xdr:to>
    <xdr:sp macro="" textlink="">
      <xdr:nvSpPr>
        <xdr:cNvPr id="424" name="楕円 423"/>
        <xdr:cNvSpPr/>
      </xdr:nvSpPr>
      <xdr:spPr>
        <a:xfrm>
          <a:off x="8699500" y="1301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76013</xdr:rowOff>
    </xdr:from>
    <xdr:ext cx="534377" cy="259045"/>
    <xdr:sp macro="" textlink="">
      <xdr:nvSpPr>
        <xdr:cNvPr id="425" name="テキスト ボックス 424"/>
        <xdr:cNvSpPr txBox="1"/>
      </xdr:nvSpPr>
      <xdr:spPr>
        <a:xfrm>
          <a:off x="8483111" y="131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167386</xdr:rowOff>
    </xdr:from>
    <xdr:to>
      <xdr:col>41</xdr:col>
      <xdr:colOff>101600</xdr:colOff>
      <xdr:row>74</xdr:row>
      <xdr:rowOff>97536</xdr:rowOff>
    </xdr:to>
    <xdr:sp macro="" textlink="">
      <xdr:nvSpPr>
        <xdr:cNvPr id="426" name="楕円 425"/>
        <xdr:cNvSpPr/>
      </xdr:nvSpPr>
      <xdr:spPr>
        <a:xfrm>
          <a:off x="7810500" y="126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114063</xdr:rowOff>
    </xdr:from>
    <xdr:ext cx="534377" cy="259045"/>
    <xdr:sp macro="" textlink="">
      <xdr:nvSpPr>
        <xdr:cNvPr id="427" name="テキスト ボックス 426"/>
        <xdr:cNvSpPr txBox="1"/>
      </xdr:nvSpPr>
      <xdr:spPr>
        <a:xfrm>
          <a:off x="7594111" y="124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70231</xdr:rowOff>
    </xdr:from>
    <xdr:to>
      <xdr:col>36</xdr:col>
      <xdr:colOff>165100</xdr:colOff>
      <xdr:row>74</xdr:row>
      <xdr:rowOff>381</xdr:rowOff>
    </xdr:to>
    <xdr:sp macro="" textlink="">
      <xdr:nvSpPr>
        <xdr:cNvPr id="428" name="楕円 427"/>
        <xdr:cNvSpPr/>
      </xdr:nvSpPr>
      <xdr:spPr>
        <a:xfrm>
          <a:off x="6921500" y="125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16908</xdr:rowOff>
    </xdr:from>
    <xdr:ext cx="534377" cy="259045"/>
    <xdr:sp macro="" textlink="">
      <xdr:nvSpPr>
        <xdr:cNvPr id="429" name="テキスト ボックス 428"/>
        <xdr:cNvSpPr txBox="1"/>
      </xdr:nvSpPr>
      <xdr:spPr>
        <a:xfrm>
          <a:off x="6705111" y="123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131547</xdr:rowOff>
    </xdr:from>
    <xdr:to>
      <xdr:col>54</xdr:col>
      <xdr:colOff>189865</xdr:colOff>
      <xdr:row>99</xdr:row>
      <xdr:rowOff>96038</xdr:rowOff>
    </xdr:to>
    <xdr:cxnSp macro="">
      <xdr:nvCxnSpPr>
        <xdr:cNvPr id="452" name="直線コネクタ 451"/>
        <xdr:cNvCxnSpPr/>
      </xdr:nvCxnSpPr>
      <xdr:spPr>
        <a:xfrm flipV="1">
          <a:off x="10475595" y="15562047"/>
          <a:ext cx="1270" cy="150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99865</xdr:rowOff>
    </xdr:from>
    <xdr:ext cx="469744" cy="259045"/>
    <xdr:sp macro="" textlink="">
      <xdr:nvSpPr>
        <xdr:cNvPr id="453" name="普通建設事業費 （ うち更新整備　）最小値テキスト"/>
        <xdr:cNvSpPr txBox="1"/>
      </xdr:nvSpPr>
      <xdr:spPr>
        <a:xfrm>
          <a:off x="10528300" y="170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96038</xdr:rowOff>
    </xdr:from>
    <xdr:to>
      <xdr:col>55</xdr:col>
      <xdr:colOff>88900</xdr:colOff>
      <xdr:row>99</xdr:row>
      <xdr:rowOff>96038</xdr:rowOff>
    </xdr:to>
    <xdr:cxnSp macro="">
      <xdr:nvCxnSpPr>
        <xdr:cNvPr id="454" name="直線コネクタ 453"/>
        <xdr:cNvCxnSpPr/>
      </xdr:nvCxnSpPr>
      <xdr:spPr>
        <a:xfrm>
          <a:off x="10388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78224</xdr:rowOff>
    </xdr:from>
    <xdr:ext cx="534377" cy="259045"/>
    <xdr:sp macro="" textlink="">
      <xdr:nvSpPr>
        <xdr:cNvPr id="455" name="普通建設事業費 （ うち更新整備　）最大値テキスト"/>
        <xdr:cNvSpPr txBox="1"/>
      </xdr:nvSpPr>
      <xdr:spPr>
        <a:xfrm>
          <a:off x="10528300" y="153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131547</xdr:rowOff>
    </xdr:from>
    <xdr:to>
      <xdr:col>55</xdr:col>
      <xdr:colOff>88900</xdr:colOff>
      <xdr:row>90</xdr:row>
      <xdr:rowOff>131547</xdr:rowOff>
    </xdr:to>
    <xdr:cxnSp macro="">
      <xdr:nvCxnSpPr>
        <xdr:cNvPr id="456" name="直線コネクタ 455"/>
        <xdr:cNvCxnSpPr/>
      </xdr:nvCxnSpPr>
      <xdr:spPr>
        <a:xfrm>
          <a:off x="10388600" y="1556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12331</xdr:rowOff>
    </xdr:from>
    <xdr:to>
      <xdr:col>55</xdr:col>
      <xdr:colOff>0</xdr:colOff>
      <xdr:row>94</xdr:row>
      <xdr:rowOff>139395</xdr:rowOff>
    </xdr:to>
    <xdr:cxnSp macro="">
      <xdr:nvCxnSpPr>
        <xdr:cNvPr id="457" name="直線コネクタ 456"/>
        <xdr:cNvCxnSpPr/>
      </xdr:nvCxnSpPr>
      <xdr:spPr>
        <a:xfrm flipV="1">
          <a:off x="9639300" y="16128631"/>
          <a:ext cx="838200" cy="1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32275</xdr:rowOff>
    </xdr:from>
    <xdr:ext cx="534377" cy="259045"/>
    <xdr:sp macro="" textlink="">
      <xdr:nvSpPr>
        <xdr:cNvPr id="458" name="普通建設事業費 （ うち更新整備　）平均値テキスト"/>
        <xdr:cNvSpPr txBox="1"/>
      </xdr:nvSpPr>
      <xdr:spPr>
        <a:xfrm>
          <a:off x="10528300" y="16320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53848</xdr:rowOff>
    </xdr:from>
    <xdr:to>
      <xdr:col>55</xdr:col>
      <xdr:colOff>50800</xdr:colOff>
      <xdr:row>95</xdr:row>
      <xdr:rowOff>155448</xdr:rowOff>
    </xdr:to>
    <xdr:sp macro="" textlink="">
      <xdr:nvSpPr>
        <xdr:cNvPr id="459" name="フローチャート: 判断 458"/>
        <xdr:cNvSpPr/>
      </xdr:nvSpPr>
      <xdr:spPr>
        <a:xfrm>
          <a:off x="104267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123392</xdr:rowOff>
    </xdr:from>
    <xdr:to>
      <xdr:col>50</xdr:col>
      <xdr:colOff>114300</xdr:colOff>
      <xdr:row>94</xdr:row>
      <xdr:rowOff>139395</xdr:rowOff>
    </xdr:to>
    <xdr:cxnSp macro="">
      <xdr:nvCxnSpPr>
        <xdr:cNvPr id="460" name="直線コネクタ 459"/>
        <xdr:cNvCxnSpPr/>
      </xdr:nvCxnSpPr>
      <xdr:spPr>
        <a:xfrm>
          <a:off x="8750300" y="16068242"/>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66535</xdr:rowOff>
    </xdr:from>
    <xdr:to>
      <xdr:col>50</xdr:col>
      <xdr:colOff>165100</xdr:colOff>
      <xdr:row>95</xdr:row>
      <xdr:rowOff>168135</xdr:rowOff>
    </xdr:to>
    <xdr:sp macro="" textlink="">
      <xdr:nvSpPr>
        <xdr:cNvPr id="461" name="フローチャート: 判断 460"/>
        <xdr:cNvSpPr/>
      </xdr:nvSpPr>
      <xdr:spPr>
        <a:xfrm>
          <a:off x="9588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159262</xdr:rowOff>
    </xdr:from>
    <xdr:ext cx="534377" cy="259045"/>
    <xdr:sp macro="" textlink="">
      <xdr:nvSpPr>
        <xdr:cNvPr id="462" name="テキスト ボックス 461"/>
        <xdr:cNvSpPr txBox="1"/>
      </xdr:nvSpPr>
      <xdr:spPr>
        <a:xfrm>
          <a:off x="9359411" y="164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123392</xdr:rowOff>
    </xdr:from>
    <xdr:to>
      <xdr:col>45</xdr:col>
      <xdr:colOff>177800</xdr:colOff>
      <xdr:row>98</xdr:row>
      <xdr:rowOff>41821</xdr:rowOff>
    </xdr:to>
    <xdr:cxnSp macro="">
      <xdr:nvCxnSpPr>
        <xdr:cNvPr id="463" name="直線コネクタ 462"/>
        <xdr:cNvCxnSpPr/>
      </xdr:nvCxnSpPr>
      <xdr:spPr>
        <a:xfrm flipV="1">
          <a:off x="7861300" y="16068242"/>
          <a:ext cx="889000" cy="77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77470</xdr:rowOff>
    </xdr:from>
    <xdr:to>
      <xdr:col>46</xdr:col>
      <xdr:colOff>38100</xdr:colOff>
      <xdr:row>96</xdr:row>
      <xdr:rowOff>7620</xdr:rowOff>
    </xdr:to>
    <xdr:sp macro="" textlink="">
      <xdr:nvSpPr>
        <xdr:cNvPr id="464" name="フローチャート: 判断 463"/>
        <xdr:cNvSpPr/>
      </xdr:nvSpPr>
      <xdr:spPr>
        <a:xfrm>
          <a:off x="8699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170197</xdr:rowOff>
    </xdr:from>
    <xdr:ext cx="534377" cy="259045"/>
    <xdr:sp macro="" textlink="">
      <xdr:nvSpPr>
        <xdr:cNvPr id="465" name="テキスト ボックス 464"/>
        <xdr:cNvSpPr txBox="1"/>
      </xdr:nvSpPr>
      <xdr:spPr>
        <a:xfrm>
          <a:off x="84831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115773</xdr:rowOff>
    </xdr:from>
    <xdr:to>
      <xdr:col>41</xdr:col>
      <xdr:colOff>50800</xdr:colOff>
      <xdr:row>98</xdr:row>
      <xdr:rowOff>41821</xdr:rowOff>
    </xdr:to>
    <xdr:cxnSp macro="">
      <xdr:nvCxnSpPr>
        <xdr:cNvPr id="466" name="直線コネクタ 465"/>
        <xdr:cNvCxnSpPr/>
      </xdr:nvCxnSpPr>
      <xdr:spPr>
        <a:xfrm>
          <a:off x="6972300" y="16403523"/>
          <a:ext cx="889000" cy="4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109550</xdr:rowOff>
    </xdr:from>
    <xdr:to>
      <xdr:col>41</xdr:col>
      <xdr:colOff>101600</xdr:colOff>
      <xdr:row>98</xdr:row>
      <xdr:rowOff>39700</xdr:rowOff>
    </xdr:to>
    <xdr:sp macro="" textlink="">
      <xdr:nvSpPr>
        <xdr:cNvPr id="467" name="フローチャート: 判断 466"/>
        <xdr:cNvSpPr/>
      </xdr:nvSpPr>
      <xdr:spPr>
        <a:xfrm>
          <a:off x="7810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56227</xdr:rowOff>
    </xdr:from>
    <xdr:ext cx="534377" cy="259045"/>
    <xdr:sp macro="" textlink="">
      <xdr:nvSpPr>
        <xdr:cNvPr id="468" name="テキスト ボックス 467"/>
        <xdr:cNvSpPr txBox="1"/>
      </xdr:nvSpPr>
      <xdr:spPr>
        <a:xfrm>
          <a:off x="75941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126276</xdr:rowOff>
    </xdr:from>
    <xdr:to>
      <xdr:col>36</xdr:col>
      <xdr:colOff>165100</xdr:colOff>
      <xdr:row>97</xdr:row>
      <xdr:rowOff>56426</xdr:rowOff>
    </xdr:to>
    <xdr:sp macro="" textlink="">
      <xdr:nvSpPr>
        <xdr:cNvPr id="469" name="フローチャート: 判断 468"/>
        <xdr:cNvSpPr/>
      </xdr:nvSpPr>
      <xdr:spPr>
        <a:xfrm>
          <a:off x="6921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47553</xdr:rowOff>
    </xdr:from>
    <xdr:ext cx="534377" cy="259045"/>
    <xdr:sp macro="" textlink="">
      <xdr:nvSpPr>
        <xdr:cNvPr id="470" name="テキスト ボックス 469"/>
        <xdr:cNvSpPr txBox="1"/>
      </xdr:nvSpPr>
      <xdr:spPr>
        <a:xfrm>
          <a:off x="6705111" y="1667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132981</xdr:rowOff>
    </xdr:from>
    <xdr:to>
      <xdr:col>55</xdr:col>
      <xdr:colOff>50800</xdr:colOff>
      <xdr:row>94</xdr:row>
      <xdr:rowOff>63131</xdr:rowOff>
    </xdr:to>
    <xdr:sp macro="" textlink="">
      <xdr:nvSpPr>
        <xdr:cNvPr id="476" name="楕円 475"/>
        <xdr:cNvSpPr/>
      </xdr:nvSpPr>
      <xdr:spPr>
        <a:xfrm>
          <a:off x="10426700" y="1607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155858</xdr:rowOff>
    </xdr:from>
    <xdr:ext cx="534377" cy="259045"/>
    <xdr:sp macro="" textlink="">
      <xdr:nvSpPr>
        <xdr:cNvPr id="477" name="普通建設事業費 （ うち更新整備　）該当値テキスト"/>
        <xdr:cNvSpPr txBox="1"/>
      </xdr:nvSpPr>
      <xdr:spPr>
        <a:xfrm>
          <a:off x="10528300" y="159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88595</xdr:rowOff>
    </xdr:from>
    <xdr:to>
      <xdr:col>50</xdr:col>
      <xdr:colOff>165100</xdr:colOff>
      <xdr:row>95</xdr:row>
      <xdr:rowOff>18745</xdr:rowOff>
    </xdr:to>
    <xdr:sp macro="" textlink="">
      <xdr:nvSpPr>
        <xdr:cNvPr id="478" name="楕円 477"/>
        <xdr:cNvSpPr/>
      </xdr:nvSpPr>
      <xdr:spPr>
        <a:xfrm>
          <a:off x="9588500" y="162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35272</xdr:rowOff>
    </xdr:from>
    <xdr:ext cx="534377" cy="259045"/>
    <xdr:sp macro="" textlink="">
      <xdr:nvSpPr>
        <xdr:cNvPr id="479" name="テキスト ボックス 478"/>
        <xdr:cNvSpPr txBox="1"/>
      </xdr:nvSpPr>
      <xdr:spPr>
        <a:xfrm>
          <a:off x="9359411" y="159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72592</xdr:rowOff>
    </xdr:from>
    <xdr:to>
      <xdr:col>46</xdr:col>
      <xdr:colOff>38100</xdr:colOff>
      <xdr:row>94</xdr:row>
      <xdr:rowOff>2742</xdr:rowOff>
    </xdr:to>
    <xdr:sp macro="" textlink="">
      <xdr:nvSpPr>
        <xdr:cNvPr id="480" name="楕円 479"/>
        <xdr:cNvSpPr/>
      </xdr:nvSpPr>
      <xdr:spPr>
        <a:xfrm>
          <a:off x="8699500" y="160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19269</xdr:rowOff>
    </xdr:from>
    <xdr:ext cx="534377" cy="259045"/>
    <xdr:sp macro="" textlink="">
      <xdr:nvSpPr>
        <xdr:cNvPr id="481" name="テキスト ボックス 480"/>
        <xdr:cNvSpPr txBox="1"/>
      </xdr:nvSpPr>
      <xdr:spPr>
        <a:xfrm>
          <a:off x="8483111" y="1579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162471</xdr:rowOff>
    </xdr:from>
    <xdr:to>
      <xdr:col>41</xdr:col>
      <xdr:colOff>101600</xdr:colOff>
      <xdr:row>98</xdr:row>
      <xdr:rowOff>92621</xdr:rowOff>
    </xdr:to>
    <xdr:sp macro="" textlink="">
      <xdr:nvSpPr>
        <xdr:cNvPr id="482" name="楕円 481"/>
        <xdr:cNvSpPr/>
      </xdr:nvSpPr>
      <xdr:spPr>
        <a:xfrm>
          <a:off x="7810500" y="1679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83748</xdr:rowOff>
    </xdr:from>
    <xdr:ext cx="534377" cy="259045"/>
    <xdr:sp macro="" textlink="">
      <xdr:nvSpPr>
        <xdr:cNvPr id="483" name="テキスト ボックス 482"/>
        <xdr:cNvSpPr txBox="1"/>
      </xdr:nvSpPr>
      <xdr:spPr>
        <a:xfrm>
          <a:off x="7594111" y="168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64973</xdr:rowOff>
    </xdr:from>
    <xdr:to>
      <xdr:col>36</xdr:col>
      <xdr:colOff>165100</xdr:colOff>
      <xdr:row>95</xdr:row>
      <xdr:rowOff>166573</xdr:rowOff>
    </xdr:to>
    <xdr:sp macro="" textlink="">
      <xdr:nvSpPr>
        <xdr:cNvPr id="484" name="楕円 483"/>
        <xdr:cNvSpPr/>
      </xdr:nvSpPr>
      <xdr:spPr>
        <a:xfrm>
          <a:off x="6921500" y="163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11650</xdr:rowOff>
    </xdr:from>
    <xdr:ext cx="534377" cy="259045"/>
    <xdr:sp macro="" textlink="">
      <xdr:nvSpPr>
        <xdr:cNvPr id="485" name="テキスト ボックス 484"/>
        <xdr:cNvSpPr txBox="1"/>
      </xdr:nvSpPr>
      <xdr:spPr>
        <a:xfrm>
          <a:off x="6705111" y="161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70183</xdr:rowOff>
    </xdr:from>
    <xdr:to>
      <xdr:col>85</xdr:col>
      <xdr:colOff>126364</xdr:colOff>
      <xdr:row>38</xdr:row>
      <xdr:rowOff>103741</xdr:rowOff>
    </xdr:to>
    <xdr:cxnSp macro="">
      <xdr:nvCxnSpPr>
        <xdr:cNvPr id="505" name="直線コネクタ 504"/>
        <xdr:cNvCxnSpPr/>
      </xdr:nvCxnSpPr>
      <xdr:spPr>
        <a:xfrm flipV="1">
          <a:off x="16317595" y="5213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107568</xdr:rowOff>
    </xdr:from>
    <xdr:ext cx="469744" cy="259045"/>
    <xdr:sp macro="" textlink="">
      <xdr:nvSpPr>
        <xdr:cNvPr id="506" name="災害復旧事業費最小値テキスト"/>
        <xdr:cNvSpPr txBox="1"/>
      </xdr:nvSpPr>
      <xdr:spPr>
        <a:xfrm>
          <a:off x="16370300" y="66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103741</xdr:rowOff>
    </xdr:from>
    <xdr:to>
      <xdr:col>86</xdr:col>
      <xdr:colOff>25400</xdr:colOff>
      <xdr:row>38</xdr:row>
      <xdr:rowOff>103741</xdr:rowOff>
    </xdr:to>
    <xdr:cxnSp macro="">
      <xdr:nvCxnSpPr>
        <xdr:cNvPr id="507" name="直線コネクタ 506"/>
        <xdr:cNvCxnSpPr/>
      </xdr:nvCxnSpPr>
      <xdr:spPr>
        <a:xfrm>
          <a:off x="16230600" y="661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16860</xdr:rowOff>
    </xdr:from>
    <xdr:ext cx="534377" cy="259045"/>
    <xdr:sp macro="" textlink="">
      <xdr:nvSpPr>
        <xdr:cNvPr id="508" name="災害復旧事業費最大値テキスト"/>
        <xdr:cNvSpPr txBox="1"/>
      </xdr:nvSpPr>
      <xdr:spPr>
        <a:xfrm>
          <a:off x="16370300" y="4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70183</xdr:rowOff>
    </xdr:from>
    <xdr:to>
      <xdr:col>86</xdr:col>
      <xdr:colOff>25400</xdr:colOff>
      <xdr:row>30</xdr:row>
      <xdr:rowOff>70183</xdr:rowOff>
    </xdr:to>
    <xdr:cxnSp macro="">
      <xdr:nvCxnSpPr>
        <xdr:cNvPr id="509" name="直線コネクタ 508"/>
        <xdr:cNvCxnSpPr/>
      </xdr:nvCxnSpPr>
      <xdr:spPr>
        <a:xfrm>
          <a:off x="16230600" y="5213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71783</xdr:rowOff>
    </xdr:from>
    <xdr:to>
      <xdr:col>85</xdr:col>
      <xdr:colOff>127000</xdr:colOff>
      <xdr:row>38</xdr:row>
      <xdr:rowOff>112314</xdr:rowOff>
    </xdr:to>
    <xdr:cxnSp macro="">
      <xdr:nvCxnSpPr>
        <xdr:cNvPr id="510" name="直線コネクタ 509"/>
        <xdr:cNvCxnSpPr/>
      </xdr:nvCxnSpPr>
      <xdr:spPr>
        <a:xfrm flipV="1">
          <a:off x="15481300" y="6586883"/>
          <a:ext cx="8382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9799</xdr:rowOff>
    </xdr:from>
    <xdr:ext cx="534377" cy="259045"/>
    <xdr:sp macro="" textlink="">
      <xdr:nvSpPr>
        <xdr:cNvPr id="511" name="災害復旧事業費平均値テキスト"/>
        <xdr:cNvSpPr txBox="1"/>
      </xdr:nvSpPr>
      <xdr:spPr>
        <a:xfrm>
          <a:off x="16370300" y="618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158372</xdr:rowOff>
    </xdr:from>
    <xdr:to>
      <xdr:col>85</xdr:col>
      <xdr:colOff>177800</xdr:colOff>
      <xdr:row>37</xdr:row>
      <xdr:rowOff>88522</xdr:rowOff>
    </xdr:to>
    <xdr:sp macro="" textlink="">
      <xdr:nvSpPr>
        <xdr:cNvPr id="512" name="フローチャート: 判断 511"/>
        <xdr:cNvSpPr/>
      </xdr:nvSpPr>
      <xdr:spPr>
        <a:xfrm>
          <a:off x="162687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112314</xdr:rowOff>
    </xdr:from>
    <xdr:to>
      <xdr:col>81</xdr:col>
      <xdr:colOff>50800</xdr:colOff>
      <xdr:row>38</xdr:row>
      <xdr:rowOff>126053</xdr:rowOff>
    </xdr:to>
    <xdr:cxnSp macro="">
      <xdr:nvCxnSpPr>
        <xdr:cNvPr id="513" name="直線コネクタ 512"/>
        <xdr:cNvCxnSpPr/>
      </xdr:nvCxnSpPr>
      <xdr:spPr>
        <a:xfrm flipV="1">
          <a:off x="14592300" y="6627414"/>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44300</xdr:rowOff>
    </xdr:from>
    <xdr:to>
      <xdr:col>81</xdr:col>
      <xdr:colOff>101600</xdr:colOff>
      <xdr:row>37</xdr:row>
      <xdr:rowOff>145900</xdr:rowOff>
    </xdr:to>
    <xdr:sp macro="" textlink="">
      <xdr:nvSpPr>
        <xdr:cNvPr id="514" name="フローチャート: 判断 513"/>
        <xdr:cNvSpPr/>
      </xdr:nvSpPr>
      <xdr:spPr>
        <a:xfrm>
          <a:off x="15430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162427</xdr:rowOff>
    </xdr:from>
    <xdr:ext cx="469744" cy="259045"/>
    <xdr:sp macro="" textlink="">
      <xdr:nvSpPr>
        <xdr:cNvPr id="515" name="テキスト ボックス 514"/>
        <xdr:cNvSpPr txBox="1"/>
      </xdr:nvSpPr>
      <xdr:spPr>
        <a:xfrm>
          <a:off x="15233728" y="61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123858</xdr:rowOff>
    </xdr:from>
    <xdr:to>
      <xdr:col>76</xdr:col>
      <xdr:colOff>114300</xdr:colOff>
      <xdr:row>38</xdr:row>
      <xdr:rowOff>126053</xdr:rowOff>
    </xdr:to>
    <xdr:cxnSp macro="">
      <xdr:nvCxnSpPr>
        <xdr:cNvPr id="516" name="直線コネクタ 515"/>
        <xdr:cNvCxnSpPr/>
      </xdr:nvCxnSpPr>
      <xdr:spPr>
        <a:xfrm>
          <a:off x="13703300" y="663895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20182</xdr:rowOff>
    </xdr:from>
    <xdr:to>
      <xdr:col>76</xdr:col>
      <xdr:colOff>165100</xdr:colOff>
      <xdr:row>38</xdr:row>
      <xdr:rowOff>121782</xdr:rowOff>
    </xdr:to>
    <xdr:sp macro="" textlink="">
      <xdr:nvSpPr>
        <xdr:cNvPr id="517" name="フローチャート: 判断 516"/>
        <xdr:cNvSpPr/>
      </xdr:nvSpPr>
      <xdr:spPr>
        <a:xfrm>
          <a:off x="14541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138310</xdr:rowOff>
    </xdr:from>
    <xdr:ext cx="469744" cy="259045"/>
    <xdr:sp macro="" textlink="">
      <xdr:nvSpPr>
        <xdr:cNvPr id="518" name="テキスト ボックス 517"/>
        <xdr:cNvSpPr txBox="1"/>
      </xdr:nvSpPr>
      <xdr:spPr>
        <a:xfrm>
          <a:off x="143574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112474</xdr:rowOff>
    </xdr:from>
    <xdr:to>
      <xdr:col>71</xdr:col>
      <xdr:colOff>177800</xdr:colOff>
      <xdr:row>38</xdr:row>
      <xdr:rowOff>123858</xdr:rowOff>
    </xdr:to>
    <xdr:cxnSp macro="">
      <xdr:nvCxnSpPr>
        <xdr:cNvPr id="519" name="直線コネクタ 518"/>
        <xdr:cNvCxnSpPr/>
      </xdr:nvCxnSpPr>
      <xdr:spPr>
        <a:xfrm>
          <a:off x="12814300" y="6627574"/>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47341</xdr:rowOff>
    </xdr:from>
    <xdr:to>
      <xdr:col>72</xdr:col>
      <xdr:colOff>38100</xdr:colOff>
      <xdr:row>38</xdr:row>
      <xdr:rowOff>148941</xdr:rowOff>
    </xdr:to>
    <xdr:sp macro="" textlink="">
      <xdr:nvSpPr>
        <xdr:cNvPr id="520" name="フローチャート: 判断 519"/>
        <xdr:cNvSpPr/>
      </xdr:nvSpPr>
      <xdr:spPr>
        <a:xfrm>
          <a:off x="13652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165468</xdr:rowOff>
    </xdr:from>
    <xdr:ext cx="469744" cy="259045"/>
    <xdr:sp macro="" textlink="">
      <xdr:nvSpPr>
        <xdr:cNvPr id="521" name="テキスト ボックス 520"/>
        <xdr:cNvSpPr txBox="1"/>
      </xdr:nvSpPr>
      <xdr:spPr>
        <a:xfrm>
          <a:off x="13468428" y="6337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89951</xdr:rowOff>
    </xdr:from>
    <xdr:to>
      <xdr:col>67</xdr:col>
      <xdr:colOff>101600</xdr:colOff>
      <xdr:row>38</xdr:row>
      <xdr:rowOff>20101</xdr:rowOff>
    </xdr:to>
    <xdr:sp macro="" textlink="">
      <xdr:nvSpPr>
        <xdr:cNvPr id="522" name="フローチャート: 判断 521"/>
        <xdr:cNvSpPr/>
      </xdr:nvSpPr>
      <xdr:spPr>
        <a:xfrm>
          <a:off x="12763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36628</xdr:rowOff>
    </xdr:from>
    <xdr:ext cx="469744" cy="259045"/>
    <xdr:sp macro="" textlink="">
      <xdr:nvSpPr>
        <xdr:cNvPr id="523" name="テキスト ボックス 522"/>
        <xdr:cNvSpPr txBox="1"/>
      </xdr:nvSpPr>
      <xdr:spPr>
        <a:xfrm>
          <a:off x="12579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20983</xdr:rowOff>
    </xdr:from>
    <xdr:to>
      <xdr:col>85</xdr:col>
      <xdr:colOff>177800</xdr:colOff>
      <xdr:row>38</xdr:row>
      <xdr:rowOff>122583</xdr:rowOff>
    </xdr:to>
    <xdr:sp macro="" textlink="">
      <xdr:nvSpPr>
        <xdr:cNvPr id="529" name="楕円 528"/>
        <xdr:cNvSpPr/>
      </xdr:nvSpPr>
      <xdr:spPr>
        <a:xfrm>
          <a:off x="16268700" y="65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107360</xdr:rowOff>
    </xdr:from>
    <xdr:ext cx="469744" cy="259045"/>
    <xdr:sp macro="" textlink="">
      <xdr:nvSpPr>
        <xdr:cNvPr id="530" name="災害復旧事業費該当値テキスト"/>
        <xdr:cNvSpPr txBox="1"/>
      </xdr:nvSpPr>
      <xdr:spPr>
        <a:xfrm>
          <a:off x="16370300" y="64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61514</xdr:rowOff>
    </xdr:from>
    <xdr:to>
      <xdr:col>81</xdr:col>
      <xdr:colOff>101600</xdr:colOff>
      <xdr:row>38</xdr:row>
      <xdr:rowOff>163114</xdr:rowOff>
    </xdr:to>
    <xdr:sp macro="" textlink="">
      <xdr:nvSpPr>
        <xdr:cNvPr id="531" name="楕円 530"/>
        <xdr:cNvSpPr/>
      </xdr:nvSpPr>
      <xdr:spPr>
        <a:xfrm>
          <a:off x="15430500" y="657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154241</xdr:rowOff>
    </xdr:from>
    <xdr:ext cx="469744" cy="259045"/>
    <xdr:sp macro="" textlink="">
      <xdr:nvSpPr>
        <xdr:cNvPr id="532" name="テキスト ボックス 531"/>
        <xdr:cNvSpPr txBox="1"/>
      </xdr:nvSpPr>
      <xdr:spPr>
        <a:xfrm>
          <a:off x="15233728" y="666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75253</xdr:rowOff>
    </xdr:from>
    <xdr:to>
      <xdr:col>76</xdr:col>
      <xdr:colOff>165100</xdr:colOff>
      <xdr:row>39</xdr:row>
      <xdr:rowOff>5403</xdr:rowOff>
    </xdr:to>
    <xdr:sp macro="" textlink="">
      <xdr:nvSpPr>
        <xdr:cNvPr id="533" name="楕円 532"/>
        <xdr:cNvSpPr/>
      </xdr:nvSpPr>
      <xdr:spPr>
        <a:xfrm>
          <a:off x="14541500" y="65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167980</xdr:rowOff>
    </xdr:from>
    <xdr:ext cx="378565" cy="259045"/>
    <xdr:sp macro="" textlink="">
      <xdr:nvSpPr>
        <xdr:cNvPr id="534" name="テキスト ボックス 533"/>
        <xdr:cNvSpPr txBox="1"/>
      </xdr:nvSpPr>
      <xdr:spPr>
        <a:xfrm>
          <a:off x="14403017" y="668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73058</xdr:rowOff>
    </xdr:from>
    <xdr:to>
      <xdr:col>72</xdr:col>
      <xdr:colOff>38100</xdr:colOff>
      <xdr:row>39</xdr:row>
      <xdr:rowOff>3208</xdr:rowOff>
    </xdr:to>
    <xdr:sp macro="" textlink="">
      <xdr:nvSpPr>
        <xdr:cNvPr id="535" name="楕円 534"/>
        <xdr:cNvSpPr/>
      </xdr:nvSpPr>
      <xdr:spPr>
        <a:xfrm>
          <a:off x="13652500" y="65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165785</xdr:rowOff>
    </xdr:from>
    <xdr:ext cx="378565" cy="259045"/>
    <xdr:sp macro="" textlink="">
      <xdr:nvSpPr>
        <xdr:cNvPr id="536" name="テキスト ボックス 535"/>
        <xdr:cNvSpPr txBox="1"/>
      </xdr:nvSpPr>
      <xdr:spPr>
        <a:xfrm>
          <a:off x="13514017" y="6680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61674</xdr:rowOff>
    </xdr:from>
    <xdr:to>
      <xdr:col>67</xdr:col>
      <xdr:colOff>101600</xdr:colOff>
      <xdr:row>38</xdr:row>
      <xdr:rowOff>163274</xdr:rowOff>
    </xdr:to>
    <xdr:sp macro="" textlink="">
      <xdr:nvSpPr>
        <xdr:cNvPr id="537" name="楕円 536"/>
        <xdr:cNvSpPr/>
      </xdr:nvSpPr>
      <xdr:spPr>
        <a:xfrm>
          <a:off x="12763500" y="65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154401</xdr:rowOff>
    </xdr:from>
    <xdr:ext cx="469744" cy="259045"/>
    <xdr:sp macro="" textlink="">
      <xdr:nvSpPr>
        <xdr:cNvPr id="538" name="テキスト ボックス 537"/>
        <xdr:cNvSpPr txBox="1"/>
      </xdr:nvSpPr>
      <xdr:spPr>
        <a:xfrm>
          <a:off x="12579428" y="66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6" name="テキスト ボックス 595"/>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0" name="テキスト ボックス 59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2" name="テキスト ボックス 60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35649</xdr:rowOff>
    </xdr:from>
    <xdr:to>
      <xdr:col>85</xdr:col>
      <xdr:colOff>126364</xdr:colOff>
      <xdr:row>79</xdr:row>
      <xdr:rowOff>8331</xdr:rowOff>
    </xdr:to>
    <xdr:cxnSp macro="">
      <xdr:nvCxnSpPr>
        <xdr:cNvPr id="608" name="直線コネクタ 607"/>
        <xdr:cNvCxnSpPr/>
      </xdr:nvCxnSpPr>
      <xdr:spPr>
        <a:xfrm flipV="1">
          <a:off x="16317595" y="12208599"/>
          <a:ext cx="1269"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12158</xdr:rowOff>
    </xdr:from>
    <xdr:ext cx="534377" cy="259045"/>
    <xdr:sp macro="" textlink="">
      <xdr:nvSpPr>
        <xdr:cNvPr id="609" name="公債費最小値テキスト"/>
        <xdr:cNvSpPr txBox="1"/>
      </xdr:nvSpPr>
      <xdr:spPr>
        <a:xfrm>
          <a:off x="16370300" y="135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8331</xdr:rowOff>
    </xdr:from>
    <xdr:to>
      <xdr:col>86</xdr:col>
      <xdr:colOff>25400</xdr:colOff>
      <xdr:row>79</xdr:row>
      <xdr:rowOff>8331</xdr:rowOff>
    </xdr:to>
    <xdr:cxnSp macro="">
      <xdr:nvCxnSpPr>
        <xdr:cNvPr id="610" name="直線コネクタ 609"/>
        <xdr:cNvCxnSpPr/>
      </xdr:nvCxnSpPr>
      <xdr:spPr>
        <a:xfrm>
          <a:off x="16230600" y="1355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153776</xdr:rowOff>
    </xdr:from>
    <xdr:ext cx="534377" cy="259045"/>
    <xdr:sp macro="" textlink="">
      <xdr:nvSpPr>
        <xdr:cNvPr id="611" name="公債費最大値テキスト"/>
        <xdr:cNvSpPr txBox="1"/>
      </xdr:nvSpPr>
      <xdr:spPr>
        <a:xfrm>
          <a:off x="16370300" y="119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35649</xdr:rowOff>
    </xdr:from>
    <xdr:to>
      <xdr:col>86</xdr:col>
      <xdr:colOff>25400</xdr:colOff>
      <xdr:row>71</xdr:row>
      <xdr:rowOff>35649</xdr:rowOff>
    </xdr:to>
    <xdr:cxnSp macro="">
      <xdr:nvCxnSpPr>
        <xdr:cNvPr id="612" name="直線コネクタ 611"/>
        <xdr:cNvCxnSpPr/>
      </xdr:nvCxnSpPr>
      <xdr:spPr>
        <a:xfrm>
          <a:off x="16230600" y="122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59042</xdr:rowOff>
    </xdr:from>
    <xdr:to>
      <xdr:col>85</xdr:col>
      <xdr:colOff>127000</xdr:colOff>
      <xdr:row>73</xdr:row>
      <xdr:rowOff>75654</xdr:rowOff>
    </xdr:to>
    <xdr:cxnSp macro="">
      <xdr:nvCxnSpPr>
        <xdr:cNvPr id="613" name="直線コネクタ 612"/>
        <xdr:cNvCxnSpPr/>
      </xdr:nvCxnSpPr>
      <xdr:spPr>
        <a:xfrm flipV="1">
          <a:off x="15481300" y="12574892"/>
          <a:ext cx="8382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157091</xdr:rowOff>
    </xdr:from>
    <xdr:ext cx="534377" cy="259045"/>
    <xdr:sp macro="" textlink="">
      <xdr:nvSpPr>
        <xdr:cNvPr id="614" name="公債費平均値テキスト"/>
        <xdr:cNvSpPr txBox="1"/>
      </xdr:nvSpPr>
      <xdr:spPr>
        <a:xfrm>
          <a:off x="16370300" y="1301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7214</xdr:rowOff>
    </xdr:from>
    <xdr:to>
      <xdr:col>85</xdr:col>
      <xdr:colOff>177800</xdr:colOff>
      <xdr:row>76</xdr:row>
      <xdr:rowOff>108814</xdr:rowOff>
    </xdr:to>
    <xdr:sp macro="" textlink="">
      <xdr:nvSpPr>
        <xdr:cNvPr id="615" name="フローチャート: 判断 614"/>
        <xdr:cNvSpPr/>
      </xdr:nvSpPr>
      <xdr:spPr>
        <a:xfrm>
          <a:off x="162687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75654</xdr:rowOff>
    </xdr:from>
    <xdr:to>
      <xdr:col>81</xdr:col>
      <xdr:colOff>50800</xdr:colOff>
      <xdr:row>73</xdr:row>
      <xdr:rowOff>96151</xdr:rowOff>
    </xdr:to>
    <xdr:cxnSp macro="">
      <xdr:nvCxnSpPr>
        <xdr:cNvPr id="616" name="直線コネクタ 615"/>
        <xdr:cNvCxnSpPr/>
      </xdr:nvCxnSpPr>
      <xdr:spPr>
        <a:xfrm flipV="1">
          <a:off x="14592300" y="12591504"/>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67755</xdr:rowOff>
    </xdr:from>
    <xdr:to>
      <xdr:col>81</xdr:col>
      <xdr:colOff>101600</xdr:colOff>
      <xdr:row>75</xdr:row>
      <xdr:rowOff>169354</xdr:rowOff>
    </xdr:to>
    <xdr:sp macro="" textlink="">
      <xdr:nvSpPr>
        <xdr:cNvPr id="617" name="フローチャート: 判断 616"/>
        <xdr:cNvSpPr/>
      </xdr:nvSpPr>
      <xdr:spPr>
        <a:xfrm>
          <a:off x="15430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160481</xdr:rowOff>
    </xdr:from>
    <xdr:ext cx="534377" cy="259045"/>
    <xdr:sp macro="" textlink="">
      <xdr:nvSpPr>
        <xdr:cNvPr id="618" name="テキスト ボックス 617"/>
        <xdr:cNvSpPr txBox="1"/>
      </xdr:nvSpPr>
      <xdr:spPr>
        <a:xfrm>
          <a:off x="15201411" y="1301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88570</xdr:rowOff>
    </xdr:from>
    <xdr:to>
      <xdr:col>76</xdr:col>
      <xdr:colOff>114300</xdr:colOff>
      <xdr:row>73</xdr:row>
      <xdr:rowOff>96151</xdr:rowOff>
    </xdr:to>
    <xdr:cxnSp macro="">
      <xdr:nvCxnSpPr>
        <xdr:cNvPr id="619" name="直線コネクタ 618"/>
        <xdr:cNvCxnSpPr/>
      </xdr:nvCxnSpPr>
      <xdr:spPr>
        <a:xfrm>
          <a:off x="13703300" y="12604420"/>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129515</xdr:rowOff>
    </xdr:from>
    <xdr:to>
      <xdr:col>76</xdr:col>
      <xdr:colOff>165100</xdr:colOff>
      <xdr:row>76</xdr:row>
      <xdr:rowOff>59665</xdr:rowOff>
    </xdr:to>
    <xdr:sp macro="" textlink="">
      <xdr:nvSpPr>
        <xdr:cNvPr id="620" name="フローチャート: 判断 619"/>
        <xdr:cNvSpPr/>
      </xdr:nvSpPr>
      <xdr:spPr>
        <a:xfrm>
          <a:off x="14541500" y="129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50792</xdr:rowOff>
    </xdr:from>
    <xdr:ext cx="534377" cy="259045"/>
    <xdr:sp macro="" textlink="">
      <xdr:nvSpPr>
        <xdr:cNvPr id="621" name="テキスト ボックス 620"/>
        <xdr:cNvSpPr txBox="1"/>
      </xdr:nvSpPr>
      <xdr:spPr>
        <a:xfrm>
          <a:off x="14325111" y="130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88570</xdr:rowOff>
    </xdr:from>
    <xdr:to>
      <xdr:col>71</xdr:col>
      <xdr:colOff>177800</xdr:colOff>
      <xdr:row>73</xdr:row>
      <xdr:rowOff>103010</xdr:rowOff>
    </xdr:to>
    <xdr:cxnSp macro="">
      <xdr:nvCxnSpPr>
        <xdr:cNvPr id="622" name="直線コネクタ 621"/>
        <xdr:cNvCxnSpPr/>
      </xdr:nvCxnSpPr>
      <xdr:spPr>
        <a:xfrm flipV="1">
          <a:off x="12814300" y="12604420"/>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129439</xdr:rowOff>
    </xdr:from>
    <xdr:to>
      <xdr:col>72</xdr:col>
      <xdr:colOff>38100</xdr:colOff>
      <xdr:row>76</xdr:row>
      <xdr:rowOff>59589</xdr:rowOff>
    </xdr:to>
    <xdr:sp macro="" textlink="">
      <xdr:nvSpPr>
        <xdr:cNvPr id="623" name="フローチャート: 判断 622"/>
        <xdr:cNvSpPr/>
      </xdr:nvSpPr>
      <xdr:spPr>
        <a:xfrm>
          <a:off x="13652500" y="129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50716</xdr:rowOff>
    </xdr:from>
    <xdr:ext cx="534377" cy="259045"/>
    <xdr:sp macro="" textlink="">
      <xdr:nvSpPr>
        <xdr:cNvPr id="624" name="テキスト ボックス 623"/>
        <xdr:cNvSpPr txBox="1"/>
      </xdr:nvSpPr>
      <xdr:spPr>
        <a:xfrm>
          <a:off x="13436111" y="130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54801</xdr:rowOff>
    </xdr:from>
    <xdr:to>
      <xdr:col>67</xdr:col>
      <xdr:colOff>101600</xdr:colOff>
      <xdr:row>72</xdr:row>
      <xdr:rowOff>156401</xdr:rowOff>
    </xdr:to>
    <xdr:sp macro="" textlink="">
      <xdr:nvSpPr>
        <xdr:cNvPr id="625" name="フローチャート: 判断 624"/>
        <xdr:cNvSpPr/>
      </xdr:nvSpPr>
      <xdr:spPr>
        <a:xfrm>
          <a:off x="12763500" y="1239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1478</xdr:rowOff>
    </xdr:from>
    <xdr:ext cx="534377" cy="259045"/>
    <xdr:sp macro="" textlink="">
      <xdr:nvSpPr>
        <xdr:cNvPr id="626" name="テキスト ボックス 625"/>
        <xdr:cNvSpPr txBox="1"/>
      </xdr:nvSpPr>
      <xdr:spPr>
        <a:xfrm>
          <a:off x="12547111" y="1217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8242</xdr:rowOff>
    </xdr:from>
    <xdr:to>
      <xdr:col>85</xdr:col>
      <xdr:colOff>177800</xdr:colOff>
      <xdr:row>73</xdr:row>
      <xdr:rowOff>109842</xdr:rowOff>
    </xdr:to>
    <xdr:sp macro="" textlink="">
      <xdr:nvSpPr>
        <xdr:cNvPr id="632" name="楕円 631"/>
        <xdr:cNvSpPr/>
      </xdr:nvSpPr>
      <xdr:spPr>
        <a:xfrm>
          <a:off x="16268700" y="12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31119</xdr:rowOff>
    </xdr:from>
    <xdr:ext cx="534377" cy="259045"/>
    <xdr:sp macro="" textlink="">
      <xdr:nvSpPr>
        <xdr:cNvPr id="633" name="公債費該当値テキスト"/>
        <xdr:cNvSpPr txBox="1"/>
      </xdr:nvSpPr>
      <xdr:spPr>
        <a:xfrm>
          <a:off x="16370300" y="123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24854</xdr:rowOff>
    </xdr:from>
    <xdr:to>
      <xdr:col>81</xdr:col>
      <xdr:colOff>101600</xdr:colOff>
      <xdr:row>73</xdr:row>
      <xdr:rowOff>126454</xdr:rowOff>
    </xdr:to>
    <xdr:sp macro="" textlink="">
      <xdr:nvSpPr>
        <xdr:cNvPr id="634" name="楕円 633"/>
        <xdr:cNvSpPr/>
      </xdr:nvSpPr>
      <xdr:spPr>
        <a:xfrm>
          <a:off x="15430500" y="12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142981</xdr:rowOff>
    </xdr:from>
    <xdr:ext cx="534377" cy="259045"/>
    <xdr:sp macro="" textlink="">
      <xdr:nvSpPr>
        <xdr:cNvPr id="635" name="テキスト ボックス 634"/>
        <xdr:cNvSpPr txBox="1"/>
      </xdr:nvSpPr>
      <xdr:spPr>
        <a:xfrm>
          <a:off x="15201411" y="1231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45351</xdr:rowOff>
    </xdr:from>
    <xdr:to>
      <xdr:col>76</xdr:col>
      <xdr:colOff>165100</xdr:colOff>
      <xdr:row>73</xdr:row>
      <xdr:rowOff>146951</xdr:rowOff>
    </xdr:to>
    <xdr:sp macro="" textlink="">
      <xdr:nvSpPr>
        <xdr:cNvPr id="636" name="楕円 635"/>
        <xdr:cNvSpPr/>
      </xdr:nvSpPr>
      <xdr:spPr>
        <a:xfrm>
          <a:off x="14541500" y="125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163478</xdr:rowOff>
    </xdr:from>
    <xdr:ext cx="534377" cy="259045"/>
    <xdr:sp macro="" textlink="">
      <xdr:nvSpPr>
        <xdr:cNvPr id="637" name="テキスト ボックス 636"/>
        <xdr:cNvSpPr txBox="1"/>
      </xdr:nvSpPr>
      <xdr:spPr>
        <a:xfrm>
          <a:off x="14325111" y="12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37770</xdr:rowOff>
    </xdr:from>
    <xdr:to>
      <xdr:col>72</xdr:col>
      <xdr:colOff>38100</xdr:colOff>
      <xdr:row>73</xdr:row>
      <xdr:rowOff>139370</xdr:rowOff>
    </xdr:to>
    <xdr:sp macro="" textlink="">
      <xdr:nvSpPr>
        <xdr:cNvPr id="638" name="楕円 637"/>
        <xdr:cNvSpPr/>
      </xdr:nvSpPr>
      <xdr:spPr>
        <a:xfrm>
          <a:off x="13652500" y="125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155897</xdr:rowOff>
    </xdr:from>
    <xdr:ext cx="534377" cy="259045"/>
    <xdr:sp macro="" textlink="">
      <xdr:nvSpPr>
        <xdr:cNvPr id="639" name="テキスト ボックス 638"/>
        <xdr:cNvSpPr txBox="1"/>
      </xdr:nvSpPr>
      <xdr:spPr>
        <a:xfrm>
          <a:off x="13436111" y="123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52210</xdr:rowOff>
    </xdr:from>
    <xdr:to>
      <xdr:col>67</xdr:col>
      <xdr:colOff>101600</xdr:colOff>
      <xdr:row>73</xdr:row>
      <xdr:rowOff>153810</xdr:rowOff>
    </xdr:to>
    <xdr:sp macro="" textlink="">
      <xdr:nvSpPr>
        <xdr:cNvPr id="640" name="楕円 639"/>
        <xdr:cNvSpPr/>
      </xdr:nvSpPr>
      <xdr:spPr>
        <a:xfrm>
          <a:off x="12763500" y="125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144937</xdr:rowOff>
    </xdr:from>
    <xdr:ext cx="534377" cy="259045"/>
    <xdr:sp macro="" textlink="">
      <xdr:nvSpPr>
        <xdr:cNvPr id="641" name="テキスト ボックス 640"/>
        <xdr:cNvSpPr txBox="1"/>
      </xdr:nvSpPr>
      <xdr:spPr>
        <a:xfrm>
          <a:off x="12547111" y="126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9" name="テキスト ボックス 65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5093</xdr:rowOff>
    </xdr:from>
    <xdr:to>
      <xdr:col>85</xdr:col>
      <xdr:colOff>126364</xdr:colOff>
      <xdr:row>98</xdr:row>
      <xdr:rowOff>150521</xdr:rowOff>
    </xdr:to>
    <xdr:cxnSp macro="">
      <xdr:nvCxnSpPr>
        <xdr:cNvPr id="663" name="直線コネクタ 662"/>
        <xdr:cNvCxnSpPr/>
      </xdr:nvCxnSpPr>
      <xdr:spPr>
        <a:xfrm flipV="1">
          <a:off x="16317595" y="16635743"/>
          <a:ext cx="1269" cy="31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154348</xdr:rowOff>
    </xdr:from>
    <xdr:ext cx="469744" cy="259045"/>
    <xdr:sp macro="" textlink="">
      <xdr:nvSpPr>
        <xdr:cNvPr id="664" name="積立金最小値テキスト"/>
        <xdr:cNvSpPr txBox="1"/>
      </xdr:nvSpPr>
      <xdr:spPr>
        <a:xfrm>
          <a:off x="16370300" y="1695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150521</xdr:rowOff>
    </xdr:from>
    <xdr:to>
      <xdr:col>86</xdr:col>
      <xdr:colOff>25400</xdr:colOff>
      <xdr:row>98</xdr:row>
      <xdr:rowOff>150521</xdr:rowOff>
    </xdr:to>
    <xdr:cxnSp macro="">
      <xdr:nvCxnSpPr>
        <xdr:cNvPr id="665" name="直線コネクタ 664"/>
        <xdr:cNvCxnSpPr/>
      </xdr:nvCxnSpPr>
      <xdr:spPr>
        <a:xfrm>
          <a:off x="16230600" y="169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123220</xdr:rowOff>
    </xdr:from>
    <xdr:ext cx="534377" cy="259045"/>
    <xdr:sp macro="" textlink="">
      <xdr:nvSpPr>
        <xdr:cNvPr id="666" name="積立金最大値テキスト"/>
        <xdr:cNvSpPr txBox="1"/>
      </xdr:nvSpPr>
      <xdr:spPr>
        <a:xfrm>
          <a:off x="16370300" y="16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5093</xdr:rowOff>
    </xdr:from>
    <xdr:to>
      <xdr:col>86</xdr:col>
      <xdr:colOff>25400</xdr:colOff>
      <xdr:row>97</xdr:row>
      <xdr:rowOff>5093</xdr:rowOff>
    </xdr:to>
    <xdr:cxnSp macro="">
      <xdr:nvCxnSpPr>
        <xdr:cNvPr id="667" name="直線コネクタ 666"/>
        <xdr:cNvCxnSpPr/>
      </xdr:nvCxnSpPr>
      <xdr:spPr>
        <a:xfrm>
          <a:off x="16230600" y="1663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144538</xdr:rowOff>
    </xdr:from>
    <xdr:to>
      <xdr:col>85</xdr:col>
      <xdr:colOff>127000</xdr:colOff>
      <xdr:row>98</xdr:row>
      <xdr:rowOff>74016</xdr:rowOff>
    </xdr:to>
    <xdr:cxnSp macro="">
      <xdr:nvCxnSpPr>
        <xdr:cNvPr id="668" name="直線コネクタ 667"/>
        <xdr:cNvCxnSpPr/>
      </xdr:nvCxnSpPr>
      <xdr:spPr>
        <a:xfrm>
          <a:off x="15481300" y="16775188"/>
          <a:ext cx="838200" cy="10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135132</xdr:rowOff>
    </xdr:from>
    <xdr:ext cx="469744" cy="259045"/>
    <xdr:sp macro="" textlink="">
      <xdr:nvSpPr>
        <xdr:cNvPr id="669" name="積立金平均値テキスト"/>
        <xdr:cNvSpPr txBox="1"/>
      </xdr:nvSpPr>
      <xdr:spPr>
        <a:xfrm>
          <a:off x="16370300" y="1659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112255</xdr:rowOff>
    </xdr:from>
    <xdr:to>
      <xdr:col>85</xdr:col>
      <xdr:colOff>177800</xdr:colOff>
      <xdr:row>98</xdr:row>
      <xdr:rowOff>42405</xdr:rowOff>
    </xdr:to>
    <xdr:sp macro="" textlink="">
      <xdr:nvSpPr>
        <xdr:cNvPr id="670" name="フローチャート: 判断 669"/>
        <xdr:cNvSpPr/>
      </xdr:nvSpPr>
      <xdr:spPr>
        <a:xfrm>
          <a:off x="16268700" y="167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144538</xdr:rowOff>
    </xdr:from>
    <xdr:to>
      <xdr:col>81</xdr:col>
      <xdr:colOff>50800</xdr:colOff>
      <xdr:row>97</xdr:row>
      <xdr:rowOff>163285</xdr:rowOff>
    </xdr:to>
    <xdr:cxnSp macro="">
      <xdr:nvCxnSpPr>
        <xdr:cNvPr id="671" name="直線コネクタ 670"/>
        <xdr:cNvCxnSpPr/>
      </xdr:nvCxnSpPr>
      <xdr:spPr>
        <a:xfrm flipV="1">
          <a:off x="14592300" y="16775188"/>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47828</xdr:rowOff>
    </xdr:from>
    <xdr:to>
      <xdr:col>81</xdr:col>
      <xdr:colOff>101600</xdr:colOff>
      <xdr:row>97</xdr:row>
      <xdr:rowOff>149428</xdr:rowOff>
    </xdr:to>
    <xdr:sp macro="" textlink="">
      <xdr:nvSpPr>
        <xdr:cNvPr id="672" name="フローチャート: 判断 671"/>
        <xdr:cNvSpPr/>
      </xdr:nvSpPr>
      <xdr:spPr>
        <a:xfrm>
          <a:off x="15430500" y="166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165955</xdr:rowOff>
    </xdr:from>
    <xdr:ext cx="469744" cy="259045"/>
    <xdr:sp macro="" textlink="">
      <xdr:nvSpPr>
        <xdr:cNvPr id="673" name="テキスト ボックス 672"/>
        <xdr:cNvSpPr txBox="1"/>
      </xdr:nvSpPr>
      <xdr:spPr>
        <a:xfrm>
          <a:off x="15233728" y="1645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155817</xdr:rowOff>
    </xdr:from>
    <xdr:to>
      <xdr:col>76</xdr:col>
      <xdr:colOff>114300</xdr:colOff>
      <xdr:row>97</xdr:row>
      <xdr:rowOff>163285</xdr:rowOff>
    </xdr:to>
    <xdr:cxnSp macro="">
      <xdr:nvCxnSpPr>
        <xdr:cNvPr id="674" name="直線コネクタ 673"/>
        <xdr:cNvCxnSpPr/>
      </xdr:nvCxnSpPr>
      <xdr:spPr>
        <a:xfrm>
          <a:off x="13703300" y="16786467"/>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132486</xdr:rowOff>
    </xdr:from>
    <xdr:to>
      <xdr:col>76</xdr:col>
      <xdr:colOff>165100</xdr:colOff>
      <xdr:row>98</xdr:row>
      <xdr:rowOff>62636</xdr:rowOff>
    </xdr:to>
    <xdr:sp macro="" textlink="">
      <xdr:nvSpPr>
        <xdr:cNvPr id="675" name="フローチャート: 判断 674"/>
        <xdr:cNvSpPr/>
      </xdr:nvSpPr>
      <xdr:spPr>
        <a:xfrm>
          <a:off x="14541500" y="167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53763</xdr:rowOff>
    </xdr:from>
    <xdr:ext cx="469744" cy="259045"/>
    <xdr:sp macro="" textlink="">
      <xdr:nvSpPr>
        <xdr:cNvPr id="676" name="テキスト ボックス 675"/>
        <xdr:cNvSpPr txBox="1"/>
      </xdr:nvSpPr>
      <xdr:spPr>
        <a:xfrm>
          <a:off x="14357428" y="168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134175</xdr:rowOff>
    </xdr:from>
    <xdr:to>
      <xdr:col>71</xdr:col>
      <xdr:colOff>177800</xdr:colOff>
      <xdr:row>97</xdr:row>
      <xdr:rowOff>155817</xdr:rowOff>
    </xdr:to>
    <xdr:cxnSp macro="">
      <xdr:nvCxnSpPr>
        <xdr:cNvPr id="677" name="直線コネクタ 676"/>
        <xdr:cNvCxnSpPr/>
      </xdr:nvCxnSpPr>
      <xdr:spPr>
        <a:xfrm>
          <a:off x="12814300" y="16593375"/>
          <a:ext cx="889000" cy="19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51639</xdr:rowOff>
    </xdr:from>
    <xdr:to>
      <xdr:col>72</xdr:col>
      <xdr:colOff>38100</xdr:colOff>
      <xdr:row>97</xdr:row>
      <xdr:rowOff>153239</xdr:rowOff>
    </xdr:to>
    <xdr:sp macro="" textlink="">
      <xdr:nvSpPr>
        <xdr:cNvPr id="678" name="フローチャート: 判断 677"/>
        <xdr:cNvSpPr/>
      </xdr:nvSpPr>
      <xdr:spPr>
        <a:xfrm>
          <a:off x="13652500" y="1668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169766</xdr:rowOff>
    </xdr:from>
    <xdr:ext cx="469744" cy="259045"/>
    <xdr:sp macro="" textlink="">
      <xdr:nvSpPr>
        <xdr:cNvPr id="679" name="テキスト ボックス 678"/>
        <xdr:cNvSpPr txBox="1"/>
      </xdr:nvSpPr>
      <xdr:spPr>
        <a:xfrm>
          <a:off x="13468428" y="1645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74879</xdr:rowOff>
    </xdr:from>
    <xdr:to>
      <xdr:col>67</xdr:col>
      <xdr:colOff>101600</xdr:colOff>
      <xdr:row>91</xdr:row>
      <xdr:rowOff>5029</xdr:rowOff>
    </xdr:to>
    <xdr:sp macro="" textlink="">
      <xdr:nvSpPr>
        <xdr:cNvPr id="680" name="フローチャート: 判断 679"/>
        <xdr:cNvSpPr/>
      </xdr:nvSpPr>
      <xdr:spPr>
        <a:xfrm>
          <a:off x="12763500" y="155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21556</xdr:rowOff>
    </xdr:from>
    <xdr:ext cx="534377" cy="259045"/>
    <xdr:sp macro="" textlink="">
      <xdr:nvSpPr>
        <xdr:cNvPr id="681" name="テキスト ボックス 680"/>
        <xdr:cNvSpPr txBox="1"/>
      </xdr:nvSpPr>
      <xdr:spPr>
        <a:xfrm>
          <a:off x="12547111" y="152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23216</xdr:rowOff>
    </xdr:from>
    <xdr:to>
      <xdr:col>85</xdr:col>
      <xdr:colOff>177800</xdr:colOff>
      <xdr:row>98</xdr:row>
      <xdr:rowOff>124816</xdr:rowOff>
    </xdr:to>
    <xdr:sp macro="" textlink="">
      <xdr:nvSpPr>
        <xdr:cNvPr id="687" name="楕円 686"/>
        <xdr:cNvSpPr/>
      </xdr:nvSpPr>
      <xdr:spPr>
        <a:xfrm>
          <a:off x="16268700" y="168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109593</xdr:rowOff>
    </xdr:from>
    <xdr:ext cx="469744" cy="259045"/>
    <xdr:sp macro="" textlink="">
      <xdr:nvSpPr>
        <xdr:cNvPr id="688" name="積立金該当値テキスト"/>
        <xdr:cNvSpPr txBox="1"/>
      </xdr:nvSpPr>
      <xdr:spPr>
        <a:xfrm>
          <a:off x="16370300" y="1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93738</xdr:rowOff>
    </xdr:from>
    <xdr:to>
      <xdr:col>81</xdr:col>
      <xdr:colOff>101600</xdr:colOff>
      <xdr:row>98</xdr:row>
      <xdr:rowOff>23888</xdr:rowOff>
    </xdr:to>
    <xdr:sp macro="" textlink="">
      <xdr:nvSpPr>
        <xdr:cNvPr id="689" name="楕円 688"/>
        <xdr:cNvSpPr/>
      </xdr:nvSpPr>
      <xdr:spPr>
        <a:xfrm>
          <a:off x="15430500" y="167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15015</xdr:rowOff>
    </xdr:from>
    <xdr:ext cx="469744" cy="259045"/>
    <xdr:sp macro="" textlink="">
      <xdr:nvSpPr>
        <xdr:cNvPr id="690" name="テキスト ボックス 689"/>
        <xdr:cNvSpPr txBox="1"/>
      </xdr:nvSpPr>
      <xdr:spPr>
        <a:xfrm>
          <a:off x="15233728" y="1681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112485</xdr:rowOff>
    </xdr:from>
    <xdr:to>
      <xdr:col>76</xdr:col>
      <xdr:colOff>165100</xdr:colOff>
      <xdr:row>98</xdr:row>
      <xdr:rowOff>42635</xdr:rowOff>
    </xdr:to>
    <xdr:sp macro="" textlink="">
      <xdr:nvSpPr>
        <xdr:cNvPr id="691" name="楕円 690"/>
        <xdr:cNvSpPr/>
      </xdr:nvSpPr>
      <xdr:spPr>
        <a:xfrm>
          <a:off x="14541500" y="167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59162</xdr:rowOff>
    </xdr:from>
    <xdr:ext cx="469744" cy="259045"/>
    <xdr:sp macro="" textlink="">
      <xdr:nvSpPr>
        <xdr:cNvPr id="692" name="テキスト ボックス 691"/>
        <xdr:cNvSpPr txBox="1"/>
      </xdr:nvSpPr>
      <xdr:spPr>
        <a:xfrm>
          <a:off x="14357428" y="1651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105017</xdr:rowOff>
    </xdr:from>
    <xdr:to>
      <xdr:col>72</xdr:col>
      <xdr:colOff>38100</xdr:colOff>
      <xdr:row>98</xdr:row>
      <xdr:rowOff>35167</xdr:rowOff>
    </xdr:to>
    <xdr:sp macro="" textlink="">
      <xdr:nvSpPr>
        <xdr:cNvPr id="693" name="楕円 692"/>
        <xdr:cNvSpPr/>
      </xdr:nvSpPr>
      <xdr:spPr>
        <a:xfrm>
          <a:off x="13652500" y="167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26294</xdr:rowOff>
    </xdr:from>
    <xdr:ext cx="469744" cy="259045"/>
    <xdr:sp macro="" textlink="">
      <xdr:nvSpPr>
        <xdr:cNvPr id="694" name="テキスト ボックス 693"/>
        <xdr:cNvSpPr txBox="1"/>
      </xdr:nvSpPr>
      <xdr:spPr>
        <a:xfrm>
          <a:off x="13468428" y="1682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83375</xdr:rowOff>
    </xdr:from>
    <xdr:to>
      <xdr:col>67</xdr:col>
      <xdr:colOff>101600</xdr:colOff>
      <xdr:row>97</xdr:row>
      <xdr:rowOff>13525</xdr:rowOff>
    </xdr:to>
    <xdr:sp macro="" textlink="">
      <xdr:nvSpPr>
        <xdr:cNvPr id="695" name="楕円 694"/>
        <xdr:cNvSpPr/>
      </xdr:nvSpPr>
      <xdr:spPr>
        <a:xfrm>
          <a:off x="12763500" y="165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4652</xdr:rowOff>
    </xdr:from>
    <xdr:ext cx="534377" cy="259045"/>
    <xdr:sp macro="" textlink="">
      <xdr:nvSpPr>
        <xdr:cNvPr id="696" name="テキスト ボックス 695"/>
        <xdr:cNvSpPr txBox="1"/>
      </xdr:nvSpPr>
      <xdr:spPr>
        <a:xfrm>
          <a:off x="12547111" y="166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38659</xdr:rowOff>
    </xdr:from>
    <xdr:to>
      <xdr:col>116</xdr:col>
      <xdr:colOff>62864</xdr:colOff>
      <xdr:row>38</xdr:row>
      <xdr:rowOff>139700</xdr:rowOff>
    </xdr:to>
    <xdr:cxnSp macro="">
      <xdr:nvCxnSpPr>
        <xdr:cNvPr id="716" name="直線コネクタ 715"/>
        <xdr:cNvCxnSpPr/>
      </xdr:nvCxnSpPr>
      <xdr:spPr>
        <a:xfrm flipV="1">
          <a:off x="22159595" y="5353609"/>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156786</xdr:rowOff>
    </xdr:from>
    <xdr:ext cx="469744" cy="259045"/>
    <xdr:sp macro="" textlink="">
      <xdr:nvSpPr>
        <xdr:cNvPr id="719" name="投資及び出資金最大値テキスト"/>
        <xdr:cNvSpPr txBox="1"/>
      </xdr:nvSpPr>
      <xdr:spPr>
        <a:xfrm>
          <a:off x="22212300" y="512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38659</xdr:rowOff>
    </xdr:from>
    <xdr:to>
      <xdr:col>116</xdr:col>
      <xdr:colOff>152400</xdr:colOff>
      <xdr:row>31</xdr:row>
      <xdr:rowOff>38659</xdr:rowOff>
    </xdr:to>
    <xdr:cxnSp macro="">
      <xdr:nvCxnSpPr>
        <xdr:cNvPr id="720" name="直線コネクタ 719"/>
        <xdr:cNvCxnSpPr/>
      </xdr:nvCxnSpPr>
      <xdr:spPr>
        <a:xfrm>
          <a:off x="22072600" y="535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24029</xdr:rowOff>
    </xdr:from>
    <xdr:to>
      <xdr:col>116</xdr:col>
      <xdr:colOff>63500</xdr:colOff>
      <xdr:row>38</xdr:row>
      <xdr:rowOff>24485</xdr:rowOff>
    </xdr:to>
    <xdr:cxnSp macro="">
      <xdr:nvCxnSpPr>
        <xdr:cNvPr id="721" name="直線コネクタ 720"/>
        <xdr:cNvCxnSpPr/>
      </xdr:nvCxnSpPr>
      <xdr:spPr>
        <a:xfrm>
          <a:off x="21323300" y="6539129"/>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61942</xdr:rowOff>
    </xdr:from>
    <xdr:ext cx="378565" cy="259045"/>
    <xdr:sp macro="" textlink="">
      <xdr:nvSpPr>
        <xdr:cNvPr id="722" name="投資及び出資金平均値テキスト"/>
        <xdr:cNvSpPr txBox="1"/>
      </xdr:nvSpPr>
      <xdr:spPr>
        <a:xfrm>
          <a:off x="22212300" y="62341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39065</xdr:rowOff>
    </xdr:from>
    <xdr:to>
      <xdr:col>116</xdr:col>
      <xdr:colOff>114300</xdr:colOff>
      <xdr:row>37</xdr:row>
      <xdr:rowOff>140665</xdr:rowOff>
    </xdr:to>
    <xdr:sp macro="" textlink="">
      <xdr:nvSpPr>
        <xdr:cNvPr id="723" name="フローチャート: 判断 722"/>
        <xdr:cNvSpPr/>
      </xdr:nvSpPr>
      <xdr:spPr>
        <a:xfrm>
          <a:off x="221107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24029</xdr:rowOff>
    </xdr:from>
    <xdr:to>
      <xdr:col>111</xdr:col>
      <xdr:colOff>177800</xdr:colOff>
      <xdr:row>38</xdr:row>
      <xdr:rowOff>24029</xdr:rowOff>
    </xdr:to>
    <xdr:cxnSp macro="">
      <xdr:nvCxnSpPr>
        <xdr:cNvPr id="724" name="直線コネクタ 723"/>
        <xdr:cNvCxnSpPr/>
      </xdr:nvCxnSpPr>
      <xdr:spPr>
        <a:xfrm>
          <a:off x="20434300" y="653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98044</xdr:rowOff>
    </xdr:from>
    <xdr:to>
      <xdr:col>112</xdr:col>
      <xdr:colOff>38100</xdr:colOff>
      <xdr:row>38</xdr:row>
      <xdr:rowOff>28194</xdr:rowOff>
    </xdr:to>
    <xdr:sp macro="" textlink="">
      <xdr:nvSpPr>
        <xdr:cNvPr id="725" name="フローチャート: 判断 724"/>
        <xdr:cNvSpPr/>
      </xdr:nvSpPr>
      <xdr:spPr>
        <a:xfrm>
          <a:off x="21272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44721</xdr:rowOff>
    </xdr:from>
    <xdr:ext cx="378565" cy="259045"/>
    <xdr:sp macro="" textlink="">
      <xdr:nvSpPr>
        <xdr:cNvPr id="726" name="テキスト ボックス 725"/>
        <xdr:cNvSpPr txBox="1"/>
      </xdr:nvSpPr>
      <xdr:spPr>
        <a:xfrm>
          <a:off x="211213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55118</xdr:rowOff>
    </xdr:from>
    <xdr:to>
      <xdr:col>107</xdr:col>
      <xdr:colOff>50800</xdr:colOff>
      <xdr:row>38</xdr:row>
      <xdr:rowOff>24029</xdr:rowOff>
    </xdr:to>
    <xdr:cxnSp macro="">
      <xdr:nvCxnSpPr>
        <xdr:cNvPr id="727" name="直線コネクタ 726"/>
        <xdr:cNvCxnSpPr/>
      </xdr:nvCxnSpPr>
      <xdr:spPr>
        <a:xfrm>
          <a:off x="19545300" y="6398768"/>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8" name="フローチャート: 判断 727"/>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77385</xdr:rowOff>
    </xdr:from>
    <xdr:ext cx="378565" cy="259045"/>
    <xdr:sp macro="" textlink="">
      <xdr:nvSpPr>
        <xdr:cNvPr id="729" name="テキスト ボックス 728"/>
        <xdr:cNvSpPr txBox="1"/>
      </xdr:nvSpPr>
      <xdr:spPr>
        <a:xfrm>
          <a:off x="20245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37744</xdr:rowOff>
    </xdr:from>
    <xdr:to>
      <xdr:col>102</xdr:col>
      <xdr:colOff>114300</xdr:colOff>
      <xdr:row>37</xdr:row>
      <xdr:rowOff>55118</xdr:rowOff>
    </xdr:to>
    <xdr:cxnSp macro="">
      <xdr:nvCxnSpPr>
        <xdr:cNvPr id="730" name="直線コネクタ 729"/>
        <xdr:cNvCxnSpPr/>
      </xdr:nvCxnSpPr>
      <xdr:spPr>
        <a:xfrm>
          <a:off x="18656300" y="638139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96672</xdr:rowOff>
    </xdr:from>
    <xdr:to>
      <xdr:col>102</xdr:col>
      <xdr:colOff>165100</xdr:colOff>
      <xdr:row>36</xdr:row>
      <xdr:rowOff>26822</xdr:rowOff>
    </xdr:to>
    <xdr:sp macro="" textlink="">
      <xdr:nvSpPr>
        <xdr:cNvPr id="731" name="フローチャート: 判断 730"/>
        <xdr:cNvSpPr/>
      </xdr:nvSpPr>
      <xdr:spPr>
        <a:xfrm>
          <a:off x="19494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43349</xdr:rowOff>
    </xdr:from>
    <xdr:ext cx="469744" cy="259045"/>
    <xdr:sp macro="" textlink="">
      <xdr:nvSpPr>
        <xdr:cNvPr id="732" name="テキスト ボックス 731"/>
        <xdr:cNvSpPr txBox="1"/>
      </xdr:nvSpPr>
      <xdr:spPr>
        <a:xfrm>
          <a:off x="19310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82957</xdr:rowOff>
    </xdr:from>
    <xdr:to>
      <xdr:col>98</xdr:col>
      <xdr:colOff>38100</xdr:colOff>
      <xdr:row>37</xdr:row>
      <xdr:rowOff>13107</xdr:rowOff>
    </xdr:to>
    <xdr:sp macro="" textlink="">
      <xdr:nvSpPr>
        <xdr:cNvPr id="733" name="フローチャート: 判断 732"/>
        <xdr:cNvSpPr/>
      </xdr:nvSpPr>
      <xdr:spPr>
        <a:xfrm>
          <a:off x="18605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29634</xdr:rowOff>
    </xdr:from>
    <xdr:ext cx="378565" cy="259045"/>
    <xdr:sp macro="" textlink="">
      <xdr:nvSpPr>
        <xdr:cNvPr id="734" name="テキスト ボックス 733"/>
        <xdr:cNvSpPr txBox="1"/>
      </xdr:nvSpPr>
      <xdr:spPr>
        <a:xfrm>
          <a:off x="18467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145136</xdr:rowOff>
    </xdr:from>
    <xdr:to>
      <xdr:col>116</xdr:col>
      <xdr:colOff>114300</xdr:colOff>
      <xdr:row>38</xdr:row>
      <xdr:rowOff>75285</xdr:rowOff>
    </xdr:to>
    <xdr:sp macro="" textlink="">
      <xdr:nvSpPr>
        <xdr:cNvPr id="740" name="楕円 739"/>
        <xdr:cNvSpPr/>
      </xdr:nvSpPr>
      <xdr:spPr>
        <a:xfrm>
          <a:off x="22110700" y="64887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60063</xdr:rowOff>
    </xdr:from>
    <xdr:ext cx="378565" cy="259045"/>
    <xdr:sp macro="" textlink="">
      <xdr:nvSpPr>
        <xdr:cNvPr id="741" name="投資及び出資金該当値テキスト"/>
        <xdr:cNvSpPr txBox="1"/>
      </xdr:nvSpPr>
      <xdr:spPr>
        <a:xfrm>
          <a:off x="22212300" y="6403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144678</xdr:rowOff>
    </xdr:from>
    <xdr:to>
      <xdr:col>112</xdr:col>
      <xdr:colOff>38100</xdr:colOff>
      <xdr:row>38</xdr:row>
      <xdr:rowOff>74828</xdr:rowOff>
    </xdr:to>
    <xdr:sp macro="" textlink="">
      <xdr:nvSpPr>
        <xdr:cNvPr id="742" name="楕円 741"/>
        <xdr:cNvSpPr/>
      </xdr:nvSpPr>
      <xdr:spPr>
        <a:xfrm>
          <a:off x="21272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65956</xdr:rowOff>
    </xdr:from>
    <xdr:ext cx="378565" cy="259045"/>
    <xdr:sp macro="" textlink="">
      <xdr:nvSpPr>
        <xdr:cNvPr id="743" name="テキスト ボックス 742"/>
        <xdr:cNvSpPr txBox="1"/>
      </xdr:nvSpPr>
      <xdr:spPr>
        <a:xfrm>
          <a:off x="21121317" y="6581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144678</xdr:rowOff>
    </xdr:from>
    <xdr:to>
      <xdr:col>107</xdr:col>
      <xdr:colOff>101600</xdr:colOff>
      <xdr:row>38</xdr:row>
      <xdr:rowOff>74828</xdr:rowOff>
    </xdr:to>
    <xdr:sp macro="" textlink="">
      <xdr:nvSpPr>
        <xdr:cNvPr id="744" name="楕円 743"/>
        <xdr:cNvSpPr/>
      </xdr:nvSpPr>
      <xdr:spPr>
        <a:xfrm>
          <a:off x="20383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91355</xdr:rowOff>
    </xdr:from>
    <xdr:ext cx="378565" cy="259045"/>
    <xdr:sp macro="" textlink="">
      <xdr:nvSpPr>
        <xdr:cNvPr id="745" name="テキスト ボックス 744"/>
        <xdr:cNvSpPr txBox="1"/>
      </xdr:nvSpPr>
      <xdr:spPr>
        <a:xfrm>
          <a:off x="20245017" y="62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4318</xdr:rowOff>
    </xdr:from>
    <xdr:to>
      <xdr:col>102</xdr:col>
      <xdr:colOff>165100</xdr:colOff>
      <xdr:row>37</xdr:row>
      <xdr:rowOff>105918</xdr:rowOff>
    </xdr:to>
    <xdr:sp macro="" textlink="">
      <xdr:nvSpPr>
        <xdr:cNvPr id="746" name="楕円 745"/>
        <xdr:cNvSpPr/>
      </xdr:nvSpPr>
      <xdr:spPr>
        <a:xfrm>
          <a:off x="19494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97045</xdr:rowOff>
    </xdr:from>
    <xdr:ext cx="378565" cy="259045"/>
    <xdr:sp macro="" textlink="">
      <xdr:nvSpPr>
        <xdr:cNvPr id="747" name="テキスト ボックス 746"/>
        <xdr:cNvSpPr txBox="1"/>
      </xdr:nvSpPr>
      <xdr:spPr>
        <a:xfrm>
          <a:off x="19356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158394</xdr:rowOff>
    </xdr:from>
    <xdr:to>
      <xdr:col>98</xdr:col>
      <xdr:colOff>38100</xdr:colOff>
      <xdr:row>37</xdr:row>
      <xdr:rowOff>88544</xdr:rowOff>
    </xdr:to>
    <xdr:sp macro="" textlink="">
      <xdr:nvSpPr>
        <xdr:cNvPr id="748" name="楕円 747"/>
        <xdr:cNvSpPr/>
      </xdr:nvSpPr>
      <xdr:spPr>
        <a:xfrm>
          <a:off x="18605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79671</xdr:rowOff>
    </xdr:from>
    <xdr:ext cx="378565" cy="259045"/>
    <xdr:sp macro="" textlink="">
      <xdr:nvSpPr>
        <xdr:cNvPr id="749" name="テキスト ボックス 748"/>
        <xdr:cNvSpPr txBox="1"/>
      </xdr:nvSpPr>
      <xdr:spPr>
        <a:xfrm>
          <a:off x="18467017" y="6423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1" name="正方形/長方形 750"/>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2" name="正方形/長方形 751"/>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3" name="正方形/長方形 752"/>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4" name="正方形/長方形 753"/>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8157</xdr:rowOff>
    </xdr:from>
    <xdr:to>
      <xdr:col>116</xdr:col>
      <xdr:colOff>62864</xdr:colOff>
      <xdr:row>58</xdr:row>
      <xdr:rowOff>78174</xdr:rowOff>
    </xdr:to>
    <xdr:cxnSp macro="">
      <xdr:nvCxnSpPr>
        <xdr:cNvPr id="773" name="直線コネクタ 772"/>
        <xdr:cNvCxnSpPr/>
      </xdr:nvCxnSpPr>
      <xdr:spPr>
        <a:xfrm flipV="1">
          <a:off x="22159595" y="8752107"/>
          <a:ext cx="1269" cy="127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82001</xdr:rowOff>
    </xdr:from>
    <xdr:ext cx="469744" cy="259045"/>
    <xdr:sp macro="" textlink="">
      <xdr:nvSpPr>
        <xdr:cNvPr id="774" name="貸付金最小値テキスト"/>
        <xdr:cNvSpPr txBox="1"/>
      </xdr:nvSpPr>
      <xdr:spPr>
        <a:xfrm>
          <a:off x="22212300" y="100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78174</xdr:rowOff>
    </xdr:from>
    <xdr:to>
      <xdr:col>116</xdr:col>
      <xdr:colOff>152400</xdr:colOff>
      <xdr:row>58</xdr:row>
      <xdr:rowOff>78174</xdr:rowOff>
    </xdr:to>
    <xdr:cxnSp macro="">
      <xdr:nvCxnSpPr>
        <xdr:cNvPr id="775" name="直線コネクタ 774"/>
        <xdr:cNvCxnSpPr/>
      </xdr:nvCxnSpPr>
      <xdr:spPr>
        <a:xfrm>
          <a:off x="22072600" y="1002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126284</xdr:rowOff>
    </xdr:from>
    <xdr:ext cx="534377" cy="259045"/>
    <xdr:sp macro="" textlink="">
      <xdr:nvSpPr>
        <xdr:cNvPr id="776" name="貸付金最大値テキスト"/>
        <xdr:cNvSpPr txBox="1"/>
      </xdr:nvSpPr>
      <xdr:spPr>
        <a:xfrm>
          <a:off x="22212300" y="85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8157</xdr:rowOff>
    </xdr:from>
    <xdr:to>
      <xdr:col>116</xdr:col>
      <xdr:colOff>152400</xdr:colOff>
      <xdr:row>51</xdr:row>
      <xdr:rowOff>8157</xdr:rowOff>
    </xdr:to>
    <xdr:cxnSp macro="">
      <xdr:nvCxnSpPr>
        <xdr:cNvPr id="777" name="直線コネクタ 776"/>
        <xdr:cNvCxnSpPr/>
      </xdr:nvCxnSpPr>
      <xdr:spPr>
        <a:xfrm>
          <a:off x="22072600" y="87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85554</xdr:rowOff>
    </xdr:from>
    <xdr:to>
      <xdr:col>116</xdr:col>
      <xdr:colOff>63500</xdr:colOff>
      <xdr:row>56</xdr:row>
      <xdr:rowOff>51722</xdr:rowOff>
    </xdr:to>
    <xdr:cxnSp macro="">
      <xdr:nvCxnSpPr>
        <xdr:cNvPr id="778" name="直線コネクタ 777"/>
        <xdr:cNvCxnSpPr/>
      </xdr:nvCxnSpPr>
      <xdr:spPr>
        <a:xfrm>
          <a:off x="21323300" y="9515304"/>
          <a:ext cx="838200" cy="1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59069</xdr:rowOff>
    </xdr:from>
    <xdr:ext cx="534377" cy="259045"/>
    <xdr:sp macro="" textlink="">
      <xdr:nvSpPr>
        <xdr:cNvPr id="779" name="貸付金平均値テキスト"/>
        <xdr:cNvSpPr txBox="1"/>
      </xdr:nvSpPr>
      <xdr:spPr>
        <a:xfrm>
          <a:off x="22212300" y="914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36192</xdr:rowOff>
    </xdr:from>
    <xdr:to>
      <xdr:col>116</xdr:col>
      <xdr:colOff>114300</xdr:colOff>
      <xdr:row>54</xdr:row>
      <xdr:rowOff>137792</xdr:rowOff>
    </xdr:to>
    <xdr:sp macro="" textlink="">
      <xdr:nvSpPr>
        <xdr:cNvPr id="780" name="フローチャート: 判断 779"/>
        <xdr:cNvSpPr/>
      </xdr:nvSpPr>
      <xdr:spPr>
        <a:xfrm>
          <a:off x="221107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94894</xdr:rowOff>
    </xdr:from>
    <xdr:to>
      <xdr:col>111</xdr:col>
      <xdr:colOff>177800</xdr:colOff>
      <xdr:row>55</xdr:row>
      <xdr:rowOff>85554</xdr:rowOff>
    </xdr:to>
    <xdr:cxnSp macro="">
      <xdr:nvCxnSpPr>
        <xdr:cNvPr id="781" name="直線コネクタ 780"/>
        <xdr:cNvCxnSpPr/>
      </xdr:nvCxnSpPr>
      <xdr:spPr>
        <a:xfrm>
          <a:off x="20434300" y="9353194"/>
          <a:ext cx="889000" cy="16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61174</xdr:rowOff>
    </xdr:from>
    <xdr:to>
      <xdr:col>112</xdr:col>
      <xdr:colOff>38100</xdr:colOff>
      <xdr:row>53</xdr:row>
      <xdr:rowOff>162774</xdr:rowOff>
    </xdr:to>
    <xdr:sp macro="" textlink="">
      <xdr:nvSpPr>
        <xdr:cNvPr id="782" name="フローチャート: 判断 781"/>
        <xdr:cNvSpPr/>
      </xdr:nvSpPr>
      <xdr:spPr>
        <a:xfrm>
          <a:off x="21272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7851</xdr:rowOff>
    </xdr:from>
    <xdr:ext cx="534377" cy="259045"/>
    <xdr:sp macro="" textlink="">
      <xdr:nvSpPr>
        <xdr:cNvPr id="783" name="テキスト ボックス 782"/>
        <xdr:cNvSpPr txBox="1"/>
      </xdr:nvSpPr>
      <xdr:spPr>
        <a:xfrm>
          <a:off x="21043411" y="89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35197</xdr:rowOff>
    </xdr:from>
    <xdr:to>
      <xdr:col>107</xdr:col>
      <xdr:colOff>50800</xdr:colOff>
      <xdr:row>54</xdr:row>
      <xdr:rowOff>94894</xdr:rowOff>
    </xdr:to>
    <xdr:cxnSp macro="">
      <xdr:nvCxnSpPr>
        <xdr:cNvPr id="784" name="直線コネクタ 783"/>
        <xdr:cNvCxnSpPr/>
      </xdr:nvCxnSpPr>
      <xdr:spPr>
        <a:xfrm>
          <a:off x="19545300" y="9122047"/>
          <a:ext cx="889000" cy="2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85144</xdr:rowOff>
    </xdr:from>
    <xdr:to>
      <xdr:col>107</xdr:col>
      <xdr:colOff>101600</xdr:colOff>
      <xdr:row>54</xdr:row>
      <xdr:rowOff>15294</xdr:rowOff>
    </xdr:to>
    <xdr:sp macro="" textlink="">
      <xdr:nvSpPr>
        <xdr:cNvPr id="785" name="フローチャート: 判断 784"/>
        <xdr:cNvSpPr/>
      </xdr:nvSpPr>
      <xdr:spPr>
        <a:xfrm>
          <a:off x="20383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31821</xdr:rowOff>
    </xdr:from>
    <xdr:ext cx="534377" cy="259045"/>
    <xdr:sp macro="" textlink="">
      <xdr:nvSpPr>
        <xdr:cNvPr id="786" name="テキスト ボックス 785"/>
        <xdr:cNvSpPr txBox="1"/>
      </xdr:nvSpPr>
      <xdr:spPr>
        <a:xfrm>
          <a:off x="20167111" y="89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20469</xdr:rowOff>
    </xdr:from>
    <xdr:to>
      <xdr:col>102</xdr:col>
      <xdr:colOff>114300</xdr:colOff>
      <xdr:row>53</xdr:row>
      <xdr:rowOff>35197</xdr:rowOff>
    </xdr:to>
    <xdr:cxnSp macro="">
      <xdr:nvCxnSpPr>
        <xdr:cNvPr id="787" name="直線コネクタ 786"/>
        <xdr:cNvCxnSpPr/>
      </xdr:nvCxnSpPr>
      <xdr:spPr>
        <a:xfrm>
          <a:off x="18656300" y="8935869"/>
          <a:ext cx="889000" cy="1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50168</xdr:rowOff>
    </xdr:from>
    <xdr:to>
      <xdr:col>102</xdr:col>
      <xdr:colOff>165100</xdr:colOff>
      <xdr:row>53</xdr:row>
      <xdr:rowOff>151768</xdr:rowOff>
    </xdr:to>
    <xdr:sp macro="" textlink="">
      <xdr:nvSpPr>
        <xdr:cNvPr id="788" name="フローチャート: 判断 787"/>
        <xdr:cNvSpPr/>
      </xdr:nvSpPr>
      <xdr:spPr>
        <a:xfrm>
          <a:off x="19494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142895</xdr:rowOff>
    </xdr:from>
    <xdr:ext cx="534377" cy="259045"/>
    <xdr:sp macro="" textlink="">
      <xdr:nvSpPr>
        <xdr:cNvPr id="789" name="テキスト ボックス 788"/>
        <xdr:cNvSpPr txBox="1"/>
      </xdr:nvSpPr>
      <xdr:spPr>
        <a:xfrm>
          <a:off x="19278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132955</xdr:rowOff>
    </xdr:from>
    <xdr:to>
      <xdr:col>98</xdr:col>
      <xdr:colOff>38100</xdr:colOff>
      <xdr:row>53</xdr:row>
      <xdr:rowOff>63105</xdr:rowOff>
    </xdr:to>
    <xdr:sp macro="" textlink="">
      <xdr:nvSpPr>
        <xdr:cNvPr id="790" name="フローチャート: 判断 789"/>
        <xdr:cNvSpPr/>
      </xdr:nvSpPr>
      <xdr:spPr>
        <a:xfrm>
          <a:off x="18605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54232</xdr:rowOff>
    </xdr:from>
    <xdr:ext cx="534377" cy="259045"/>
    <xdr:sp macro="" textlink="">
      <xdr:nvSpPr>
        <xdr:cNvPr id="791" name="テキスト ボックス 790"/>
        <xdr:cNvSpPr txBox="1"/>
      </xdr:nvSpPr>
      <xdr:spPr>
        <a:xfrm>
          <a:off x="18389111" y="91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922</xdr:rowOff>
    </xdr:from>
    <xdr:to>
      <xdr:col>116</xdr:col>
      <xdr:colOff>114300</xdr:colOff>
      <xdr:row>56</xdr:row>
      <xdr:rowOff>102522</xdr:rowOff>
    </xdr:to>
    <xdr:sp macro="" textlink="">
      <xdr:nvSpPr>
        <xdr:cNvPr id="797" name="楕円 796"/>
        <xdr:cNvSpPr/>
      </xdr:nvSpPr>
      <xdr:spPr>
        <a:xfrm>
          <a:off x="22110700" y="960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150799</xdr:rowOff>
    </xdr:from>
    <xdr:ext cx="534377" cy="259045"/>
    <xdr:sp macro="" textlink="">
      <xdr:nvSpPr>
        <xdr:cNvPr id="798" name="貸付金該当値テキスト"/>
        <xdr:cNvSpPr txBox="1"/>
      </xdr:nvSpPr>
      <xdr:spPr>
        <a:xfrm>
          <a:off x="22212300" y="958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34754</xdr:rowOff>
    </xdr:from>
    <xdr:to>
      <xdr:col>112</xdr:col>
      <xdr:colOff>38100</xdr:colOff>
      <xdr:row>55</xdr:row>
      <xdr:rowOff>136354</xdr:rowOff>
    </xdr:to>
    <xdr:sp macro="" textlink="">
      <xdr:nvSpPr>
        <xdr:cNvPr id="799" name="楕円 798"/>
        <xdr:cNvSpPr/>
      </xdr:nvSpPr>
      <xdr:spPr>
        <a:xfrm>
          <a:off x="21272500" y="94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127481</xdr:rowOff>
    </xdr:from>
    <xdr:ext cx="534377" cy="259045"/>
    <xdr:sp macro="" textlink="">
      <xdr:nvSpPr>
        <xdr:cNvPr id="800" name="テキスト ボックス 799"/>
        <xdr:cNvSpPr txBox="1"/>
      </xdr:nvSpPr>
      <xdr:spPr>
        <a:xfrm>
          <a:off x="21043411" y="95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44094</xdr:rowOff>
    </xdr:from>
    <xdr:to>
      <xdr:col>107</xdr:col>
      <xdr:colOff>101600</xdr:colOff>
      <xdr:row>54</xdr:row>
      <xdr:rowOff>145694</xdr:rowOff>
    </xdr:to>
    <xdr:sp macro="" textlink="">
      <xdr:nvSpPr>
        <xdr:cNvPr id="801" name="楕円 800"/>
        <xdr:cNvSpPr/>
      </xdr:nvSpPr>
      <xdr:spPr>
        <a:xfrm>
          <a:off x="20383500" y="93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136821</xdr:rowOff>
    </xdr:from>
    <xdr:ext cx="534377" cy="259045"/>
    <xdr:sp macro="" textlink="">
      <xdr:nvSpPr>
        <xdr:cNvPr id="802" name="テキスト ボックス 801"/>
        <xdr:cNvSpPr txBox="1"/>
      </xdr:nvSpPr>
      <xdr:spPr>
        <a:xfrm>
          <a:off x="20167111" y="93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155847</xdr:rowOff>
    </xdr:from>
    <xdr:to>
      <xdr:col>102</xdr:col>
      <xdr:colOff>165100</xdr:colOff>
      <xdr:row>53</xdr:row>
      <xdr:rowOff>85997</xdr:rowOff>
    </xdr:to>
    <xdr:sp macro="" textlink="">
      <xdr:nvSpPr>
        <xdr:cNvPr id="803" name="楕円 802"/>
        <xdr:cNvSpPr/>
      </xdr:nvSpPr>
      <xdr:spPr>
        <a:xfrm>
          <a:off x="19494500" y="90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102524</xdr:rowOff>
    </xdr:from>
    <xdr:ext cx="534377" cy="259045"/>
    <xdr:sp macro="" textlink="">
      <xdr:nvSpPr>
        <xdr:cNvPr id="804" name="テキスト ボックス 803"/>
        <xdr:cNvSpPr txBox="1"/>
      </xdr:nvSpPr>
      <xdr:spPr>
        <a:xfrm>
          <a:off x="19278111" y="884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141119</xdr:rowOff>
    </xdr:from>
    <xdr:to>
      <xdr:col>98</xdr:col>
      <xdr:colOff>38100</xdr:colOff>
      <xdr:row>52</xdr:row>
      <xdr:rowOff>71269</xdr:rowOff>
    </xdr:to>
    <xdr:sp macro="" textlink="">
      <xdr:nvSpPr>
        <xdr:cNvPr id="805" name="楕円 804"/>
        <xdr:cNvSpPr/>
      </xdr:nvSpPr>
      <xdr:spPr>
        <a:xfrm>
          <a:off x="18605500" y="888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87796</xdr:rowOff>
    </xdr:from>
    <xdr:ext cx="534377" cy="259045"/>
    <xdr:sp macro="" textlink="">
      <xdr:nvSpPr>
        <xdr:cNvPr id="806" name="テキスト ボックス 805"/>
        <xdr:cNvSpPr txBox="1"/>
      </xdr:nvSpPr>
      <xdr:spPr>
        <a:xfrm>
          <a:off x="18389111" y="86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6" name="テキスト ボックス 815"/>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8" name="テキスト ボックス 817"/>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0" name="テキスト ボックス 819"/>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2" name="テキスト ボックス 821"/>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4" name="テキスト ボックス 823"/>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41211</xdr:rowOff>
    </xdr:from>
    <xdr:to>
      <xdr:col>116</xdr:col>
      <xdr:colOff>62864</xdr:colOff>
      <xdr:row>73</xdr:row>
      <xdr:rowOff>33210</xdr:rowOff>
    </xdr:to>
    <xdr:cxnSp macro="">
      <xdr:nvCxnSpPr>
        <xdr:cNvPr id="828" name="直線コネクタ 827"/>
        <xdr:cNvCxnSpPr/>
      </xdr:nvCxnSpPr>
      <xdr:spPr>
        <a:xfrm flipV="1">
          <a:off x="22159595" y="12042711"/>
          <a:ext cx="1269" cy="50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37037</xdr:rowOff>
    </xdr:from>
    <xdr:ext cx="469744" cy="259045"/>
    <xdr:sp macro="" textlink="">
      <xdr:nvSpPr>
        <xdr:cNvPr id="829" name="繰出金最小値テキスト"/>
        <xdr:cNvSpPr txBox="1"/>
      </xdr:nvSpPr>
      <xdr:spPr>
        <a:xfrm>
          <a:off x="22212300" y="125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33210</xdr:rowOff>
    </xdr:from>
    <xdr:to>
      <xdr:col>116</xdr:col>
      <xdr:colOff>152400</xdr:colOff>
      <xdr:row>73</xdr:row>
      <xdr:rowOff>33210</xdr:rowOff>
    </xdr:to>
    <xdr:cxnSp macro="">
      <xdr:nvCxnSpPr>
        <xdr:cNvPr id="830" name="直線コネクタ 829"/>
        <xdr:cNvCxnSpPr/>
      </xdr:nvCxnSpPr>
      <xdr:spPr>
        <a:xfrm>
          <a:off x="22072600" y="1254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159338</xdr:rowOff>
    </xdr:from>
    <xdr:ext cx="469744" cy="259045"/>
    <xdr:sp macro="" textlink="">
      <xdr:nvSpPr>
        <xdr:cNvPr id="831" name="繰出金最大値テキスト"/>
        <xdr:cNvSpPr txBox="1"/>
      </xdr:nvSpPr>
      <xdr:spPr>
        <a:xfrm>
          <a:off x="22212300" y="11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41211</xdr:rowOff>
    </xdr:from>
    <xdr:to>
      <xdr:col>116</xdr:col>
      <xdr:colOff>152400</xdr:colOff>
      <xdr:row>70</xdr:row>
      <xdr:rowOff>41211</xdr:rowOff>
    </xdr:to>
    <xdr:cxnSp macro="">
      <xdr:nvCxnSpPr>
        <xdr:cNvPr id="832" name="直線コネクタ 831"/>
        <xdr:cNvCxnSpPr/>
      </xdr:nvCxnSpPr>
      <xdr:spPr>
        <a:xfrm>
          <a:off x="22072600" y="1204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33210</xdr:rowOff>
    </xdr:from>
    <xdr:to>
      <xdr:col>116</xdr:col>
      <xdr:colOff>63500</xdr:colOff>
      <xdr:row>77</xdr:row>
      <xdr:rowOff>31496</xdr:rowOff>
    </xdr:to>
    <xdr:cxnSp macro="">
      <xdr:nvCxnSpPr>
        <xdr:cNvPr id="833" name="直線コネクタ 832"/>
        <xdr:cNvCxnSpPr/>
      </xdr:nvCxnSpPr>
      <xdr:spPr>
        <a:xfrm flipV="1">
          <a:off x="21323300" y="12549060"/>
          <a:ext cx="838200" cy="68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153687</xdr:rowOff>
    </xdr:from>
    <xdr:ext cx="469744" cy="259045"/>
    <xdr:sp macro="" textlink="">
      <xdr:nvSpPr>
        <xdr:cNvPr id="834" name="繰出金平均値テキスト"/>
        <xdr:cNvSpPr txBox="1"/>
      </xdr:nvSpPr>
      <xdr:spPr>
        <a:xfrm>
          <a:off x="22212300" y="12155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130810</xdr:rowOff>
    </xdr:from>
    <xdr:to>
      <xdr:col>116</xdr:col>
      <xdr:colOff>114300</xdr:colOff>
      <xdr:row>72</xdr:row>
      <xdr:rowOff>60960</xdr:rowOff>
    </xdr:to>
    <xdr:sp macro="" textlink="">
      <xdr:nvSpPr>
        <xdr:cNvPr id="835" name="フローチャート: 判断 834"/>
        <xdr:cNvSpPr/>
      </xdr:nvSpPr>
      <xdr:spPr>
        <a:xfrm>
          <a:off x="221107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169799</xdr:rowOff>
    </xdr:from>
    <xdr:to>
      <xdr:col>111</xdr:col>
      <xdr:colOff>177800</xdr:colOff>
      <xdr:row>77</xdr:row>
      <xdr:rowOff>31496</xdr:rowOff>
    </xdr:to>
    <xdr:cxnSp macro="">
      <xdr:nvCxnSpPr>
        <xdr:cNvPr id="836" name="直線コネクタ 835"/>
        <xdr:cNvCxnSpPr/>
      </xdr:nvCxnSpPr>
      <xdr:spPr>
        <a:xfrm>
          <a:off x="20434300" y="1319999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7938</xdr:rowOff>
    </xdr:from>
    <xdr:to>
      <xdr:col>112</xdr:col>
      <xdr:colOff>38100</xdr:colOff>
      <xdr:row>78</xdr:row>
      <xdr:rowOff>109538</xdr:rowOff>
    </xdr:to>
    <xdr:sp macro="" textlink="">
      <xdr:nvSpPr>
        <xdr:cNvPr id="837" name="フローチャート: 判断 836"/>
        <xdr:cNvSpPr/>
      </xdr:nvSpPr>
      <xdr:spPr>
        <a:xfrm>
          <a:off x="21272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100665</xdr:rowOff>
    </xdr:from>
    <xdr:ext cx="378565" cy="259045"/>
    <xdr:sp macro="" textlink="">
      <xdr:nvSpPr>
        <xdr:cNvPr id="838" name="テキスト ボックス 837"/>
        <xdr:cNvSpPr txBox="1"/>
      </xdr:nvSpPr>
      <xdr:spPr>
        <a:xfrm>
          <a:off x="211213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135510</xdr:rowOff>
    </xdr:from>
    <xdr:to>
      <xdr:col>107</xdr:col>
      <xdr:colOff>50800</xdr:colOff>
      <xdr:row>76</xdr:row>
      <xdr:rowOff>169799</xdr:rowOff>
    </xdr:to>
    <xdr:cxnSp macro="">
      <xdr:nvCxnSpPr>
        <xdr:cNvPr id="839" name="直線コネクタ 838"/>
        <xdr:cNvCxnSpPr/>
      </xdr:nvCxnSpPr>
      <xdr:spPr>
        <a:xfrm>
          <a:off x="19545300" y="1316571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13843</xdr:rowOff>
    </xdr:from>
    <xdr:to>
      <xdr:col>107</xdr:col>
      <xdr:colOff>101600</xdr:colOff>
      <xdr:row>78</xdr:row>
      <xdr:rowOff>115443</xdr:rowOff>
    </xdr:to>
    <xdr:sp macro="" textlink="">
      <xdr:nvSpPr>
        <xdr:cNvPr id="840" name="フローチャート: 判断 839"/>
        <xdr:cNvSpPr/>
      </xdr:nvSpPr>
      <xdr:spPr>
        <a:xfrm>
          <a:off x="20383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78</xdr:row>
      <xdr:rowOff>106570</xdr:rowOff>
    </xdr:from>
    <xdr:ext cx="378565" cy="259045"/>
    <xdr:sp macro="" textlink="">
      <xdr:nvSpPr>
        <xdr:cNvPr id="841" name="テキスト ボックス 840"/>
        <xdr:cNvSpPr txBox="1"/>
      </xdr:nvSpPr>
      <xdr:spPr>
        <a:xfrm>
          <a:off x="20245017" y="1347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135510</xdr:rowOff>
    </xdr:from>
    <xdr:to>
      <xdr:col>102</xdr:col>
      <xdr:colOff>114300</xdr:colOff>
      <xdr:row>76</xdr:row>
      <xdr:rowOff>151130</xdr:rowOff>
    </xdr:to>
    <xdr:cxnSp macro="">
      <xdr:nvCxnSpPr>
        <xdr:cNvPr id="842" name="直線コネクタ 841"/>
        <xdr:cNvCxnSpPr/>
      </xdr:nvCxnSpPr>
      <xdr:spPr>
        <a:xfrm flipV="1">
          <a:off x="18656300" y="13165710"/>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24701</xdr:rowOff>
    </xdr:from>
    <xdr:to>
      <xdr:col>102</xdr:col>
      <xdr:colOff>165100</xdr:colOff>
      <xdr:row>78</xdr:row>
      <xdr:rowOff>126301</xdr:rowOff>
    </xdr:to>
    <xdr:sp macro="" textlink="">
      <xdr:nvSpPr>
        <xdr:cNvPr id="843" name="フローチャート: 判断 842"/>
        <xdr:cNvSpPr/>
      </xdr:nvSpPr>
      <xdr:spPr>
        <a:xfrm>
          <a:off x="19494500" y="1339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117428</xdr:rowOff>
    </xdr:from>
    <xdr:ext cx="378565" cy="259045"/>
    <xdr:sp macro="" textlink="">
      <xdr:nvSpPr>
        <xdr:cNvPr id="844" name="テキスト ボックス 843"/>
        <xdr:cNvSpPr txBox="1"/>
      </xdr:nvSpPr>
      <xdr:spPr>
        <a:xfrm>
          <a:off x="19356017" y="13490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91948</xdr:rowOff>
    </xdr:from>
    <xdr:to>
      <xdr:col>98</xdr:col>
      <xdr:colOff>38100</xdr:colOff>
      <xdr:row>77</xdr:row>
      <xdr:rowOff>22098</xdr:rowOff>
    </xdr:to>
    <xdr:sp macro="" textlink="">
      <xdr:nvSpPr>
        <xdr:cNvPr id="845" name="フローチャート: 判断 844"/>
        <xdr:cNvSpPr/>
      </xdr:nvSpPr>
      <xdr:spPr>
        <a:xfrm>
          <a:off x="18605500" y="1312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38625</xdr:rowOff>
    </xdr:from>
    <xdr:ext cx="469744" cy="259045"/>
    <xdr:sp macro="" textlink="">
      <xdr:nvSpPr>
        <xdr:cNvPr id="846" name="テキスト ボックス 845"/>
        <xdr:cNvSpPr txBox="1"/>
      </xdr:nvSpPr>
      <xdr:spPr>
        <a:xfrm>
          <a:off x="18421428"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153860</xdr:rowOff>
    </xdr:from>
    <xdr:to>
      <xdr:col>116</xdr:col>
      <xdr:colOff>114300</xdr:colOff>
      <xdr:row>73</xdr:row>
      <xdr:rowOff>84010</xdr:rowOff>
    </xdr:to>
    <xdr:sp macro="" textlink="">
      <xdr:nvSpPr>
        <xdr:cNvPr id="852" name="楕円 851"/>
        <xdr:cNvSpPr/>
      </xdr:nvSpPr>
      <xdr:spPr>
        <a:xfrm>
          <a:off x="22110700" y="124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68787</xdr:rowOff>
    </xdr:from>
    <xdr:ext cx="469744" cy="259045"/>
    <xdr:sp macro="" textlink="">
      <xdr:nvSpPr>
        <xdr:cNvPr id="853" name="繰出金該当値テキスト"/>
        <xdr:cNvSpPr txBox="1"/>
      </xdr:nvSpPr>
      <xdr:spPr>
        <a:xfrm>
          <a:off x="22212300" y="1241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152146</xdr:rowOff>
    </xdr:from>
    <xdr:to>
      <xdr:col>112</xdr:col>
      <xdr:colOff>38100</xdr:colOff>
      <xdr:row>77</xdr:row>
      <xdr:rowOff>82296</xdr:rowOff>
    </xdr:to>
    <xdr:sp macro="" textlink="">
      <xdr:nvSpPr>
        <xdr:cNvPr id="854" name="楕円 853"/>
        <xdr:cNvSpPr/>
      </xdr:nvSpPr>
      <xdr:spPr>
        <a:xfrm>
          <a:off x="21272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98823</xdr:rowOff>
    </xdr:from>
    <xdr:ext cx="469744" cy="259045"/>
    <xdr:sp macro="" textlink="">
      <xdr:nvSpPr>
        <xdr:cNvPr id="855" name="テキスト ボックス 854"/>
        <xdr:cNvSpPr txBox="1"/>
      </xdr:nvSpPr>
      <xdr:spPr>
        <a:xfrm>
          <a:off x="21075728" y="1295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118999</xdr:rowOff>
    </xdr:from>
    <xdr:to>
      <xdr:col>107</xdr:col>
      <xdr:colOff>101600</xdr:colOff>
      <xdr:row>77</xdr:row>
      <xdr:rowOff>49149</xdr:rowOff>
    </xdr:to>
    <xdr:sp macro="" textlink="">
      <xdr:nvSpPr>
        <xdr:cNvPr id="856" name="楕円 855"/>
        <xdr:cNvSpPr/>
      </xdr:nvSpPr>
      <xdr:spPr>
        <a:xfrm>
          <a:off x="20383500" y="131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65676</xdr:rowOff>
    </xdr:from>
    <xdr:ext cx="469744" cy="259045"/>
    <xdr:sp macro="" textlink="">
      <xdr:nvSpPr>
        <xdr:cNvPr id="857" name="テキスト ボックス 856"/>
        <xdr:cNvSpPr txBox="1"/>
      </xdr:nvSpPr>
      <xdr:spPr>
        <a:xfrm>
          <a:off x="20199428" y="1292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84710</xdr:rowOff>
    </xdr:from>
    <xdr:to>
      <xdr:col>102</xdr:col>
      <xdr:colOff>165100</xdr:colOff>
      <xdr:row>77</xdr:row>
      <xdr:rowOff>14860</xdr:rowOff>
    </xdr:to>
    <xdr:sp macro="" textlink="">
      <xdr:nvSpPr>
        <xdr:cNvPr id="858" name="楕円 857"/>
        <xdr:cNvSpPr/>
      </xdr:nvSpPr>
      <xdr:spPr>
        <a:xfrm>
          <a:off x="19494500" y="131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31386</xdr:rowOff>
    </xdr:from>
    <xdr:ext cx="469744" cy="259045"/>
    <xdr:sp macro="" textlink="">
      <xdr:nvSpPr>
        <xdr:cNvPr id="859" name="テキスト ボックス 858"/>
        <xdr:cNvSpPr txBox="1"/>
      </xdr:nvSpPr>
      <xdr:spPr>
        <a:xfrm>
          <a:off x="19310428" y="1289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100330</xdr:rowOff>
    </xdr:from>
    <xdr:to>
      <xdr:col>98</xdr:col>
      <xdr:colOff>38100</xdr:colOff>
      <xdr:row>77</xdr:row>
      <xdr:rowOff>30480</xdr:rowOff>
    </xdr:to>
    <xdr:sp macro="" textlink="">
      <xdr:nvSpPr>
        <xdr:cNvPr id="860" name="楕円 859"/>
        <xdr:cNvSpPr/>
      </xdr:nvSpPr>
      <xdr:spPr>
        <a:xfrm>
          <a:off x="18605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21607</xdr:rowOff>
    </xdr:from>
    <xdr:ext cx="469744" cy="259045"/>
    <xdr:sp macro="" textlink="">
      <xdr:nvSpPr>
        <xdr:cNvPr id="861" name="テキスト ボックス 860"/>
        <xdr:cNvSpPr txBox="1"/>
      </xdr:nvSpPr>
      <xdr:spPr>
        <a:xfrm>
          <a:off x="18421428" y="1322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3" name="正方形/長方形 862"/>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4" name="正方形/長方形 863"/>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5" name="正方形/長方形 864"/>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6" name="正方形/長方形 865"/>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5" name="テキスト ボックス 884"/>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2" name="テキスト ボックス 901"/>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補助費等：類</a:t>
          </a:r>
          <a:r>
            <a:rPr kumimoji="1" lang="ja-JP" altLang="ja-JP" sz="1100">
              <a:solidFill>
                <a:schemeClr val="tx1"/>
              </a:solidFill>
              <a:effectLst/>
              <a:latin typeface="+mn-lt"/>
              <a:ea typeface="+mn-ea"/>
              <a:cs typeface="+mn-cs"/>
            </a:rPr>
            <a:t>似団体に比して低水準で推移してきたが、平成</a:t>
          </a: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年度は富山県立大学の法人化に伴い関係諸費が補助費に振り替わったことにより前年度から大幅増となった。また、介護保険制度費や後期高齢者医療助成費などの社会保障関係経費</a:t>
          </a:r>
          <a:r>
            <a:rPr kumimoji="1" lang="ja-JP" altLang="en-US" sz="1100">
              <a:solidFill>
                <a:schemeClr val="tx1"/>
              </a:solidFill>
              <a:effectLst/>
              <a:latin typeface="+mn-lt"/>
              <a:ea typeface="+mn-ea"/>
              <a:cs typeface="+mn-cs"/>
            </a:rPr>
            <a:t>が増加している一方で</a:t>
          </a:r>
          <a:r>
            <a:rPr kumimoji="1" lang="ja-JP" altLang="ja-JP" sz="1100">
              <a:solidFill>
                <a:schemeClr val="tx1"/>
              </a:solidFill>
              <a:effectLst/>
              <a:latin typeface="+mn-lt"/>
              <a:ea typeface="+mn-ea"/>
              <a:cs typeface="+mn-cs"/>
            </a:rPr>
            <a:t>、国民健康保険の保険給付費等に係る県負担額について、市町村への負担</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金から富山県国民健康保険特別会計への操出金として支出することになったことに伴い全体として</a:t>
          </a:r>
          <a:r>
            <a:rPr kumimoji="1" lang="ja-JP" altLang="en-US" sz="1100">
              <a:solidFill>
                <a:schemeClr val="tx1"/>
              </a:solidFill>
              <a:effectLst/>
              <a:latin typeface="+mn-lt"/>
              <a:ea typeface="+mn-ea"/>
              <a:cs typeface="+mn-cs"/>
            </a:rPr>
            <a:t>減少している</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普通建設事業費：</a:t>
          </a:r>
          <a:r>
            <a:rPr kumimoji="1" lang="ja-JP" altLang="en-US" sz="1100">
              <a:solidFill>
                <a:schemeClr val="tx1"/>
              </a:solidFill>
              <a:effectLst/>
              <a:latin typeface="+mn-lt"/>
              <a:ea typeface="+mn-ea"/>
              <a:cs typeface="+mn-cs"/>
            </a:rPr>
            <a:t>県立大学の新棟整備による増</a:t>
          </a:r>
          <a:r>
            <a:rPr kumimoji="1" lang="ja-JP" altLang="ja-JP" sz="1100">
              <a:solidFill>
                <a:schemeClr val="tx1"/>
              </a:solidFill>
              <a:effectLst/>
              <a:latin typeface="+mn-lt"/>
              <a:ea typeface="+mn-ea"/>
              <a:cs typeface="+mn-cs"/>
            </a:rPr>
            <a:t>等により、</a:t>
          </a:r>
          <a:r>
            <a:rPr kumimoji="1" lang="ja-JP" altLang="en-US" sz="1100">
              <a:solidFill>
                <a:schemeClr val="tx1"/>
              </a:solidFill>
              <a:effectLst/>
              <a:latin typeface="+mn-lt"/>
              <a:ea typeface="+mn-ea"/>
              <a:cs typeface="+mn-cs"/>
            </a:rPr>
            <a:t>前年度比</a:t>
          </a:r>
          <a:r>
            <a:rPr kumimoji="1" lang="en-US" altLang="ja-JP" sz="1100">
              <a:solidFill>
                <a:schemeClr val="tx1"/>
              </a:solidFill>
              <a:effectLst/>
              <a:latin typeface="+mn-lt"/>
              <a:ea typeface="+mn-ea"/>
              <a:cs typeface="+mn-cs"/>
            </a:rPr>
            <a:t>9,409</a:t>
          </a:r>
          <a:r>
            <a:rPr kumimoji="1" lang="ja-JP" altLang="en-US" sz="1100">
              <a:solidFill>
                <a:schemeClr val="tx1"/>
              </a:solidFill>
              <a:effectLst/>
              <a:latin typeface="+mn-lt"/>
              <a:ea typeface="+mn-ea"/>
              <a:cs typeface="+mn-cs"/>
            </a:rPr>
            <a:t>円増の</a:t>
          </a:r>
          <a:r>
            <a:rPr kumimoji="1" lang="ja-JP" altLang="ja-JP" sz="1100">
              <a:solidFill>
                <a:schemeClr val="tx1"/>
              </a:solidFill>
              <a:effectLst/>
              <a:latin typeface="+mn-lt"/>
              <a:ea typeface="+mn-ea"/>
              <a:cs typeface="+mn-cs"/>
            </a:rPr>
            <a:t>住民一人当たり</a:t>
          </a:r>
          <a:r>
            <a:rPr kumimoji="1" lang="en-US" altLang="ja-JP" sz="1100">
              <a:solidFill>
                <a:schemeClr val="tx1"/>
              </a:solidFill>
              <a:effectLst/>
              <a:latin typeface="+mn-lt"/>
              <a:ea typeface="+mn-ea"/>
              <a:cs typeface="+mn-cs"/>
            </a:rPr>
            <a:t>86,044</a:t>
          </a:r>
          <a:r>
            <a:rPr kumimoji="1" lang="ja-JP" altLang="ja-JP" sz="1100">
              <a:solidFill>
                <a:schemeClr val="tx1"/>
              </a:solidFill>
              <a:effectLst/>
              <a:latin typeface="+mn-lt"/>
              <a:ea typeface="+mn-ea"/>
              <a:cs typeface="+mn-cs"/>
            </a:rPr>
            <a:t>円となっている</a:t>
          </a:r>
          <a:r>
            <a:rPr kumimoji="1" lang="ja-JP" altLang="en-US"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公債費：河川工事等による県土の保全、社会資本整備に伴</a:t>
          </a:r>
          <a:r>
            <a:rPr kumimoji="1" lang="ja-JP" altLang="en-US" sz="1100">
              <a:solidFill>
                <a:schemeClr val="tx1"/>
              </a:solidFill>
              <a:effectLst/>
              <a:latin typeface="+mn-lt"/>
              <a:ea typeface="+mn-ea"/>
              <a:cs typeface="+mn-cs"/>
            </a:rPr>
            <a:t>い</a:t>
          </a:r>
          <a:r>
            <a:rPr kumimoji="1" lang="ja-JP" altLang="ja-JP" sz="1100">
              <a:solidFill>
                <a:schemeClr val="tx1"/>
              </a:solidFill>
              <a:effectLst/>
              <a:latin typeface="+mn-lt"/>
              <a:ea typeface="+mn-ea"/>
              <a:cs typeface="+mn-cs"/>
            </a:rPr>
            <a:t>公債費が高水準で推移していることに加え、新幹線整備事業に伴い発行した県債や、臨時財政対策債等の特例的な地方債に係る元利償還金が増加し</a:t>
          </a:r>
          <a:r>
            <a:rPr kumimoji="1" lang="ja-JP" altLang="en-US" sz="1100">
              <a:solidFill>
                <a:schemeClr val="tx1"/>
              </a:solidFill>
              <a:effectLst/>
              <a:latin typeface="+mn-lt"/>
              <a:ea typeface="+mn-ea"/>
              <a:cs typeface="+mn-cs"/>
            </a:rPr>
            <a:t>ており</a:t>
          </a:r>
          <a:r>
            <a:rPr kumimoji="1" lang="ja-JP" altLang="ja-JP" sz="1100">
              <a:solidFill>
                <a:schemeClr val="tx1"/>
              </a:solidFill>
              <a:effectLst/>
              <a:latin typeface="+mn-lt"/>
              <a:ea typeface="+mn-ea"/>
              <a:cs typeface="+mn-cs"/>
            </a:rPr>
            <a:t>、類似団体と比較して高い水準を推移。県債の新規発行の抑制、資金調達方法の多様化</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により公債費負担の平準化に努める。</a:t>
          </a:r>
          <a:endParaRPr lang="ja-JP" altLang="ja-JP" sz="1400">
            <a:solidFill>
              <a:schemeClr val="tx1"/>
            </a:solidFill>
            <a:effectLst/>
          </a:endParaRPr>
        </a:p>
        <a:p>
          <a:r>
            <a:rPr kumimoji="1" lang="ja-JP" altLang="en-US" sz="1100">
              <a:solidFill>
                <a:schemeClr val="tx1"/>
              </a:solidFill>
              <a:effectLst/>
              <a:latin typeface="+mn-lt"/>
              <a:ea typeface="+mn-ea"/>
              <a:cs typeface="+mn-cs"/>
            </a:rPr>
            <a:t>繰出金：</a:t>
          </a:r>
          <a:r>
            <a:rPr kumimoji="1" lang="ja-JP" altLang="ja-JP" sz="1100">
              <a:solidFill>
                <a:schemeClr val="tx1"/>
              </a:solidFill>
              <a:effectLst/>
              <a:latin typeface="+mn-lt"/>
              <a:ea typeface="+mn-ea"/>
              <a:cs typeface="+mn-cs"/>
            </a:rPr>
            <a:t>国民健康保険の保険給付費等に係る県負担額について、平成</a:t>
          </a:r>
          <a:r>
            <a:rPr kumimoji="1" lang="en-US" altLang="ja-JP" sz="1100">
              <a:solidFill>
                <a:schemeClr val="tx1"/>
              </a:solidFill>
              <a:effectLst/>
              <a:latin typeface="+mn-lt"/>
              <a:ea typeface="+mn-ea"/>
              <a:cs typeface="+mn-cs"/>
            </a:rPr>
            <a:t>29</a:t>
          </a:r>
          <a:r>
            <a:rPr kumimoji="1" lang="ja-JP" altLang="ja-JP" sz="1100">
              <a:solidFill>
                <a:schemeClr val="tx1"/>
              </a:solidFill>
              <a:effectLst/>
              <a:latin typeface="+mn-lt"/>
              <a:ea typeface="+mn-ea"/>
              <a:cs typeface="+mn-cs"/>
            </a:rPr>
            <a:t>年度までは市町村等へ負担金として支出していたが、平成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年度からの都道府県単位化に伴い、富山県国民健康保険特別会計への操出金として支出することになったことに伴い</a:t>
          </a:r>
          <a:r>
            <a:rPr kumimoji="1" lang="ja-JP" altLang="en-US" sz="1100">
              <a:solidFill>
                <a:schemeClr val="tx1"/>
              </a:solidFill>
              <a:effectLst/>
              <a:latin typeface="+mn-lt"/>
              <a:ea typeface="+mn-ea"/>
              <a:cs typeface="+mn-cs"/>
            </a:rPr>
            <a:t>増加。</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1,063,293
1,045,031
4,247.61
499,328,434
482,135,675
1,303,733
297,566,098
1,186,122,999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38</xdr:row>
      <xdr:rowOff>141986</xdr:rowOff>
    </xdr:to>
    <xdr:cxnSp macro="">
      <xdr:nvCxnSpPr>
        <xdr:cNvPr id="54" name="直線コネクタ 53"/>
        <xdr:cNvCxnSpPr/>
      </xdr:nvCxnSpPr>
      <xdr:spPr>
        <a:xfrm flipV="1">
          <a:off x="4633595" y="5260340"/>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145813</xdr:rowOff>
    </xdr:from>
    <xdr:ext cx="378565" cy="259045"/>
    <xdr:sp macro="" textlink="">
      <xdr:nvSpPr>
        <xdr:cNvPr id="55" name="議会費最小値テキスト"/>
        <xdr:cNvSpPr txBox="1"/>
      </xdr:nvSpPr>
      <xdr:spPr>
        <a:xfrm>
          <a:off x="4686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141986</xdr:rowOff>
    </xdr:from>
    <xdr:to>
      <xdr:col>24</xdr:col>
      <xdr:colOff>152400</xdr:colOff>
      <xdr:row>38</xdr:row>
      <xdr:rowOff>141986</xdr:rowOff>
    </xdr:to>
    <xdr:cxnSp macro="">
      <xdr:nvCxnSpPr>
        <xdr:cNvPr id="56" name="直線コネクタ 55"/>
        <xdr:cNvCxnSpPr/>
      </xdr:nvCxnSpPr>
      <xdr:spPr>
        <a:xfrm>
          <a:off x="4546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7"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58" name="直線コネクタ 57"/>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112268</xdr:rowOff>
    </xdr:from>
    <xdr:to>
      <xdr:col>24</xdr:col>
      <xdr:colOff>63500</xdr:colOff>
      <xdr:row>34</xdr:row>
      <xdr:rowOff>13970</xdr:rowOff>
    </xdr:to>
    <xdr:cxnSp macro="">
      <xdr:nvCxnSpPr>
        <xdr:cNvPr id="59" name="直線コネクタ 58"/>
        <xdr:cNvCxnSpPr/>
      </xdr:nvCxnSpPr>
      <xdr:spPr>
        <a:xfrm>
          <a:off x="3797300" y="577011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94759</xdr:rowOff>
    </xdr:from>
    <xdr:ext cx="378565" cy="259045"/>
    <xdr:sp macro="" textlink="">
      <xdr:nvSpPr>
        <xdr:cNvPr id="60" name="議会費平均値テキスト"/>
        <xdr:cNvSpPr txBox="1"/>
      </xdr:nvSpPr>
      <xdr:spPr>
        <a:xfrm>
          <a:off x="4686300" y="6095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61" name="フローチャート: 判断 60"/>
        <xdr:cNvSpPr/>
      </xdr:nvSpPr>
      <xdr:spPr>
        <a:xfrm>
          <a:off x="45847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112268</xdr:rowOff>
    </xdr:from>
    <xdr:to>
      <xdr:col>19</xdr:col>
      <xdr:colOff>177800</xdr:colOff>
      <xdr:row>33</xdr:row>
      <xdr:rowOff>116840</xdr:rowOff>
    </xdr:to>
    <xdr:cxnSp macro="">
      <xdr:nvCxnSpPr>
        <xdr:cNvPr id="62" name="直線コネクタ 61"/>
        <xdr:cNvCxnSpPr/>
      </xdr:nvCxnSpPr>
      <xdr:spPr>
        <a:xfrm flipV="1">
          <a:off x="2908300" y="57701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114046</xdr:rowOff>
    </xdr:from>
    <xdr:to>
      <xdr:col>20</xdr:col>
      <xdr:colOff>38100</xdr:colOff>
      <xdr:row>36</xdr:row>
      <xdr:rowOff>44196</xdr:rowOff>
    </xdr:to>
    <xdr:sp macro="" textlink="">
      <xdr:nvSpPr>
        <xdr:cNvPr id="63" name="フローチャート: 判断 62"/>
        <xdr:cNvSpPr/>
      </xdr:nvSpPr>
      <xdr:spPr>
        <a:xfrm>
          <a:off x="3746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35323</xdr:rowOff>
    </xdr:from>
    <xdr:ext cx="378565" cy="259045"/>
    <xdr:sp macro="" textlink="">
      <xdr:nvSpPr>
        <xdr:cNvPr id="64" name="テキスト ボックス 63"/>
        <xdr:cNvSpPr txBox="1"/>
      </xdr:nvSpPr>
      <xdr:spPr>
        <a:xfrm>
          <a:off x="35953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116840</xdr:rowOff>
    </xdr:from>
    <xdr:to>
      <xdr:col>15</xdr:col>
      <xdr:colOff>50800</xdr:colOff>
      <xdr:row>33</xdr:row>
      <xdr:rowOff>139700</xdr:rowOff>
    </xdr:to>
    <xdr:cxnSp macro="">
      <xdr:nvCxnSpPr>
        <xdr:cNvPr id="65" name="直線コネクタ 64"/>
        <xdr:cNvCxnSpPr/>
      </xdr:nvCxnSpPr>
      <xdr:spPr>
        <a:xfrm flipV="1">
          <a:off x="2019300" y="5774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29464</xdr:rowOff>
    </xdr:from>
    <xdr:to>
      <xdr:col>15</xdr:col>
      <xdr:colOff>101600</xdr:colOff>
      <xdr:row>36</xdr:row>
      <xdr:rowOff>131064</xdr:rowOff>
    </xdr:to>
    <xdr:sp macro="" textlink="">
      <xdr:nvSpPr>
        <xdr:cNvPr id="66" name="フローチャート: 判断 65"/>
        <xdr:cNvSpPr/>
      </xdr:nvSpPr>
      <xdr:spPr>
        <a:xfrm>
          <a:off x="2857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122191</xdr:rowOff>
    </xdr:from>
    <xdr:ext cx="378565" cy="259045"/>
    <xdr:sp macro="" textlink="">
      <xdr:nvSpPr>
        <xdr:cNvPr id="67" name="テキスト ボックス 66"/>
        <xdr:cNvSpPr txBox="1"/>
      </xdr:nvSpPr>
      <xdr:spPr>
        <a:xfrm>
          <a:off x="2719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139700</xdr:rowOff>
    </xdr:from>
    <xdr:to>
      <xdr:col>10</xdr:col>
      <xdr:colOff>114300</xdr:colOff>
      <xdr:row>33</xdr:row>
      <xdr:rowOff>148844</xdr:rowOff>
    </xdr:to>
    <xdr:cxnSp macro="">
      <xdr:nvCxnSpPr>
        <xdr:cNvPr id="68" name="直線コネクタ 67"/>
        <xdr:cNvCxnSpPr/>
      </xdr:nvCxnSpPr>
      <xdr:spPr>
        <a:xfrm flipV="1">
          <a:off x="1130300" y="57975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50038</xdr:rowOff>
    </xdr:from>
    <xdr:to>
      <xdr:col>10</xdr:col>
      <xdr:colOff>165100</xdr:colOff>
      <xdr:row>36</xdr:row>
      <xdr:rowOff>151638</xdr:rowOff>
    </xdr:to>
    <xdr:sp macro="" textlink="">
      <xdr:nvSpPr>
        <xdr:cNvPr id="69" name="フローチャート: 判断 68"/>
        <xdr:cNvSpPr/>
      </xdr:nvSpPr>
      <xdr:spPr>
        <a:xfrm>
          <a:off x="1968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142765</xdr:rowOff>
    </xdr:from>
    <xdr:ext cx="378565" cy="259045"/>
    <xdr:sp macro="" textlink="">
      <xdr:nvSpPr>
        <xdr:cNvPr id="70" name="テキスト ボックス 69"/>
        <xdr:cNvSpPr txBox="1"/>
      </xdr:nvSpPr>
      <xdr:spPr>
        <a:xfrm>
          <a:off x="1830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98044</xdr:rowOff>
    </xdr:from>
    <xdr:to>
      <xdr:col>6</xdr:col>
      <xdr:colOff>38100</xdr:colOff>
      <xdr:row>36</xdr:row>
      <xdr:rowOff>28194</xdr:rowOff>
    </xdr:to>
    <xdr:sp macro="" textlink="">
      <xdr:nvSpPr>
        <xdr:cNvPr id="71" name="フローチャート: 判断 70"/>
        <xdr:cNvSpPr/>
      </xdr:nvSpPr>
      <xdr:spPr>
        <a:xfrm>
          <a:off x="1079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19321</xdr:rowOff>
    </xdr:from>
    <xdr:ext cx="378565" cy="259045"/>
    <xdr:sp macro="" textlink="">
      <xdr:nvSpPr>
        <xdr:cNvPr id="72" name="テキスト ボックス 71"/>
        <xdr:cNvSpPr txBox="1"/>
      </xdr:nvSpPr>
      <xdr:spPr>
        <a:xfrm>
          <a:off x="941017" y="619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134620</xdr:rowOff>
    </xdr:from>
    <xdr:to>
      <xdr:col>24</xdr:col>
      <xdr:colOff>114300</xdr:colOff>
      <xdr:row>34</xdr:row>
      <xdr:rowOff>64770</xdr:rowOff>
    </xdr:to>
    <xdr:sp macro="" textlink="">
      <xdr:nvSpPr>
        <xdr:cNvPr id="78" name="楕円 77"/>
        <xdr:cNvSpPr/>
      </xdr:nvSpPr>
      <xdr:spPr>
        <a:xfrm>
          <a:off x="45847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157497</xdr:rowOff>
    </xdr:from>
    <xdr:ext cx="378565" cy="259045"/>
    <xdr:sp macro="" textlink="">
      <xdr:nvSpPr>
        <xdr:cNvPr id="79" name="議会費該当値テキスト"/>
        <xdr:cNvSpPr txBox="1"/>
      </xdr:nvSpPr>
      <xdr:spPr>
        <a:xfrm>
          <a:off x="4686300" y="5643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61468</xdr:rowOff>
    </xdr:from>
    <xdr:to>
      <xdr:col>20</xdr:col>
      <xdr:colOff>38100</xdr:colOff>
      <xdr:row>33</xdr:row>
      <xdr:rowOff>163068</xdr:rowOff>
    </xdr:to>
    <xdr:sp macro="" textlink="">
      <xdr:nvSpPr>
        <xdr:cNvPr id="80" name="楕円 79"/>
        <xdr:cNvSpPr/>
      </xdr:nvSpPr>
      <xdr:spPr>
        <a:xfrm>
          <a:off x="3746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32</xdr:row>
      <xdr:rowOff>8145</xdr:rowOff>
    </xdr:from>
    <xdr:ext cx="378565" cy="259045"/>
    <xdr:sp macro="" textlink="">
      <xdr:nvSpPr>
        <xdr:cNvPr id="81" name="テキスト ボックス 80"/>
        <xdr:cNvSpPr txBox="1"/>
      </xdr:nvSpPr>
      <xdr:spPr>
        <a:xfrm>
          <a:off x="3595317" y="549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66040</xdr:rowOff>
    </xdr:from>
    <xdr:to>
      <xdr:col>15</xdr:col>
      <xdr:colOff>101600</xdr:colOff>
      <xdr:row>33</xdr:row>
      <xdr:rowOff>167640</xdr:rowOff>
    </xdr:to>
    <xdr:sp macro="" textlink="">
      <xdr:nvSpPr>
        <xdr:cNvPr id="82" name="楕円 81"/>
        <xdr:cNvSpPr/>
      </xdr:nvSpPr>
      <xdr:spPr>
        <a:xfrm>
          <a:off x="28575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12717</xdr:rowOff>
    </xdr:from>
    <xdr:ext cx="378565" cy="259045"/>
    <xdr:sp macro="" textlink="">
      <xdr:nvSpPr>
        <xdr:cNvPr id="83" name="テキスト ボックス 82"/>
        <xdr:cNvSpPr txBox="1"/>
      </xdr:nvSpPr>
      <xdr:spPr>
        <a:xfrm>
          <a:off x="2719017" y="5499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88900</xdr:rowOff>
    </xdr:from>
    <xdr:to>
      <xdr:col>10</xdr:col>
      <xdr:colOff>165100</xdr:colOff>
      <xdr:row>34</xdr:row>
      <xdr:rowOff>19050</xdr:rowOff>
    </xdr:to>
    <xdr:sp macro="" textlink="">
      <xdr:nvSpPr>
        <xdr:cNvPr id="84" name="楕円 83"/>
        <xdr:cNvSpPr/>
      </xdr:nvSpPr>
      <xdr:spPr>
        <a:xfrm>
          <a:off x="1968500" y="57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35577</xdr:rowOff>
    </xdr:from>
    <xdr:ext cx="378565" cy="259045"/>
    <xdr:sp macro="" textlink="">
      <xdr:nvSpPr>
        <xdr:cNvPr id="85" name="テキスト ボックス 84"/>
        <xdr:cNvSpPr txBox="1"/>
      </xdr:nvSpPr>
      <xdr:spPr>
        <a:xfrm>
          <a:off x="1830017" y="5521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98044</xdr:rowOff>
    </xdr:from>
    <xdr:to>
      <xdr:col>6</xdr:col>
      <xdr:colOff>38100</xdr:colOff>
      <xdr:row>34</xdr:row>
      <xdr:rowOff>28194</xdr:rowOff>
    </xdr:to>
    <xdr:sp macro="" textlink="">
      <xdr:nvSpPr>
        <xdr:cNvPr id="86" name="楕円 85"/>
        <xdr:cNvSpPr/>
      </xdr:nvSpPr>
      <xdr:spPr>
        <a:xfrm>
          <a:off x="1079500" y="57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44721</xdr:rowOff>
    </xdr:from>
    <xdr:ext cx="378565" cy="259045"/>
    <xdr:sp macro="" textlink="">
      <xdr:nvSpPr>
        <xdr:cNvPr id="87" name="テキスト ボックス 86"/>
        <xdr:cNvSpPr txBox="1"/>
      </xdr:nvSpPr>
      <xdr:spPr>
        <a:xfrm>
          <a:off x="941017" y="553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98057</xdr:rowOff>
    </xdr:from>
    <xdr:to>
      <xdr:col>24</xdr:col>
      <xdr:colOff>62865</xdr:colOff>
      <xdr:row>59</xdr:row>
      <xdr:rowOff>98971</xdr:rowOff>
    </xdr:to>
    <xdr:cxnSp macro="">
      <xdr:nvCxnSpPr>
        <xdr:cNvPr id="110" name="直線コネクタ 109"/>
        <xdr:cNvCxnSpPr/>
      </xdr:nvCxnSpPr>
      <xdr:spPr>
        <a:xfrm flipV="1">
          <a:off x="4633595" y="8842007"/>
          <a:ext cx="127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102798</xdr:rowOff>
    </xdr:from>
    <xdr:ext cx="534377" cy="259045"/>
    <xdr:sp macro="" textlink="">
      <xdr:nvSpPr>
        <xdr:cNvPr id="111" name="総務費最小値テキスト"/>
        <xdr:cNvSpPr txBox="1"/>
      </xdr:nvSpPr>
      <xdr:spPr>
        <a:xfrm>
          <a:off x="4686300" y="102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98971</xdr:rowOff>
    </xdr:from>
    <xdr:to>
      <xdr:col>24</xdr:col>
      <xdr:colOff>152400</xdr:colOff>
      <xdr:row>59</xdr:row>
      <xdr:rowOff>98971</xdr:rowOff>
    </xdr:to>
    <xdr:cxnSp macro="">
      <xdr:nvCxnSpPr>
        <xdr:cNvPr id="112" name="直線コネクタ 111"/>
        <xdr:cNvCxnSpPr/>
      </xdr:nvCxnSpPr>
      <xdr:spPr>
        <a:xfrm>
          <a:off x="4546600" y="10214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44734</xdr:rowOff>
    </xdr:from>
    <xdr:ext cx="534377" cy="259045"/>
    <xdr:sp macro="" textlink="">
      <xdr:nvSpPr>
        <xdr:cNvPr id="113" name="総務費最大値テキスト"/>
        <xdr:cNvSpPr txBox="1"/>
      </xdr:nvSpPr>
      <xdr:spPr>
        <a:xfrm>
          <a:off x="4686300" y="86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98057</xdr:rowOff>
    </xdr:from>
    <xdr:to>
      <xdr:col>24</xdr:col>
      <xdr:colOff>152400</xdr:colOff>
      <xdr:row>51</xdr:row>
      <xdr:rowOff>98057</xdr:rowOff>
    </xdr:to>
    <xdr:cxnSp macro="">
      <xdr:nvCxnSpPr>
        <xdr:cNvPr id="114" name="直線コネクタ 113"/>
        <xdr:cNvCxnSpPr/>
      </xdr:nvCxnSpPr>
      <xdr:spPr>
        <a:xfrm>
          <a:off x="4546600" y="884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141986</xdr:rowOff>
    </xdr:from>
    <xdr:to>
      <xdr:col>24</xdr:col>
      <xdr:colOff>63500</xdr:colOff>
      <xdr:row>59</xdr:row>
      <xdr:rowOff>2616</xdr:rowOff>
    </xdr:to>
    <xdr:cxnSp macro="">
      <xdr:nvCxnSpPr>
        <xdr:cNvPr id="115" name="直線コネクタ 114"/>
        <xdr:cNvCxnSpPr/>
      </xdr:nvCxnSpPr>
      <xdr:spPr>
        <a:xfrm>
          <a:off x="3797300" y="10086086"/>
          <a:ext cx="8382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35996</xdr:rowOff>
    </xdr:from>
    <xdr:ext cx="534377" cy="259045"/>
    <xdr:sp macro="" textlink="">
      <xdr:nvSpPr>
        <xdr:cNvPr id="116" name="総務費平均値テキスト"/>
        <xdr:cNvSpPr txBox="1"/>
      </xdr:nvSpPr>
      <xdr:spPr>
        <a:xfrm>
          <a:off x="4686300" y="980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13119</xdr:rowOff>
    </xdr:from>
    <xdr:to>
      <xdr:col>24</xdr:col>
      <xdr:colOff>114300</xdr:colOff>
      <xdr:row>58</xdr:row>
      <xdr:rowOff>114719</xdr:rowOff>
    </xdr:to>
    <xdr:sp macro="" textlink="">
      <xdr:nvSpPr>
        <xdr:cNvPr id="117" name="フローチャート: 判断 116"/>
        <xdr:cNvSpPr/>
      </xdr:nvSpPr>
      <xdr:spPr>
        <a:xfrm>
          <a:off x="45847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30658</xdr:rowOff>
    </xdr:from>
    <xdr:to>
      <xdr:col>19</xdr:col>
      <xdr:colOff>177800</xdr:colOff>
      <xdr:row>58</xdr:row>
      <xdr:rowOff>141986</xdr:rowOff>
    </xdr:to>
    <xdr:cxnSp macro="">
      <xdr:nvCxnSpPr>
        <xdr:cNvPr id="118" name="直線コネクタ 117"/>
        <xdr:cNvCxnSpPr/>
      </xdr:nvCxnSpPr>
      <xdr:spPr>
        <a:xfrm>
          <a:off x="2908300" y="9974758"/>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144755</xdr:rowOff>
    </xdr:from>
    <xdr:to>
      <xdr:col>20</xdr:col>
      <xdr:colOff>38100</xdr:colOff>
      <xdr:row>58</xdr:row>
      <xdr:rowOff>74905</xdr:rowOff>
    </xdr:to>
    <xdr:sp macro="" textlink="">
      <xdr:nvSpPr>
        <xdr:cNvPr id="119" name="フローチャート: 判断 118"/>
        <xdr:cNvSpPr/>
      </xdr:nvSpPr>
      <xdr:spPr>
        <a:xfrm>
          <a:off x="3746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91432</xdr:rowOff>
    </xdr:from>
    <xdr:ext cx="534377" cy="259045"/>
    <xdr:sp macro="" textlink="">
      <xdr:nvSpPr>
        <xdr:cNvPr id="120" name="テキスト ボックス 119"/>
        <xdr:cNvSpPr txBox="1"/>
      </xdr:nvSpPr>
      <xdr:spPr>
        <a:xfrm>
          <a:off x="3517411"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30658</xdr:rowOff>
    </xdr:from>
    <xdr:to>
      <xdr:col>15</xdr:col>
      <xdr:colOff>50800</xdr:colOff>
      <xdr:row>58</xdr:row>
      <xdr:rowOff>33592</xdr:rowOff>
    </xdr:to>
    <xdr:cxnSp macro="">
      <xdr:nvCxnSpPr>
        <xdr:cNvPr id="121" name="直線コネクタ 120"/>
        <xdr:cNvCxnSpPr/>
      </xdr:nvCxnSpPr>
      <xdr:spPr>
        <a:xfrm flipV="1">
          <a:off x="2019300" y="9974758"/>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117361</xdr:rowOff>
    </xdr:from>
    <xdr:to>
      <xdr:col>15</xdr:col>
      <xdr:colOff>101600</xdr:colOff>
      <xdr:row>59</xdr:row>
      <xdr:rowOff>47511</xdr:rowOff>
    </xdr:to>
    <xdr:sp macro="" textlink="">
      <xdr:nvSpPr>
        <xdr:cNvPr id="122" name="フローチャート: 判断 121"/>
        <xdr:cNvSpPr/>
      </xdr:nvSpPr>
      <xdr:spPr>
        <a:xfrm>
          <a:off x="2857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38638</xdr:rowOff>
    </xdr:from>
    <xdr:ext cx="534377" cy="259045"/>
    <xdr:sp macro="" textlink="">
      <xdr:nvSpPr>
        <xdr:cNvPr id="123" name="テキスト ボックス 122"/>
        <xdr:cNvSpPr txBox="1"/>
      </xdr:nvSpPr>
      <xdr:spPr>
        <a:xfrm>
          <a:off x="2641111" y="101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13208</xdr:rowOff>
    </xdr:from>
    <xdr:to>
      <xdr:col>10</xdr:col>
      <xdr:colOff>114300</xdr:colOff>
      <xdr:row>58</xdr:row>
      <xdr:rowOff>33592</xdr:rowOff>
    </xdr:to>
    <xdr:cxnSp macro="">
      <xdr:nvCxnSpPr>
        <xdr:cNvPr id="124" name="直線コネクタ 123"/>
        <xdr:cNvCxnSpPr/>
      </xdr:nvCxnSpPr>
      <xdr:spPr>
        <a:xfrm>
          <a:off x="1130300" y="9442958"/>
          <a:ext cx="889000" cy="5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52515</xdr:rowOff>
    </xdr:from>
    <xdr:to>
      <xdr:col>10</xdr:col>
      <xdr:colOff>165100</xdr:colOff>
      <xdr:row>58</xdr:row>
      <xdr:rowOff>154115</xdr:rowOff>
    </xdr:to>
    <xdr:sp macro="" textlink="">
      <xdr:nvSpPr>
        <xdr:cNvPr id="125" name="フローチャート: 判断 124"/>
        <xdr:cNvSpPr/>
      </xdr:nvSpPr>
      <xdr:spPr>
        <a:xfrm>
          <a:off x="1968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145242</xdr:rowOff>
    </xdr:from>
    <xdr:ext cx="534377" cy="259045"/>
    <xdr:sp macro="" textlink="">
      <xdr:nvSpPr>
        <xdr:cNvPr id="126" name="テキスト ボックス 125"/>
        <xdr:cNvSpPr txBox="1"/>
      </xdr:nvSpPr>
      <xdr:spPr>
        <a:xfrm>
          <a:off x="1752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698</xdr:rowOff>
    </xdr:from>
    <xdr:to>
      <xdr:col>6</xdr:col>
      <xdr:colOff>38100</xdr:colOff>
      <xdr:row>53</xdr:row>
      <xdr:rowOff>102298</xdr:rowOff>
    </xdr:to>
    <xdr:sp macro="" textlink="">
      <xdr:nvSpPr>
        <xdr:cNvPr id="127" name="フローチャート: 判断 126"/>
        <xdr:cNvSpPr/>
      </xdr:nvSpPr>
      <xdr:spPr>
        <a:xfrm>
          <a:off x="1079500" y="908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118825</xdr:rowOff>
    </xdr:from>
    <xdr:ext cx="534377" cy="259045"/>
    <xdr:sp macro="" textlink="">
      <xdr:nvSpPr>
        <xdr:cNvPr id="128" name="テキスト ボックス 127"/>
        <xdr:cNvSpPr txBox="1"/>
      </xdr:nvSpPr>
      <xdr:spPr>
        <a:xfrm>
          <a:off x="863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123266</xdr:rowOff>
    </xdr:from>
    <xdr:to>
      <xdr:col>24</xdr:col>
      <xdr:colOff>114300</xdr:colOff>
      <xdr:row>59</xdr:row>
      <xdr:rowOff>53416</xdr:rowOff>
    </xdr:to>
    <xdr:sp macro="" textlink="">
      <xdr:nvSpPr>
        <xdr:cNvPr id="134" name="楕円 133"/>
        <xdr:cNvSpPr/>
      </xdr:nvSpPr>
      <xdr:spPr>
        <a:xfrm>
          <a:off x="4584700" y="100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38193</xdr:rowOff>
    </xdr:from>
    <xdr:ext cx="534377" cy="259045"/>
    <xdr:sp macro="" textlink="">
      <xdr:nvSpPr>
        <xdr:cNvPr id="135" name="総務費該当値テキスト"/>
        <xdr:cNvSpPr txBox="1"/>
      </xdr:nvSpPr>
      <xdr:spPr>
        <a:xfrm>
          <a:off x="4686300" y="99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91186</xdr:rowOff>
    </xdr:from>
    <xdr:to>
      <xdr:col>20</xdr:col>
      <xdr:colOff>38100</xdr:colOff>
      <xdr:row>59</xdr:row>
      <xdr:rowOff>21336</xdr:rowOff>
    </xdr:to>
    <xdr:sp macro="" textlink="">
      <xdr:nvSpPr>
        <xdr:cNvPr id="136" name="楕円 135"/>
        <xdr:cNvSpPr/>
      </xdr:nvSpPr>
      <xdr:spPr>
        <a:xfrm>
          <a:off x="3746500" y="100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12463</xdr:rowOff>
    </xdr:from>
    <xdr:ext cx="534377" cy="259045"/>
    <xdr:sp macro="" textlink="">
      <xdr:nvSpPr>
        <xdr:cNvPr id="137" name="テキスト ボックス 136"/>
        <xdr:cNvSpPr txBox="1"/>
      </xdr:nvSpPr>
      <xdr:spPr>
        <a:xfrm>
          <a:off x="3517411" y="101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151308</xdr:rowOff>
    </xdr:from>
    <xdr:to>
      <xdr:col>15</xdr:col>
      <xdr:colOff>101600</xdr:colOff>
      <xdr:row>58</xdr:row>
      <xdr:rowOff>81458</xdr:rowOff>
    </xdr:to>
    <xdr:sp macro="" textlink="">
      <xdr:nvSpPr>
        <xdr:cNvPr id="138" name="楕円 137"/>
        <xdr:cNvSpPr/>
      </xdr:nvSpPr>
      <xdr:spPr>
        <a:xfrm>
          <a:off x="2857500" y="99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97985</xdr:rowOff>
    </xdr:from>
    <xdr:ext cx="534377" cy="259045"/>
    <xdr:sp macro="" textlink="">
      <xdr:nvSpPr>
        <xdr:cNvPr id="139" name="テキスト ボックス 138"/>
        <xdr:cNvSpPr txBox="1"/>
      </xdr:nvSpPr>
      <xdr:spPr>
        <a:xfrm>
          <a:off x="2641111" y="96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154242</xdr:rowOff>
    </xdr:from>
    <xdr:to>
      <xdr:col>10</xdr:col>
      <xdr:colOff>165100</xdr:colOff>
      <xdr:row>58</xdr:row>
      <xdr:rowOff>84392</xdr:rowOff>
    </xdr:to>
    <xdr:sp macro="" textlink="">
      <xdr:nvSpPr>
        <xdr:cNvPr id="140" name="楕円 139"/>
        <xdr:cNvSpPr/>
      </xdr:nvSpPr>
      <xdr:spPr>
        <a:xfrm>
          <a:off x="1968500" y="99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100919</xdr:rowOff>
    </xdr:from>
    <xdr:ext cx="534377" cy="259045"/>
    <xdr:sp macro="" textlink="">
      <xdr:nvSpPr>
        <xdr:cNvPr id="141" name="テキスト ボックス 140"/>
        <xdr:cNvSpPr txBox="1"/>
      </xdr:nvSpPr>
      <xdr:spPr>
        <a:xfrm>
          <a:off x="1752111" y="97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133858</xdr:rowOff>
    </xdr:from>
    <xdr:to>
      <xdr:col>6</xdr:col>
      <xdr:colOff>38100</xdr:colOff>
      <xdr:row>55</xdr:row>
      <xdr:rowOff>64008</xdr:rowOff>
    </xdr:to>
    <xdr:sp macro="" textlink="">
      <xdr:nvSpPr>
        <xdr:cNvPr id="142" name="楕円 141"/>
        <xdr:cNvSpPr/>
      </xdr:nvSpPr>
      <xdr:spPr>
        <a:xfrm>
          <a:off x="1079500" y="93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55135</xdr:rowOff>
    </xdr:from>
    <xdr:ext cx="534377" cy="259045"/>
    <xdr:sp macro="" textlink="">
      <xdr:nvSpPr>
        <xdr:cNvPr id="143" name="テキスト ボックス 142"/>
        <xdr:cNvSpPr txBox="1"/>
      </xdr:nvSpPr>
      <xdr:spPr>
        <a:xfrm>
          <a:off x="863111" y="948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23457</xdr:rowOff>
    </xdr:from>
    <xdr:to>
      <xdr:col>24</xdr:col>
      <xdr:colOff>62865</xdr:colOff>
      <xdr:row>77</xdr:row>
      <xdr:rowOff>154330</xdr:rowOff>
    </xdr:to>
    <xdr:cxnSp macro="">
      <xdr:nvCxnSpPr>
        <xdr:cNvPr id="166" name="直線コネクタ 165"/>
        <xdr:cNvCxnSpPr/>
      </xdr:nvCxnSpPr>
      <xdr:spPr>
        <a:xfrm flipV="1">
          <a:off x="4633595" y="12539307"/>
          <a:ext cx="1270" cy="81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158157</xdr:rowOff>
    </xdr:from>
    <xdr:ext cx="534377" cy="259045"/>
    <xdr:sp macro="" textlink="">
      <xdr:nvSpPr>
        <xdr:cNvPr id="167" name="民生費最小値テキスト"/>
        <xdr:cNvSpPr txBox="1"/>
      </xdr:nvSpPr>
      <xdr:spPr>
        <a:xfrm>
          <a:off x="4686300" y="133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154330</xdr:rowOff>
    </xdr:from>
    <xdr:to>
      <xdr:col>24</xdr:col>
      <xdr:colOff>152400</xdr:colOff>
      <xdr:row>77</xdr:row>
      <xdr:rowOff>154330</xdr:rowOff>
    </xdr:to>
    <xdr:cxnSp macro="">
      <xdr:nvCxnSpPr>
        <xdr:cNvPr id="168" name="直線コネクタ 167"/>
        <xdr:cNvCxnSpPr/>
      </xdr:nvCxnSpPr>
      <xdr:spPr>
        <a:xfrm>
          <a:off x="4546600" y="133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141584</xdr:rowOff>
    </xdr:from>
    <xdr:ext cx="534377" cy="259045"/>
    <xdr:sp macro="" textlink="">
      <xdr:nvSpPr>
        <xdr:cNvPr id="169" name="民生費最大値テキスト"/>
        <xdr:cNvSpPr txBox="1"/>
      </xdr:nvSpPr>
      <xdr:spPr>
        <a:xfrm>
          <a:off x="4686300" y="123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23457</xdr:rowOff>
    </xdr:from>
    <xdr:to>
      <xdr:col>24</xdr:col>
      <xdr:colOff>152400</xdr:colOff>
      <xdr:row>73</xdr:row>
      <xdr:rowOff>23457</xdr:rowOff>
    </xdr:to>
    <xdr:cxnSp macro="">
      <xdr:nvCxnSpPr>
        <xdr:cNvPr id="170" name="直線コネクタ 169"/>
        <xdr:cNvCxnSpPr/>
      </xdr:nvCxnSpPr>
      <xdr:spPr>
        <a:xfrm>
          <a:off x="4546600" y="1253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126061</xdr:rowOff>
    </xdr:from>
    <xdr:to>
      <xdr:col>24</xdr:col>
      <xdr:colOff>63500</xdr:colOff>
      <xdr:row>76</xdr:row>
      <xdr:rowOff>163055</xdr:rowOff>
    </xdr:to>
    <xdr:cxnSp macro="">
      <xdr:nvCxnSpPr>
        <xdr:cNvPr id="171" name="直線コネクタ 170"/>
        <xdr:cNvCxnSpPr/>
      </xdr:nvCxnSpPr>
      <xdr:spPr>
        <a:xfrm>
          <a:off x="3797300" y="13156261"/>
          <a:ext cx="8382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63771</xdr:rowOff>
    </xdr:from>
    <xdr:ext cx="534377" cy="259045"/>
    <xdr:sp macro="" textlink="">
      <xdr:nvSpPr>
        <xdr:cNvPr id="172" name="民生費平均値テキスト"/>
        <xdr:cNvSpPr txBox="1"/>
      </xdr:nvSpPr>
      <xdr:spPr>
        <a:xfrm>
          <a:off x="4686300" y="1275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40894</xdr:rowOff>
    </xdr:from>
    <xdr:to>
      <xdr:col>24</xdr:col>
      <xdr:colOff>114300</xdr:colOff>
      <xdr:row>75</xdr:row>
      <xdr:rowOff>142494</xdr:rowOff>
    </xdr:to>
    <xdr:sp macro="" textlink="">
      <xdr:nvSpPr>
        <xdr:cNvPr id="173" name="フローチャート: 判断 172"/>
        <xdr:cNvSpPr/>
      </xdr:nvSpPr>
      <xdr:spPr>
        <a:xfrm>
          <a:off x="4584700" y="128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126061</xdr:rowOff>
    </xdr:from>
    <xdr:to>
      <xdr:col>19</xdr:col>
      <xdr:colOff>177800</xdr:colOff>
      <xdr:row>77</xdr:row>
      <xdr:rowOff>27991</xdr:rowOff>
    </xdr:to>
    <xdr:cxnSp macro="">
      <xdr:nvCxnSpPr>
        <xdr:cNvPr id="174" name="直線コネクタ 173"/>
        <xdr:cNvCxnSpPr/>
      </xdr:nvCxnSpPr>
      <xdr:spPr>
        <a:xfrm flipV="1">
          <a:off x="2908300" y="13156261"/>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146469</xdr:rowOff>
    </xdr:from>
    <xdr:to>
      <xdr:col>20</xdr:col>
      <xdr:colOff>38100</xdr:colOff>
      <xdr:row>75</xdr:row>
      <xdr:rowOff>76619</xdr:rowOff>
    </xdr:to>
    <xdr:sp macro="" textlink="">
      <xdr:nvSpPr>
        <xdr:cNvPr id="175" name="フローチャート: 判断 174"/>
        <xdr:cNvSpPr/>
      </xdr:nvSpPr>
      <xdr:spPr>
        <a:xfrm>
          <a:off x="3746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93146</xdr:rowOff>
    </xdr:from>
    <xdr:ext cx="534377" cy="259045"/>
    <xdr:sp macro="" textlink="">
      <xdr:nvSpPr>
        <xdr:cNvPr id="176" name="テキスト ボックス 175"/>
        <xdr:cNvSpPr txBox="1"/>
      </xdr:nvSpPr>
      <xdr:spPr>
        <a:xfrm>
          <a:off x="35174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27991</xdr:rowOff>
    </xdr:from>
    <xdr:to>
      <xdr:col>15</xdr:col>
      <xdr:colOff>50800</xdr:colOff>
      <xdr:row>77</xdr:row>
      <xdr:rowOff>46737</xdr:rowOff>
    </xdr:to>
    <xdr:cxnSp macro="">
      <xdr:nvCxnSpPr>
        <xdr:cNvPr id="177" name="直線コネクタ 176"/>
        <xdr:cNvCxnSpPr/>
      </xdr:nvCxnSpPr>
      <xdr:spPr>
        <a:xfrm flipV="1">
          <a:off x="2019300" y="13229641"/>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27178</xdr:rowOff>
    </xdr:from>
    <xdr:to>
      <xdr:col>15</xdr:col>
      <xdr:colOff>101600</xdr:colOff>
      <xdr:row>76</xdr:row>
      <xdr:rowOff>128778</xdr:rowOff>
    </xdr:to>
    <xdr:sp macro="" textlink="">
      <xdr:nvSpPr>
        <xdr:cNvPr id="178" name="フローチャート: 判断 177"/>
        <xdr:cNvSpPr/>
      </xdr:nvSpPr>
      <xdr:spPr>
        <a:xfrm>
          <a:off x="2857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145305</xdr:rowOff>
    </xdr:from>
    <xdr:ext cx="534377" cy="259045"/>
    <xdr:sp macro="" textlink="">
      <xdr:nvSpPr>
        <xdr:cNvPr id="179" name="テキスト ボックス 178"/>
        <xdr:cNvSpPr txBox="1"/>
      </xdr:nvSpPr>
      <xdr:spPr>
        <a:xfrm>
          <a:off x="26411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46737</xdr:rowOff>
    </xdr:from>
    <xdr:to>
      <xdr:col>10</xdr:col>
      <xdr:colOff>114300</xdr:colOff>
      <xdr:row>78</xdr:row>
      <xdr:rowOff>28524</xdr:rowOff>
    </xdr:to>
    <xdr:cxnSp macro="">
      <xdr:nvCxnSpPr>
        <xdr:cNvPr id="180" name="直線コネクタ 179"/>
        <xdr:cNvCxnSpPr/>
      </xdr:nvCxnSpPr>
      <xdr:spPr>
        <a:xfrm flipV="1">
          <a:off x="1130300" y="13248387"/>
          <a:ext cx="889000" cy="15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92481</xdr:rowOff>
    </xdr:from>
    <xdr:to>
      <xdr:col>10</xdr:col>
      <xdr:colOff>165100</xdr:colOff>
      <xdr:row>77</xdr:row>
      <xdr:rowOff>22631</xdr:rowOff>
    </xdr:to>
    <xdr:sp macro="" textlink="">
      <xdr:nvSpPr>
        <xdr:cNvPr id="181" name="フローチャート: 判断 180"/>
        <xdr:cNvSpPr/>
      </xdr:nvSpPr>
      <xdr:spPr>
        <a:xfrm>
          <a:off x="19685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39158</xdr:rowOff>
    </xdr:from>
    <xdr:ext cx="534377" cy="259045"/>
    <xdr:sp macro="" textlink="">
      <xdr:nvSpPr>
        <xdr:cNvPr id="182" name="テキスト ボックス 181"/>
        <xdr:cNvSpPr txBox="1"/>
      </xdr:nvSpPr>
      <xdr:spPr>
        <a:xfrm>
          <a:off x="17521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111151</xdr:rowOff>
    </xdr:from>
    <xdr:to>
      <xdr:col>6</xdr:col>
      <xdr:colOff>38100</xdr:colOff>
      <xdr:row>71</xdr:row>
      <xdr:rowOff>41301</xdr:rowOff>
    </xdr:to>
    <xdr:sp macro="" textlink="">
      <xdr:nvSpPr>
        <xdr:cNvPr id="183" name="フローチャート: 判断 182"/>
        <xdr:cNvSpPr/>
      </xdr:nvSpPr>
      <xdr:spPr>
        <a:xfrm>
          <a:off x="1079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57828</xdr:rowOff>
    </xdr:from>
    <xdr:ext cx="534377" cy="259045"/>
    <xdr:sp macro="" textlink="">
      <xdr:nvSpPr>
        <xdr:cNvPr id="184" name="テキスト ボックス 183"/>
        <xdr:cNvSpPr txBox="1"/>
      </xdr:nvSpPr>
      <xdr:spPr>
        <a:xfrm>
          <a:off x="8631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112255</xdr:rowOff>
    </xdr:from>
    <xdr:to>
      <xdr:col>24</xdr:col>
      <xdr:colOff>114300</xdr:colOff>
      <xdr:row>77</xdr:row>
      <xdr:rowOff>42405</xdr:rowOff>
    </xdr:to>
    <xdr:sp macro="" textlink="">
      <xdr:nvSpPr>
        <xdr:cNvPr id="190" name="楕円 189"/>
        <xdr:cNvSpPr/>
      </xdr:nvSpPr>
      <xdr:spPr>
        <a:xfrm>
          <a:off x="4584700" y="1314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90682</xdr:rowOff>
    </xdr:from>
    <xdr:ext cx="534377" cy="259045"/>
    <xdr:sp macro="" textlink="">
      <xdr:nvSpPr>
        <xdr:cNvPr id="191" name="民生費該当値テキスト"/>
        <xdr:cNvSpPr txBox="1"/>
      </xdr:nvSpPr>
      <xdr:spPr>
        <a:xfrm>
          <a:off x="4686300" y="1312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75261</xdr:rowOff>
    </xdr:from>
    <xdr:to>
      <xdr:col>20</xdr:col>
      <xdr:colOff>38100</xdr:colOff>
      <xdr:row>77</xdr:row>
      <xdr:rowOff>5411</xdr:rowOff>
    </xdr:to>
    <xdr:sp macro="" textlink="">
      <xdr:nvSpPr>
        <xdr:cNvPr id="192" name="楕円 191"/>
        <xdr:cNvSpPr/>
      </xdr:nvSpPr>
      <xdr:spPr>
        <a:xfrm>
          <a:off x="3746500" y="131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167988</xdr:rowOff>
    </xdr:from>
    <xdr:ext cx="534377" cy="259045"/>
    <xdr:sp macro="" textlink="">
      <xdr:nvSpPr>
        <xdr:cNvPr id="193" name="テキスト ボックス 192"/>
        <xdr:cNvSpPr txBox="1"/>
      </xdr:nvSpPr>
      <xdr:spPr>
        <a:xfrm>
          <a:off x="3517411" y="131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148641</xdr:rowOff>
    </xdr:from>
    <xdr:to>
      <xdr:col>15</xdr:col>
      <xdr:colOff>101600</xdr:colOff>
      <xdr:row>77</xdr:row>
      <xdr:rowOff>78791</xdr:rowOff>
    </xdr:to>
    <xdr:sp macro="" textlink="">
      <xdr:nvSpPr>
        <xdr:cNvPr id="194" name="楕円 193"/>
        <xdr:cNvSpPr/>
      </xdr:nvSpPr>
      <xdr:spPr>
        <a:xfrm>
          <a:off x="2857500" y="1317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69918</xdr:rowOff>
    </xdr:from>
    <xdr:ext cx="534377" cy="259045"/>
    <xdr:sp macro="" textlink="">
      <xdr:nvSpPr>
        <xdr:cNvPr id="195" name="テキスト ボックス 194"/>
        <xdr:cNvSpPr txBox="1"/>
      </xdr:nvSpPr>
      <xdr:spPr>
        <a:xfrm>
          <a:off x="2641111" y="1327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167387</xdr:rowOff>
    </xdr:from>
    <xdr:to>
      <xdr:col>10</xdr:col>
      <xdr:colOff>165100</xdr:colOff>
      <xdr:row>77</xdr:row>
      <xdr:rowOff>97537</xdr:rowOff>
    </xdr:to>
    <xdr:sp macro="" textlink="">
      <xdr:nvSpPr>
        <xdr:cNvPr id="196" name="楕円 195"/>
        <xdr:cNvSpPr/>
      </xdr:nvSpPr>
      <xdr:spPr>
        <a:xfrm>
          <a:off x="1968500" y="131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88664</xdr:rowOff>
    </xdr:from>
    <xdr:ext cx="534377" cy="259045"/>
    <xdr:sp macro="" textlink="">
      <xdr:nvSpPr>
        <xdr:cNvPr id="197" name="テキスト ボックス 196"/>
        <xdr:cNvSpPr txBox="1"/>
      </xdr:nvSpPr>
      <xdr:spPr>
        <a:xfrm>
          <a:off x="1752111" y="1329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149174</xdr:rowOff>
    </xdr:from>
    <xdr:to>
      <xdr:col>6</xdr:col>
      <xdr:colOff>38100</xdr:colOff>
      <xdr:row>78</xdr:row>
      <xdr:rowOff>79324</xdr:rowOff>
    </xdr:to>
    <xdr:sp macro="" textlink="">
      <xdr:nvSpPr>
        <xdr:cNvPr id="198" name="楕円 197"/>
        <xdr:cNvSpPr/>
      </xdr:nvSpPr>
      <xdr:spPr>
        <a:xfrm>
          <a:off x="1079500" y="133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70451</xdr:rowOff>
    </xdr:from>
    <xdr:ext cx="534377" cy="259045"/>
    <xdr:sp macro="" textlink="">
      <xdr:nvSpPr>
        <xdr:cNvPr id="199" name="テキスト ボックス 198"/>
        <xdr:cNvSpPr txBox="1"/>
      </xdr:nvSpPr>
      <xdr:spPr>
        <a:xfrm>
          <a:off x="863111" y="134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142844</xdr:rowOff>
    </xdr:from>
    <xdr:to>
      <xdr:col>24</xdr:col>
      <xdr:colOff>62865</xdr:colOff>
      <xdr:row>98</xdr:row>
      <xdr:rowOff>144414</xdr:rowOff>
    </xdr:to>
    <xdr:cxnSp macro="">
      <xdr:nvCxnSpPr>
        <xdr:cNvPr id="226" name="直線コネクタ 225"/>
        <xdr:cNvCxnSpPr/>
      </xdr:nvCxnSpPr>
      <xdr:spPr>
        <a:xfrm flipV="1">
          <a:off x="4633595" y="15573344"/>
          <a:ext cx="1270" cy="137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148241</xdr:rowOff>
    </xdr:from>
    <xdr:ext cx="534377" cy="259045"/>
    <xdr:sp macro="" textlink="">
      <xdr:nvSpPr>
        <xdr:cNvPr id="227" name="衛生費最小値テキスト"/>
        <xdr:cNvSpPr txBox="1"/>
      </xdr:nvSpPr>
      <xdr:spPr>
        <a:xfrm>
          <a:off x="4686300" y="16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144414</xdr:rowOff>
    </xdr:from>
    <xdr:to>
      <xdr:col>24</xdr:col>
      <xdr:colOff>152400</xdr:colOff>
      <xdr:row>98</xdr:row>
      <xdr:rowOff>144414</xdr:rowOff>
    </xdr:to>
    <xdr:cxnSp macro="">
      <xdr:nvCxnSpPr>
        <xdr:cNvPr id="228" name="直線コネクタ 227"/>
        <xdr:cNvCxnSpPr/>
      </xdr:nvCxnSpPr>
      <xdr:spPr>
        <a:xfrm>
          <a:off x="4546600" y="1694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89521</xdr:rowOff>
    </xdr:from>
    <xdr:ext cx="534377" cy="259045"/>
    <xdr:sp macro="" textlink="">
      <xdr:nvSpPr>
        <xdr:cNvPr id="229" name="衛生費最大値テキスト"/>
        <xdr:cNvSpPr txBox="1"/>
      </xdr:nvSpPr>
      <xdr:spPr>
        <a:xfrm>
          <a:off x="4686300" y="1534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142844</xdr:rowOff>
    </xdr:from>
    <xdr:to>
      <xdr:col>24</xdr:col>
      <xdr:colOff>152400</xdr:colOff>
      <xdr:row>90</xdr:row>
      <xdr:rowOff>142844</xdr:rowOff>
    </xdr:to>
    <xdr:cxnSp macro="">
      <xdr:nvCxnSpPr>
        <xdr:cNvPr id="230" name="直線コネクタ 229"/>
        <xdr:cNvCxnSpPr/>
      </xdr:nvCxnSpPr>
      <xdr:spPr>
        <a:xfrm>
          <a:off x="4546600" y="155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94980</xdr:rowOff>
    </xdr:from>
    <xdr:to>
      <xdr:col>24</xdr:col>
      <xdr:colOff>63500</xdr:colOff>
      <xdr:row>95</xdr:row>
      <xdr:rowOff>161559</xdr:rowOff>
    </xdr:to>
    <xdr:cxnSp macro="">
      <xdr:nvCxnSpPr>
        <xdr:cNvPr id="231" name="直線コネクタ 230"/>
        <xdr:cNvCxnSpPr/>
      </xdr:nvCxnSpPr>
      <xdr:spPr>
        <a:xfrm flipV="1">
          <a:off x="3797300" y="16211280"/>
          <a:ext cx="838200" cy="2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20178</xdr:rowOff>
    </xdr:from>
    <xdr:ext cx="534377" cy="259045"/>
    <xdr:sp macro="" textlink="">
      <xdr:nvSpPr>
        <xdr:cNvPr id="232" name="衛生費平均値テキスト"/>
        <xdr:cNvSpPr txBox="1"/>
      </xdr:nvSpPr>
      <xdr:spPr>
        <a:xfrm>
          <a:off x="4686300" y="16307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41751</xdr:rowOff>
    </xdr:from>
    <xdr:to>
      <xdr:col>24</xdr:col>
      <xdr:colOff>114300</xdr:colOff>
      <xdr:row>95</xdr:row>
      <xdr:rowOff>143351</xdr:rowOff>
    </xdr:to>
    <xdr:sp macro="" textlink="">
      <xdr:nvSpPr>
        <xdr:cNvPr id="233" name="フローチャート: 判断 232"/>
        <xdr:cNvSpPr/>
      </xdr:nvSpPr>
      <xdr:spPr>
        <a:xfrm>
          <a:off x="4584700" y="1632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161559</xdr:rowOff>
    </xdr:from>
    <xdr:to>
      <xdr:col>19</xdr:col>
      <xdr:colOff>177800</xdr:colOff>
      <xdr:row>96</xdr:row>
      <xdr:rowOff>98267</xdr:rowOff>
    </xdr:to>
    <xdr:cxnSp macro="">
      <xdr:nvCxnSpPr>
        <xdr:cNvPr id="234" name="直線コネクタ 233"/>
        <xdr:cNvCxnSpPr/>
      </xdr:nvCxnSpPr>
      <xdr:spPr>
        <a:xfrm flipV="1">
          <a:off x="2908300" y="16449309"/>
          <a:ext cx="889000" cy="10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11461</xdr:rowOff>
    </xdr:from>
    <xdr:to>
      <xdr:col>20</xdr:col>
      <xdr:colOff>38100</xdr:colOff>
      <xdr:row>94</xdr:row>
      <xdr:rowOff>113061</xdr:rowOff>
    </xdr:to>
    <xdr:sp macro="" textlink="">
      <xdr:nvSpPr>
        <xdr:cNvPr id="235" name="フローチャート: 判断 234"/>
        <xdr:cNvSpPr/>
      </xdr:nvSpPr>
      <xdr:spPr>
        <a:xfrm>
          <a:off x="3746500" y="1612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129588</xdr:rowOff>
    </xdr:from>
    <xdr:ext cx="534377" cy="259045"/>
    <xdr:sp macro="" textlink="">
      <xdr:nvSpPr>
        <xdr:cNvPr id="236" name="テキスト ボックス 235"/>
        <xdr:cNvSpPr txBox="1"/>
      </xdr:nvSpPr>
      <xdr:spPr>
        <a:xfrm>
          <a:off x="3517411" y="1590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51832</xdr:rowOff>
    </xdr:from>
    <xdr:to>
      <xdr:col>15</xdr:col>
      <xdr:colOff>50800</xdr:colOff>
      <xdr:row>96</xdr:row>
      <xdr:rowOff>98267</xdr:rowOff>
    </xdr:to>
    <xdr:cxnSp macro="">
      <xdr:nvCxnSpPr>
        <xdr:cNvPr id="237" name="直線コネクタ 236"/>
        <xdr:cNvCxnSpPr/>
      </xdr:nvCxnSpPr>
      <xdr:spPr>
        <a:xfrm>
          <a:off x="2019300" y="16511032"/>
          <a:ext cx="889000" cy="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27893</xdr:rowOff>
    </xdr:from>
    <xdr:to>
      <xdr:col>15</xdr:col>
      <xdr:colOff>101600</xdr:colOff>
      <xdr:row>95</xdr:row>
      <xdr:rowOff>129493</xdr:rowOff>
    </xdr:to>
    <xdr:sp macro="" textlink="">
      <xdr:nvSpPr>
        <xdr:cNvPr id="238" name="フローチャート: 判断 237"/>
        <xdr:cNvSpPr/>
      </xdr:nvSpPr>
      <xdr:spPr>
        <a:xfrm>
          <a:off x="2857500" y="1631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146020</xdr:rowOff>
    </xdr:from>
    <xdr:ext cx="534377" cy="259045"/>
    <xdr:sp macro="" textlink="">
      <xdr:nvSpPr>
        <xdr:cNvPr id="239" name="テキスト ボックス 238"/>
        <xdr:cNvSpPr txBox="1"/>
      </xdr:nvSpPr>
      <xdr:spPr>
        <a:xfrm>
          <a:off x="2641111" y="1609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51832</xdr:rowOff>
    </xdr:from>
    <xdr:to>
      <xdr:col>10</xdr:col>
      <xdr:colOff>114300</xdr:colOff>
      <xdr:row>96</xdr:row>
      <xdr:rowOff>78978</xdr:rowOff>
    </xdr:to>
    <xdr:cxnSp macro="">
      <xdr:nvCxnSpPr>
        <xdr:cNvPr id="240" name="直線コネクタ 239"/>
        <xdr:cNvCxnSpPr/>
      </xdr:nvCxnSpPr>
      <xdr:spPr>
        <a:xfrm flipV="1">
          <a:off x="1130300" y="16511032"/>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108759</xdr:rowOff>
    </xdr:from>
    <xdr:to>
      <xdr:col>10</xdr:col>
      <xdr:colOff>165100</xdr:colOff>
      <xdr:row>95</xdr:row>
      <xdr:rowOff>38909</xdr:rowOff>
    </xdr:to>
    <xdr:sp macro="" textlink="">
      <xdr:nvSpPr>
        <xdr:cNvPr id="241" name="フローチャート: 判断 240"/>
        <xdr:cNvSpPr/>
      </xdr:nvSpPr>
      <xdr:spPr>
        <a:xfrm>
          <a:off x="1968500" y="1622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55436</xdr:rowOff>
    </xdr:from>
    <xdr:ext cx="534377" cy="259045"/>
    <xdr:sp macro="" textlink="">
      <xdr:nvSpPr>
        <xdr:cNvPr id="242" name="テキスト ボックス 241"/>
        <xdr:cNvSpPr txBox="1"/>
      </xdr:nvSpPr>
      <xdr:spPr>
        <a:xfrm>
          <a:off x="1752111" y="160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55324</xdr:rowOff>
    </xdr:from>
    <xdr:to>
      <xdr:col>6</xdr:col>
      <xdr:colOff>38100</xdr:colOff>
      <xdr:row>94</xdr:row>
      <xdr:rowOff>156924</xdr:rowOff>
    </xdr:to>
    <xdr:sp macro="" textlink="">
      <xdr:nvSpPr>
        <xdr:cNvPr id="243" name="フローチャート: 判断 242"/>
        <xdr:cNvSpPr/>
      </xdr:nvSpPr>
      <xdr:spPr>
        <a:xfrm>
          <a:off x="1079500" y="1617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2001</xdr:rowOff>
    </xdr:from>
    <xdr:ext cx="534377" cy="259045"/>
    <xdr:sp macro="" textlink="">
      <xdr:nvSpPr>
        <xdr:cNvPr id="244" name="テキスト ボックス 243"/>
        <xdr:cNvSpPr txBox="1"/>
      </xdr:nvSpPr>
      <xdr:spPr>
        <a:xfrm>
          <a:off x="863111" y="1594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44180</xdr:rowOff>
    </xdr:from>
    <xdr:to>
      <xdr:col>24</xdr:col>
      <xdr:colOff>114300</xdr:colOff>
      <xdr:row>94</xdr:row>
      <xdr:rowOff>145780</xdr:rowOff>
    </xdr:to>
    <xdr:sp macro="" textlink="">
      <xdr:nvSpPr>
        <xdr:cNvPr id="250" name="楕円 249"/>
        <xdr:cNvSpPr/>
      </xdr:nvSpPr>
      <xdr:spPr>
        <a:xfrm>
          <a:off x="4584700" y="1616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67057</xdr:rowOff>
    </xdr:from>
    <xdr:ext cx="534377" cy="259045"/>
    <xdr:sp macro="" textlink="">
      <xdr:nvSpPr>
        <xdr:cNvPr id="251" name="衛生費該当値テキスト"/>
        <xdr:cNvSpPr txBox="1"/>
      </xdr:nvSpPr>
      <xdr:spPr>
        <a:xfrm>
          <a:off x="4686300" y="1601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110759</xdr:rowOff>
    </xdr:from>
    <xdr:to>
      <xdr:col>20</xdr:col>
      <xdr:colOff>38100</xdr:colOff>
      <xdr:row>96</xdr:row>
      <xdr:rowOff>40909</xdr:rowOff>
    </xdr:to>
    <xdr:sp macro="" textlink="">
      <xdr:nvSpPr>
        <xdr:cNvPr id="252" name="楕円 251"/>
        <xdr:cNvSpPr/>
      </xdr:nvSpPr>
      <xdr:spPr>
        <a:xfrm>
          <a:off x="3746500" y="163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32036</xdr:rowOff>
    </xdr:from>
    <xdr:ext cx="534377" cy="259045"/>
    <xdr:sp macro="" textlink="">
      <xdr:nvSpPr>
        <xdr:cNvPr id="253" name="テキスト ボックス 252"/>
        <xdr:cNvSpPr txBox="1"/>
      </xdr:nvSpPr>
      <xdr:spPr>
        <a:xfrm>
          <a:off x="3517411" y="164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47467</xdr:rowOff>
    </xdr:from>
    <xdr:to>
      <xdr:col>15</xdr:col>
      <xdr:colOff>101600</xdr:colOff>
      <xdr:row>96</xdr:row>
      <xdr:rowOff>149067</xdr:rowOff>
    </xdr:to>
    <xdr:sp macro="" textlink="">
      <xdr:nvSpPr>
        <xdr:cNvPr id="254" name="楕円 253"/>
        <xdr:cNvSpPr/>
      </xdr:nvSpPr>
      <xdr:spPr>
        <a:xfrm>
          <a:off x="2857500" y="165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140194</xdr:rowOff>
    </xdr:from>
    <xdr:ext cx="534377" cy="259045"/>
    <xdr:sp macro="" textlink="">
      <xdr:nvSpPr>
        <xdr:cNvPr id="255" name="テキスト ボックス 254"/>
        <xdr:cNvSpPr txBox="1"/>
      </xdr:nvSpPr>
      <xdr:spPr>
        <a:xfrm>
          <a:off x="2641111" y="1659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1032</xdr:rowOff>
    </xdr:from>
    <xdr:to>
      <xdr:col>10</xdr:col>
      <xdr:colOff>165100</xdr:colOff>
      <xdr:row>96</xdr:row>
      <xdr:rowOff>102632</xdr:rowOff>
    </xdr:to>
    <xdr:sp macro="" textlink="">
      <xdr:nvSpPr>
        <xdr:cNvPr id="256" name="楕円 255"/>
        <xdr:cNvSpPr/>
      </xdr:nvSpPr>
      <xdr:spPr>
        <a:xfrm>
          <a:off x="1968500" y="164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93759</xdr:rowOff>
    </xdr:from>
    <xdr:ext cx="534377" cy="259045"/>
    <xdr:sp macro="" textlink="">
      <xdr:nvSpPr>
        <xdr:cNvPr id="257" name="テキスト ボックス 256"/>
        <xdr:cNvSpPr txBox="1"/>
      </xdr:nvSpPr>
      <xdr:spPr>
        <a:xfrm>
          <a:off x="1752111" y="1655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28178</xdr:rowOff>
    </xdr:from>
    <xdr:to>
      <xdr:col>6</xdr:col>
      <xdr:colOff>38100</xdr:colOff>
      <xdr:row>96</xdr:row>
      <xdr:rowOff>129778</xdr:rowOff>
    </xdr:to>
    <xdr:sp macro="" textlink="">
      <xdr:nvSpPr>
        <xdr:cNvPr id="258" name="楕円 257"/>
        <xdr:cNvSpPr/>
      </xdr:nvSpPr>
      <xdr:spPr>
        <a:xfrm>
          <a:off x="1079500" y="1648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120905</xdr:rowOff>
    </xdr:from>
    <xdr:ext cx="534377" cy="259045"/>
    <xdr:sp macro="" textlink="">
      <xdr:nvSpPr>
        <xdr:cNvPr id="259" name="テキスト ボックス 258"/>
        <xdr:cNvSpPr txBox="1"/>
      </xdr:nvSpPr>
      <xdr:spPr>
        <a:xfrm>
          <a:off x="863111" y="1658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6655</xdr:rowOff>
    </xdr:from>
    <xdr:to>
      <xdr:col>54</xdr:col>
      <xdr:colOff>189865</xdr:colOff>
      <xdr:row>39</xdr:row>
      <xdr:rowOff>79807</xdr:rowOff>
    </xdr:to>
    <xdr:cxnSp macro="">
      <xdr:nvCxnSpPr>
        <xdr:cNvPr id="280" name="直線コネクタ 279"/>
        <xdr:cNvCxnSpPr/>
      </xdr:nvCxnSpPr>
      <xdr:spPr>
        <a:xfrm flipV="1">
          <a:off x="10475595" y="6350305"/>
          <a:ext cx="1270" cy="41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83634</xdr:rowOff>
    </xdr:from>
    <xdr:ext cx="378565" cy="259045"/>
    <xdr:sp macro="" textlink="">
      <xdr:nvSpPr>
        <xdr:cNvPr id="281" name="労働費最小値テキスト"/>
        <xdr:cNvSpPr txBox="1"/>
      </xdr:nvSpPr>
      <xdr:spPr>
        <a:xfrm>
          <a:off x="10528300"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79807</xdr:rowOff>
    </xdr:from>
    <xdr:to>
      <xdr:col>55</xdr:col>
      <xdr:colOff>88900</xdr:colOff>
      <xdr:row>39</xdr:row>
      <xdr:rowOff>79807</xdr:rowOff>
    </xdr:to>
    <xdr:cxnSp macro="">
      <xdr:nvCxnSpPr>
        <xdr:cNvPr id="282" name="直線コネクタ 281"/>
        <xdr:cNvCxnSpPr/>
      </xdr:nvCxnSpPr>
      <xdr:spPr>
        <a:xfrm>
          <a:off x="10388600" y="67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124782</xdr:rowOff>
    </xdr:from>
    <xdr:ext cx="469744" cy="259045"/>
    <xdr:sp macro="" textlink="">
      <xdr:nvSpPr>
        <xdr:cNvPr id="283" name="労働費最大値テキスト"/>
        <xdr:cNvSpPr txBox="1"/>
      </xdr:nvSpPr>
      <xdr:spPr>
        <a:xfrm>
          <a:off x="10528300" y="612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6655</xdr:rowOff>
    </xdr:from>
    <xdr:to>
      <xdr:col>55</xdr:col>
      <xdr:colOff>88900</xdr:colOff>
      <xdr:row>37</xdr:row>
      <xdr:rowOff>6655</xdr:rowOff>
    </xdr:to>
    <xdr:cxnSp macro="">
      <xdr:nvCxnSpPr>
        <xdr:cNvPr id="284" name="直線コネクタ 283"/>
        <xdr:cNvCxnSpPr/>
      </xdr:nvCxnSpPr>
      <xdr:spPr>
        <a:xfrm>
          <a:off x="10388600" y="63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92608</xdr:rowOff>
    </xdr:from>
    <xdr:to>
      <xdr:col>55</xdr:col>
      <xdr:colOff>0</xdr:colOff>
      <xdr:row>37</xdr:row>
      <xdr:rowOff>115925</xdr:rowOff>
    </xdr:to>
    <xdr:cxnSp macro="">
      <xdr:nvCxnSpPr>
        <xdr:cNvPr id="285" name="直線コネクタ 284"/>
        <xdr:cNvCxnSpPr/>
      </xdr:nvCxnSpPr>
      <xdr:spPr>
        <a:xfrm>
          <a:off x="9639300" y="6436258"/>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166082</xdr:rowOff>
    </xdr:from>
    <xdr:ext cx="469744" cy="259045"/>
    <xdr:sp macro="" textlink="">
      <xdr:nvSpPr>
        <xdr:cNvPr id="286" name="労働費平均値テキスト"/>
        <xdr:cNvSpPr txBox="1"/>
      </xdr:nvSpPr>
      <xdr:spPr>
        <a:xfrm>
          <a:off x="10528300" y="65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xdr:rowOff>
    </xdr:from>
    <xdr:to>
      <xdr:col>55</xdr:col>
      <xdr:colOff>50800</xdr:colOff>
      <xdr:row>38</xdr:row>
      <xdr:rowOff>117805</xdr:rowOff>
    </xdr:to>
    <xdr:sp macro="" textlink="">
      <xdr:nvSpPr>
        <xdr:cNvPr id="287" name="フローチャート: 判断 286"/>
        <xdr:cNvSpPr/>
      </xdr:nvSpPr>
      <xdr:spPr>
        <a:xfrm>
          <a:off x="104267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157074</xdr:rowOff>
    </xdr:from>
    <xdr:to>
      <xdr:col>50</xdr:col>
      <xdr:colOff>114300</xdr:colOff>
      <xdr:row>37</xdr:row>
      <xdr:rowOff>92608</xdr:rowOff>
    </xdr:to>
    <xdr:cxnSp macro="">
      <xdr:nvCxnSpPr>
        <xdr:cNvPr id="288" name="直線コネクタ 287"/>
        <xdr:cNvCxnSpPr/>
      </xdr:nvCxnSpPr>
      <xdr:spPr>
        <a:xfrm>
          <a:off x="8750300" y="6329274"/>
          <a:ext cx="889000" cy="10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167996</xdr:rowOff>
    </xdr:from>
    <xdr:to>
      <xdr:col>50</xdr:col>
      <xdr:colOff>165100</xdr:colOff>
      <xdr:row>38</xdr:row>
      <xdr:rowOff>98146</xdr:rowOff>
    </xdr:to>
    <xdr:sp macro="" textlink="">
      <xdr:nvSpPr>
        <xdr:cNvPr id="289" name="フローチャート: 判断 288"/>
        <xdr:cNvSpPr/>
      </xdr:nvSpPr>
      <xdr:spPr>
        <a:xfrm>
          <a:off x="9588500" y="65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89273</xdr:rowOff>
    </xdr:from>
    <xdr:ext cx="469744" cy="259045"/>
    <xdr:sp macro="" textlink="">
      <xdr:nvSpPr>
        <xdr:cNvPr id="290" name="テキスト ボックス 289"/>
        <xdr:cNvSpPr txBox="1"/>
      </xdr:nvSpPr>
      <xdr:spPr>
        <a:xfrm>
          <a:off x="9391728" y="66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40945</xdr:rowOff>
    </xdr:from>
    <xdr:to>
      <xdr:col>45</xdr:col>
      <xdr:colOff>177800</xdr:colOff>
      <xdr:row>36</xdr:row>
      <xdr:rowOff>157074</xdr:rowOff>
    </xdr:to>
    <xdr:cxnSp macro="">
      <xdr:nvCxnSpPr>
        <xdr:cNvPr id="291" name="直線コネクタ 290"/>
        <xdr:cNvCxnSpPr/>
      </xdr:nvCxnSpPr>
      <xdr:spPr>
        <a:xfrm>
          <a:off x="7861300" y="5870245"/>
          <a:ext cx="889000" cy="45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10262</xdr:rowOff>
    </xdr:from>
    <xdr:to>
      <xdr:col>46</xdr:col>
      <xdr:colOff>38100</xdr:colOff>
      <xdr:row>37</xdr:row>
      <xdr:rowOff>111862</xdr:rowOff>
    </xdr:to>
    <xdr:sp macro="" textlink="">
      <xdr:nvSpPr>
        <xdr:cNvPr id="292" name="フローチャート: 判断 291"/>
        <xdr:cNvSpPr/>
      </xdr:nvSpPr>
      <xdr:spPr>
        <a:xfrm>
          <a:off x="8699500" y="635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102989</xdr:rowOff>
    </xdr:from>
    <xdr:ext cx="469744" cy="259045"/>
    <xdr:sp macro="" textlink="">
      <xdr:nvSpPr>
        <xdr:cNvPr id="293" name="テキスト ボックス 292"/>
        <xdr:cNvSpPr txBox="1"/>
      </xdr:nvSpPr>
      <xdr:spPr>
        <a:xfrm>
          <a:off x="8515428" y="644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147930</xdr:rowOff>
    </xdr:from>
    <xdr:to>
      <xdr:col>41</xdr:col>
      <xdr:colOff>50800</xdr:colOff>
      <xdr:row>34</xdr:row>
      <xdr:rowOff>40945</xdr:rowOff>
    </xdr:to>
    <xdr:cxnSp macro="">
      <xdr:nvCxnSpPr>
        <xdr:cNvPr id="294" name="直線コネクタ 293"/>
        <xdr:cNvCxnSpPr/>
      </xdr:nvCxnSpPr>
      <xdr:spPr>
        <a:xfrm>
          <a:off x="6972300" y="5634330"/>
          <a:ext cx="889000" cy="2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43180</xdr:rowOff>
    </xdr:from>
    <xdr:to>
      <xdr:col>41</xdr:col>
      <xdr:colOff>101600</xdr:colOff>
      <xdr:row>36</xdr:row>
      <xdr:rowOff>144780</xdr:rowOff>
    </xdr:to>
    <xdr:sp macro="" textlink="">
      <xdr:nvSpPr>
        <xdr:cNvPr id="295" name="フローチャート: 判断 294"/>
        <xdr:cNvSpPr/>
      </xdr:nvSpPr>
      <xdr:spPr>
        <a:xfrm>
          <a:off x="7810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135907</xdr:rowOff>
    </xdr:from>
    <xdr:ext cx="469744" cy="259045"/>
    <xdr:sp macro="" textlink="">
      <xdr:nvSpPr>
        <xdr:cNvPr id="296" name="テキスト ボックス 295"/>
        <xdr:cNvSpPr txBox="1"/>
      </xdr:nvSpPr>
      <xdr:spPr>
        <a:xfrm>
          <a:off x="7626428"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50495</xdr:rowOff>
    </xdr:from>
    <xdr:to>
      <xdr:col>36</xdr:col>
      <xdr:colOff>165100</xdr:colOff>
      <xdr:row>31</xdr:row>
      <xdr:rowOff>152095</xdr:rowOff>
    </xdr:to>
    <xdr:sp macro="" textlink="">
      <xdr:nvSpPr>
        <xdr:cNvPr id="297" name="フローチャート: 判断 296"/>
        <xdr:cNvSpPr/>
      </xdr:nvSpPr>
      <xdr:spPr>
        <a:xfrm>
          <a:off x="6921500" y="53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168622</xdr:rowOff>
    </xdr:from>
    <xdr:ext cx="469744" cy="259045"/>
    <xdr:sp macro="" textlink="">
      <xdr:nvSpPr>
        <xdr:cNvPr id="298" name="テキスト ボックス 297"/>
        <xdr:cNvSpPr txBox="1"/>
      </xdr:nvSpPr>
      <xdr:spPr>
        <a:xfrm>
          <a:off x="6737428" y="514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65125</xdr:rowOff>
    </xdr:from>
    <xdr:to>
      <xdr:col>55</xdr:col>
      <xdr:colOff>50800</xdr:colOff>
      <xdr:row>37</xdr:row>
      <xdr:rowOff>166725</xdr:rowOff>
    </xdr:to>
    <xdr:sp macro="" textlink="">
      <xdr:nvSpPr>
        <xdr:cNvPr id="304" name="楕円 303"/>
        <xdr:cNvSpPr/>
      </xdr:nvSpPr>
      <xdr:spPr>
        <a:xfrm>
          <a:off x="10426700" y="64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151502</xdr:rowOff>
    </xdr:from>
    <xdr:ext cx="469744" cy="259045"/>
    <xdr:sp macro="" textlink="">
      <xdr:nvSpPr>
        <xdr:cNvPr id="305" name="労働費該当値テキスト"/>
        <xdr:cNvSpPr txBox="1"/>
      </xdr:nvSpPr>
      <xdr:spPr>
        <a:xfrm>
          <a:off x="10528300" y="632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41808</xdr:rowOff>
    </xdr:from>
    <xdr:to>
      <xdr:col>50</xdr:col>
      <xdr:colOff>165100</xdr:colOff>
      <xdr:row>37</xdr:row>
      <xdr:rowOff>143408</xdr:rowOff>
    </xdr:to>
    <xdr:sp macro="" textlink="">
      <xdr:nvSpPr>
        <xdr:cNvPr id="306" name="楕円 305"/>
        <xdr:cNvSpPr/>
      </xdr:nvSpPr>
      <xdr:spPr>
        <a:xfrm>
          <a:off x="9588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159935</xdr:rowOff>
    </xdr:from>
    <xdr:ext cx="469744" cy="259045"/>
    <xdr:sp macro="" textlink="">
      <xdr:nvSpPr>
        <xdr:cNvPr id="307" name="テキスト ボックス 306"/>
        <xdr:cNvSpPr txBox="1"/>
      </xdr:nvSpPr>
      <xdr:spPr>
        <a:xfrm>
          <a:off x="9391728" y="61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106274</xdr:rowOff>
    </xdr:from>
    <xdr:to>
      <xdr:col>46</xdr:col>
      <xdr:colOff>38100</xdr:colOff>
      <xdr:row>37</xdr:row>
      <xdr:rowOff>36424</xdr:rowOff>
    </xdr:to>
    <xdr:sp macro="" textlink="">
      <xdr:nvSpPr>
        <xdr:cNvPr id="308" name="楕円 307"/>
        <xdr:cNvSpPr/>
      </xdr:nvSpPr>
      <xdr:spPr>
        <a:xfrm>
          <a:off x="8699500" y="62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52951</xdr:rowOff>
    </xdr:from>
    <xdr:ext cx="469744" cy="259045"/>
    <xdr:sp macro="" textlink="">
      <xdr:nvSpPr>
        <xdr:cNvPr id="309" name="テキスト ボックス 308"/>
        <xdr:cNvSpPr txBox="1"/>
      </xdr:nvSpPr>
      <xdr:spPr>
        <a:xfrm>
          <a:off x="8515428" y="605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161595</xdr:rowOff>
    </xdr:from>
    <xdr:to>
      <xdr:col>41</xdr:col>
      <xdr:colOff>101600</xdr:colOff>
      <xdr:row>34</xdr:row>
      <xdr:rowOff>91745</xdr:rowOff>
    </xdr:to>
    <xdr:sp macro="" textlink="">
      <xdr:nvSpPr>
        <xdr:cNvPr id="310" name="楕円 309"/>
        <xdr:cNvSpPr/>
      </xdr:nvSpPr>
      <xdr:spPr>
        <a:xfrm>
          <a:off x="78105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108272</xdr:rowOff>
    </xdr:from>
    <xdr:ext cx="469744" cy="259045"/>
    <xdr:sp macro="" textlink="">
      <xdr:nvSpPr>
        <xdr:cNvPr id="311" name="テキスト ボックス 310"/>
        <xdr:cNvSpPr txBox="1"/>
      </xdr:nvSpPr>
      <xdr:spPr>
        <a:xfrm>
          <a:off x="7626428" y="55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97130</xdr:rowOff>
    </xdr:from>
    <xdr:to>
      <xdr:col>36</xdr:col>
      <xdr:colOff>165100</xdr:colOff>
      <xdr:row>33</xdr:row>
      <xdr:rowOff>27280</xdr:rowOff>
    </xdr:to>
    <xdr:sp macro="" textlink="">
      <xdr:nvSpPr>
        <xdr:cNvPr id="312" name="楕円 311"/>
        <xdr:cNvSpPr/>
      </xdr:nvSpPr>
      <xdr:spPr>
        <a:xfrm>
          <a:off x="6921500" y="55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18407</xdr:rowOff>
    </xdr:from>
    <xdr:ext cx="469744" cy="259045"/>
    <xdr:sp macro="" textlink="">
      <xdr:nvSpPr>
        <xdr:cNvPr id="313" name="テキスト ボックス 312"/>
        <xdr:cNvSpPr txBox="1"/>
      </xdr:nvSpPr>
      <xdr:spPr>
        <a:xfrm>
          <a:off x="6737428" y="56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2" name="テキスト ボックス 32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137071</xdr:rowOff>
    </xdr:from>
    <xdr:to>
      <xdr:col>54</xdr:col>
      <xdr:colOff>189865</xdr:colOff>
      <xdr:row>58</xdr:row>
      <xdr:rowOff>119850</xdr:rowOff>
    </xdr:to>
    <xdr:cxnSp macro="">
      <xdr:nvCxnSpPr>
        <xdr:cNvPr id="336" name="直線コネクタ 335"/>
        <xdr:cNvCxnSpPr/>
      </xdr:nvCxnSpPr>
      <xdr:spPr>
        <a:xfrm flipV="1">
          <a:off x="10475595" y="8709571"/>
          <a:ext cx="127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123677</xdr:rowOff>
    </xdr:from>
    <xdr:ext cx="534377" cy="259045"/>
    <xdr:sp macro="" textlink="">
      <xdr:nvSpPr>
        <xdr:cNvPr id="337" name="農林水産業費最小値テキスト"/>
        <xdr:cNvSpPr txBox="1"/>
      </xdr:nvSpPr>
      <xdr:spPr>
        <a:xfrm>
          <a:off x="10528300" y="10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119850</xdr:rowOff>
    </xdr:from>
    <xdr:to>
      <xdr:col>55</xdr:col>
      <xdr:colOff>88900</xdr:colOff>
      <xdr:row>58</xdr:row>
      <xdr:rowOff>119850</xdr:rowOff>
    </xdr:to>
    <xdr:cxnSp macro="">
      <xdr:nvCxnSpPr>
        <xdr:cNvPr id="338" name="直線コネクタ 337"/>
        <xdr:cNvCxnSpPr/>
      </xdr:nvCxnSpPr>
      <xdr:spPr>
        <a:xfrm>
          <a:off x="10388600" y="1006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83748</xdr:rowOff>
    </xdr:from>
    <xdr:ext cx="534377" cy="259045"/>
    <xdr:sp macro="" textlink="">
      <xdr:nvSpPr>
        <xdr:cNvPr id="339" name="農林水産業費最大値テキスト"/>
        <xdr:cNvSpPr txBox="1"/>
      </xdr:nvSpPr>
      <xdr:spPr>
        <a:xfrm>
          <a:off x="10528300" y="84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137071</xdr:rowOff>
    </xdr:from>
    <xdr:to>
      <xdr:col>55</xdr:col>
      <xdr:colOff>88900</xdr:colOff>
      <xdr:row>50</xdr:row>
      <xdr:rowOff>137071</xdr:rowOff>
    </xdr:to>
    <xdr:cxnSp macro="">
      <xdr:nvCxnSpPr>
        <xdr:cNvPr id="340" name="直線コネクタ 339"/>
        <xdr:cNvCxnSpPr/>
      </xdr:nvCxnSpPr>
      <xdr:spPr>
        <a:xfrm>
          <a:off x="10388600" y="87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15837</xdr:rowOff>
    </xdr:from>
    <xdr:to>
      <xdr:col>55</xdr:col>
      <xdr:colOff>0</xdr:colOff>
      <xdr:row>53</xdr:row>
      <xdr:rowOff>64719</xdr:rowOff>
    </xdr:to>
    <xdr:cxnSp macro="">
      <xdr:nvCxnSpPr>
        <xdr:cNvPr id="341" name="直線コネクタ 340"/>
        <xdr:cNvCxnSpPr/>
      </xdr:nvCxnSpPr>
      <xdr:spPr>
        <a:xfrm flipV="1">
          <a:off x="9639300" y="9102687"/>
          <a:ext cx="8382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144289</xdr:rowOff>
    </xdr:from>
    <xdr:ext cx="534377" cy="259045"/>
    <xdr:sp macro="" textlink="">
      <xdr:nvSpPr>
        <xdr:cNvPr id="342" name="農林水産業費平均値テキスト"/>
        <xdr:cNvSpPr txBox="1"/>
      </xdr:nvSpPr>
      <xdr:spPr>
        <a:xfrm>
          <a:off x="10528300" y="9059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165862</xdr:rowOff>
    </xdr:from>
    <xdr:to>
      <xdr:col>55</xdr:col>
      <xdr:colOff>50800</xdr:colOff>
      <xdr:row>53</xdr:row>
      <xdr:rowOff>96012</xdr:rowOff>
    </xdr:to>
    <xdr:sp macro="" textlink="">
      <xdr:nvSpPr>
        <xdr:cNvPr id="343" name="フローチャート: 判断 342"/>
        <xdr:cNvSpPr/>
      </xdr:nvSpPr>
      <xdr:spPr>
        <a:xfrm>
          <a:off x="104267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64719</xdr:rowOff>
    </xdr:from>
    <xdr:to>
      <xdr:col>50</xdr:col>
      <xdr:colOff>114300</xdr:colOff>
      <xdr:row>53</xdr:row>
      <xdr:rowOff>85407</xdr:rowOff>
    </xdr:to>
    <xdr:cxnSp macro="">
      <xdr:nvCxnSpPr>
        <xdr:cNvPr id="344" name="直線コネクタ 343"/>
        <xdr:cNvCxnSpPr/>
      </xdr:nvCxnSpPr>
      <xdr:spPr>
        <a:xfrm flipV="1">
          <a:off x="8750300" y="9151569"/>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39827</xdr:rowOff>
    </xdr:from>
    <xdr:to>
      <xdr:col>50</xdr:col>
      <xdr:colOff>165100</xdr:colOff>
      <xdr:row>53</xdr:row>
      <xdr:rowOff>141427</xdr:rowOff>
    </xdr:to>
    <xdr:sp macro="" textlink="">
      <xdr:nvSpPr>
        <xdr:cNvPr id="345" name="フローチャート: 判断 344"/>
        <xdr:cNvSpPr/>
      </xdr:nvSpPr>
      <xdr:spPr>
        <a:xfrm>
          <a:off x="9588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132554</xdr:rowOff>
    </xdr:from>
    <xdr:ext cx="534377" cy="259045"/>
    <xdr:sp macro="" textlink="">
      <xdr:nvSpPr>
        <xdr:cNvPr id="346" name="テキスト ボックス 345"/>
        <xdr:cNvSpPr txBox="1"/>
      </xdr:nvSpPr>
      <xdr:spPr>
        <a:xfrm>
          <a:off x="9359411" y="921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66357</xdr:rowOff>
    </xdr:from>
    <xdr:to>
      <xdr:col>45</xdr:col>
      <xdr:colOff>177800</xdr:colOff>
      <xdr:row>53</xdr:row>
      <xdr:rowOff>85407</xdr:rowOff>
    </xdr:to>
    <xdr:cxnSp macro="">
      <xdr:nvCxnSpPr>
        <xdr:cNvPr id="347" name="直線コネクタ 346"/>
        <xdr:cNvCxnSpPr/>
      </xdr:nvCxnSpPr>
      <xdr:spPr>
        <a:xfrm>
          <a:off x="7861300" y="915320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23406</xdr:rowOff>
    </xdr:from>
    <xdr:to>
      <xdr:col>46</xdr:col>
      <xdr:colOff>38100</xdr:colOff>
      <xdr:row>54</xdr:row>
      <xdr:rowOff>125006</xdr:rowOff>
    </xdr:to>
    <xdr:sp macro="" textlink="">
      <xdr:nvSpPr>
        <xdr:cNvPr id="348" name="フローチャート: 判断 347"/>
        <xdr:cNvSpPr/>
      </xdr:nvSpPr>
      <xdr:spPr>
        <a:xfrm>
          <a:off x="8699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116133</xdr:rowOff>
    </xdr:from>
    <xdr:ext cx="534377" cy="259045"/>
    <xdr:sp macro="" textlink="">
      <xdr:nvSpPr>
        <xdr:cNvPr id="349" name="テキスト ボックス 348"/>
        <xdr:cNvSpPr txBox="1"/>
      </xdr:nvSpPr>
      <xdr:spPr>
        <a:xfrm>
          <a:off x="8483111" y="93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112192</xdr:rowOff>
    </xdr:from>
    <xdr:to>
      <xdr:col>41</xdr:col>
      <xdr:colOff>50800</xdr:colOff>
      <xdr:row>53</xdr:row>
      <xdr:rowOff>66357</xdr:rowOff>
    </xdr:to>
    <xdr:cxnSp macro="">
      <xdr:nvCxnSpPr>
        <xdr:cNvPr id="350" name="直線コネクタ 349"/>
        <xdr:cNvCxnSpPr/>
      </xdr:nvCxnSpPr>
      <xdr:spPr>
        <a:xfrm>
          <a:off x="6972300" y="9027592"/>
          <a:ext cx="889000" cy="12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91605</xdr:rowOff>
    </xdr:from>
    <xdr:to>
      <xdr:col>41</xdr:col>
      <xdr:colOff>101600</xdr:colOff>
      <xdr:row>55</xdr:row>
      <xdr:rowOff>21755</xdr:rowOff>
    </xdr:to>
    <xdr:sp macro="" textlink="">
      <xdr:nvSpPr>
        <xdr:cNvPr id="351" name="フローチャート: 判断 350"/>
        <xdr:cNvSpPr/>
      </xdr:nvSpPr>
      <xdr:spPr>
        <a:xfrm>
          <a:off x="7810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12882</xdr:rowOff>
    </xdr:from>
    <xdr:ext cx="534377" cy="259045"/>
    <xdr:sp macro="" textlink="">
      <xdr:nvSpPr>
        <xdr:cNvPr id="352" name="テキスト ボックス 351"/>
        <xdr:cNvSpPr txBox="1"/>
      </xdr:nvSpPr>
      <xdr:spPr>
        <a:xfrm>
          <a:off x="7594111" y="94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7480</xdr:rowOff>
    </xdr:from>
    <xdr:to>
      <xdr:col>36</xdr:col>
      <xdr:colOff>165100</xdr:colOff>
      <xdr:row>54</xdr:row>
      <xdr:rowOff>109080</xdr:rowOff>
    </xdr:to>
    <xdr:sp macro="" textlink="">
      <xdr:nvSpPr>
        <xdr:cNvPr id="353" name="フローチャート: 判断 352"/>
        <xdr:cNvSpPr/>
      </xdr:nvSpPr>
      <xdr:spPr>
        <a:xfrm>
          <a:off x="6921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100207</xdr:rowOff>
    </xdr:from>
    <xdr:ext cx="534377" cy="259045"/>
    <xdr:sp macro="" textlink="">
      <xdr:nvSpPr>
        <xdr:cNvPr id="354" name="テキスト ボックス 353"/>
        <xdr:cNvSpPr txBox="1"/>
      </xdr:nvSpPr>
      <xdr:spPr>
        <a:xfrm>
          <a:off x="6705111" y="93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136487</xdr:rowOff>
    </xdr:from>
    <xdr:to>
      <xdr:col>55</xdr:col>
      <xdr:colOff>50800</xdr:colOff>
      <xdr:row>53</xdr:row>
      <xdr:rowOff>66637</xdr:rowOff>
    </xdr:to>
    <xdr:sp macro="" textlink="">
      <xdr:nvSpPr>
        <xdr:cNvPr id="360" name="楕円 359"/>
        <xdr:cNvSpPr/>
      </xdr:nvSpPr>
      <xdr:spPr>
        <a:xfrm>
          <a:off x="10426700" y="905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159364</xdr:rowOff>
    </xdr:from>
    <xdr:ext cx="534377" cy="259045"/>
    <xdr:sp macro="" textlink="">
      <xdr:nvSpPr>
        <xdr:cNvPr id="361" name="農林水産業費該当値テキスト"/>
        <xdr:cNvSpPr txBox="1"/>
      </xdr:nvSpPr>
      <xdr:spPr>
        <a:xfrm>
          <a:off x="10528300" y="890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13919</xdr:rowOff>
    </xdr:from>
    <xdr:to>
      <xdr:col>50</xdr:col>
      <xdr:colOff>165100</xdr:colOff>
      <xdr:row>53</xdr:row>
      <xdr:rowOff>115519</xdr:rowOff>
    </xdr:to>
    <xdr:sp macro="" textlink="">
      <xdr:nvSpPr>
        <xdr:cNvPr id="362" name="楕円 361"/>
        <xdr:cNvSpPr/>
      </xdr:nvSpPr>
      <xdr:spPr>
        <a:xfrm>
          <a:off x="9588500" y="91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132046</xdr:rowOff>
    </xdr:from>
    <xdr:ext cx="534377" cy="259045"/>
    <xdr:sp macro="" textlink="">
      <xdr:nvSpPr>
        <xdr:cNvPr id="363" name="テキスト ボックス 362"/>
        <xdr:cNvSpPr txBox="1"/>
      </xdr:nvSpPr>
      <xdr:spPr>
        <a:xfrm>
          <a:off x="9359411" y="887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34607</xdr:rowOff>
    </xdr:from>
    <xdr:to>
      <xdr:col>46</xdr:col>
      <xdr:colOff>38100</xdr:colOff>
      <xdr:row>53</xdr:row>
      <xdr:rowOff>136207</xdr:rowOff>
    </xdr:to>
    <xdr:sp macro="" textlink="">
      <xdr:nvSpPr>
        <xdr:cNvPr id="364" name="楕円 363"/>
        <xdr:cNvSpPr/>
      </xdr:nvSpPr>
      <xdr:spPr>
        <a:xfrm>
          <a:off x="8699500" y="91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152734</xdr:rowOff>
    </xdr:from>
    <xdr:ext cx="534377" cy="259045"/>
    <xdr:sp macro="" textlink="">
      <xdr:nvSpPr>
        <xdr:cNvPr id="365" name="テキスト ボックス 364"/>
        <xdr:cNvSpPr txBox="1"/>
      </xdr:nvSpPr>
      <xdr:spPr>
        <a:xfrm>
          <a:off x="8483111" y="88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15557</xdr:rowOff>
    </xdr:from>
    <xdr:to>
      <xdr:col>41</xdr:col>
      <xdr:colOff>101600</xdr:colOff>
      <xdr:row>53</xdr:row>
      <xdr:rowOff>117157</xdr:rowOff>
    </xdr:to>
    <xdr:sp macro="" textlink="">
      <xdr:nvSpPr>
        <xdr:cNvPr id="366" name="楕円 365"/>
        <xdr:cNvSpPr/>
      </xdr:nvSpPr>
      <xdr:spPr>
        <a:xfrm>
          <a:off x="7810500" y="91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133684</xdr:rowOff>
    </xdr:from>
    <xdr:ext cx="534377" cy="259045"/>
    <xdr:sp macro="" textlink="">
      <xdr:nvSpPr>
        <xdr:cNvPr id="367" name="テキスト ボックス 366"/>
        <xdr:cNvSpPr txBox="1"/>
      </xdr:nvSpPr>
      <xdr:spPr>
        <a:xfrm>
          <a:off x="7594111" y="88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61392</xdr:rowOff>
    </xdr:from>
    <xdr:to>
      <xdr:col>36</xdr:col>
      <xdr:colOff>165100</xdr:colOff>
      <xdr:row>52</xdr:row>
      <xdr:rowOff>162992</xdr:rowOff>
    </xdr:to>
    <xdr:sp macro="" textlink="">
      <xdr:nvSpPr>
        <xdr:cNvPr id="368" name="楕円 367"/>
        <xdr:cNvSpPr/>
      </xdr:nvSpPr>
      <xdr:spPr>
        <a:xfrm>
          <a:off x="6921500" y="89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8069</xdr:rowOff>
    </xdr:from>
    <xdr:ext cx="534377" cy="259045"/>
    <xdr:sp macro="" textlink="">
      <xdr:nvSpPr>
        <xdr:cNvPr id="369" name="テキスト ボックス 368"/>
        <xdr:cNvSpPr txBox="1"/>
      </xdr:nvSpPr>
      <xdr:spPr>
        <a:xfrm>
          <a:off x="6705111" y="87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9" name="テキスト ボックス 38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108153</xdr:rowOff>
    </xdr:from>
    <xdr:to>
      <xdr:col>54</xdr:col>
      <xdr:colOff>189865</xdr:colOff>
      <xdr:row>78</xdr:row>
      <xdr:rowOff>113150</xdr:rowOff>
    </xdr:to>
    <xdr:cxnSp macro="">
      <xdr:nvCxnSpPr>
        <xdr:cNvPr id="393" name="直線コネクタ 392"/>
        <xdr:cNvCxnSpPr/>
      </xdr:nvCxnSpPr>
      <xdr:spPr>
        <a:xfrm flipV="1">
          <a:off x="10475595" y="12109653"/>
          <a:ext cx="1270" cy="137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116977</xdr:rowOff>
    </xdr:from>
    <xdr:ext cx="469744" cy="259045"/>
    <xdr:sp macro="" textlink="">
      <xdr:nvSpPr>
        <xdr:cNvPr id="394" name="商工費最小値テキスト"/>
        <xdr:cNvSpPr txBox="1"/>
      </xdr:nvSpPr>
      <xdr:spPr>
        <a:xfrm>
          <a:off x="10528300" y="1349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113150</xdr:rowOff>
    </xdr:from>
    <xdr:to>
      <xdr:col>55</xdr:col>
      <xdr:colOff>88900</xdr:colOff>
      <xdr:row>78</xdr:row>
      <xdr:rowOff>113150</xdr:rowOff>
    </xdr:to>
    <xdr:cxnSp macro="">
      <xdr:nvCxnSpPr>
        <xdr:cNvPr id="395" name="直線コネクタ 394"/>
        <xdr:cNvCxnSpPr/>
      </xdr:nvCxnSpPr>
      <xdr:spPr>
        <a:xfrm>
          <a:off x="10388600" y="1348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54830</xdr:rowOff>
    </xdr:from>
    <xdr:ext cx="534377" cy="259045"/>
    <xdr:sp macro="" textlink="">
      <xdr:nvSpPr>
        <xdr:cNvPr id="396" name="商工費最大値テキスト"/>
        <xdr:cNvSpPr txBox="1"/>
      </xdr:nvSpPr>
      <xdr:spPr>
        <a:xfrm>
          <a:off x="10528300" y="118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108153</xdr:rowOff>
    </xdr:from>
    <xdr:to>
      <xdr:col>55</xdr:col>
      <xdr:colOff>88900</xdr:colOff>
      <xdr:row>70</xdr:row>
      <xdr:rowOff>108153</xdr:rowOff>
    </xdr:to>
    <xdr:cxnSp macro="">
      <xdr:nvCxnSpPr>
        <xdr:cNvPr id="397" name="直線コネクタ 396"/>
        <xdr:cNvCxnSpPr/>
      </xdr:nvCxnSpPr>
      <xdr:spPr>
        <a:xfrm>
          <a:off x="10388600" y="121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46366</xdr:rowOff>
    </xdr:from>
    <xdr:to>
      <xdr:col>55</xdr:col>
      <xdr:colOff>0</xdr:colOff>
      <xdr:row>75</xdr:row>
      <xdr:rowOff>170757</xdr:rowOff>
    </xdr:to>
    <xdr:cxnSp macro="">
      <xdr:nvCxnSpPr>
        <xdr:cNvPr id="398" name="直線コネクタ 397"/>
        <xdr:cNvCxnSpPr/>
      </xdr:nvCxnSpPr>
      <xdr:spPr>
        <a:xfrm>
          <a:off x="9639300" y="12905116"/>
          <a:ext cx="838200" cy="1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87186</xdr:rowOff>
    </xdr:from>
    <xdr:ext cx="534377" cy="259045"/>
    <xdr:sp macro="" textlink="">
      <xdr:nvSpPr>
        <xdr:cNvPr id="399" name="商工費平均値テキスト"/>
        <xdr:cNvSpPr txBox="1"/>
      </xdr:nvSpPr>
      <xdr:spPr>
        <a:xfrm>
          <a:off x="10528300" y="1260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64309</xdr:rowOff>
    </xdr:from>
    <xdr:to>
      <xdr:col>55</xdr:col>
      <xdr:colOff>50800</xdr:colOff>
      <xdr:row>74</xdr:row>
      <xdr:rowOff>165909</xdr:rowOff>
    </xdr:to>
    <xdr:sp macro="" textlink="">
      <xdr:nvSpPr>
        <xdr:cNvPr id="400" name="フローチャート: 判断 399"/>
        <xdr:cNvSpPr/>
      </xdr:nvSpPr>
      <xdr:spPr>
        <a:xfrm>
          <a:off x="104267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63543</xdr:rowOff>
    </xdr:from>
    <xdr:to>
      <xdr:col>50</xdr:col>
      <xdr:colOff>114300</xdr:colOff>
      <xdr:row>75</xdr:row>
      <xdr:rowOff>46366</xdr:rowOff>
    </xdr:to>
    <xdr:cxnSp macro="">
      <xdr:nvCxnSpPr>
        <xdr:cNvPr id="401" name="直線コネクタ 400"/>
        <xdr:cNvCxnSpPr/>
      </xdr:nvCxnSpPr>
      <xdr:spPr>
        <a:xfrm>
          <a:off x="8750300" y="12750843"/>
          <a:ext cx="889000" cy="15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154019</xdr:rowOff>
    </xdr:from>
    <xdr:to>
      <xdr:col>50</xdr:col>
      <xdr:colOff>165100</xdr:colOff>
      <xdr:row>74</xdr:row>
      <xdr:rowOff>84169</xdr:rowOff>
    </xdr:to>
    <xdr:sp macro="" textlink="">
      <xdr:nvSpPr>
        <xdr:cNvPr id="402" name="フローチャート: 判断 401"/>
        <xdr:cNvSpPr/>
      </xdr:nvSpPr>
      <xdr:spPr>
        <a:xfrm>
          <a:off x="9588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100696</xdr:rowOff>
    </xdr:from>
    <xdr:ext cx="534377" cy="259045"/>
    <xdr:sp macro="" textlink="">
      <xdr:nvSpPr>
        <xdr:cNvPr id="403" name="テキスト ボックス 402"/>
        <xdr:cNvSpPr txBox="1"/>
      </xdr:nvSpPr>
      <xdr:spPr>
        <a:xfrm>
          <a:off x="9359411" y="124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46170</xdr:rowOff>
    </xdr:from>
    <xdr:to>
      <xdr:col>45</xdr:col>
      <xdr:colOff>177800</xdr:colOff>
      <xdr:row>74</xdr:row>
      <xdr:rowOff>63543</xdr:rowOff>
    </xdr:to>
    <xdr:cxnSp macro="">
      <xdr:nvCxnSpPr>
        <xdr:cNvPr id="404" name="直線コネクタ 403"/>
        <xdr:cNvCxnSpPr/>
      </xdr:nvCxnSpPr>
      <xdr:spPr>
        <a:xfrm>
          <a:off x="7861300" y="12562020"/>
          <a:ext cx="889000" cy="18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164142</xdr:rowOff>
    </xdr:from>
    <xdr:to>
      <xdr:col>46</xdr:col>
      <xdr:colOff>38100</xdr:colOff>
      <xdr:row>74</xdr:row>
      <xdr:rowOff>94292</xdr:rowOff>
    </xdr:to>
    <xdr:sp macro="" textlink="">
      <xdr:nvSpPr>
        <xdr:cNvPr id="405" name="フローチャート: 判断 404"/>
        <xdr:cNvSpPr/>
      </xdr:nvSpPr>
      <xdr:spPr>
        <a:xfrm>
          <a:off x="86995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110819</xdr:rowOff>
    </xdr:from>
    <xdr:ext cx="534377" cy="259045"/>
    <xdr:sp macro="" textlink="">
      <xdr:nvSpPr>
        <xdr:cNvPr id="406" name="テキスト ボックス 405"/>
        <xdr:cNvSpPr txBox="1"/>
      </xdr:nvSpPr>
      <xdr:spPr>
        <a:xfrm>
          <a:off x="8483111" y="124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5871</xdr:rowOff>
    </xdr:from>
    <xdr:to>
      <xdr:col>41</xdr:col>
      <xdr:colOff>50800</xdr:colOff>
      <xdr:row>73</xdr:row>
      <xdr:rowOff>46170</xdr:rowOff>
    </xdr:to>
    <xdr:cxnSp macro="">
      <xdr:nvCxnSpPr>
        <xdr:cNvPr id="407" name="直線コネクタ 406"/>
        <xdr:cNvCxnSpPr/>
      </xdr:nvCxnSpPr>
      <xdr:spPr>
        <a:xfrm>
          <a:off x="6972300" y="12350271"/>
          <a:ext cx="889000" cy="21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116267</xdr:rowOff>
    </xdr:from>
    <xdr:to>
      <xdr:col>41</xdr:col>
      <xdr:colOff>101600</xdr:colOff>
      <xdr:row>74</xdr:row>
      <xdr:rowOff>46417</xdr:rowOff>
    </xdr:to>
    <xdr:sp macro="" textlink="">
      <xdr:nvSpPr>
        <xdr:cNvPr id="408" name="フローチャート: 判断 407"/>
        <xdr:cNvSpPr/>
      </xdr:nvSpPr>
      <xdr:spPr>
        <a:xfrm>
          <a:off x="7810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37544</xdr:rowOff>
    </xdr:from>
    <xdr:ext cx="534377" cy="259045"/>
    <xdr:sp macro="" textlink="">
      <xdr:nvSpPr>
        <xdr:cNvPr id="409" name="テキスト ボックス 408"/>
        <xdr:cNvSpPr txBox="1"/>
      </xdr:nvSpPr>
      <xdr:spPr>
        <a:xfrm>
          <a:off x="75941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66726</xdr:rowOff>
    </xdr:from>
    <xdr:to>
      <xdr:col>36</xdr:col>
      <xdr:colOff>165100</xdr:colOff>
      <xdr:row>72</xdr:row>
      <xdr:rowOff>168326</xdr:rowOff>
    </xdr:to>
    <xdr:sp macro="" textlink="">
      <xdr:nvSpPr>
        <xdr:cNvPr id="410" name="フローチャート: 判断 409"/>
        <xdr:cNvSpPr/>
      </xdr:nvSpPr>
      <xdr:spPr>
        <a:xfrm>
          <a:off x="6921500" y="124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159453</xdr:rowOff>
    </xdr:from>
    <xdr:ext cx="534377" cy="259045"/>
    <xdr:sp macro="" textlink="">
      <xdr:nvSpPr>
        <xdr:cNvPr id="411" name="テキスト ボックス 410"/>
        <xdr:cNvSpPr txBox="1"/>
      </xdr:nvSpPr>
      <xdr:spPr>
        <a:xfrm>
          <a:off x="6705111" y="125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119957</xdr:rowOff>
    </xdr:from>
    <xdr:to>
      <xdr:col>55</xdr:col>
      <xdr:colOff>50800</xdr:colOff>
      <xdr:row>76</xdr:row>
      <xdr:rowOff>50107</xdr:rowOff>
    </xdr:to>
    <xdr:sp macro="" textlink="">
      <xdr:nvSpPr>
        <xdr:cNvPr id="417" name="楕円 416"/>
        <xdr:cNvSpPr/>
      </xdr:nvSpPr>
      <xdr:spPr>
        <a:xfrm>
          <a:off x="10426700" y="129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98384</xdr:rowOff>
    </xdr:from>
    <xdr:ext cx="534377" cy="259045"/>
    <xdr:sp macro="" textlink="">
      <xdr:nvSpPr>
        <xdr:cNvPr id="418" name="商工費該当値テキスト"/>
        <xdr:cNvSpPr txBox="1"/>
      </xdr:nvSpPr>
      <xdr:spPr>
        <a:xfrm>
          <a:off x="10528300" y="12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167016</xdr:rowOff>
    </xdr:from>
    <xdr:to>
      <xdr:col>50</xdr:col>
      <xdr:colOff>165100</xdr:colOff>
      <xdr:row>75</xdr:row>
      <xdr:rowOff>97166</xdr:rowOff>
    </xdr:to>
    <xdr:sp macro="" textlink="">
      <xdr:nvSpPr>
        <xdr:cNvPr id="419" name="楕円 418"/>
        <xdr:cNvSpPr/>
      </xdr:nvSpPr>
      <xdr:spPr>
        <a:xfrm>
          <a:off x="9588500" y="128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88293</xdr:rowOff>
    </xdr:from>
    <xdr:ext cx="534377" cy="259045"/>
    <xdr:sp macro="" textlink="">
      <xdr:nvSpPr>
        <xdr:cNvPr id="420" name="テキスト ボックス 419"/>
        <xdr:cNvSpPr txBox="1"/>
      </xdr:nvSpPr>
      <xdr:spPr>
        <a:xfrm>
          <a:off x="9359411" y="1294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12743</xdr:rowOff>
    </xdr:from>
    <xdr:to>
      <xdr:col>46</xdr:col>
      <xdr:colOff>38100</xdr:colOff>
      <xdr:row>74</xdr:row>
      <xdr:rowOff>114343</xdr:rowOff>
    </xdr:to>
    <xdr:sp macro="" textlink="">
      <xdr:nvSpPr>
        <xdr:cNvPr id="421" name="楕円 420"/>
        <xdr:cNvSpPr/>
      </xdr:nvSpPr>
      <xdr:spPr>
        <a:xfrm>
          <a:off x="8699500" y="1270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105470</xdr:rowOff>
    </xdr:from>
    <xdr:ext cx="534377" cy="259045"/>
    <xdr:sp macro="" textlink="">
      <xdr:nvSpPr>
        <xdr:cNvPr id="422" name="テキスト ボックス 421"/>
        <xdr:cNvSpPr txBox="1"/>
      </xdr:nvSpPr>
      <xdr:spPr>
        <a:xfrm>
          <a:off x="8483111" y="1279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166820</xdr:rowOff>
    </xdr:from>
    <xdr:to>
      <xdr:col>41</xdr:col>
      <xdr:colOff>101600</xdr:colOff>
      <xdr:row>73</xdr:row>
      <xdr:rowOff>96970</xdr:rowOff>
    </xdr:to>
    <xdr:sp macro="" textlink="">
      <xdr:nvSpPr>
        <xdr:cNvPr id="423" name="楕円 422"/>
        <xdr:cNvSpPr/>
      </xdr:nvSpPr>
      <xdr:spPr>
        <a:xfrm>
          <a:off x="7810500" y="125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113497</xdr:rowOff>
    </xdr:from>
    <xdr:ext cx="534377" cy="259045"/>
    <xdr:sp macro="" textlink="">
      <xdr:nvSpPr>
        <xdr:cNvPr id="424" name="テキスト ボックス 423"/>
        <xdr:cNvSpPr txBox="1"/>
      </xdr:nvSpPr>
      <xdr:spPr>
        <a:xfrm>
          <a:off x="7594111" y="122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126521</xdr:rowOff>
    </xdr:from>
    <xdr:to>
      <xdr:col>36</xdr:col>
      <xdr:colOff>165100</xdr:colOff>
      <xdr:row>72</xdr:row>
      <xdr:rowOff>56671</xdr:rowOff>
    </xdr:to>
    <xdr:sp macro="" textlink="">
      <xdr:nvSpPr>
        <xdr:cNvPr id="425" name="楕円 424"/>
        <xdr:cNvSpPr/>
      </xdr:nvSpPr>
      <xdr:spPr>
        <a:xfrm>
          <a:off x="6921500" y="122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73198</xdr:rowOff>
    </xdr:from>
    <xdr:ext cx="534377" cy="259045"/>
    <xdr:sp macro="" textlink="">
      <xdr:nvSpPr>
        <xdr:cNvPr id="426" name="テキスト ボックス 425"/>
        <xdr:cNvSpPr txBox="1"/>
      </xdr:nvSpPr>
      <xdr:spPr>
        <a:xfrm>
          <a:off x="6705111" y="120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7" name="テキスト ボックス 43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1" name="テキスト ボックス 44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118875</xdr:rowOff>
    </xdr:from>
    <xdr:to>
      <xdr:col>54</xdr:col>
      <xdr:colOff>189865</xdr:colOff>
      <xdr:row>98</xdr:row>
      <xdr:rowOff>42066</xdr:rowOff>
    </xdr:to>
    <xdr:cxnSp macro="">
      <xdr:nvCxnSpPr>
        <xdr:cNvPr id="447" name="直線コネクタ 446"/>
        <xdr:cNvCxnSpPr/>
      </xdr:nvCxnSpPr>
      <xdr:spPr>
        <a:xfrm flipV="1">
          <a:off x="10475595" y="15549375"/>
          <a:ext cx="1270" cy="129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45893</xdr:rowOff>
    </xdr:from>
    <xdr:ext cx="534377" cy="259045"/>
    <xdr:sp macro="" textlink="">
      <xdr:nvSpPr>
        <xdr:cNvPr id="448" name="土木費最小値テキスト"/>
        <xdr:cNvSpPr txBox="1"/>
      </xdr:nvSpPr>
      <xdr:spPr>
        <a:xfrm>
          <a:off x="10528300" y="16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42066</xdr:rowOff>
    </xdr:from>
    <xdr:to>
      <xdr:col>55</xdr:col>
      <xdr:colOff>88900</xdr:colOff>
      <xdr:row>98</xdr:row>
      <xdr:rowOff>42066</xdr:rowOff>
    </xdr:to>
    <xdr:cxnSp macro="">
      <xdr:nvCxnSpPr>
        <xdr:cNvPr id="449" name="直線コネクタ 448"/>
        <xdr:cNvCxnSpPr/>
      </xdr:nvCxnSpPr>
      <xdr:spPr>
        <a:xfrm>
          <a:off x="10388600" y="1684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65552</xdr:rowOff>
    </xdr:from>
    <xdr:ext cx="599010" cy="259045"/>
    <xdr:sp macro="" textlink="">
      <xdr:nvSpPr>
        <xdr:cNvPr id="450" name="土木費最大値テキスト"/>
        <xdr:cNvSpPr txBox="1"/>
      </xdr:nvSpPr>
      <xdr:spPr>
        <a:xfrm>
          <a:off x="10528300" y="153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118875</xdr:rowOff>
    </xdr:from>
    <xdr:to>
      <xdr:col>55</xdr:col>
      <xdr:colOff>88900</xdr:colOff>
      <xdr:row>90</xdr:row>
      <xdr:rowOff>118875</xdr:rowOff>
    </xdr:to>
    <xdr:cxnSp macro="">
      <xdr:nvCxnSpPr>
        <xdr:cNvPr id="451" name="直線コネクタ 450"/>
        <xdr:cNvCxnSpPr/>
      </xdr:nvCxnSpPr>
      <xdr:spPr>
        <a:xfrm>
          <a:off x="10388600" y="1554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141072</xdr:rowOff>
    </xdr:from>
    <xdr:to>
      <xdr:col>55</xdr:col>
      <xdr:colOff>0</xdr:colOff>
      <xdr:row>96</xdr:row>
      <xdr:rowOff>40579</xdr:rowOff>
    </xdr:to>
    <xdr:cxnSp macro="">
      <xdr:nvCxnSpPr>
        <xdr:cNvPr id="452" name="直線コネクタ 451"/>
        <xdr:cNvCxnSpPr/>
      </xdr:nvCxnSpPr>
      <xdr:spPr>
        <a:xfrm flipV="1">
          <a:off x="9639300" y="16428822"/>
          <a:ext cx="8382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104909</xdr:rowOff>
    </xdr:from>
    <xdr:ext cx="534377" cy="259045"/>
    <xdr:sp macro="" textlink="">
      <xdr:nvSpPr>
        <xdr:cNvPr id="453" name="土木費平均値テキスト"/>
        <xdr:cNvSpPr txBox="1"/>
      </xdr:nvSpPr>
      <xdr:spPr>
        <a:xfrm>
          <a:off x="10528300" y="1639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126482</xdr:rowOff>
    </xdr:from>
    <xdr:to>
      <xdr:col>55</xdr:col>
      <xdr:colOff>50800</xdr:colOff>
      <xdr:row>96</xdr:row>
      <xdr:rowOff>56632</xdr:rowOff>
    </xdr:to>
    <xdr:sp macro="" textlink="">
      <xdr:nvSpPr>
        <xdr:cNvPr id="454" name="フローチャート: 判断 453"/>
        <xdr:cNvSpPr/>
      </xdr:nvSpPr>
      <xdr:spPr>
        <a:xfrm>
          <a:off x="104267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40579</xdr:rowOff>
    </xdr:from>
    <xdr:to>
      <xdr:col>50</xdr:col>
      <xdr:colOff>114300</xdr:colOff>
      <xdr:row>96</xdr:row>
      <xdr:rowOff>47391</xdr:rowOff>
    </xdr:to>
    <xdr:cxnSp macro="">
      <xdr:nvCxnSpPr>
        <xdr:cNvPr id="455" name="直線コネクタ 454"/>
        <xdr:cNvCxnSpPr/>
      </xdr:nvCxnSpPr>
      <xdr:spPr>
        <a:xfrm flipV="1">
          <a:off x="8750300" y="16499779"/>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22034</xdr:rowOff>
    </xdr:from>
    <xdr:to>
      <xdr:col>50</xdr:col>
      <xdr:colOff>165100</xdr:colOff>
      <xdr:row>96</xdr:row>
      <xdr:rowOff>123634</xdr:rowOff>
    </xdr:to>
    <xdr:sp macro="" textlink="">
      <xdr:nvSpPr>
        <xdr:cNvPr id="456" name="フローチャート: 判断 455"/>
        <xdr:cNvSpPr/>
      </xdr:nvSpPr>
      <xdr:spPr>
        <a:xfrm>
          <a:off x="9588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114761</xdr:rowOff>
    </xdr:from>
    <xdr:ext cx="534377" cy="259045"/>
    <xdr:sp macro="" textlink="">
      <xdr:nvSpPr>
        <xdr:cNvPr id="457" name="テキスト ボックス 456"/>
        <xdr:cNvSpPr txBox="1"/>
      </xdr:nvSpPr>
      <xdr:spPr>
        <a:xfrm>
          <a:off x="9359411" y="165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47391</xdr:rowOff>
    </xdr:from>
    <xdr:to>
      <xdr:col>45</xdr:col>
      <xdr:colOff>177800</xdr:colOff>
      <xdr:row>96</xdr:row>
      <xdr:rowOff>145712</xdr:rowOff>
    </xdr:to>
    <xdr:cxnSp macro="">
      <xdr:nvCxnSpPr>
        <xdr:cNvPr id="458" name="直線コネクタ 457"/>
        <xdr:cNvCxnSpPr/>
      </xdr:nvCxnSpPr>
      <xdr:spPr>
        <a:xfrm flipV="1">
          <a:off x="7861300" y="16506591"/>
          <a:ext cx="889000" cy="9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99918</xdr:rowOff>
    </xdr:from>
    <xdr:to>
      <xdr:col>46</xdr:col>
      <xdr:colOff>38100</xdr:colOff>
      <xdr:row>97</xdr:row>
      <xdr:rowOff>30068</xdr:rowOff>
    </xdr:to>
    <xdr:sp macro="" textlink="">
      <xdr:nvSpPr>
        <xdr:cNvPr id="459" name="フローチャート: 判断 458"/>
        <xdr:cNvSpPr/>
      </xdr:nvSpPr>
      <xdr:spPr>
        <a:xfrm>
          <a:off x="8699500" y="165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21195</xdr:rowOff>
    </xdr:from>
    <xdr:ext cx="534377" cy="259045"/>
    <xdr:sp macro="" textlink="">
      <xdr:nvSpPr>
        <xdr:cNvPr id="460" name="テキスト ボックス 459"/>
        <xdr:cNvSpPr txBox="1"/>
      </xdr:nvSpPr>
      <xdr:spPr>
        <a:xfrm>
          <a:off x="8483111" y="1665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65084</xdr:rowOff>
    </xdr:from>
    <xdr:to>
      <xdr:col>41</xdr:col>
      <xdr:colOff>50800</xdr:colOff>
      <xdr:row>96</xdr:row>
      <xdr:rowOff>145712</xdr:rowOff>
    </xdr:to>
    <xdr:cxnSp macro="">
      <xdr:nvCxnSpPr>
        <xdr:cNvPr id="461" name="直線コネクタ 460"/>
        <xdr:cNvCxnSpPr/>
      </xdr:nvCxnSpPr>
      <xdr:spPr>
        <a:xfrm>
          <a:off x="6972300" y="16352834"/>
          <a:ext cx="889000" cy="25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127991</xdr:rowOff>
    </xdr:from>
    <xdr:to>
      <xdr:col>41</xdr:col>
      <xdr:colOff>101600</xdr:colOff>
      <xdr:row>97</xdr:row>
      <xdr:rowOff>58141</xdr:rowOff>
    </xdr:to>
    <xdr:sp macro="" textlink="">
      <xdr:nvSpPr>
        <xdr:cNvPr id="462" name="フローチャート: 判断 461"/>
        <xdr:cNvSpPr/>
      </xdr:nvSpPr>
      <xdr:spPr>
        <a:xfrm>
          <a:off x="7810500" y="1658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49268</xdr:rowOff>
    </xdr:from>
    <xdr:ext cx="534377" cy="259045"/>
    <xdr:sp macro="" textlink="">
      <xdr:nvSpPr>
        <xdr:cNvPr id="463" name="テキスト ボックス 462"/>
        <xdr:cNvSpPr txBox="1"/>
      </xdr:nvSpPr>
      <xdr:spPr>
        <a:xfrm>
          <a:off x="7594111" y="1667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170396</xdr:rowOff>
    </xdr:from>
    <xdr:to>
      <xdr:col>36</xdr:col>
      <xdr:colOff>165100</xdr:colOff>
      <xdr:row>96</xdr:row>
      <xdr:rowOff>100546</xdr:rowOff>
    </xdr:to>
    <xdr:sp macro="" textlink="">
      <xdr:nvSpPr>
        <xdr:cNvPr id="464" name="フローチャート: 判断 463"/>
        <xdr:cNvSpPr/>
      </xdr:nvSpPr>
      <xdr:spPr>
        <a:xfrm>
          <a:off x="6921500" y="1645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91673</xdr:rowOff>
    </xdr:from>
    <xdr:ext cx="534377" cy="259045"/>
    <xdr:sp macro="" textlink="">
      <xdr:nvSpPr>
        <xdr:cNvPr id="465" name="テキスト ボックス 464"/>
        <xdr:cNvSpPr txBox="1"/>
      </xdr:nvSpPr>
      <xdr:spPr>
        <a:xfrm>
          <a:off x="6705111" y="1655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90272</xdr:rowOff>
    </xdr:from>
    <xdr:to>
      <xdr:col>55</xdr:col>
      <xdr:colOff>50800</xdr:colOff>
      <xdr:row>96</xdr:row>
      <xdr:rowOff>20422</xdr:rowOff>
    </xdr:to>
    <xdr:sp macro="" textlink="">
      <xdr:nvSpPr>
        <xdr:cNvPr id="471" name="楕円 470"/>
        <xdr:cNvSpPr/>
      </xdr:nvSpPr>
      <xdr:spPr>
        <a:xfrm>
          <a:off x="10426700" y="163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113149</xdr:rowOff>
    </xdr:from>
    <xdr:ext cx="534377" cy="259045"/>
    <xdr:sp macro="" textlink="">
      <xdr:nvSpPr>
        <xdr:cNvPr id="472" name="土木費該当値テキスト"/>
        <xdr:cNvSpPr txBox="1"/>
      </xdr:nvSpPr>
      <xdr:spPr>
        <a:xfrm>
          <a:off x="10528300" y="162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161229</xdr:rowOff>
    </xdr:from>
    <xdr:to>
      <xdr:col>50</xdr:col>
      <xdr:colOff>165100</xdr:colOff>
      <xdr:row>96</xdr:row>
      <xdr:rowOff>91379</xdr:rowOff>
    </xdr:to>
    <xdr:sp macro="" textlink="">
      <xdr:nvSpPr>
        <xdr:cNvPr id="473" name="楕円 472"/>
        <xdr:cNvSpPr/>
      </xdr:nvSpPr>
      <xdr:spPr>
        <a:xfrm>
          <a:off x="9588500" y="164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107906</xdr:rowOff>
    </xdr:from>
    <xdr:ext cx="534377" cy="259045"/>
    <xdr:sp macro="" textlink="">
      <xdr:nvSpPr>
        <xdr:cNvPr id="474" name="テキスト ボックス 473"/>
        <xdr:cNvSpPr txBox="1"/>
      </xdr:nvSpPr>
      <xdr:spPr>
        <a:xfrm>
          <a:off x="9359411" y="1622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168041</xdr:rowOff>
    </xdr:from>
    <xdr:to>
      <xdr:col>46</xdr:col>
      <xdr:colOff>38100</xdr:colOff>
      <xdr:row>96</xdr:row>
      <xdr:rowOff>98191</xdr:rowOff>
    </xdr:to>
    <xdr:sp macro="" textlink="">
      <xdr:nvSpPr>
        <xdr:cNvPr id="475" name="楕円 474"/>
        <xdr:cNvSpPr/>
      </xdr:nvSpPr>
      <xdr:spPr>
        <a:xfrm>
          <a:off x="8699500" y="1645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114718</xdr:rowOff>
    </xdr:from>
    <xdr:ext cx="534377" cy="259045"/>
    <xdr:sp macro="" textlink="">
      <xdr:nvSpPr>
        <xdr:cNvPr id="476" name="テキスト ボックス 475"/>
        <xdr:cNvSpPr txBox="1"/>
      </xdr:nvSpPr>
      <xdr:spPr>
        <a:xfrm>
          <a:off x="8483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94912</xdr:rowOff>
    </xdr:from>
    <xdr:to>
      <xdr:col>41</xdr:col>
      <xdr:colOff>101600</xdr:colOff>
      <xdr:row>97</xdr:row>
      <xdr:rowOff>25062</xdr:rowOff>
    </xdr:to>
    <xdr:sp macro="" textlink="">
      <xdr:nvSpPr>
        <xdr:cNvPr id="477" name="楕円 476"/>
        <xdr:cNvSpPr/>
      </xdr:nvSpPr>
      <xdr:spPr>
        <a:xfrm>
          <a:off x="7810500" y="165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41589</xdr:rowOff>
    </xdr:from>
    <xdr:ext cx="534377" cy="259045"/>
    <xdr:sp macro="" textlink="">
      <xdr:nvSpPr>
        <xdr:cNvPr id="478" name="テキスト ボックス 477"/>
        <xdr:cNvSpPr txBox="1"/>
      </xdr:nvSpPr>
      <xdr:spPr>
        <a:xfrm>
          <a:off x="7594111" y="163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14284</xdr:rowOff>
    </xdr:from>
    <xdr:to>
      <xdr:col>36</xdr:col>
      <xdr:colOff>165100</xdr:colOff>
      <xdr:row>95</xdr:row>
      <xdr:rowOff>115884</xdr:rowOff>
    </xdr:to>
    <xdr:sp macro="" textlink="">
      <xdr:nvSpPr>
        <xdr:cNvPr id="479" name="楕円 478"/>
        <xdr:cNvSpPr/>
      </xdr:nvSpPr>
      <xdr:spPr>
        <a:xfrm>
          <a:off x="6921500" y="163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132411</xdr:rowOff>
    </xdr:from>
    <xdr:ext cx="534377" cy="259045"/>
    <xdr:sp macro="" textlink="">
      <xdr:nvSpPr>
        <xdr:cNvPr id="480" name="テキスト ボックス 479"/>
        <xdr:cNvSpPr txBox="1"/>
      </xdr:nvSpPr>
      <xdr:spPr>
        <a:xfrm>
          <a:off x="6705111" y="160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4" name="正方形/長方形 48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5" name="正方形/長方形 48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9" name="テキスト ボックス 488"/>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1" name="テキスト ボックス 49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151511</xdr:rowOff>
    </xdr:from>
    <xdr:to>
      <xdr:col>85</xdr:col>
      <xdr:colOff>126364</xdr:colOff>
      <xdr:row>38</xdr:row>
      <xdr:rowOff>72454</xdr:rowOff>
    </xdr:to>
    <xdr:cxnSp macro="">
      <xdr:nvCxnSpPr>
        <xdr:cNvPr id="503" name="直線コネクタ 502"/>
        <xdr:cNvCxnSpPr/>
      </xdr:nvCxnSpPr>
      <xdr:spPr>
        <a:xfrm flipV="1">
          <a:off x="16317595" y="5123561"/>
          <a:ext cx="1269" cy="146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76281</xdr:rowOff>
    </xdr:from>
    <xdr:ext cx="534377" cy="259045"/>
    <xdr:sp macro="" textlink="">
      <xdr:nvSpPr>
        <xdr:cNvPr id="504" name="警察費最小値テキスト"/>
        <xdr:cNvSpPr txBox="1"/>
      </xdr:nvSpPr>
      <xdr:spPr>
        <a:xfrm>
          <a:off x="16370300" y="65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72454</xdr:rowOff>
    </xdr:from>
    <xdr:to>
      <xdr:col>86</xdr:col>
      <xdr:colOff>25400</xdr:colOff>
      <xdr:row>38</xdr:row>
      <xdr:rowOff>72454</xdr:rowOff>
    </xdr:to>
    <xdr:cxnSp macro="">
      <xdr:nvCxnSpPr>
        <xdr:cNvPr id="505" name="直線コネクタ 504"/>
        <xdr:cNvCxnSpPr/>
      </xdr:nvCxnSpPr>
      <xdr:spPr>
        <a:xfrm>
          <a:off x="16230600" y="658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98188</xdr:rowOff>
    </xdr:from>
    <xdr:ext cx="534377" cy="259045"/>
    <xdr:sp macro="" textlink="">
      <xdr:nvSpPr>
        <xdr:cNvPr id="506" name="警察費最大値テキスト"/>
        <xdr:cNvSpPr txBox="1"/>
      </xdr:nvSpPr>
      <xdr:spPr>
        <a:xfrm>
          <a:off x="16370300" y="48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151511</xdr:rowOff>
    </xdr:from>
    <xdr:to>
      <xdr:col>86</xdr:col>
      <xdr:colOff>25400</xdr:colOff>
      <xdr:row>29</xdr:row>
      <xdr:rowOff>151511</xdr:rowOff>
    </xdr:to>
    <xdr:cxnSp macro="">
      <xdr:nvCxnSpPr>
        <xdr:cNvPr id="507" name="直線コネクタ 506"/>
        <xdr:cNvCxnSpPr/>
      </xdr:nvCxnSpPr>
      <xdr:spPr>
        <a:xfrm>
          <a:off x="16230600" y="512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123317</xdr:rowOff>
    </xdr:from>
    <xdr:to>
      <xdr:col>85</xdr:col>
      <xdr:colOff>127000</xdr:colOff>
      <xdr:row>36</xdr:row>
      <xdr:rowOff>89789</xdr:rowOff>
    </xdr:to>
    <xdr:cxnSp macro="">
      <xdr:nvCxnSpPr>
        <xdr:cNvPr id="508" name="直線コネクタ 507"/>
        <xdr:cNvCxnSpPr/>
      </xdr:nvCxnSpPr>
      <xdr:spPr>
        <a:xfrm flipV="1">
          <a:off x="15481300" y="6124067"/>
          <a:ext cx="8382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121683</xdr:rowOff>
    </xdr:from>
    <xdr:ext cx="534377" cy="259045"/>
    <xdr:sp macro="" textlink="">
      <xdr:nvSpPr>
        <xdr:cNvPr id="509" name="警察費平均値テキスト"/>
        <xdr:cNvSpPr txBox="1"/>
      </xdr:nvSpPr>
      <xdr:spPr>
        <a:xfrm>
          <a:off x="16370300" y="5779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98806</xdr:rowOff>
    </xdr:from>
    <xdr:to>
      <xdr:col>85</xdr:col>
      <xdr:colOff>177800</xdr:colOff>
      <xdr:row>35</xdr:row>
      <xdr:rowOff>28956</xdr:rowOff>
    </xdr:to>
    <xdr:sp macro="" textlink="">
      <xdr:nvSpPr>
        <xdr:cNvPr id="510" name="フローチャート: 判断 509"/>
        <xdr:cNvSpPr/>
      </xdr:nvSpPr>
      <xdr:spPr>
        <a:xfrm>
          <a:off x="162687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91122</xdr:rowOff>
    </xdr:from>
    <xdr:to>
      <xdr:col>81</xdr:col>
      <xdr:colOff>50800</xdr:colOff>
      <xdr:row>36</xdr:row>
      <xdr:rowOff>89789</xdr:rowOff>
    </xdr:to>
    <xdr:cxnSp macro="">
      <xdr:nvCxnSpPr>
        <xdr:cNvPr id="511" name="直線コネクタ 510"/>
        <xdr:cNvCxnSpPr/>
      </xdr:nvCxnSpPr>
      <xdr:spPr>
        <a:xfrm>
          <a:off x="14592300" y="5748972"/>
          <a:ext cx="889000" cy="51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21082</xdr:rowOff>
    </xdr:from>
    <xdr:to>
      <xdr:col>81</xdr:col>
      <xdr:colOff>101600</xdr:colOff>
      <xdr:row>35</xdr:row>
      <xdr:rowOff>122682</xdr:rowOff>
    </xdr:to>
    <xdr:sp macro="" textlink="">
      <xdr:nvSpPr>
        <xdr:cNvPr id="512" name="フローチャート: 判断 511"/>
        <xdr:cNvSpPr/>
      </xdr:nvSpPr>
      <xdr:spPr>
        <a:xfrm>
          <a:off x="15430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139209</xdr:rowOff>
    </xdr:from>
    <xdr:ext cx="534377" cy="259045"/>
    <xdr:sp macro="" textlink="">
      <xdr:nvSpPr>
        <xdr:cNvPr id="513" name="テキスト ボックス 512"/>
        <xdr:cNvSpPr txBox="1"/>
      </xdr:nvSpPr>
      <xdr:spPr>
        <a:xfrm>
          <a:off x="15201411" y="57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91122</xdr:rowOff>
    </xdr:from>
    <xdr:to>
      <xdr:col>76</xdr:col>
      <xdr:colOff>114300</xdr:colOff>
      <xdr:row>35</xdr:row>
      <xdr:rowOff>137033</xdr:rowOff>
    </xdr:to>
    <xdr:cxnSp macro="">
      <xdr:nvCxnSpPr>
        <xdr:cNvPr id="514" name="直線コネクタ 513"/>
        <xdr:cNvCxnSpPr/>
      </xdr:nvCxnSpPr>
      <xdr:spPr>
        <a:xfrm flipV="1">
          <a:off x="13703300" y="5748972"/>
          <a:ext cx="889000" cy="3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151384</xdr:rowOff>
    </xdr:from>
    <xdr:to>
      <xdr:col>76</xdr:col>
      <xdr:colOff>165100</xdr:colOff>
      <xdr:row>36</xdr:row>
      <xdr:rowOff>81534</xdr:rowOff>
    </xdr:to>
    <xdr:sp macro="" textlink="">
      <xdr:nvSpPr>
        <xdr:cNvPr id="515" name="フローチャート: 判断 514"/>
        <xdr:cNvSpPr/>
      </xdr:nvSpPr>
      <xdr:spPr>
        <a:xfrm>
          <a:off x="14541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72661</xdr:rowOff>
    </xdr:from>
    <xdr:ext cx="534377" cy="259045"/>
    <xdr:sp macro="" textlink="">
      <xdr:nvSpPr>
        <xdr:cNvPr id="516" name="テキスト ボックス 515"/>
        <xdr:cNvSpPr txBox="1"/>
      </xdr:nvSpPr>
      <xdr:spPr>
        <a:xfrm>
          <a:off x="14325111" y="62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137033</xdr:rowOff>
    </xdr:from>
    <xdr:to>
      <xdr:col>71</xdr:col>
      <xdr:colOff>177800</xdr:colOff>
      <xdr:row>36</xdr:row>
      <xdr:rowOff>58547</xdr:rowOff>
    </xdr:to>
    <xdr:cxnSp macro="">
      <xdr:nvCxnSpPr>
        <xdr:cNvPr id="517" name="直線コネクタ 516"/>
        <xdr:cNvCxnSpPr/>
      </xdr:nvCxnSpPr>
      <xdr:spPr>
        <a:xfrm flipV="1">
          <a:off x="12814300" y="6137783"/>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86614</xdr:rowOff>
    </xdr:from>
    <xdr:to>
      <xdr:col>72</xdr:col>
      <xdr:colOff>38100</xdr:colOff>
      <xdr:row>37</xdr:row>
      <xdr:rowOff>16764</xdr:rowOff>
    </xdr:to>
    <xdr:sp macro="" textlink="">
      <xdr:nvSpPr>
        <xdr:cNvPr id="518" name="フローチャート: 判断 517"/>
        <xdr:cNvSpPr/>
      </xdr:nvSpPr>
      <xdr:spPr>
        <a:xfrm>
          <a:off x="13652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7891</xdr:rowOff>
    </xdr:from>
    <xdr:ext cx="534377" cy="259045"/>
    <xdr:sp macro="" textlink="">
      <xdr:nvSpPr>
        <xdr:cNvPr id="519" name="テキスト ボックス 518"/>
        <xdr:cNvSpPr txBox="1"/>
      </xdr:nvSpPr>
      <xdr:spPr>
        <a:xfrm>
          <a:off x="13436111" y="63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103759</xdr:rowOff>
    </xdr:from>
    <xdr:to>
      <xdr:col>67</xdr:col>
      <xdr:colOff>101600</xdr:colOff>
      <xdr:row>37</xdr:row>
      <xdr:rowOff>33909</xdr:rowOff>
    </xdr:to>
    <xdr:sp macro="" textlink="">
      <xdr:nvSpPr>
        <xdr:cNvPr id="520" name="フローチャート: 判断 519"/>
        <xdr:cNvSpPr/>
      </xdr:nvSpPr>
      <xdr:spPr>
        <a:xfrm>
          <a:off x="12763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25036</xdr:rowOff>
    </xdr:from>
    <xdr:ext cx="534377" cy="259045"/>
    <xdr:sp macro="" textlink="">
      <xdr:nvSpPr>
        <xdr:cNvPr id="521" name="テキスト ボックス 520"/>
        <xdr:cNvSpPr txBox="1"/>
      </xdr:nvSpPr>
      <xdr:spPr>
        <a:xfrm>
          <a:off x="125471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72517</xdr:rowOff>
    </xdr:from>
    <xdr:to>
      <xdr:col>85</xdr:col>
      <xdr:colOff>177800</xdr:colOff>
      <xdr:row>36</xdr:row>
      <xdr:rowOff>2667</xdr:rowOff>
    </xdr:to>
    <xdr:sp macro="" textlink="">
      <xdr:nvSpPr>
        <xdr:cNvPr id="527" name="楕円 526"/>
        <xdr:cNvSpPr/>
      </xdr:nvSpPr>
      <xdr:spPr>
        <a:xfrm>
          <a:off x="162687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50944</xdr:rowOff>
    </xdr:from>
    <xdr:ext cx="534377" cy="259045"/>
    <xdr:sp macro="" textlink="">
      <xdr:nvSpPr>
        <xdr:cNvPr id="528" name="警察費該当値テキスト"/>
        <xdr:cNvSpPr txBox="1"/>
      </xdr:nvSpPr>
      <xdr:spPr>
        <a:xfrm>
          <a:off x="16370300" y="60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38989</xdr:rowOff>
    </xdr:from>
    <xdr:to>
      <xdr:col>81</xdr:col>
      <xdr:colOff>101600</xdr:colOff>
      <xdr:row>36</xdr:row>
      <xdr:rowOff>140589</xdr:rowOff>
    </xdr:to>
    <xdr:sp macro="" textlink="">
      <xdr:nvSpPr>
        <xdr:cNvPr id="529" name="楕円 528"/>
        <xdr:cNvSpPr/>
      </xdr:nvSpPr>
      <xdr:spPr>
        <a:xfrm>
          <a:off x="15430500" y="62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131716</xdr:rowOff>
    </xdr:from>
    <xdr:ext cx="534377" cy="259045"/>
    <xdr:sp macro="" textlink="">
      <xdr:nvSpPr>
        <xdr:cNvPr id="530" name="テキスト ボックス 529"/>
        <xdr:cNvSpPr txBox="1"/>
      </xdr:nvSpPr>
      <xdr:spPr>
        <a:xfrm>
          <a:off x="15201411" y="630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40322</xdr:rowOff>
    </xdr:from>
    <xdr:to>
      <xdr:col>76</xdr:col>
      <xdr:colOff>165100</xdr:colOff>
      <xdr:row>33</xdr:row>
      <xdr:rowOff>141922</xdr:rowOff>
    </xdr:to>
    <xdr:sp macro="" textlink="">
      <xdr:nvSpPr>
        <xdr:cNvPr id="531" name="楕円 530"/>
        <xdr:cNvSpPr/>
      </xdr:nvSpPr>
      <xdr:spPr>
        <a:xfrm>
          <a:off x="14541500" y="56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158449</xdr:rowOff>
    </xdr:from>
    <xdr:ext cx="534377" cy="259045"/>
    <xdr:sp macro="" textlink="">
      <xdr:nvSpPr>
        <xdr:cNvPr id="532" name="テキスト ボックス 531"/>
        <xdr:cNvSpPr txBox="1"/>
      </xdr:nvSpPr>
      <xdr:spPr>
        <a:xfrm>
          <a:off x="14325111" y="547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86233</xdr:rowOff>
    </xdr:from>
    <xdr:to>
      <xdr:col>72</xdr:col>
      <xdr:colOff>38100</xdr:colOff>
      <xdr:row>36</xdr:row>
      <xdr:rowOff>16383</xdr:rowOff>
    </xdr:to>
    <xdr:sp macro="" textlink="">
      <xdr:nvSpPr>
        <xdr:cNvPr id="533" name="楕円 532"/>
        <xdr:cNvSpPr/>
      </xdr:nvSpPr>
      <xdr:spPr>
        <a:xfrm>
          <a:off x="13652500" y="60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32910</xdr:rowOff>
    </xdr:from>
    <xdr:ext cx="534377" cy="259045"/>
    <xdr:sp macro="" textlink="">
      <xdr:nvSpPr>
        <xdr:cNvPr id="534" name="テキスト ボックス 533"/>
        <xdr:cNvSpPr txBox="1"/>
      </xdr:nvSpPr>
      <xdr:spPr>
        <a:xfrm>
          <a:off x="13436111" y="58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7747</xdr:rowOff>
    </xdr:from>
    <xdr:to>
      <xdr:col>67</xdr:col>
      <xdr:colOff>101600</xdr:colOff>
      <xdr:row>36</xdr:row>
      <xdr:rowOff>109347</xdr:rowOff>
    </xdr:to>
    <xdr:sp macro="" textlink="">
      <xdr:nvSpPr>
        <xdr:cNvPr id="535" name="楕円 534"/>
        <xdr:cNvSpPr/>
      </xdr:nvSpPr>
      <xdr:spPr>
        <a:xfrm>
          <a:off x="12763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125874</xdr:rowOff>
    </xdr:from>
    <xdr:ext cx="534377" cy="259045"/>
    <xdr:sp macro="" textlink="">
      <xdr:nvSpPr>
        <xdr:cNvPr id="536" name="テキスト ボックス 535"/>
        <xdr:cNvSpPr txBox="1"/>
      </xdr:nvSpPr>
      <xdr:spPr>
        <a:xfrm>
          <a:off x="12547111" y="59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46" name="直線コネクタ 545"/>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47" name="テキスト ボックス 546"/>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49" name="テキスト ボックス 548"/>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0" name="直線コネクタ 549"/>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1" name="テキスト ボックス 550"/>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4" name="直線コネクタ 553"/>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5" name="テキスト ボックス 554"/>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6" name="直線コネクタ 555"/>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7" name="テキスト ボックス 556"/>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58" name="直線コネクタ 557"/>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59" name="テキスト ボックス 558"/>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143358</xdr:rowOff>
    </xdr:from>
    <xdr:to>
      <xdr:col>85</xdr:col>
      <xdr:colOff>126364</xdr:colOff>
      <xdr:row>58</xdr:row>
      <xdr:rowOff>111440</xdr:rowOff>
    </xdr:to>
    <xdr:cxnSp macro="">
      <xdr:nvCxnSpPr>
        <xdr:cNvPr id="563" name="直線コネクタ 562"/>
        <xdr:cNvCxnSpPr/>
      </xdr:nvCxnSpPr>
      <xdr:spPr>
        <a:xfrm flipV="1">
          <a:off x="16317595" y="8715858"/>
          <a:ext cx="1269" cy="133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115267</xdr:rowOff>
    </xdr:from>
    <xdr:ext cx="534377" cy="259045"/>
    <xdr:sp macro="" textlink="">
      <xdr:nvSpPr>
        <xdr:cNvPr id="564" name="教育費最小値テキスト"/>
        <xdr:cNvSpPr txBox="1"/>
      </xdr:nvSpPr>
      <xdr:spPr>
        <a:xfrm>
          <a:off x="16370300" y="100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111440</xdr:rowOff>
    </xdr:from>
    <xdr:to>
      <xdr:col>86</xdr:col>
      <xdr:colOff>25400</xdr:colOff>
      <xdr:row>58</xdr:row>
      <xdr:rowOff>111440</xdr:rowOff>
    </xdr:to>
    <xdr:cxnSp macro="">
      <xdr:nvCxnSpPr>
        <xdr:cNvPr id="565" name="直線コネクタ 564"/>
        <xdr:cNvCxnSpPr/>
      </xdr:nvCxnSpPr>
      <xdr:spPr>
        <a:xfrm>
          <a:off x="16230600" y="1005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90035</xdr:rowOff>
    </xdr:from>
    <xdr:ext cx="599010" cy="259045"/>
    <xdr:sp macro="" textlink="">
      <xdr:nvSpPr>
        <xdr:cNvPr id="566" name="教育費最大値テキスト"/>
        <xdr:cNvSpPr txBox="1"/>
      </xdr:nvSpPr>
      <xdr:spPr>
        <a:xfrm>
          <a:off x="16370300" y="84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143358</xdr:rowOff>
    </xdr:from>
    <xdr:to>
      <xdr:col>86</xdr:col>
      <xdr:colOff>25400</xdr:colOff>
      <xdr:row>50</xdr:row>
      <xdr:rowOff>143358</xdr:rowOff>
    </xdr:to>
    <xdr:cxnSp macro="">
      <xdr:nvCxnSpPr>
        <xdr:cNvPr id="567" name="直線コネクタ 566"/>
        <xdr:cNvCxnSpPr/>
      </xdr:nvCxnSpPr>
      <xdr:spPr>
        <a:xfrm>
          <a:off x="16230600" y="87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21971</xdr:rowOff>
    </xdr:from>
    <xdr:to>
      <xdr:col>85</xdr:col>
      <xdr:colOff>127000</xdr:colOff>
      <xdr:row>55</xdr:row>
      <xdr:rowOff>101324</xdr:rowOff>
    </xdr:to>
    <xdr:cxnSp macro="">
      <xdr:nvCxnSpPr>
        <xdr:cNvPr id="568" name="直線コネクタ 567"/>
        <xdr:cNvCxnSpPr/>
      </xdr:nvCxnSpPr>
      <xdr:spPr>
        <a:xfrm flipV="1">
          <a:off x="15481300" y="9451721"/>
          <a:ext cx="838200" cy="7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12578</xdr:rowOff>
    </xdr:from>
    <xdr:ext cx="534377" cy="259045"/>
    <xdr:sp macro="" textlink="">
      <xdr:nvSpPr>
        <xdr:cNvPr id="569" name="教育費平均値テキスト"/>
        <xdr:cNvSpPr txBox="1"/>
      </xdr:nvSpPr>
      <xdr:spPr>
        <a:xfrm>
          <a:off x="16370300" y="96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34151</xdr:rowOff>
    </xdr:from>
    <xdr:to>
      <xdr:col>85</xdr:col>
      <xdr:colOff>177800</xdr:colOff>
      <xdr:row>56</xdr:row>
      <xdr:rowOff>135751</xdr:rowOff>
    </xdr:to>
    <xdr:sp macro="" textlink="">
      <xdr:nvSpPr>
        <xdr:cNvPr id="570" name="フローチャート: 判断 569"/>
        <xdr:cNvSpPr/>
      </xdr:nvSpPr>
      <xdr:spPr>
        <a:xfrm>
          <a:off x="16268700" y="963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98666</xdr:rowOff>
    </xdr:from>
    <xdr:to>
      <xdr:col>81</xdr:col>
      <xdr:colOff>50800</xdr:colOff>
      <xdr:row>55</xdr:row>
      <xdr:rowOff>101324</xdr:rowOff>
    </xdr:to>
    <xdr:cxnSp macro="">
      <xdr:nvCxnSpPr>
        <xdr:cNvPr id="571" name="直線コネクタ 570"/>
        <xdr:cNvCxnSpPr/>
      </xdr:nvCxnSpPr>
      <xdr:spPr>
        <a:xfrm>
          <a:off x="14592300" y="9356966"/>
          <a:ext cx="889000" cy="17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32521</xdr:rowOff>
    </xdr:from>
    <xdr:to>
      <xdr:col>81</xdr:col>
      <xdr:colOff>101600</xdr:colOff>
      <xdr:row>56</xdr:row>
      <xdr:rowOff>134121</xdr:rowOff>
    </xdr:to>
    <xdr:sp macro="" textlink="">
      <xdr:nvSpPr>
        <xdr:cNvPr id="572" name="フローチャート: 判断 571"/>
        <xdr:cNvSpPr/>
      </xdr:nvSpPr>
      <xdr:spPr>
        <a:xfrm>
          <a:off x="15430500" y="963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125248</xdr:rowOff>
    </xdr:from>
    <xdr:ext cx="534377" cy="259045"/>
    <xdr:sp macro="" textlink="">
      <xdr:nvSpPr>
        <xdr:cNvPr id="573" name="テキスト ボックス 572"/>
        <xdr:cNvSpPr txBox="1"/>
      </xdr:nvSpPr>
      <xdr:spPr>
        <a:xfrm>
          <a:off x="15201411" y="97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98666</xdr:rowOff>
    </xdr:from>
    <xdr:to>
      <xdr:col>76</xdr:col>
      <xdr:colOff>114300</xdr:colOff>
      <xdr:row>55</xdr:row>
      <xdr:rowOff>11855</xdr:rowOff>
    </xdr:to>
    <xdr:cxnSp macro="">
      <xdr:nvCxnSpPr>
        <xdr:cNvPr id="574" name="直線コネクタ 573"/>
        <xdr:cNvCxnSpPr/>
      </xdr:nvCxnSpPr>
      <xdr:spPr>
        <a:xfrm flipV="1">
          <a:off x="13703300" y="9356966"/>
          <a:ext cx="889000" cy="8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166253</xdr:rowOff>
    </xdr:from>
    <xdr:to>
      <xdr:col>76</xdr:col>
      <xdr:colOff>165100</xdr:colOff>
      <xdr:row>55</xdr:row>
      <xdr:rowOff>96403</xdr:rowOff>
    </xdr:to>
    <xdr:sp macro="" textlink="">
      <xdr:nvSpPr>
        <xdr:cNvPr id="575" name="フローチャート: 判断 574"/>
        <xdr:cNvSpPr/>
      </xdr:nvSpPr>
      <xdr:spPr>
        <a:xfrm>
          <a:off x="14541500" y="94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87530</xdr:rowOff>
    </xdr:from>
    <xdr:ext cx="534377" cy="259045"/>
    <xdr:sp macro="" textlink="">
      <xdr:nvSpPr>
        <xdr:cNvPr id="576" name="テキスト ボックス 575"/>
        <xdr:cNvSpPr txBox="1"/>
      </xdr:nvSpPr>
      <xdr:spPr>
        <a:xfrm>
          <a:off x="14325111" y="95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5197</xdr:rowOff>
    </xdr:from>
    <xdr:to>
      <xdr:col>71</xdr:col>
      <xdr:colOff>177800</xdr:colOff>
      <xdr:row>55</xdr:row>
      <xdr:rowOff>11855</xdr:rowOff>
    </xdr:to>
    <xdr:cxnSp macro="">
      <xdr:nvCxnSpPr>
        <xdr:cNvPr id="577" name="直線コネクタ 576"/>
        <xdr:cNvCxnSpPr/>
      </xdr:nvCxnSpPr>
      <xdr:spPr>
        <a:xfrm>
          <a:off x="12814300" y="9434947"/>
          <a:ext cx="889000" cy="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38379</xdr:rowOff>
    </xdr:from>
    <xdr:to>
      <xdr:col>72</xdr:col>
      <xdr:colOff>38100</xdr:colOff>
      <xdr:row>55</xdr:row>
      <xdr:rowOff>139979</xdr:rowOff>
    </xdr:to>
    <xdr:sp macro="" textlink="">
      <xdr:nvSpPr>
        <xdr:cNvPr id="578" name="フローチャート: 判断 577"/>
        <xdr:cNvSpPr/>
      </xdr:nvSpPr>
      <xdr:spPr>
        <a:xfrm>
          <a:off x="13652500" y="94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131106</xdr:rowOff>
    </xdr:from>
    <xdr:ext cx="534377" cy="259045"/>
    <xdr:sp macro="" textlink="">
      <xdr:nvSpPr>
        <xdr:cNvPr id="579" name="テキスト ボックス 578"/>
        <xdr:cNvSpPr txBox="1"/>
      </xdr:nvSpPr>
      <xdr:spPr>
        <a:xfrm>
          <a:off x="13436111" y="95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30664</xdr:rowOff>
    </xdr:from>
    <xdr:to>
      <xdr:col>67</xdr:col>
      <xdr:colOff>101600</xdr:colOff>
      <xdr:row>55</xdr:row>
      <xdr:rowOff>132264</xdr:rowOff>
    </xdr:to>
    <xdr:sp macro="" textlink="">
      <xdr:nvSpPr>
        <xdr:cNvPr id="580" name="フローチャート: 判断 579"/>
        <xdr:cNvSpPr/>
      </xdr:nvSpPr>
      <xdr:spPr>
        <a:xfrm>
          <a:off x="12763500" y="946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123391</xdr:rowOff>
    </xdr:from>
    <xdr:ext cx="534377" cy="259045"/>
    <xdr:sp macro="" textlink="">
      <xdr:nvSpPr>
        <xdr:cNvPr id="581" name="テキスト ボックス 580"/>
        <xdr:cNvSpPr txBox="1"/>
      </xdr:nvSpPr>
      <xdr:spPr>
        <a:xfrm>
          <a:off x="12547111" y="95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142621</xdr:rowOff>
    </xdr:from>
    <xdr:to>
      <xdr:col>85</xdr:col>
      <xdr:colOff>177800</xdr:colOff>
      <xdr:row>55</xdr:row>
      <xdr:rowOff>72771</xdr:rowOff>
    </xdr:to>
    <xdr:sp macro="" textlink="">
      <xdr:nvSpPr>
        <xdr:cNvPr id="587" name="楕円 586"/>
        <xdr:cNvSpPr/>
      </xdr:nvSpPr>
      <xdr:spPr>
        <a:xfrm>
          <a:off x="16268700" y="94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165498</xdr:rowOff>
    </xdr:from>
    <xdr:ext cx="534377" cy="259045"/>
    <xdr:sp macro="" textlink="">
      <xdr:nvSpPr>
        <xdr:cNvPr id="588" name="教育費該当値テキスト"/>
        <xdr:cNvSpPr txBox="1"/>
      </xdr:nvSpPr>
      <xdr:spPr>
        <a:xfrm>
          <a:off x="16370300" y="925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50524</xdr:rowOff>
    </xdr:from>
    <xdr:to>
      <xdr:col>81</xdr:col>
      <xdr:colOff>101600</xdr:colOff>
      <xdr:row>55</xdr:row>
      <xdr:rowOff>152124</xdr:rowOff>
    </xdr:to>
    <xdr:sp macro="" textlink="">
      <xdr:nvSpPr>
        <xdr:cNvPr id="589" name="楕円 588"/>
        <xdr:cNvSpPr/>
      </xdr:nvSpPr>
      <xdr:spPr>
        <a:xfrm>
          <a:off x="15430500" y="94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168651</xdr:rowOff>
    </xdr:from>
    <xdr:ext cx="534377" cy="259045"/>
    <xdr:sp macro="" textlink="">
      <xdr:nvSpPr>
        <xdr:cNvPr id="590" name="テキスト ボックス 589"/>
        <xdr:cNvSpPr txBox="1"/>
      </xdr:nvSpPr>
      <xdr:spPr>
        <a:xfrm>
          <a:off x="15201411" y="925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47866</xdr:rowOff>
    </xdr:from>
    <xdr:to>
      <xdr:col>76</xdr:col>
      <xdr:colOff>165100</xdr:colOff>
      <xdr:row>54</xdr:row>
      <xdr:rowOff>149466</xdr:rowOff>
    </xdr:to>
    <xdr:sp macro="" textlink="">
      <xdr:nvSpPr>
        <xdr:cNvPr id="591" name="楕円 590"/>
        <xdr:cNvSpPr/>
      </xdr:nvSpPr>
      <xdr:spPr>
        <a:xfrm>
          <a:off x="14541500" y="93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165993</xdr:rowOff>
    </xdr:from>
    <xdr:ext cx="599010" cy="259045"/>
    <xdr:sp macro="" textlink="">
      <xdr:nvSpPr>
        <xdr:cNvPr id="592" name="テキスト ボックス 591"/>
        <xdr:cNvSpPr txBox="1"/>
      </xdr:nvSpPr>
      <xdr:spPr>
        <a:xfrm>
          <a:off x="14292795" y="908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132505</xdr:rowOff>
    </xdr:from>
    <xdr:to>
      <xdr:col>72</xdr:col>
      <xdr:colOff>38100</xdr:colOff>
      <xdr:row>55</xdr:row>
      <xdr:rowOff>62655</xdr:rowOff>
    </xdr:to>
    <xdr:sp macro="" textlink="">
      <xdr:nvSpPr>
        <xdr:cNvPr id="593" name="楕円 592"/>
        <xdr:cNvSpPr/>
      </xdr:nvSpPr>
      <xdr:spPr>
        <a:xfrm>
          <a:off x="13652500" y="93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79182</xdr:rowOff>
    </xdr:from>
    <xdr:ext cx="534377" cy="259045"/>
    <xdr:sp macro="" textlink="">
      <xdr:nvSpPr>
        <xdr:cNvPr id="594" name="テキスト ボックス 593"/>
        <xdr:cNvSpPr txBox="1"/>
      </xdr:nvSpPr>
      <xdr:spPr>
        <a:xfrm>
          <a:off x="13436111" y="916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125847</xdr:rowOff>
    </xdr:from>
    <xdr:to>
      <xdr:col>67</xdr:col>
      <xdr:colOff>101600</xdr:colOff>
      <xdr:row>55</xdr:row>
      <xdr:rowOff>55997</xdr:rowOff>
    </xdr:to>
    <xdr:sp macro="" textlink="">
      <xdr:nvSpPr>
        <xdr:cNvPr id="595" name="楕円 594"/>
        <xdr:cNvSpPr/>
      </xdr:nvSpPr>
      <xdr:spPr>
        <a:xfrm>
          <a:off x="12763500" y="938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72524</xdr:rowOff>
    </xdr:from>
    <xdr:ext cx="534377" cy="259045"/>
    <xdr:sp macro="" textlink="">
      <xdr:nvSpPr>
        <xdr:cNvPr id="596" name="テキスト ボックス 595"/>
        <xdr:cNvSpPr txBox="1"/>
      </xdr:nvSpPr>
      <xdr:spPr>
        <a:xfrm>
          <a:off x="12547111" y="915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70183</xdr:rowOff>
    </xdr:from>
    <xdr:to>
      <xdr:col>85</xdr:col>
      <xdr:colOff>126364</xdr:colOff>
      <xdr:row>78</xdr:row>
      <xdr:rowOff>103741</xdr:rowOff>
    </xdr:to>
    <xdr:cxnSp macro="">
      <xdr:nvCxnSpPr>
        <xdr:cNvPr id="616" name="直線コネクタ 615"/>
        <xdr:cNvCxnSpPr/>
      </xdr:nvCxnSpPr>
      <xdr:spPr>
        <a:xfrm flipV="1">
          <a:off x="16317595" y="12071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107568</xdr:rowOff>
    </xdr:from>
    <xdr:ext cx="469744" cy="259045"/>
    <xdr:sp macro="" textlink="">
      <xdr:nvSpPr>
        <xdr:cNvPr id="617" name="災害復旧費最小値テキスト"/>
        <xdr:cNvSpPr txBox="1"/>
      </xdr:nvSpPr>
      <xdr:spPr>
        <a:xfrm>
          <a:off x="16370300" y="134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103741</xdr:rowOff>
    </xdr:from>
    <xdr:to>
      <xdr:col>86</xdr:col>
      <xdr:colOff>25400</xdr:colOff>
      <xdr:row>78</xdr:row>
      <xdr:rowOff>103741</xdr:rowOff>
    </xdr:to>
    <xdr:cxnSp macro="">
      <xdr:nvCxnSpPr>
        <xdr:cNvPr id="618" name="直線コネクタ 617"/>
        <xdr:cNvCxnSpPr/>
      </xdr:nvCxnSpPr>
      <xdr:spPr>
        <a:xfrm>
          <a:off x="16230600" y="1347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16860</xdr:rowOff>
    </xdr:from>
    <xdr:ext cx="534377" cy="259045"/>
    <xdr:sp macro="" textlink="">
      <xdr:nvSpPr>
        <xdr:cNvPr id="619" name="災害復旧費最大値テキスト"/>
        <xdr:cNvSpPr txBox="1"/>
      </xdr:nvSpPr>
      <xdr:spPr>
        <a:xfrm>
          <a:off x="16370300" y="118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70183</xdr:rowOff>
    </xdr:from>
    <xdr:to>
      <xdr:col>86</xdr:col>
      <xdr:colOff>25400</xdr:colOff>
      <xdr:row>70</xdr:row>
      <xdr:rowOff>70183</xdr:rowOff>
    </xdr:to>
    <xdr:cxnSp macro="">
      <xdr:nvCxnSpPr>
        <xdr:cNvPr id="620" name="直線コネクタ 619"/>
        <xdr:cNvCxnSpPr/>
      </xdr:nvCxnSpPr>
      <xdr:spPr>
        <a:xfrm>
          <a:off x="16230600" y="1207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71783</xdr:rowOff>
    </xdr:from>
    <xdr:to>
      <xdr:col>85</xdr:col>
      <xdr:colOff>127000</xdr:colOff>
      <xdr:row>78</xdr:row>
      <xdr:rowOff>112314</xdr:rowOff>
    </xdr:to>
    <xdr:cxnSp macro="">
      <xdr:nvCxnSpPr>
        <xdr:cNvPr id="621" name="直線コネクタ 620"/>
        <xdr:cNvCxnSpPr/>
      </xdr:nvCxnSpPr>
      <xdr:spPr>
        <a:xfrm flipV="1">
          <a:off x="15481300" y="13444883"/>
          <a:ext cx="8382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9799</xdr:rowOff>
    </xdr:from>
    <xdr:ext cx="534377" cy="259045"/>
    <xdr:sp macro="" textlink="">
      <xdr:nvSpPr>
        <xdr:cNvPr id="622" name="災害復旧費平均値テキスト"/>
        <xdr:cNvSpPr txBox="1"/>
      </xdr:nvSpPr>
      <xdr:spPr>
        <a:xfrm>
          <a:off x="16370300" y="1303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158372</xdr:rowOff>
    </xdr:from>
    <xdr:to>
      <xdr:col>85</xdr:col>
      <xdr:colOff>177800</xdr:colOff>
      <xdr:row>77</xdr:row>
      <xdr:rowOff>88522</xdr:rowOff>
    </xdr:to>
    <xdr:sp macro="" textlink="">
      <xdr:nvSpPr>
        <xdr:cNvPr id="623" name="フローチャート: 判断 622"/>
        <xdr:cNvSpPr/>
      </xdr:nvSpPr>
      <xdr:spPr>
        <a:xfrm>
          <a:off x="162687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112314</xdr:rowOff>
    </xdr:from>
    <xdr:to>
      <xdr:col>81</xdr:col>
      <xdr:colOff>50800</xdr:colOff>
      <xdr:row>78</xdr:row>
      <xdr:rowOff>126053</xdr:rowOff>
    </xdr:to>
    <xdr:cxnSp macro="">
      <xdr:nvCxnSpPr>
        <xdr:cNvPr id="624" name="直線コネクタ 623"/>
        <xdr:cNvCxnSpPr/>
      </xdr:nvCxnSpPr>
      <xdr:spPr>
        <a:xfrm flipV="1">
          <a:off x="14592300" y="13485414"/>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44300</xdr:rowOff>
    </xdr:from>
    <xdr:to>
      <xdr:col>81</xdr:col>
      <xdr:colOff>101600</xdr:colOff>
      <xdr:row>77</xdr:row>
      <xdr:rowOff>145900</xdr:rowOff>
    </xdr:to>
    <xdr:sp macro="" textlink="">
      <xdr:nvSpPr>
        <xdr:cNvPr id="625" name="フローチャート: 判断 624"/>
        <xdr:cNvSpPr/>
      </xdr:nvSpPr>
      <xdr:spPr>
        <a:xfrm>
          <a:off x="15430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162427</xdr:rowOff>
    </xdr:from>
    <xdr:ext cx="469744" cy="259045"/>
    <xdr:sp macro="" textlink="">
      <xdr:nvSpPr>
        <xdr:cNvPr id="626" name="テキスト ボックス 625"/>
        <xdr:cNvSpPr txBox="1"/>
      </xdr:nvSpPr>
      <xdr:spPr>
        <a:xfrm>
          <a:off x="15233728" y="130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123858</xdr:rowOff>
    </xdr:from>
    <xdr:to>
      <xdr:col>76</xdr:col>
      <xdr:colOff>114300</xdr:colOff>
      <xdr:row>78</xdr:row>
      <xdr:rowOff>126053</xdr:rowOff>
    </xdr:to>
    <xdr:cxnSp macro="">
      <xdr:nvCxnSpPr>
        <xdr:cNvPr id="627" name="直線コネクタ 626"/>
        <xdr:cNvCxnSpPr/>
      </xdr:nvCxnSpPr>
      <xdr:spPr>
        <a:xfrm>
          <a:off x="13703300" y="1349695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20183</xdr:rowOff>
    </xdr:from>
    <xdr:to>
      <xdr:col>76</xdr:col>
      <xdr:colOff>165100</xdr:colOff>
      <xdr:row>78</xdr:row>
      <xdr:rowOff>121783</xdr:rowOff>
    </xdr:to>
    <xdr:sp macro="" textlink="">
      <xdr:nvSpPr>
        <xdr:cNvPr id="628" name="フローチャート: 判断 627"/>
        <xdr:cNvSpPr/>
      </xdr:nvSpPr>
      <xdr:spPr>
        <a:xfrm>
          <a:off x="14541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138310</xdr:rowOff>
    </xdr:from>
    <xdr:ext cx="469744" cy="259045"/>
    <xdr:sp macro="" textlink="">
      <xdr:nvSpPr>
        <xdr:cNvPr id="629" name="テキスト ボックス 628"/>
        <xdr:cNvSpPr txBox="1"/>
      </xdr:nvSpPr>
      <xdr:spPr>
        <a:xfrm>
          <a:off x="143574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112474</xdr:rowOff>
    </xdr:from>
    <xdr:to>
      <xdr:col>71</xdr:col>
      <xdr:colOff>177800</xdr:colOff>
      <xdr:row>78</xdr:row>
      <xdr:rowOff>123858</xdr:rowOff>
    </xdr:to>
    <xdr:cxnSp macro="">
      <xdr:nvCxnSpPr>
        <xdr:cNvPr id="630" name="直線コネクタ 629"/>
        <xdr:cNvCxnSpPr/>
      </xdr:nvCxnSpPr>
      <xdr:spPr>
        <a:xfrm>
          <a:off x="12814300" y="13485574"/>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47318</xdr:rowOff>
    </xdr:from>
    <xdr:to>
      <xdr:col>72</xdr:col>
      <xdr:colOff>38100</xdr:colOff>
      <xdr:row>78</xdr:row>
      <xdr:rowOff>148918</xdr:rowOff>
    </xdr:to>
    <xdr:sp macro="" textlink="">
      <xdr:nvSpPr>
        <xdr:cNvPr id="631" name="フローチャート: 判断 630"/>
        <xdr:cNvSpPr/>
      </xdr:nvSpPr>
      <xdr:spPr>
        <a:xfrm>
          <a:off x="13652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165445</xdr:rowOff>
    </xdr:from>
    <xdr:ext cx="469744" cy="259045"/>
    <xdr:sp macro="" textlink="">
      <xdr:nvSpPr>
        <xdr:cNvPr id="632" name="テキスト ボックス 631"/>
        <xdr:cNvSpPr txBox="1"/>
      </xdr:nvSpPr>
      <xdr:spPr>
        <a:xfrm>
          <a:off x="13468428" y="1319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89906</xdr:rowOff>
    </xdr:from>
    <xdr:to>
      <xdr:col>67</xdr:col>
      <xdr:colOff>101600</xdr:colOff>
      <xdr:row>78</xdr:row>
      <xdr:rowOff>20056</xdr:rowOff>
    </xdr:to>
    <xdr:sp macro="" textlink="">
      <xdr:nvSpPr>
        <xdr:cNvPr id="633" name="フローチャート: 判断 632"/>
        <xdr:cNvSpPr/>
      </xdr:nvSpPr>
      <xdr:spPr>
        <a:xfrm>
          <a:off x="12763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36583</xdr:rowOff>
    </xdr:from>
    <xdr:ext cx="469744" cy="259045"/>
    <xdr:sp macro="" textlink="">
      <xdr:nvSpPr>
        <xdr:cNvPr id="634" name="テキスト ボックス 633"/>
        <xdr:cNvSpPr txBox="1"/>
      </xdr:nvSpPr>
      <xdr:spPr>
        <a:xfrm>
          <a:off x="12579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20983</xdr:rowOff>
    </xdr:from>
    <xdr:to>
      <xdr:col>85</xdr:col>
      <xdr:colOff>177800</xdr:colOff>
      <xdr:row>78</xdr:row>
      <xdr:rowOff>122583</xdr:rowOff>
    </xdr:to>
    <xdr:sp macro="" textlink="">
      <xdr:nvSpPr>
        <xdr:cNvPr id="640" name="楕円 639"/>
        <xdr:cNvSpPr/>
      </xdr:nvSpPr>
      <xdr:spPr>
        <a:xfrm>
          <a:off x="16268700" y="133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107360</xdr:rowOff>
    </xdr:from>
    <xdr:ext cx="469744" cy="259045"/>
    <xdr:sp macro="" textlink="">
      <xdr:nvSpPr>
        <xdr:cNvPr id="641" name="災害復旧費該当値テキスト"/>
        <xdr:cNvSpPr txBox="1"/>
      </xdr:nvSpPr>
      <xdr:spPr>
        <a:xfrm>
          <a:off x="16370300" y="1330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61514</xdr:rowOff>
    </xdr:from>
    <xdr:to>
      <xdr:col>81</xdr:col>
      <xdr:colOff>101600</xdr:colOff>
      <xdr:row>78</xdr:row>
      <xdr:rowOff>163114</xdr:rowOff>
    </xdr:to>
    <xdr:sp macro="" textlink="">
      <xdr:nvSpPr>
        <xdr:cNvPr id="642" name="楕円 641"/>
        <xdr:cNvSpPr/>
      </xdr:nvSpPr>
      <xdr:spPr>
        <a:xfrm>
          <a:off x="15430500" y="134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154241</xdr:rowOff>
    </xdr:from>
    <xdr:ext cx="469744" cy="259045"/>
    <xdr:sp macro="" textlink="">
      <xdr:nvSpPr>
        <xdr:cNvPr id="643" name="テキスト ボックス 642"/>
        <xdr:cNvSpPr txBox="1"/>
      </xdr:nvSpPr>
      <xdr:spPr>
        <a:xfrm>
          <a:off x="15233728" y="1352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75253</xdr:rowOff>
    </xdr:from>
    <xdr:to>
      <xdr:col>76</xdr:col>
      <xdr:colOff>165100</xdr:colOff>
      <xdr:row>79</xdr:row>
      <xdr:rowOff>5403</xdr:rowOff>
    </xdr:to>
    <xdr:sp macro="" textlink="">
      <xdr:nvSpPr>
        <xdr:cNvPr id="644" name="楕円 643"/>
        <xdr:cNvSpPr/>
      </xdr:nvSpPr>
      <xdr:spPr>
        <a:xfrm>
          <a:off x="14541500" y="134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167980</xdr:rowOff>
    </xdr:from>
    <xdr:ext cx="378565" cy="259045"/>
    <xdr:sp macro="" textlink="">
      <xdr:nvSpPr>
        <xdr:cNvPr id="645" name="テキスト ボックス 644"/>
        <xdr:cNvSpPr txBox="1"/>
      </xdr:nvSpPr>
      <xdr:spPr>
        <a:xfrm>
          <a:off x="14403017" y="13541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73058</xdr:rowOff>
    </xdr:from>
    <xdr:to>
      <xdr:col>72</xdr:col>
      <xdr:colOff>38100</xdr:colOff>
      <xdr:row>79</xdr:row>
      <xdr:rowOff>3208</xdr:rowOff>
    </xdr:to>
    <xdr:sp macro="" textlink="">
      <xdr:nvSpPr>
        <xdr:cNvPr id="646" name="楕円 645"/>
        <xdr:cNvSpPr/>
      </xdr:nvSpPr>
      <xdr:spPr>
        <a:xfrm>
          <a:off x="13652500" y="134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165785</xdr:rowOff>
    </xdr:from>
    <xdr:ext cx="378565" cy="259045"/>
    <xdr:sp macro="" textlink="">
      <xdr:nvSpPr>
        <xdr:cNvPr id="647" name="テキスト ボックス 646"/>
        <xdr:cNvSpPr txBox="1"/>
      </xdr:nvSpPr>
      <xdr:spPr>
        <a:xfrm>
          <a:off x="13514017" y="1353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61674</xdr:rowOff>
    </xdr:from>
    <xdr:to>
      <xdr:col>67</xdr:col>
      <xdr:colOff>101600</xdr:colOff>
      <xdr:row>78</xdr:row>
      <xdr:rowOff>163274</xdr:rowOff>
    </xdr:to>
    <xdr:sp macro="" textlink="">
      <xdr:nvSpPr>
        <xdr:cNvPr id="648" name="楕円 647"/>
        <xdr:cNvSpPr/>
      </xdr:nvSpPr>
      <xdr:spPr>
        <a:xfrm>
          <a:off x="12763500" y="134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154401</xdr:rowOff>
    </xdr:from>
    <xdr:ext cx="469744" cy="259045"/>
    <xdr:sp macro="" textlink="">
      <xdr:nvSpPr>
        <xdr:cNvPr id="649" name="テキスト ボックス 648"/>
        <xdr:cNvSpPr txBox="1"/>
      </xdr:nvSpPr>
      <xdr:spPr>
        <a:xfrm>
          <a:off x="12579428" y="1352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0" name="テキスト ボックス 65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30620</xdr:rowOff>
    </xdr:from>
    <xdr:to>
      <xdr:col>85</xdr:col>
      <xdr:colOff>126364</xdr:colOff>
      <xdr:row>99</xdr:row>
      <xdr:rowOff>5626</xdr:rowOff>
    </xdr:to>
    <xdr:cxnSp macro="">
      <xdr:nvCxnSpPr>
        <xdr:cNvPr id="672" name="直線コネクタ 671"/>
        <xdr:cNvCxnSpPr/>
      </xdr:nvCxnSpPr>
      <xdr:spPr>
        <a:xfrm flipV="1">
          <a:off x="16317595" y="15632570"/>
          <a:ext cx="1269"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9453</xdr:rowOff>
    </xdr:from>
    <xdr:ext cx="534377" cy="259045"/>
    <xdr:sp macro="" textlink="">
      <xdr:nvSpPr>
        <xdr:cNvPr id="673" name="公債費最小値テキスト"/>
        <xdr:cNvSpPr txBox="1"/>
      </xdr:nvSpPr>
      <xdr:spPr>
        <a:xfrm>
          <a:off x="16370300" y="169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5626</xdr:rowOff>
    </xdr:from>
    <xdr:to>
      <xdr:col>86</xdr:col>
      <xdr:colOff>25400</xdr:colOff>
      <xdr:row>99</xdr:row>
      <xdr:rowOff>5626</xdr:rowOff>
    </xdr:to>
    <xdr:cxnSp macro="">
      <xdr:nvCxnSpPr>
        <xdr:cNvPr id="674" name="直線コネクタ 673"/>
        <xdr:cNvCxnSpPr/>
      </xdr:nvCxnSpPr>
      <xdr:spPr>
        <a:xfrm>
          <a:off x="16230600" y="1697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148747</xdr:rowOff>
    </xdr:from>
    <xdr:ext cx="534377" cy="259045"/>
    <xdr:sp macro="" textlink="">
      <xdr:nvSpPr>
        <xdr:cNvPr id="675" name="公債費最大値テキスト"/>
        <xdr:cNvSpPr txBox="1"/>
      </xdr:nvSpPr>
      <xdr:spPr>
        <a:xfrm>
          <a:off x="16370300" y="154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30620</xdr:rowOff>
    </xdr:from>
    <xdr:to>
      <xdr:col>86</xdr:col>
      <xdr:colOff>25400</xdr:colOff>
      <xdr:row>91</xdr:row>
      <xdr:rowOff>30620</xdr:rowOff>
    </xdr:to>
    <xdr:cxnSp macro="">
      <xdr:nvCxnSpPr>
        <xdr:cNvPr id="676" name="直線コネクタ 675"/>
        <xdr:cNvCxnSpPr/>
      </xdr:nvCxnSpPr>
      <xdr:spPr>
        <a:xfrm>
          <a:off x="16230600" y="1563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57175</xdr:rowOff>
    </xdr:from>
    <xdr:to>
      <xdr:col>85</xdr:col>
      <xdr:colOff>127000</xdr:colOff>
      <xdr:row>93</xdr:row>
      <xdr:rowOff>74816</xdr:rowOff>
    </xdr:to>
    <xdr:cxnSp macro="">
      <xdr:nvCxnSpPr>
        <xdr:cNvPr id="677" name="直線コネクタ 676"/>
        <xdr:cNvCxnSpPr/>
      </xdr:nvCxnSpPr>
      <xdr:spPr>
        <a:xfrm flipV="1">
          <a:off x="15481300" y="16002025"/>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150613</xdr:rowOff>
    </xdr:from>
    <xdr:ext cx="534377" cy="259045"/>
    <xdr:sp macro="" textlink="">
      <xdr:nvSpPr>
        <xdr:cNvPr id="678" name="公債費平均値テキスト"/>
        <xdr:cNvSpPr txBox="1"/>
      </xdr:nvSpPr>
      <xdr:spPr>
        <a:xfrm>
          <a:off x="16370300" y="1643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xdr:rowOff>
    </xdr:from>
    <xdr:to>
      <xdr:col>85</xdr:col>
      <xdr:colOff>177800</xdr:colOff>
      <xdr:row>96</xdr:row>
      <xdr:rowOff>102336</xdr:rowOff>
    </xdr:to>
    <xdr:sp macro="" textlink="">
      <xdr:nvSpPr>
        <xdr:cNvPr id="679" name="フローチャート: 判断 678"/>
        <xdr:cNvSpPr/>
      </xdr:nvSpPr>
      <xdr:spPr>
        <a:xfrm>
          <a:off x="162687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74816</xdr:rowOff>
    </xdr:from>
    <xdr:to>
      <xdr:col>81</xdr:col>
      <xdr:colOff>50800</xdr:colOff>
      <xdr:row>93</xdr:row>
      <xdr:rowOff>95656</xdr:rowOff>
    </xdr:to>
    <xdr:cxnSp macro="">
      <xdr:nvCxnSpPr>
        <xdr:cNvPr id="680" name="直線コネクタ 679"/>
        <xdr:cNvCxnSpPr/>
      </xdr:nvCxnSpPr>
      <xdr:spPr>
        <a:xfrm flipV="1">
          <a:off x="14592300" y="16019666"/>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61621</xdr:rowOff>
    </xdr:from>
    <xdr:to>
      <xdr:col>81</xdr:col>
      <xdr:colOff>101600</xdr:colOff>
      <xdr:row>95</xdr:row>
      <xdr:rowOff>163221</xdr:rowOff>
    </xdr:to>
    <xdr:sp macro="" textlink="">
      <xdr:nvSpPr>
        <xdr:cNvPr id="681" name="フローチャート: 判断 680"/>
        <xdr:cNvSpPr/>
      </xdr:nvSpPr>
      <xdr:spPr>
        <a:xfrm>
          <a:off x="15430500" y="1634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154348</xdr:rowOff>
    </xdr:from>
    <xdr:ext cx="534377" cy="259045"/>
    <xdr:sp macro="" textlink="">
      <xdr:nvSpPr>
        <xdr:cNvPr id="682" name="テキスト ボックス 681"/>
        <xdr:cNvSpPr txBox="1"/>
      </xdr:nvSpPr>
      <xdr:spPr>
        <a:xfrm>
          <a:off x="15201411" y="164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88188</xdr:rowOff>
    </xdr:from>
    <xdr:to>
      <xdr:col>76</xdr:col>
      <xdr:colOff>114300</xdr:colOff>
      <xdr:row>93</xdr:row>
      <xdr:rowOff>95656</xdr:rowOff>
    </xdr:to>
    <xdr:cxnSp macro="">
      <xdr:nvCxnSpPr>
        <xdr:cNvPr id="683" name="直線コネクタ 682"/>
        <xdr:cNvCxnSpPr/>
      </xdr:nvCxnSpPr>
      <xdr:spPr>
        <a:xfrm>
          <a:off x="13703300" y="16033038"/>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123571</xdr:rowOff>
    </xdr:from>
    <xdr:to>
      <xdr:col>76</xdr:col>
      <xdr:colOff>165100</xdr:colOff>
      <xdr:row>96</xdr:row>
      <xdr:rowOff>53721</xdr:rowOff>
    </xdr:to>
    <xdr:sp macro="" textlink="">
      <xdr:nvSpPr>
        <xdr:cNvPr id="684" name="フローチャート: 判断 683"/>
        <xdr:cNvSpPr/>
      </xdr:nvSpPr>
      <xdr:spPr>
        <a:xfrm>
          <a:off x="14541500" y="164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44848</xdr:rowOff>
    </xdr:from>
    <xdr:ext cx="534377" cy="259045"/>
    <xdr:sp macro="" textlink="">
      <xdr:nvSpPr>
        <xdr:cNvPr id="685" name="テキスト ボックス 684"/>
        <xdr:cNvSpPr txBox="1"/>
      </xdr:nvSpPr>
      <xdr:spPr>
        <a:xfrm>
          <a:off x="14325111" y="165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88188</xdr:rowOff>
    </xdr:from>
    <xdr:to>
      <xdr:col>71</xdr:col>
      <xdr:colOff>177800</xdr:colOff>
      <xdr:row>93</xdr:row>
      <xdr:rowOff>101867</xdr:rowOff>
    </xdr:to>
    <xdr:cxnSp macro="">
      <xdr:nvCxnSpPr>
        <xdr:cNvPr id="686" name="直線コネクタ 685"/>
        <xdr:cNvCxnSpPr/>
      </xdr:nvCxnSpPr>
      <xdr:spPr>
        <a:xfrm flipV="1">
          <a:off x="12814300" y="16033038"/>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123343</xdr:rowOff>
    </xdr:from>
    <xdr:to>
      <xdr:col>72</xdr:col>
      <xdr:colOff>38100</xdr:colOff>
      <xdr:row>96</xdr:row>
      <xdr:rowOff>53493</xdr:rowOff>
    </xdr:to>
    <xdr:sp macro="" textlink="">
      <xdr:nvSpPr>
        <xdr:cNvPr id="687" name="フローチャート: 判断 686"/>
        <xdr:cNvSpPr/>
      </xdr:nvSpPr>
      <xdr:spPr>
        <a:xfrm>
          <a:off x="13652500" y="1641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44620</xdr:rowOff>
    </xdr:from>
    <xdr:ext cx="534377" cy="259045"/>
    <xdr:sp macro="" textlink="">
      <xdr:nvSpPr>
        <xdr:cNvPr id="688" name="テキスト ボックス 687"/>
        <xdr:cNvSpPr txBox="1"/>
      </xdr:nvSpPr>
      <xdr:spPr>
        <a:xfrm>
          <a:off x="13436111" y="165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50191</xdr:rowOff>
    </xdr:from>
    <xdr:to>
      <xdr:col>67</xdr:col>
      <xdr:colOff>101600</xdr:colOff>
      <xdr:row>92</xdr:row>
      <xdr:rowOff>151791</xdr:rowOff>
    </xdr:to>
    <xdr:sp macro="" textlink="">
      <xdr:nvSpPr>
        <xdr:cNvPr id="689" name="フローチャート: 判断 688"/>
        <xdr:cNvSpPr/>
      </xdr:nvSpPr>
      <xdr:spPr>
        <a:xfrm>
          <a:off x="12763500" y="1582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168318</xdr:rowOff>
    </xdr:from>
    <xdr:ext cx="534377" cy="259045"/>
    <xdr:sp macro="" textlink="">
      <xdr:nvSpPr>
        <xdr:cNvPr id="690" name="テキスト ボックス 689"/>
        <xdr:cNvSpPr txBox="1"/>
      </xdr:nvSpPr>
      <xdr:spPr>
        <a:xfrm>
          <a:off x="12547111" y="155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6375</xdr:rowOff>
    </xdr:from>
    <xdr:to>
      <xdr:col>85</xdr:col>
      <xdr:colOff>177800</xdr:colOff>
      <xdr:row>93</xdr:row>
      <xdr:rowOff>107975</xdr:rowOff>
    </xdr:to>
    <xdr:sp macro="" textlink="">
      <xdr:nvSpPr>
        <xdr:cNvPr id="696" name="楕円 695"/>
        <xdr:cNvSpPr/>
      </xdr:nvSpPr>
      <xdr:spPr>
        <a:xfrm>
          <a:off x="16268700" y="159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29252</xdr:rowOff>
    </xdr:from>
    <xdr:ext cx="534377" cy="259045"/>
    <xdr:sp macro="" textlink="">
      <xdr:nvSpPr>
        <xdr:cNvPr id="697" name="公債費該当値テキスト"/>
        <xdr:cNvSpPr txBox="1"/>
      </xdr:nvSpPr>
      <xdr:spPr>
        <a:xfrm>
          <a:off x="16370300" y="158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24016</xdr:rowOff>
    </xdr:from>
    <xdr:to>
      <xdr:col>81</xdr:col>
      <xdr:colOff>101600</xdr:colOff>
      <xdr:row>93</xdr:row>
      <xdr:rowOff>125616</xdr:rowOff>
    </xdr:to>
    <xdr:sp macro="" textlink="">
      <xdr:nvSpPr>
        <xdr:cNvPr id="698" name="楕円 697"/>
        <xdr:cNvSpPr/>
      </xdr:nvSpPr>
      <xdr:spPr>
        <a:xfrm>
          <a:off x="15430500" y="159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142143</xdr:rowOff>
    </xdr:from>
    <xdr:ext cx="534377" cy="259045"/>
    <xdr:sp macro="" textlink="">
      <xdr:nvSpPr>
        <xdr:cNvPr id="699" name="テキスト ボックス 698"/>
        <xdr:cNvSpPr txBox="1"/>
      </xdr:nvSpPr>
      <xdr:spPr>
        <a:xfrm>
          <a:off x="15201411" y="157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44856</xdr:rowOff>
    </xdr:from>
    <xdr:to>
      <xdr:col>76</xdr:col>
      <xdr:colOff>165100</xdr:colOff>
      <xdr:row>93</xdr:row>
      <xdr:rowOff>146456</xdr:rowOff>
    </xdr:to>
    <xdr:sp macro="" textlink="">
      <xdr:nvSpPr>
        <xdr:cNvPr id="700" name="楕円 699"/>
        <xdr:cNvSpPr/>
      </xdr:nvSpPr>
      <xdr:spPr>
        <a:xfrm>
          <a:off x="14541500" y="159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162983</xdr:rowOff>
    </xdr:from>
    <xdr:ext cx="534377" cy="259045"/>
    <xdr:sp macro="" textlink="">
      <xdr:nvSpPr>
        <xdr:cNvPr id="701" name="テキスト ボックス 700"/>
        <xdr:cNvSpPr txBox="1"/>
      </xdr:nvSpPr>
      <xdr:spPr>
        <a:xfrm>
          <a:off x="14325111" y="157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37388</xdr:rowOff>
    </xdr:from>
    <xdr:to>
      <xdr:col>72</xdr:col>
      <xdr:colOff>38100</xdr:colOff>
      <xdr:row>93</xdr:row>
      <xdr:rowOff>138988</xdr:rowOff>
    </xdr:to>
    <xdr:sp macro="" textlink="">
      <xdr:nvSpPr>
        <xdr:cNvPr id="702" name="楕円 701"/>
        <xdr:cNvSpPr/>
      </xdr:nvSpPr>
      <xdr:spPr>
        <a:xfrm>
          <a:off x="13652500" y="159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155515</xdr:rowOff>
    </xdr:from>
    <xdr:ext cx="534377" cy="259045"/>
    <xdr:sp macro="" textlink="">
      <xdr:nvSpPr>
        <xdr:cNvPr id="703" name="テキスト ボックス 702"/>
        <xdr:cNvSpPr txBox="1"/>
      </xdr:nvSpPr>
      <xdr:spPr>
        <a:xfrm>
          <a:off x="13436111" y="1575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51067</xdr:rowOff>
    </xdr:from>
    <xdr:to>
      <xdr:col>67</xdr:col>
      <xdr:colOff>101600</xdr:colOff>
      <xdr:row>93</xdr:row>
      <xdr:rowOff>152667</xdr:rowOff>
    </xdr:to>
    <xdr:sp macro="" textlink="">
      <xdr:nvSpPr>
        <xdr:cNvPr id="704" name="楕円 703"/>
        <xdr:cNvSpPr/>
      </xdr:nvSpPr>
      <xdr:spPr>
        <a:xfrm>
          <a:off x="12763500" y="159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143794</xdr:rowOff>
    </xdr:from>
    <xdr:ext cx="534377" cy="259045"/>
    <xdr:sp macro="" textlink="">
      <xdr:nvSpPr>
        <xdr:cNvPr id="705" name="テキスト ボックス 704"/>
        <xdr:cNvSpPr txBox="1"/>
      </xdr:nvSpPr>
      <xdr:spPr>
        <a:xfrm>
          <a:off x="12547111" y="160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7" name="テキスト ボックス 71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3" name="テキスト ボックス 72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27" name="直線コネクタ 726"/>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30" name="諸支出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31" name="直線コネクタ 730"/>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84074</xdr:rowOff>
    </xdr:from>
    <xdr:to>
      <xdr:col>116</xdr:col>
      <xdr:colOff>63500</xdr:colOff>
      <xdr:row>38</xdr:row>
      <xdr:rowOff>119888</xdr:rowOff>
    </xdr:to>
    <xdr:cxnSp macro="">
      <xdr:nvCxnSpPr>
        <xdr:cNvPr id="732" name="直線コネクタ 731"/>
        <xdr:cNvCxnSpPr/>
      </xdr:nvCxnSpPr>
      <xdr:spPr>
        <a:xfrm flipV="1">
          <a:off x="21323300" y="6084824"/>
          <a:ext cx="8382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154195</xdr:rowOff>
    </xdr:from>
    <xdr:ext cx="378565" cy="259045"/>
    <xdr:sp macro="" textlink="">
      <xdr:nvSpPr>
        <xdr:cNvPr id="733" name="諸支出金平均値テキスト"/>
        <xdr:cNvSpPr txBox="1"/>
      </xdr:nvSpPr>
      <xdr:spPr>
        <a:xfrm>
          <a:off x="22212300" y="64978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xdr:rowOff>
    </xdr:from>
    <xdr:to>
      <xdr:col>116</xdr:col>
      <xdr:colOff>114300</xdr:colOff>
      <xdr:row>38</xdr:row>
      <xdr:rowOff>105918</xdr:rowOff>
    </xdr:to>
    <xdr:sp macro="" textlink="">
      <xdr:nvSpPr>
        <xdr:cNvPr id="734" name="フローチャート: 判断 733"/>
        <xdr:cNvSpPr/>
      </xdr:nvSpPr>
      <xdr:spPr>
        <a:xfrm>
          <a:off x="221107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119888</xdr:rowOff>
    </xdr:from>
    <xdr:to>
      <xdr:col>111</xdr:col>
      <xdr:colOff>177800</xdr:colOff>
      <xdr:row>38</xdr:row>
      <xdr:rowOff>120650</xdr:rowOff>
    </xdr:to>
    <xdr:cxnSp macro="">
      <xdr:nvCxnSpPr>
        <xdr:cNvPr id="735" name="直線コネクタ 734"/>
        <xdr:cNvCxnSpPr/>
      </xdr:nvCxnSpPr>
      <xdr:spPr>
        <a:xfrm flipV="1">
          <a:off x="20434300" y="663498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159004</xdr:rowOff>
    </xdr:from>
    <xdr:to>
      <xdr:col>112</xdr:col>
      <xdr:colOff>38100</xdr:colOff>
      <xdr:row>39</xdr:row>
      <xdr:rowOff>89154</xdr:rowOff>
    </xdr:to>
    <xdr:sp macro="" textlink="">
      <xdr:nvSpPr>
        <xdr:cNvPr id="736" name="フローチャート: 判断 735"/>
        <xdr:cNvSpPr/>
      </xdr:nvSpPr>
      <xdr:spPr>
        <a:xfrm>
          <a:off x="21272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80281</xdr:rowOff>
    </xdr:from>
    <xdr:ext cx="249299" cy="259045"/>
    <xdr:sp macro="" textlink="">
      <xdr:nvSpPr>
        <xdr:cNvPr id="737" name="テキスト ボックス 736"/>
        <xdr:cNvSpPr txBox="1"/>
      </xdr:nvSpPr>
      <xdr:spPr>
        <a:xfrm>
          <a:off x="21185950" y="6766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120650</xdr:rowOff>
    </xdr:from>
    <xdr:to>
      <xdr:col>107</xdr:col>
      <xdr:colOff>50800</xdr:colOff>
      <xdr:row>38</xdr:row>
      <xdr:rowOff>121412</xdr:rowOff>
    </xdr:to>
    <xdr:cxnSp macro="">
      <xdr:nvCxnSpPr>
        <xdr:cNvPr id="738" name="直線コネクタ 737"/>
        <xdr:cNvCxnSpPr/>
      </xdr:nvCxnSpPr>
      <xdr:spPr>
        <a:xfrm flipV="1">
          <a:off x="19545300" y="663575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85852</xdr:rowOff>
    </xdr:from>
    <xdr:to>
      <xdr:col>107</xdr:col>
      <xdr:colOff>101600</xdr:colOff>
      <xdr:row>39</xdr:row>
      <xdr:rowOff>16002</xdr:rowOff>
    </xdr:to>
    <xdr:sp macro="" textlink="">
      <xdr:nvSpPr>
        <xdr:cNvPr id="739" name="フローチャート: 判断 738"/>
        <xdr:cNvSpPr/>
      </xdr:nvSpPr>
      <xdr:spPr>
        <a:xfrm>
          <a:off x="20383500" y="660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7129</xdr:rowOff>
    </xdr:from>
    <xdr:ext cx="378565" cy="259045"/>
    <xdr:sp macro="" textlink="">
      <xdr:nvSpPr>
        <xdr:cNvPr id="740" name="テキスト ボックス 739"/>
        <xdr:cNvSpPr txBox="1"/>
      </xdr:nvSpPr>
      <xdr:spPr>
        <a:xfrm>
          <a:off x="20245017" y="66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121412</xdr:rowOff>
    </xdr:from>
    <xdr:to>
      <xdr:col>102</xdr:col>
      <xdr:colOff>114300</xdr:colOff>
      <xdr:row>38</xdr:row>
      <xdr:rowOff>122174</xdr:rowOff>
    </xdr:to>
    <xdr:cxnSp macro="">
      <xdr:nvCxnSpPr>
        <xdr:cNvPr id="741" name="直線コネクタ 740"/>
        <xdr:cNvCxnSpPr/>
      </xdr:nvCxnSpPr>
      <xdr:spPr>
        <a:xfrm flipV="1">
          <a:off x="18656300" y="663651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156718</xdr:rowOff>
    </xdr:from>
    <xdr:to>
      <xdr:col>102</xdr:col>
      <xdr:colOff>165100</xdr:colOff>
      <xdr:row>39</xdr:row>
      <xdr:rowOff>86868</xdr:rowOff>
    </xdr:to>
    <xdr:sp macro="" textlink="">
      <xdr:nvSpPr>
        <xdr:cNvPr id="742" name="フローチャート: 判断 741"/>
        <xdr:cNvSpPr/>
      </xdr:nvSpPr>
      <xdr:spPr>
        <a:xfrm>
          <a:off x="19494500" y="66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77995</xdr:rowOff>
    </xdr:from>
    <xdr:ext cx="313932" cy="259045"/>
    <xdr:sp macro="" textlink="">
      <xdr:nvSpPr>
        <xdr:cNvPr id="743" name="テキスト ボックス 742"/>
        <xdr:cNvSpPr txBox="1"/>
      </xdr:nvSpPr>
      <xdr:spPr>
        <a:xfrm>
          <a:off x="19388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69850</xdr:rowOff>
    </xdr:from>
    <xdr:to>
      <xdr:col>98</xdr:col>
      <xdr:colOff>38100</xdr:colOff>
      <xdr:row>39</xdr:row>
      <xdr:rowOff>0</xdr:rowOff>
    </xdr:to>
    <xdr:sp macro="" textlink="">
      <xdr:nvSpPr>
        <xdr:cNvPr id="744" name="フローチャート: 判断 743"/>
        <xdr:cNvSpPr/>
      </xdr:nvSpPr>
      <xdr:spPr>
        <a:xfrm>
          <a:off x="18605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16527</xdr:rowOff>
    </xdr:from>
    <xdr:ext cx="378565" cy="259045"/>
    <xdr:sp macro="" textlink="">
      <xdr:nvSpPr>
        <xdr:cNvPr id="745" name="テキスト ボックス 744"/>
        <xdr:cNvSpPr txBox="1"/>
      </xdr:nvSpPr>
      <xdr:spPr>
        <a:xfrm>
          <a:off x="18467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33274</xdr:rowOff>
    </xdr:from>
    <xdr:to>
      <xdr:col>116</xdr:col>
      <xdr:colOff>114300</xdr:colOff>
      <xdr:row>35</xdr:row>
      <xdr:rowOff>134874</xdr:rowOff>
    </xdr:to>
    <xdr:sp macro="" textlink="">
      <xdr:nvSpPr>
        <xdr:cNvPr id="751" name="楕円 750"/>
        <xdr:cNvSpPr/>
      </xdr:nvSpPr>
      <xdr:spPr>
        <a:xfrm>
          <a:off x="22110700" y="6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56151</xdr:rowOff>
    </xdr:from>
    <xdr:ext cx="378565" cy="259045"/>
    <xdr:sp macro="" textlink="">
      <xdr:nvSpPr>
        <xdr:cNvPr id="752" name="諸支出金該当値テキスト"/>
        <xdr:cNvSpPr txBox="1"/>
      </xdr:nvSpPr>
      <xdr:spPr>
        <a:xfrm>
          <a:off x="22212300"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69088</xdr:rowOff>
    </xdr:from>
    <xdr:to>
      <xdr:col>112</xdr:col>
      <xdr:colOff>38100</xdr:colOff>
      <xdr:row>38</xdr:row>
      <xdr:rowOff>170688</xdr:rowOff>
    </xdr:to>
    <xdr:sp macro="" textlink="">
      <xdr:nvSpPr>
        <xdr:cNvPr id="753" name="楕円 752"/>
        <xdr:cNvSpPr/>
      </xdr:nvSpPr>
      <xdr:spPr>
        <a:xfrm>
          <a:off x="21272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15765</xdr:rowOff>
    </xdr:from>
    <xdr:ext cx="378565" cy="259045"/>
    <xdr:sp macro="" textlink="">
      <xdr:nvSpPr>
        <xdr:cNvPr id="754" name="テキスト ボックス 753"/>
        <xdr:cNvSpPr txBox="1"/>
      </xdr:nvSpPr>
      <xdr:spPr>
        <a:xfrm>
          <a:off x="211213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69850</xdr:rowOff>
    </xdr:from>
    <xdr:to>
      <xdr:col>107</xdr:col>
      <xdr:colOff>101600</xdr:colOff>
      <xdr:row>39</xdr:row>
      <xdr:rowOff>0</xdr:rowOff>
    </xdr:to>
    <xdr:sp macro="" textlink="">
      <xdr:nvSpPr>
        <xdr:cNvPr id="755" name="楕円 754"/>
        <xdr:cNvSpPr/>
      </xdr:nvSpPr>
      <xdr:spPr>
        <a:xfrm>
          <a:off x="20383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56" name="テキスト ボックス 755"/>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70612</xdr:rowOff>
    </xdr:from>
    <xdr:to>
      <xdr:col>102</xdr:col>
      <xdr:colOff>165100</xdr:colOff>
      <xdr:row>39</xdr:row>
      <xdr:rowOff>762</xdr:rowOff>
    </xdr:to>
    <xdr:sp macro="" textlink="">
      <xdr:nvSpPr>
        <xdr:cNvPr id="757" name="楕円 756"/>
        <xdr:cNvSpPr/>
      </xdr:nvSpPr>
      <xdr:spPr>
        <a:xfrm>
          <a:off x="19494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17289</xdr:rowOff>
    </xdr:from>
    <xdr:ext cx="378565" cy="259045"/>
    <xdr:sp macro="" textlink="">
      <xdr:nvSpPr>
        <xdr:cNvPr id="758" name="テキスト ボックス 757"/>
        <xdr:cNvSpPr txBox="1"/>
      </xdr:nvSpPr>
      <xdr:spPr>
        <a:xfrm>
          <a:off x="19356017" y="6360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71374</xdr:rowOff>
    </xdr:from>
    <xdr:to>
      <xdr:col>98</xdr:col>
      <xdr:colOff>38100</xdr:colOff>
      <xdr:row>39</xdr:row>
      <xdr:rowOff>1524</xdr:rowOff>
    </xdr:to>
    <xdr:sp macro="" textlink="">
      <xdr:nvSpPr>
        <xdr:cNvPr id="759" name="楕円 758"/>
        <xdr:cNvSpPr/>
      </xdr:nvSpPr>
      <xdr:spPr>
        <a:xfrm>
          <a:off x="18605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164101</xdr:rowOff>
    </xdr:from>
    <xdr:ext cx="378565" cy="259045"/>
    <xdr:sp macro="" textlink="">
      <xdr:nvSpPr>
        <xdr:cNvPr id="760" name="テキスト ボックス 759"/>
        <xdr:cNvSpPr txBox="1"/>
      </xdr:nvSpPr>
      <xdr:spPr>
        <a:xfrm>
          <a:off x="18467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a:t>
          </a:r>
          <a:r>
            <a:rPr kumimoji="1" lang="ja-JP" altLang="en-US" sz="1100">
              <a:solidFill>
                <a:schemeClr val="tx1"/>
              </a:solidFill>
              <a:effectLst/>
              <a:latin typeface="+mn-lt"/>
              <a:ea typeface="+mn-ea"/>
              <a:cs typeface="+mn-cs"/>
            </a:rPr>
            <a:t>全国健康福祉祭（ねんりんピック）の開催に係る経費が増加した一方で、地域医療介護総合確保基金への積立金の減少等により、全体として前年度から減少した</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en-US" sz="1100">
              <a:solidFill>
                <a:schemeClr val="tx1"/>
              </a:solidFill>
              <a:effectLst/>
              <a:latin typeface="+mn-lt"/>
              <a:ea typeface="+mn-ea"/>
              <a:cs typeface="+mn-cs"/>
            </a:rPr>
            <a:t>衛生費：富山県立大学の看護学部整備費や地方大学・地域産業創生くすりコンソーシアム推進事業費等の増により、前年度から増加した。</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商工費：</a:t>
          </a:r>
          <a:r>
            <a:rPr kumimoji="1" lang="ja-JP" altLang="ja-JP" sz="1100">
              <a:solidFill>
                <a:schemeClr val="tx1"/>
              </a:solidFill>
              <a:effectLst/>
              <a:latin typeface="+mn-lt"/>
              <a:ea typeface="+mn-ea"/>
              <a:cs typeface="+mn-cs"/>
            </a:rPr>
            <a:t>中小企業向けの県制度融資資金の実績減が主な要因となり、近年は減少傾向にある。</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土木費：</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道路除雪費が減少した一方で、道路新設改良費が増加したこと等により、</a:t>
          </a:r>
          <a:r>
            <a:rPr kumimoji="1" lang="ja-JP" altLang="ja-JP" sz="1100">
              <a:solidFill>
                <a:schemeClr val="tx1"/>
              </a:solidFill>
              <a:effectLst/>
              <a:latin typeface="+mn-lt"/>
              <a:ea typeface="+mn-ea"/>
              <a:cs typeface="+mn-cs"/>
            </a:rPr>
            <a:t>全体としては前年度から増加した。</a:t>
          </a:r>
          <a:endParaRPr lang="ja-JP" altLang="ja-JP" sz="14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公債費：河川工事等による県土の保全、社会資本整備に伴い公債費が高水準で推移していることに加え、新幹線整備事業に伴い発行した県債や、臨時財政対策債</a:t>
          </a:r>
          <a:r>
            <a:rPr kumimoji="1" lang="ja-JP" altLang="ja-JP" sz="1100">
              <a:solidFill>
                <a:schemeClr val="dk1"/>
              </a:solidFill>
              <a:effectLst/>
              <a:latin typeface="+mn-lt"/>
              <a:ea typeface="+mn-ea"/>
              <a:cs typeface="+mn-cs"/>
            </a:rPr>
            <a:t>等の特例的な地方債に係る元利償還金が増加しており、類似団体と比較して高い水準を推移。県債の新規発行の抑制、資金調達方法の多様化等により公債費負担の平準化に努める。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30</a:t>
          </a:r>
          <a:r>
            <a:rPr kumimoji="1" lang="ja-JP" altLang="en-US" sz="1050">
              <a:solidFill>
                <a:schemeClr val="tx1"/>
              </a:solidFill>
              <a:effectLst/>
              <a:latin typeface="+mn-lt"/>
              <a:ea typeface="+mn-ea"/>
              <a:cs typeface="+mn-cs"/>
            </a:rPr>
            <a:t>年度</a:t>
          </a:r>
          <a:r>
            <a:rPr kumimoji="1" lang="ja-JP" altLang="ja-JP" sz="1050">
              <a:solidFill>
                <a:schemeClr val="tx1"/>
              </a:solidFill>
              <a:effectLst/>
              <a:latin typeface="+mn-lt"/>
              <a:ea typeface="+mn-ea"/>
              <a:cs typeface="+mn-cs"/>
            </a:rPr>
            <a:t>決算は、歳入では、</a:t>
          </a:r>
          <a:r>
            <a:rPr kumimoji="1" lang="ja-JP" altLang="en-US" sz="1050">
              <a:solidFill>
                <a:schemeClr val="tx1"/>
              </a:solidFill>
              <a:effectLst/>
              <a:latin typeface="+mn-lt"/>
              <a:ea typeface="+mn-ea"/>
              <a:cs typeface="+mn-cs"/>
            </a:rPr>
            <a:t>県税や地方消費税清算金、地方譲与税が増加したこと</a:t>
          </a:r>
          <a:r>
            <a:rPr kumimoji="1" lang="ja-JP" altLang="ja-JP" sz="1050">
              <a:solidFill>
                <a:schemeClr val="tx1"/>
              </a:solidFill>
              <a:effectLst/>
              <a:latin typeface="+mn-lt"/>
              <a:ea typeface="+mn-ea"/>
              <a:cs typeface="+mn-cs"/>
            </a:rPr>
            <a:t>等により</a:t>
          </a:r>
          <a:r>
            <a:rPr kumimoji="1" lang="en-US" altLang="ja-JP" sz="1050">
              <a:solidFill>
                <a:schemeClr val="tx1"/>
              </a:solidFill>
              <a:effectLst/>
              <a:latin typeface="+mn-lt"/>
              <a:ea typeface="+mn-ea"/>
              <a:cs typeface="+mn-cs"/>
            </a:rPr>
            <a:t>9</a:t>
          </a:r>
          <a:r>
            <a:rPr kumimoji="1" lang="ja-JP" altLang="en-US" sz="1050">
              <a:solidFill>
                <a:schemeClr val="tx1"/>
              </a:solidFill>
              <a:effectLst/>
              <a:latin typeface="+mn-lt"/>
              <a:ea typeface="+mn-ea"/>
              <a:cs typeface="+mn-cs"/>
            </a:rPr>
            <a:t>年ぶりに増加</a:t>
          </a:r>
          <a:r>
            <a:rPr kumimoji="1" lang="ja-JP" altLang="ja-JP" sz="1050">
              <a:solidFill>
                <a:schemeClr val="tx1"/>
              </a:solidFill>
              <a:effectLst/>
              <a:latin typeface="+mn-lt"/>
              <a:ea typeface="+mn-ea"/>
              <a:cs typeface="+mn-cs"/>
            </a:rPr>
            <a:t>。歳出についても、</a:t>
          </a:r>
          <a:r>
            <a:rPr kumimoji="1" lang="ja-JP" altLang="en-US" sz="1050">
              <a:solidFill>
                <a:schemeClr val="tx1"/>
              </a:solidFill>
              <a:effectLst/>
              <a:latin typeface="+mn-lt"/>
              <a:ea typeface="+mn-ea"/>
              <a:cs typeface="+mn-cs"/>
            </a:rPr>
            <a:t>道路新設改良費や富山県立大学の新棟新築工事に係る経費が増加したこと</a:t>
          </a:r>
          <a:r>
            <a:rPr kumimoji="1" lang="ja-JP" altLang="ja-JP" sz="1050">
              <a:solidFill>
                <a:schemeClr val="tx1"/>
              </a:solidFill>
              <a:effectLst/>
              <a:latin typeface="+mn-lt"/>
              <a:ea typeface="+mn-ea"/>
              <a:cs typeface="+mn-cs"/>
            </a:rPr>
            <a:t>等により、</a:t>
          </a:r>
          <a:r>
            <a:rPr kumimoji="1" lang="en-US" altLang="ja-JP" sz="1050">
              <a:solidFill>
                <a:schemeClr val="tx1"/>
              </a:solidFill>
              <a:effectLst/>
              <a:latin typeface="+mn-lt"/>
              <a:ea typeface="+mn-ea"/>
              <a:cs typeface="+mn-cs"/>
            </a:rPr>
            <a:t>9</a:t>
          </a:r>
          <a:r>
            <a:rPr kumimoji="1" lang="ja-JP" altLang="ja-JP" sz="1050">
              <a:solidFill>
                <a:schemeClr val="tx1"/>
              </a:solidFill>
              <a:effectLst/>
              <a:latin typeface="+mn-lt"/>
              <a:ea typeface="+mn-ea"/>
              <a:cs typeface="+mn-cs"/>
            </a:rPr>
            <a:t>年</a:t>
          </a:r>
          <a:r>
            <a:rPr kumimoji="1" lang="ja-JP" altLang="en-US" sz="1050">
              <a:solidFill>
                <a:schemeClr val="tx1"/>
              </a:solidFill>
              <a:effectLst/>
              <a:latin typeface="+mn-lt"/>
              <a:ea typeface="+mn-ea"/>
              <a:cs typeface="+mn-cs"/>
            </a:rPr>
            <a:t>ぶりに増加</a:t>
          </a:r>
          <a:r>
            <a:rPr kumimoji="1" lang="ja-JP" altLang="ja-JP" sz="1050">
              <a:solidFill>
                <a:schemeClr val="tx1"/>
              </a:solidFill>
              <a:effectLst/>
              <a:latin typeface="+mn-lt"/>
              <a:ea typeface="+mn-ea"/>
              <a:cs typeface="+mn-cs"/>
            </a:rPr>
            <a:t>。</a:t>
          </a:r>
          <a:endParaRPr lang="ja-JP" altLang="ja-JP" sz="1200">
            <a:solidFill>
              <a:schemeClr val="tx1"/>
            </a:solidFill>
            <a:effectLst/>
          </a:endParaRPr>
        </a:p>
        <a:p>
          <a:r>
            <a:rPr kumimoji="1" lang="ja-JP" altLang="ja-JP" sz="1050">
              <a:solidFill>
                <a:schemeClr val="tx1"/>
              </a:solidFill>
              <a:effectLst/>
              <a:latin typeface="+mn-lt"/>
              <a:ea typeface="+mn-ea"/>
              <a:cs typeface="+mn-cs"/>
            </a:rPr>
            <a:t>平成</a:t>
          </a:r>
          <a:r>
            <a:rPr kumimoji="1" lang="en-US" altLang="ja-JP" sz="1050">
              <a:solidFill>
                <a:schemeClr val="tx1"/>
              </a:solidFill>
              <a:effectLst/>
              <a:latin typeface="+mn-lt"/>
              <a:ea typeface="+mn-ea"/>
              <a:cs typeface="+mn-cs"/>
            </a:rPr>
            <a:t>21</a:t>
          </a:r>
          <a:r>
            <a:rPr kumimoji="1" lang="ja-JP" altLang="ja-JP" sz="1050">
              <a:solidFill>
                <a:schemeClr val="tx1"/>
              </a:solidFill>
              <a:effectLst/>
              <a:latin typeface="+mn-lt"/>
              <a:ea typeface="+mn-ea"/>
              <a:cs typeface="+mn-cs"/>
            </a:rPr>
            <a:t>年度以後は、厳しい財政環境の中ではあるが、基金からの取崩しを行わずに財政運営を進めており、標準財政規模比の財政調整基金残高は</a:t>
          </a:r>
          <a:r>
            <a:rPr kumimoji="1" lang="en-US" altLang="ja-JP" sz="1050">
              <a:solidFill>
                <a:schemeClr val="tx1"/>
              </a:solidFill>
              <a:effectLst/>
              <a:latin typeface="+mn-lt"/>
              <a:ea typeface="+mn-ea"/>
              <a:cs typeface="+mn-cs"/>
            </a:rPr>
            <a:t>0.06</a:t>
          </a:r>
          <a:r>
            <a:rPr kumimoji="1" lang="ja-JP" altLang="ja-JP" sz="1050">
              <a:solidFill>
                <a:schemeClr val="tx1"/>
              </a:solidFill>
              <a:effectLst/>
              <a:latin typeface="+mn-lt"/>
              <a:ea typeface="+mn-ea"/>
              <a:cs typeface="+mn-cs"/>
            </a:rPr>
            <a:t>ポイント増加。</a:t>
          </a:r>
          <a:endParaRPr lang="ja-JP" altLang="ja-JP" sz="1200">
            <a:solidFill>
              <a:schemeClr val="tx1"/>
            </a:solidFill>
            <a:effectLst/>
          </a:endParaRPr>
        </a:p>
        <a:p>
          <a:r>
            <a:rPr kumimoji="1" lang="ja-JP" altLang="ja-JP" sz="1050">
              <a:solidFill>
                <a:schemeClr val="tx1"/>
              </a:solidFill>
              <a:effectLst/>
              <a:latin typeface="+mn-lt"/>
              <a:ea typeface="+mn-ea"/>
              <a:cs typeface="+mn-cs"/>
            </a:rPr>
            <a:t>実質単年度収支の割合については</a:t>
          </a:r>
          <a:r>
            <a:rPr kumimoji="1" lang="en-US" altLang="ja-JP" sz="1050">
              <a:solidFill>
                <a:schemeClr val="tx1"/>
              </a:solidFill>
              <a:effectLst/>
              <a:latin typeface="+mn-lt"/>
              <a:ea typeface="+mn-ea"/>
              <a:cs typeface="+mn-cs"/>
            </a:rPr>
            <a:t>26</a:t>
          </a:r>
          <a:r>
            <a:rPr kumimoji="1" lang="ja-JP" altLang="ja-JP" sz="1050">
              <a:solidFill>
                <a:schemeClr val="tx1"/>
              </a:solidFill>
              <a:effectLst/>
              <a:latin typeface="+mn-lt"/>
              <a:ea typeface="+mn-ea"/>
              <a:cs typeface="+mn-cs"/>
            </a:rPr>
            <a:t>年度に高い割合を示しているが、これは、市中金利の低下に伴う利息負担の軽減をうけ、一部</a:t>
          </a:r>
          <a:r>
            <a:rPr kumimoji="1" lang="ja-JP" altLang="ja-JP" sz="1050">
              <a:solidFill>
                <a:schemeClr val="dk1"/>
              </a:solidFill>
              <a:effectLst/>
              <a:latin typeface="+mn-lt"/>
              <a:ea typeface="+mn-ea"/>
              <a:cs typeface="+mn-cs"/>
            </a:rPr>
            <a:t>の高利債について繰上げ償還を行ったことによるものである。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一般会計等の実質赤字及び公営企業会計の資金不足は生じておらず、連結実質赤字額は発生していない。</a:t>
          </a:r>
          <a:endParaRPr lang="ja-JP" altLang="ja-JP" sz="1400">
            <a:solidFill>
              <a:schemeClr val="tx1"/>
            </a:solidFill>
            <a:effectLst/>
          </a:endParaRPr>
        </a:p>
        <a:p>
          <a:r>
            <a:rPr kumimoji="1" lang="ja-JP" altLang="ja-JP" sz="1100">
              <a:solidFill>
                <a:schemeClr val="tx1"/>
              </a:solidFill>
              <a:effectLst/>
              <a:latin typeface="+mn-lt"/>
              <a:ea typeface="+mn-ea"/>
              <a:cs typeface="+mn-cs"/>
            </a:rPr>
            <a:t>標準財政規模比で平成</a:t>
          </a:r>
          <a:r>
            <a:rPr kumimoji="1" lang="en-US" altLang="ja-JP" sz="1100">
              <a:solidFill>
                <a:schemeClr val="tx1"/>
              </a:solidFill>
              <a:effectLst/>
              <a:latin typeface="+mn-lt"/>
              <a:ea typeface="+mn-ea"/>
              <a:cs typeface="+mn-cs"/>
            </a:rPr>
            <a:t>30</a:t>
          </a:r>
          <a:r>
            <a:rPr kumimoji="1" lang="ja-JP" altLang="ja-JP" sz="1100">
              <a:solidFill>
                <a:schemeClr val="tx1"/>
              </a:solidFill>
              <a:effectLst/>
              <a:latin typeface="+mn-lt"/>
              <a:ea typeface="+mn-ea"/>
              <a:cs typeface="+mn-cs"/>
            </a:rPr>
            <a:t>年度決算は、国民健康保険の保険給付費等の都道府県単位化に伴</a:t>
          </a:r>
          <a:r>
            <a:rPr kumimoji="1" lang="ja-JP" altLang="en-US" sz="1100">
              <a:solidFill>
                <a:schemeClr val="tx1"/>
              </a:solidFill>
              <a:effectLst/>
              <a:latin typeface="+mn-lt"/>
              <a:ea typeface="+mn-ea"/>
              <a:cs typeface="+mn-cs"/>
            </a:rPr>
            <a:t>う</a:t>
          </a:r>
          <a:r>
            <a:rPr kumimoji="1" lang="ja-JP" altLang="ja-JP" sz="1100">
              <a:solidFill>
                <a:schemeClr val="tx1"/>
              </a:solidFill>
              <a:effectLst/>
              <a:latin typeface="+mn-lt"/>
              <a:ea typeface="+mn-ea"/>
              <a:cs typeface="+mn-cs"/>
            </a:rPr>
            <a:t>富山県国民健康保険特別会計</a:t>
          </a:r>
          <a:r>
            <a:rPr kumimoji="1" lang="ja-JP" altLang="en-US" sz="1100">
              <a:solidFill>
                <a:schemeClr val="tx1"/>
              </a:solidFill>
              <a:effectLst/>
              <a:latin typeface="+mn-lt"/>
              <a:ea typeface="+mn-ea"/>
              <a:cs typeface="+mn-cs"/>
            </a:rPr>
            <a:t>の設置により連結黒字額が増加した。また、病院事業において指定管理料等の経費や減価償却費の増等により純損失を計上したが、電気事業、水道事業及び工業用水道事業においては純利益が生じていることから、連結</a:t>
          </a:r>
          <a:r>
            <a:rPr kumimoji="1" lang="ja-JP" altLang="ja-JP" sz="1100">
              <a:solidFill>
                <a:schemeClr val="tx1"/>
              </a:solidFill>
              <a:effectLst/>
              <a:latin typeface="+mn-lt"/>
              <a:ea typeface="+mn-ea"/>
              <a:cs typeface="+mn-cs"/>
            </a:rPr>
            <a:t>黒字額は増加し</a:t>
          </a:r>
          <a:r>
            <a:rPr kumimoji="1" lang="ja-JP" altLang="en-US" sz="1100">
              <a:solidFill>
                <a:schemeClr val="tx1"/>
              </a:solidFill>
              <a:effectLst/>
              <a:latin typeface="+mn-lt"/>
              <a:ea typeface="+mn-ea"/>
              <a:cs typeface="+mn-cs"/>
            </a:rPr>
            <a:t>た</a:t>
          </a:r>
          <a:r>
            <a:rPr kumimoji="1" lang="ja-JP" altLang="ja-JP" sz="1100">
              <a:solidFill>
                <a:schemeClr val="tx1"/>
              </a:solidFill>
              <a:effectLst/>
              <a:latin typeface="+mn-lt"/>
              <a:ea typeface="+mn-ea"/>
              <a:cs typeface="+mn-cs"/>
            </a:rPr>
            <a:t>。</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繰上償還や低利資金への借換え、償還期間の延長による平準化等により単年度での元利償還金は減少傾向にある一方で、満期一括償還地方債に係る年割相当額が累積している。</a:t>
          </a:r>
          <a:endParaRPr lang="ja-JP" altLang="ja-JP" sz="1400">
            <a:effectLst/>
          </a:endParaRPr>
        </a:p>
        <a:p>
          <a:r>
            <a:rPr kumimoji="1" lang="ja-JP" altLang="ja-JP" sz="1100">
              <a:solidFill>
                <a:schemeClr val="dk1"/>
              </a:solidFill>
              <a:effectLst/>
              <a:latin typeface="+mn-lt"/>
              <a:ea typeface="+mn-ea"/>
              <a:cs typeface="+mn-cs"/>
            </a:rPr>
            <a:t>実質公債費比率（分子）の金額は近年減少傾向にあるが、引き続き、県債の新規発行の抑制等に取り組んでいく。</a:t>
          </a:r>
          <a:endParaRPr lang="ja-JP" altLang="ja-JP" sz="1400">
            <a:effectLst/>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latin typeface="ＭＳ ゴシック" pitchFamily="49" charset="-128"/>
              <a:ea typeface="ＭＳ ゴシック" pitchFamily="49" charset="-128"/>
            </a:rPr>
            <a:t>減債基金積立相当額の積立ルールが</a:t>
          </a:r>
          <a:r>
            <a:rPr kumimoji="1" lang="en-US" altLang="ja-JP" sz="900">
              <a:solidFill>
                <a:schemeClr val="tx1"/>
              </a:solidFill>
              <a:latin typeface="ＭＳ ゴシック" pitchFamily="49" charset="-128"/>
              <a:ea typeface="ＭＳ ゴシック" pitchFamily="49" charset="-128"/>
            </a:rPr>
            <a:t>30</a:t>
          </a:r>
          <a:r>
            <a:rPr kumimoji="1" lang="ja-JP" altLang="en-US" sz="900">
              <a:solidFill>
                <a:schemeClr val="tx1"/>
              </a:solidFill>
              <a:latin typeface="ＭＳ ゴシック" pitchFamily="49" charset="-128"/>
              <a:ea typeface="ＭＳ ゴシック" pitchFamily="49" charset="-128"/>
            </a:rPr>
            <a:t>年償還で毎年度の積立額を発行額の</a:t>
          </a:r>
          <a:r>
            <a:rPr kumimoji="1" lang="en-US" altLang="ja-JP" sz="900">
              <a:solidFill>
                <a:schemeClr val="tx1"/>
              </a:solidFill>
              <a:latin typeface="ＭＳ ゴシック" pitchFamily="49" charset="-128"/>
              <a:ea typeface="ＭＳ ゴシック" pitchFamily="49" charset="-128"/>
            </a:rPr>
            <a:t>30</a:t>
          </a:r>
          <a:r>
            <a:rPr kumimoji="1" lang="ja-JP" altLang="en-US" sz="900">
              <a:solidFill>
                <a:schemeClr val="tx1"/>
              </a:solidFill>
              <a:latin typeface="ＭＳ ゴシック" pitchFamily="49" charset="-128"/>
              <a:ea typeface="ＭＳ ゴシック" pitchFamily="49" charset="-128"/>
            </a:rPr>
            <a:t>分の１として設定しているのに対して、本県においては</a:t>
          </a:r>
          <a:r>
            <a:rPr kumimoji="1" lang="en-US" altLang="ja-JP" sz="900">
              <a:solidFill>
                <a:schemeClr val="tx1"/>
              </a:solidFill>
              <a:latin typeface="ＭＳ ゴシック" pitchFamily="49" charset="-128"/>
              <a:ea typeface="ＭＳ ゴシック" pitchFamily="49" charset="-128"/>
            </a:rPr>
            <a:t>27</a:t>
          </a:r>
          <a:r>
            <a:rPr kumimoji="1" lang="ja-JP" altLang="en-US" sz="900">
              <a:solidFill>
                <a:schemeClr val="tx1"/>
              </a:solidFill>
              <a:latin typeface="ＭＳ ゴシック" pitchFamily="49" charset="-128"/>
              <a:ea typeface="ＭＳ ゴシック" pitchFamily="49" charset="-128"/>
            </a:rPr>
            <a:t>年償還（３年据置）で毎年度の発行額の積立額を</a:t>
          </a:r>
          <a:r>
            <a:rPr kumimoji="1" lang="en-US" altLang="ja-JP" sz="900">
              <a:solidFill>
                <a:schemeClr val="tx1"/>
              </a:solidFill>
              <a:latin typeface="ＭＳ ゴシック" pitchFamily="49" charset="-128"/>
              <a:ea typeface="ＭＳ ゴシック" pitchFamily="49" charset="-128"/>
            </a:rPr>
            <a:t>27</a:t>
          </a:r>
          <a:r>
            <a:rPr kumimoji="1" lang="ja-JP" altLang="en-US" sz="900">
              <a:solidFill>
                <a:schemeClr val="tx1"/>
              </a:solidFill>
              <a:latin typeface="ＭＳ ゴシック" pitchFamily="49" charset="-128"/>
              <a:ea typeface="ＭＳ ゴシック" pitchFamily="49" charset="-128"/>
            </a:rPr>
            <a:t>分の１として設定しているため、減債基金残高と減債基金積立相当額に乖離が生じている。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形的に急流河川が多いといった地勢的特性から、河川・砂防の事業費が元々多額となっていることや、新幹線整備事業債や地域鉄道対策事業債の発行により、将来負担比率（分子）が高い傾向にある。引き続き、県債の新規発行の抑制等に取り組んで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財政調整基金及び減債基金は、地方財政法に基づき、実質収支（決算剰余金）の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以上を積み立てたため</a:t>
          </a:r>
          <a:r>
            <a:rPr kumimoji="1" lang="en-US" altLang="ja-JP" sz="1100">
              <a:solidFill>
                <a:schemeClr val="dk1"/>
              </a:solidFill>
              <a:effectLst/>
              <a:latin typeface="+mn-lt"/>
              <a:ea typeface="+mn-ea"/>
              <a:cs typeface="+mn-cs"/>
            </a:rPr>
            <a:t>377</a:t>
          </a:r>
          <a:r>
            <a:rPr kumimoji="1" lang="ja-JP" altLang="ja-JP" sz="1100">
              <a:solidFill>
                <a:schemeClr val="dk1"/>
              </a:solidFill>
              <a:effectLst/>
              <a:latin typeface="+mn-lt"/>
              <a:ea typeface="+mn-ea"/>
              <a:cs typeface="+mn-cs"/>
            </a:rPr>
            <a:t>百万円の増</a:t>
          </a:r>
          <a:endParaRPr lang="ja-JP" altLang="ja-JP" sz="1400">
            <a:effectLst/>
          </a:endParaRPr>
        </a:p>
        <a:p>
          <a:r>
            <a:rPr kumimoji="1" lang="ja-JP" altLang="ja-JP" sz="1100">
              <a:solidFill>
                <a:schemeClr val="dk1"/>
              </a:solidFill>
              <a:effectLst/>
              <a:latin typeface="+mn-lt"/>
              <a:ea typeface="+mn-ea"/>
              <a:cs typeface="+mn-cs"/>
            </a:rPr>
            <a:t>　特定目的基金は、</a:t>
          </a:r>
          <a:r>
            <a:rPr kumimoji="1" lang="ja-JP" altLang="en-US" sz="1100">
              <a:solidFill>
                <a:schemeClr val="tx1"/>
              </a:solidFill>
              <a:effectLst/>
              <a:latin typeface="+mn-lt"/>
              <a:ea typeface="+mn-ea"/>
              <a:cs typeface="+mn-cs"/>
            </a:rPr>
            <a:t>地域福祉基金や安全防災基金等を目的に応じて取り崩したため減となった</a:t>
          </a:r>
          <a:endParaRPr lang="ja-JP" altLang="ja-JP" sz="1400">
            <a:solidFill>
              <a:schemeClr val="tx1"/>
            </a:solidFill>
            <a:effectLst/>
          </a:endParaRPr>
        </a:p>
        <a:p>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dk1"/>
              </a:solidFill>
              <a:effectLst/>
              <a:latin typeface="+mn-lt"/>
              <a:ea typeface="+mn-ea"/>
              <a:cs typeface="+mn-cs"/>
            </a:rPr>
            <a:t>　財政調整基金及び減債基金は、災害への対応や、経済情勢の変動に伴う税収減などによる年度間の財源の不均衡を調整し、将来にわたる財政の健全運営を図るために設置しているものであり、合わせて標準財政規模の５％程度を最低限確保する。</a:t>
          </a:r>
          <a:endParaRPr lang="ja-JP" altLang="ja-JP" sz="1400">
            <a:effectLst/>
          </a:endParaRPr>
        </a:p>
        <a:p>
          <a:r>
            <a:rPr kumimoji="1" lang="ja-JP" altLang="ja-JP" sz="1100">
              <a:solidFill>
                <a:schemeClr val="dk1"/>
              </a:solidFill>
              <a:effectLst/>
              <a:latin typeface="+mn-lt"/>
              <a:ea typeface="+mn-ea"/>
              <a:cs typeface="+mn-cs"/>
            </a:rPr>
            <a:t>　特定目的基金は、各々の基金の目的に応じて積立・取崩しを行なっているところであり、引き続き状況に応じて積立・取崩しを行う。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地域福祉基金</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（基金の使途）</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lang="ja-JP" altLang="en-US" sz="1100" b="0" i="0" u="none" strike="noStrike" baseline="0" smtClean="0">
              <a:solidFill>
                <a:schemeClr val="tx1"/>
              </a:solidFill>
              <a:latin typeface="+mn-lt"/>
              <a:ea typeface="+mn-ea"/>
              <a:cs typeface="+mn-cs"/>
            </a:rPr>
            <a:t>高齢者の保健福祉や子育て支援など、地域福祉の増進を図るために設置しているもの。</a:t>
          </a:r>
          <a:endParaRPr lang="en-US" altLang="ja-JP" sz="1100" b="0" i="0" u="none" strike="noStrike" baseline="0" smtClean="0">
            <a:solidFill>
              <a:schemeClr val="tx1"/>
            </a:solidFill>
            <a:latin typeface="+mn-lt"/>
            <a:ea typeface="+mn-ea"/>
            <a:cs typeface="+mn-cs"/>
          </a:endParaRPr>
        </a:p>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ねんりんピック開催事業費等のために取崩し</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毎年度、基金設置目的事業に充当するため取崩し予定。</a:t>
          </a:r>
          <a:endParaRPr kumimoji="1"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〇安全防災基金</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（基金の使途）</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lang="ja-JP" altLang="en-US" sz="1100" b="0" i="0" u="none" strike="noStrike" baseline="0" smtClean="0">
              <a:solidFill>
                <a:schemeClr val="tx1"/>
              </a:solidFill>
              <a:latin typeface="+mn-lt"/>
              <a:ea typeface="+mn-ea"/>
              <a:cs typeface="+mn-cs"/>
            </a:rPr>
            <a:t>安全なまちづくりや防災に関する施策を推進し、県民が安全で安心して暮らすことができる県土の形成のために設置しているもの。</a:t>
          </a:r>
        </a:p>
        <a:p>
          <a:r>
            <a:rPr kumimoji="1" lang="ja-JP" altLang="ja-JP" sz="1100">
              <a:solidFill>
                <a:schemeClr val="tx1"/>
              </a:solidFill>
              <a:effectLst/>
              <a:latin typeface="+mn-lt"/>
              <a:ea typeface="+mn-ea"/>
              <a:cs typeface="+mn-cs"/>
            </a:rPr>
            <a:t>（増減理由）</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lang="ja-JP" altLang="en-US" sz="1100" b="0" i="0" u="none" strike="noStrike" baseline="0" smtClean="0">
              <a:solidFill>
                <a:schemeClr val="tx1"/>
              </a:solidFill>
              <a:latin typeface="+mn-lt"/>
              <a:ea typeface="+mn-ea"/>
              <a:cs typeface="+mn-cs"/>
            </a:rPr>
            <a:t>防災・危機管理センター（仮称）の整備のために取崩し</a:t>
          </a:r>
          <a:endParaRPr lang="en-US" altLang="ja-JP" sz="1100" b="0" i="0" u="none" strike="noStrike" baseline="0" smtClean="0">
            <a:solidFill>
              <a:schemeClr val="tx1"/>
            </a:solidFill>
            <a:latin typeface="+mn-lt"/>
            <a:ea typeface="+mn-ea"/>
            <a:cs typeface="+mn-cs"/>
          </a:endParaRPr>
        </a:p>
        <a:p>
          <a:r>
            <a:rPr kumimoji="1" lang="ja-JP" altLang="ja-JP" sz="1100">
              <a:solidFill>
                <a:schemeClr val="tx1"/>
              </a:solidFill>
              <a:effectLst/>
              <a:latin typeface="+mn-lt"/>
              <a:ea typeface="+mn-ea"/>
              <a:cs typeface="+mn-cs"/>
            </a:rPr>
            <a:t>（今後の方針）</a:t>
          </a:r>
          <a:endParaRPr lang="ja-JP" altLang="ja-JP" sz="1400">
            <a:solidFill>
              <a:schemeClr val="tx1"/>
            </a:solidFill>
            <a:effectLst/>
          </a:endParaRP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防災・危機管理センター（仮称）の整備等に活用予定。</a:t>
          </a:r>
          <a:endParaRPr lang="ja-JP" altLang="ja-JP" sz="1400">
            <a:solidFill>
              <a:schemeClr val="tx1"/>
            </a:solidFill>
            <a:effectLst/>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地方財政法に基づき、実質収支（決算剰余金）の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以上を積み立てたもの。</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災害への対応や、経済情勢の変動に伴う税収減などによる年度間の財源の不均衡を調整し、将来にわたる財政の健全運営を図るために設置しているものであり、減債基金と合わせて、標準財政規模の５％程度を最低限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地方財政法に基づき、実質収支（決算剰余金）の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以上を積み立てたもの。</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県債の償還や適正な管理に必要な財源を確保し、将来にわたる財政の健全運営を図るために設置しているものであり、財政調整基金と合わせて、標準財政規模の５％程度を最低限確保する。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1,063,293
1,045,031
4,247.61
499,328,434
482,135,675
1,303,733
297,566,098
1,186,122,999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749300" y="30734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5560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有形固定資産減価償却率は、県有施設の老朽化が進んでいることから、類似団体と比較して高い水準にある。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現在、施設類型別の長寿命化計画の策定を進めており、計画策定後、点検、診断および予防保全により長寿命化を進めていく等、公共施設の適正管理に努める。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51435</xdr:rowOff>
    </xdr:from>
    <xdr:to>
      <xdr:col>23</xdr:col>
      <xdr:colOff>85090</xdr:colOff>
      <xdr:row>33</xdr:row>
      <xdr:rowOff>108331</xdr:rowOff>
    </xdr:to>
    <xdr:cxnSp macro="">
      <xdr:nvCxnSpPr>
        <xdr:cNvPr id="61" name="直線コネクタ 60"/>
        <xdr:cNvCxnSpPr/>
      </xdr:nvCxnSpPr>
      <xdr:spPr>
        <a:xfrm flipV="1">
          <a:off x="4760595" y="5795010"/>
          <a:ext cx="1270" cy="742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112158</xdr:rowOff>
    </xdr:from>
    <xdr:ext cx="405111" cy="259045"/>
    <xdr:sp macro="" textlink="">
      <xdr:nvSpPr>
        <xdr:cNvPr id="62" name="有形固定資産減価償却率最小値テキスト"/>
        <xdr:cNvSpPr txBox="1"/>
      </xdr:nvSpPr>
      <xdr:spPr>
        <a:xfrm>
          <a:off x="4813300" y="6541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108331</xdr:rowOff>
    </xdr:from>
    <xdr:to>
      <xdr:col>23</xdr:col>
      <xdr:colOff>174625</xdr:colOff>
      <xdr:row>33</xdr:row>
      <xdr:rowOff>108331</xdr:rowOff>
    </xdr:to>
    <xdr:cxnSp macro="">
      <xdr:nvCxnSpPr>
        <xdr:cNvPr id="63" name="直線コネクタ 62"/>
        <xdr:cNvCxnSpPr/>
      </xdr:nvCxnSpPr>
      <xdr:spPr>
        <a:xfrm>
          <a:off x="4673600" y="65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169562</xdr:rowOff>
    </xdr:from>
    <xdr:ext cx="405111" cy="259045"/>
    <xdr:sp macro="" textlink="">
      <xdr:nvSpPr>
        <xdr:cNvPr id="64" name="有形固定資産減価償却率最大値テキスト"/>
        <xdr:cNvSpPr txBox="1"/>
      </xdr:nvSpPr>
      <xdr:spPr>
        <a:xfrm>
          <a:off x="4813300" y="557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51435</xdr:rowOff>
    </xdr:from>
    <xdr:to>
      <xdr:col>23</xdr:col>
      <xdr:colOff>174625</xdr:colOff>
      <xdr:row>29</xdr:row>
      <xdr:rowOff>51435</xdr:rowOff>
    </xdr:to>
    <xdr:cxnSp macro="">
      <xdr:nvCxnSpPr>
        <xdr:cNvPr id="65" name="直線コネクタ 64"/>
        <xdr:cNvCxnSpPr/>
      </xdr:nvCxnSpPr>
      <xdr:spPr>
        <a:xfrm>
          <a:off x="4673600" y="579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92600</xdr:rowOff>
    </xdr:from>
    <xdr:ext cx="405111" cy="259045"/>
    <xdr:sp macro="" textlink="">
      <xdr:nvSpPr>
        <xdr:cNvPr id="66" name="有形固定資産減価償却率平均値テキスト"/>
        <xdr:cNvSpPr txBox="1"/>
      </xdr:nvSpPr>
      <xdr:spPr>
        <a:xfrm>
          <a:off x="4813300" y="6007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114173</xdr:rowOff>
    </xdr:from>
    <xdr:to>
      <xdr:col>23</xdr:col>
      <xdr:colOff>136525</xdr:colOff>
      <xdr:row>31</xdr:row>
      <xdr:rowOff>44323</xdr:rowOff>
    </xdr:to>
    <xdr:sp macro="" textlink="">
      <xdr:nvSpPr>
        <xdr:cNvPr id="67" name="フローチャート: 判断 66"/>
        <xdr:cNvSpPr/>
      </xdr:nvSpPr>
      <xdr:spPr>
        <a:xfrm>
          <a:off x="47117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135763</xdr:rowOff>
    </xdr:from>
    <xdr:to>
      <xdr:col>19</xdr:col>
      <xdr:colOff>187325</xdr:colOff>
      <xdr:row>31</xdr:row>
      <xdr:rowOff>65913</xdr:rowOff>
    </xdr:to>
    <xdr:sp macro="" textlink="">
      <xdr:nvSpPr>
        <xdr:cNvPr id="68" name="フローチャート: 判断 67"/>
        <xdr:cNvSpPr/>
      </xdr:nvSpPr>
      <xdr:spPr>
        <a:xfrm>
          <a:off x="4000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69" name="フローチャート: 判断 68"/>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67183</xdr:rowOff>
    </xdr:from>
    <xdr:to>
      <xdr:col>19</xdr:col>
      <xdr:colOff>187325</xdr:colOff>
      <xdr:row>27</xdr:row>
      <xdr:rowOff>168783</xdr:rowOff>
    </xdr:to>
    <xdr:sp macro="" textlink="">
      <xdr:nvSpPr>
        <xdr:cNvPr id="75" name="楕円 74"/>
        <xdr:cNvSpPr/>
      </xdr:nvSpPr>
      <xdr:spPr>
        <a:xfrm>
          <a:off x="4000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123317</xdr:rowOff>
    </xdr:from>
    <xdr:to>
      <xdr:col>15</xdr:col>
      <xdr:colOff>187325</xdr:colOff>
      <xdr:row>28</xdr:row>
      <xdr:rowOff>53467</xdr:rowOff>
    </xdr:to>
    <xdr:sp macro="" textlink="">
      <xdr:nvSpPr>
        <xdr:cNvPr id="76" name="楕円 75"/>
        <xdr:cNvSpPr/>
      </xdr:nvSpPr>
      <xdr:spPr>
        <a:xfrm>
          <a:off x="3238500" y="552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117983</xdr:rowOff>
    </xdr:from>
    <xdr:to>
      <xdr:col>19</xdr:col>
      <xdr:colOff>136525</xdr:colOff>
      <xdr:row>28</xdr:row>
      <xdr:rowOff>2667</xdr:rowOff>
    </xdr:to>
    <xdr:cxnSp macro="">
      <xdr:nvCxnSpPr>
        <xdr:cNvPr id="77" name="直線コネクタ 76"/>
        <xdr:cNvCxnSpPr/>
      </xdr:nvCxnSpPr>
      <xdr:spPr>
        <a:xfrm flipV="1">
          <a:off x="3289300" y="5518658"/>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57040</xdr:rowOff>
    </xdr:from>
    <xdr:ext cx="405111" cy="259045"/>
    <xdr:sp macro="" textlink="">
      <xdr:nvSpPr>
        <xdr:cNvPr id="78" name="n_1aveValue有形固定資産減価償却率"/>
        <xdr:cNvSpPr txBox="1"/>
      </xdr:nvSpPr>
      <xdr:spPr>
        <a:xfrm>
          <a:off x="3836044" y="614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79"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13860</xdr:rowOff>
    </xdr:from>
    <xdr:ext cx="405111" cy="259045"/>
    <xdr:sp macro="" textlink="">
      <xdr:nvSpPr>
        <xdr:cNvPr id="80" name="n_1mainValue有形固定資産減価償却率"/>
        <xdr:cNvSpPr txBox="1"/>
      </xdr:nvSpPr>
      <xdr:spPr>
        <a:xfrm>
          <a:off x="3836044" y="524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69994</xdr:rowOff>
    </xdr:from>
    <xdr:ext cx="405111" cy="259045"/>
    <xdr:sp macro="" textlink="">
      <xdr:nvSpPr>
        <xdr:cNvPr id="81" name="n_2mainValue有形固定資産減価償却率"/>
        <xdr:cNvSpPr txBox="1"/>
      </xdr:nvSpPr>
      <xdr:spPr>
        <a:xfrm>
          <a:off x="3086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3" name="正方形/長方形 8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4" name="正方形/長方形 83"/>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債務償還比率は、県債の新規発行の抑制に努めてきたことなどにより、前年度を下回り、類似団体と比較すると同程度の水準となっているが、社会資本の整備に伴い発行した県債の残高が高水準で推移しているため、引き続き、将来負担の軽減に努め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また、人件費は、平成</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月に策定した定員管理計画に基づき、平成</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月までに目標とした</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人の削減を達成した。引き続き、令和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月に定員管理計画を策定し、令和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月までの</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年間で平成</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月の職員数を基準として定員を維持することとしており、引き続き人件費の抑制に努める。</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5" name="テキスト ボックス 94"/>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6" name="直線コネクタ 95"/>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97" name="テキスト ボックス 96"/>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98" name="直線コネクタ 97"/>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99" name="テキスト ボックス 98"/>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0" name="直線コネクタ 99"/>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1" name="テキスト ボックス 100"/>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2" name="直線コネクタ 101"/>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03" name="テキスト ボックス 102"/>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4" name="直線コネクタ 10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05" name="テキスト ボックス 10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60579</xdr:rowOff>
    </xdr:from>
    <xdr:to>
      <xdr:col>76</xdr:col>
      <xdr:colOff>21589</xdr:colOff>
      <xdr:row>34</xdr:row>
      <xdr:rowOff>88874</xdr:rowOff>
    </xdr:to>
    <xdr:cxnSp macro="">
      <xdr:nvCxnSpPr>
        <xdr:cNvPr id="107" name="直線コネクタ 106"/>
        <xdr:cNvCxnSpPr/>
      </xdr:nvCxnSpPr>
      <xdr:spPr>
        <a:xfrm flipV="1">
          <a:off x="14793595" y="5289804"/>
          <a:ext cx="1269" cy="1399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92701</xdr:rowOff>
    </xdr:from>
    <xdr:ext cx="469744" cy="259045"/>
    <xdr:sp macro="" textlink="">
      <xdr:nvSpPr>
        <xdr:cNvPr id="108" name="債務償還比率最小値テキスト"/>
        <xdr:cNvSpPr txBox="1"/>
      </xdr:nvSpPr>
      <xdr:spPr>
        <a:xfrm>
          <a:off x="14846300" y="66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88874</xdr:rowOff>
    </xdr:from>
    <xdr:to>
      <xdr:col>76</xdr:col>
      <xdr:colOff>111125</xdr:colOff>
      <xdr:row>34</xdr:row>
      <xdr:rowOff>88874</xdr:rowOff>
    </xdr:to>
    <xdr:cxnSp macro="">
      <xdr:nvCxnSpPr>
        <xdr:cNvPr id="109" name="直線コネクタ 108"/>
        <xdr:cNvCxnSpPr/>
      </xdr:nvCxnSpPr>
      <xdr:spPr>
        <a:xfrm>
          <a:off x="14706600" y="668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7256</xdr:rowOff>
    </xdr:from>
    <xdr:ext cx="560923" cy="259045"/>
    <xdr:sp macro="" textlink="">
      <xdr:nvSpPr>
        <xdr:cNvPr id="110" name="債務償還比率最大値テキスト"/>
        <xdr:cNvSpPr txBox="1"/>
      </xdr:nvSpPr>
      <xdr:spPr>
        <a:xfrm>
          <a:off x="14846300" y="50650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60579</xdr:rowOff>
    </xdr:from>
    <xdr:to>
      <xdr:col>76</xdr:col>
      <xdr:colOff>111125</xdr:colOff>
      <xdr:row>26</xdr:row>
      <xdr:rowOff>60579</xdr:rowOff>
    </xdr:to>
    <xdr:cxnSp macro="">
      <xdr:nvCxnSpPr>
        <xdr:cNvPr id="111" name="直線コネクタ 110"/>
        <xdr:cNvCxnSpPr/>
      </xdr:nvCxnSpPr>
      <xdr:spPr>
        <a:xfrm>
          <a:off x="14706600" y="5289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110520</xdr:rowOff>
    </xdr:from>
    <xdr:ext cx="560923" cy="259045"/>
    <xdr:sp macro="" textlink="">
      <xdr:nvSpPr>
        <xdr:cNvPr id="112" name="債務償還比率平均値テキスト"/>
        <xdr:cNvSpPr txBox="1"/>
      </xdr:nvSpPr>
      <xdr:spPr>
        <a:xfrm>
          <a:off x="14846300" y="5682645"/>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87643</xdr:rowOff>
    </xdr:from>
    <xdr:to>
      <xdr:col>76</xdr:col>
      <xdr:colOff>73025</xdr:colOff>
      <xdr:row>30</xdr:row>
      <xdr:rowOff>17793</xdr:rowOff>
    </xdr:to>
    <xdr:sp macro="" textlink="">
      <xdr:nvSpPr>
        <xdr:cNvPr id="113" name="フローチャート: 判断 112"/>
        <xdr:cNvSpPr/>
      </xdr:nvSpPr>
      <xdr:spPr>
        <a:xfrm>
          <a:off x="14744700" y="58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90018</xdr:rowOff>
    </xdr:from>
    <xdr:to>
      <xdr:col>72</xdr:col>
      <xdr:colOff>123825</xdr:colOff>
      <xdr:row>30</xdr:row>
      <xdr:rowOff>20168</xdr:rowOff>
    </xdr:to>
    <xdr:sp macro="" textlink="">
      <xdr:nvSpPr>
        <xdr:cNvPr id="114" name="フローチャート: 判断 113"/>
        <xdr:cNvSpPr/>
      </xdr:nvSpPr>
      <xdr:spPr>
        <a:xfrm>
          <a:off x="14033500" y="583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99085</xdr:rowOff>
    </xdr:from>
    <xdr:to>
      <xdr:col>76</xdr:col>
      <xdr:colOff>73025</xdr:colOff>
      <xdr:row>30</xdr:row>
      <xdr:rowOff>29235</xdr:rowOff>
    </xdr:to>
    <xdr:sp macro="" textlink="">
      <xdr:nvSpPr>
        <xdr:cNvPr id="120" name="楕円 119"/>
        <xdr:cNvSpPr/>
      </xdr:nvSpPr>
      <xdr:spPr>
        <a:xfrm>
          <a:off x="14744700" y="58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77512</xdr:rowOff>
    </xdr:from>
    <xdr:ext cx="560923" cy="259045"/>
    <xdr:sp macro="" textlink="">
      <xdr:nvSpPr>
        <xdr:cNvPr id="121" name="債務償還比率該当値テキスト"/>
        <xdr:cNvSpPr txBox="1"/>
      </xdr:nvSpPr>
      <xdr:spPr>
        <a:xfrm>
          <a:off x="14846300" y="5821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37554</xdr:rowOff>
    </xdr:from>
    <xdr:to>
      <xdr:col>72</xdr:col>
      <xdr:colOff>123825</xdr:colOff>
      <xdr:row>29</xdr:row>
      <xdr:rowOff>139154</xdr:rowOff>
    </xdr:to>
    <xdr:sp macro="" textlink="">
      <xdr:nvSpPr>
        <xdr:cNvPr id="122" name="楕円 121"/>
        <xdr:cNvSpPr/>
      </xdr:nvSpPr>
      <xdr:spPr>
        <a:xfrm>
          <a:off x="14033500" y="57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88354</xdr:rowOff>
    </xdr:from>
    <xdr:to>
      <xdr:col>76</xdr:col>
      <xdr:colOff>22225</xdr:colOff>
      <xdr:row>29</xdr:row>
      <xdr:rowOff>149885</xdr:rowOff>
    </xdr:to>
    <xdr:cxnSp macro="">
      <xdr:nvCxnSpPr>
        <xdr:cNvPr id="123" name="直線コネクタ 122"/>
        <xdr:cNvCxnSpPr/>
      </xdr:nvCxnSpPr>
      <xdr:spPr>
        <a:xfrm>
          <a:off x="14084300" y="5831929"/>
          <a:ext cx="7112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11295</xdr:rowOff>
    </xdr:from>
    <xdr:ext cx="560923" cy="259045"/>
    <xdr:sp macro="" textlink="">
      <xdr:nvSpPr>
        <xdr:cNvPr id="124" name="n_1aveValue債務償還比率"/>
        <xdr:cNvSpPr txBox="1"/>
      </xdr:nvSpPr>
      <xdr:spPr>
        <a:xfrm>
          <a:off x="13791138" y="59263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27</xdr:row>
      <xdr:rowOff>155681</xdr:rowOff>
    </xdr:from>
    <xdr:ext cx="560923" cy="259045"/>
    <xdr:sp macro="" textlink="">
      <xdr:nvSpPr>
        <xdr:cNvPr id="125" name="n_1mainValue債務償還比率"/>
        <xdr:cNvSpPr txBox="1"/>
      </xdr:nvSpPr>
      <xdr:spPr>
        <a:xfrm>
          <a:off x="13791138" y="555635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1,063,293
1,045,031
4,247.61
499,328,434
482,135,675
1,303,733
297,566,098
1,186,122,999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60960</xdr:rowOff>
    </xdr:from>
    <xdr:to>
      <xdr:col>24</xdr:col>
      <xdr:colOff>62865</xdr:colOff>
      <xdr:row>40</xdr:row>
      <xdr:rowOff>148590</xdr:rowOff>
    </xdr:to>
    <xdr:cxnSp macro="">
      <xdr:nvCxnSpPr>
        <xdr:cNvPr id="56" name="直線コネクタ 55"/>
        <xdr:cNvCxnSpPr/>
      </xdr:nvCxnSpPr>
      <xdr:spPr>
        <a:xfrm flipV="1">
          <a:off x="4633595" y="5890260"/>
          <a:ext cx="127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405111" cy="259045"/>
    <xdr:sp macro="" textlink="">
      <xdr:nvSpPr>
        <xdr:cNvPr id="57" name="【道路】&#10;有形固定資産減価償却率最小値テキスト"/>
        <xdr:cNvSpPr txBox="1"/>
      </xdr:nvSpPr>
      <xdr:spPr>
        <a:xfrm>
          <a:off x="468630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148590</xdr:rowOff>
    </xdr:from>
    <xdr:to>
      <xdr:col>24</xdr:col>
      <xdr:colOff>152400</xdr:colOff>
      <xdr:row>40</xdr:row>
      <xdr:rowOff>148590</xdr:rowOff>
    </xdr:to>
    <xdr:cxnSp macro="">
      <xdr:nvCxnSpPr>
        <xdr:cNvPr id="58" name="直線コネクタ 57"/>
        <xdr:cNvCxnSpPr/>
      </xdr:nvCxnSpPr>
      <xdr:spPr>
        <a:xfrm>
          <a:off x="4546600" y="700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7637</xdr:rowOff>
    </xdr:from>
    <xdr:ext cx="405111" cy="259045"/>
    <xdr:sp macro="" textlink="">
      <xdr:nvSpPr>
        <xdr:cNvPr id="59" name="【道路】&#10;有形固定資産減価償却率最大値テキスト"/>
        <xdr:cNvSpPr txBox="1"/>
      </xdr:nvSpPr>
      <xdr:spPr>
        <a:xfrm>
          <a:off x="4686300" y="566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60960</xdr:rowOff>
    </xdr:from>
    <xdr:to>
      <xdr:col>24</xdr:col>
      <xdr:colOff>152400</xdr:colOff>
      <xdr:row>34</xdr:row>
      <xdr:rowOff>60960</xdr:rowOff>
    </xdr:to>
    <xdr:cxnSp macro="">
      <xdr:nvCxnSpPr>
        <xdr:cNvPr id="60" name="直線コネクタ 59"/>
        <xdr:cNvCxnSpPr/>
      </xdr:nvCxnSpPr>
      <xdr:spPr>
        <a:xfrm>
          <a:off x="4546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160037</xdr:rowOff>
    </xdr:from>
    <xdr:ext cx="405111" cy="259045"/>
    <xdr:sp macro="" textlink="">
      <xdr:nvSpPr>
        <xdr:cNvPr id="61" name="【道路】&#10;有形固定資産減価償却率平均値テキスト"/>
        <xdr:cNvSpPr txBox="1"/>
      </xdr:nvSpPr>
      <xdr:spPr>
        <a:xfrm>
          <a:off x="46863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xdr:rowOff>
    </xdr:from>
    <xdr:to>
      <xdr:col>24</xdr:col>
      <xdr:colOff>114300</xdr:colOff>
      <xdr:row>37</xdr:row>
      <xdr:rowOff>111760</xdr:rowOff>
    </xdr:to>
    <xdr:sp macro="" textlink="">
      <xdr:nvSpPr>
        <xdr:cNvPr id="62" name="フローチャート: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135890</xdr:rowOff>
    </xdr:from>
    <xdr:to>
      <xdr:col>20</xdr:col>
      <xdr:colOff>38100</xdr:colOff>
      <xdr:row>37</xdr:row>
      <xdr:rowOff>66040</xdr:rowOff>
    </xdr:to>
    <xdr:sp macro="" textlink="">
      <xdr:nvSpPr>
        <xdr:cNvPr id="63" name="フローチャート: 判断 62"/>
        <xdr:cNvSpPr/>
      </xdr:nvSpPr>
      <xdr:spPr>
        <a:xfrm>
          <a:off x="3746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132080</xdr:rowOff>
    </xdr:from>
    <xdr:to>
      <xdr:col>15</xdr:col>
      <xdr:colOff>101600</xdr:colOff>
      <xdr:row>36</xdr:row>
      <xdr:rowOff>62230</xdr:rowOff>
    </xdr:to>
    <xdr:sp macro="" textlink="">
      <xdr:nvSpPr>
        <xdr:cNvPr id="64" name="フローチャート: 判断 63"/>
        <xdr:cNvSpPr/>
      </xdr:nvSpPr>
      <xdr:spPr>
        <a:xfrm>
          <a:off x="2857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13970</xdr:rowOff>
    </xdr:from>
    <xdr:to>
      <xdr:col>20</xdr:col>
      <xdr:colOff>38100</xdr:colOff>
      <xdr:row>33</xdr:row>
      <xdr:rowOff>115570</xdr:rowOff>
    </xdr:to>
    <xdr:sp macro="" textlink="">
      <xdr:nvSpPr>
        <xdr:cNvPr id="70" name="楕円 69"/>
        <xdr:cNvSpPr/>
      </xdr:nvSpPr>
      <xdr:spPr>
        <a:xfrm>
          <a:off x="3746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74930</xdr:rowOff>
    </xdr:from>
    <xdr:to>
      <xdr:col>15</xdr:col>
      <xdr:colOff>101600</xdr:colOff>
      <xdr:row>34</xdr:row>
      <xdr:rowOff>5080</xdr:rowOff>
    </xdr:to>
    <xdr:sp macro="" textlink="">
      <xdr:nvSpPr>
        <xdr:cNvPr id="71" name="楕円 70"/>
        <xdr:cNvSpPr/>
      </xdr:nvSpPr>
      <xdr:spPr>
        <a:xfrm>
          <a:off x="2857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64770</xdr:rowOff>
    </xdr:from>
    <xdr:to>
      <xdr:col>19</xdr:col>
      <xdr:colOff>177800</xdr:colOff>
      <xdr:row>33</xdr:row>
      <xdr:rowOff>125730</xdr:rowOff>
    </xdr:to>
    <xdr:cxnSp macro="">
      <xdr:nvCxnSpPr>
        <xdr:cNvPr id="72" name="直線コネクタ 71"/>
        <xdr:cNvCxnSpPr/>
      </xdr:nvCxnSpPr>
      <xdr:spPr>
        <a:xfrm flipV="1">
          <a:off x="2908300" y="5722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57167</xdr:rowOff>
    </xdr:from>
    <xdr:ext cx="405111" cy="259045"/>
    <xdr:sp macro="" textlink="">
      <xdr:nvSpPr>
        <xdr:cNvPr id="73" name="n_1aveValue【道路】&#10;有形固定資産減価償却率"/>
        <xdr:cNvSpPr txBox="1"/>
      </xdr:nvSpPr>
      <xdr:spPr>
        <a:xfrm>
          <a:off x="35820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53357</xdr:rowOff>
    </xdr:from>
    <xdr:ext cx="405111" cy="259045"/>
    <xdr:sp macro="" textlink="">
      <xdr:nvSpPr>
        <xdr:cNvPr id="74" name="n_2aveValue【道路】&#10;有形固定資産減価償却率"/>
        <xdr:cNvSpPr txBox="1"/>
      </xdr:nvSpPr>
      <xdr:spPr>
        <a:xfrm>
          <a:off x="2705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132097</xdr:rowOff>
    </xdr:from>
    <xdr:ext cx="405111" cy="259045"/>
    <xdr:sp macro="" textlink="">
      <xdr:nvSpPr>
        <xdr:cNvPr id="75" name="n_1mainValue【道路】&#10;有形固定資産減価償却率"/>
        <xdr:cNvSpPr txBox="1"/>
      </xdr:nvSpPr>
      <xdr:spPr>
        <a:xfrm>
          <a:off x="35820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21607</xdr:rowOff>
    </xdr:from>
    <xdr:ext cx="405111" cy="259045"/>
    <xdr:sp macro="" textlink="">
      <xdr:nvSpPr>
        <xdr:cNvPr id="76" name="n_2mainValue【道路】&#10;有形固定資産減価償却率"/>
        <xdr:cNvSpPr txBox="1"/>
      </xdr:nvSpPr>
      <xdr:spPr>
        <a:xfrm>
          <a:off x="2705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3" name="テキスト ボックス 82"/>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127026</xdr:rowOff>
    </xdr:from>
    <xdr:to>
      <xdr:col>54</xdr:col>
      <xdr:colOff>189865</xdr:colOff>
      <xdr:row>41</xdr:row>
      <xdr:rowOff>141122</xdr:rowOff>
    </xdr:to>
    <xdr:cxnSp macro="">
      <xdr:nvCxnSpPr>
        <xdr:cNvPr id="98" name="直線コネクタ 97"/>
        <xdr:cNvCxnSpPr/>
      </xdr:nvCxnSpPr>
      <xdr:spPr>
        <a:xfrm flipV="1">
          <a:off x="10475595" y="5956326"/>
          <a:ext cx="1270" cy="1214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144949</xdr:rowOff>
    </xdr:from>
    <xdr:ext cx="469744" cy="259045"/>
    <xdr:sp macro="" textlink="">
      <xdr:nvSpPr>
        <xdr:cNvPr id="99" name="【道路】&#10;一人当たり延長最小値テキスト"/>
        <xdr:cNvSpPr txBox="1"/>
      </xdr:nvSpPr>
      <xdr:spPr>
        <a:xfrm>
          <a:off x="10528300" y="71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141122</xdr:rowOff>
    </xdr:from>
    <xdr:to>
      <xdr:col>55</xdr:col>
      <xdr:colOff>88900</xdr:colOff>
      <xdr:row>41</xdr:row>
      <xdr:rowOff>141122</xdr:rowOff>
    </xdr:to>
    <xdr:cxnSp macro="">
      <xdr:nvCxnSpPr>
        <xdr:cNvPr id="100" name="直線コネクタ 99"/>
        <xdr:cNvCxnSpPr/>
      </xdr:nvCxnSpPr>
      <xdr:spPr>
        <a:xfrm>
          <a:off x="10388600" y="71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73703</xdr:rowOff>
    </xdr:from>
    <xdr:ext cx="534377" cy="259045"/>
    <xdr:sp macro="" textlink="">
      <xdr:nvSpPr>
        <xdr:cNvPr id="101" name="【道路】&#10;一人当たり延長最大値テキスト"/>
        <xdr:cNvSpPr txBox="1"/>
      </xdr:nvSpPr>
      <xdr:spPr>
        <a:xfrm>
          <a:off x="10528300" y="57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127026</xdr:rowOff>
    </xdr:from>
    <xdr:to>
      <xdr:col>55</xdr:col>
      <xdr:colOff>88900</xdr:colOff>
      <xdr:row>34</xdr:row>
      <xdr:rowOff>127026</xdr:rowOff>
    </xdr:to>
    <xdr:cxnSp macro="">
      <xdr:nvCxnSpPr>
        <xdr:cNvPr id="102" name="直線コネクタ 101"/>
        <xdr:cNvCxnSpPr/>
      </xdr:nvCxnSpPr>
      <xdr:spPr>
        <a:xfrm>
          <a:off x="10388600" y="59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53586</xdr:rowOff>
    </xdr:from>
    <xdr:ext cx="469744" cy="259045"/>
    <xdr:sp macro="" textlink="">
      <xdr:nvSpPr>
        <xdr:cNvPr id="103" name="【道路】&#10;一人当たり延長平均値テキスト"/>
        <xdr:cNvSpPr txBox="1"/>
      </xdr:nvSpPr>
      <xdr:spPr>
        <a:xfrm>
          <a:off x="10528300" y="6911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75159</xdr:rowOff>
    </xdr:from>
    <xdr:to>
      <xdr:col>55</xdr:col>
      <xdr:colOff>50800</xdr:colOff>
      <xdr:row>41</xdr:row>
      <xdr:rowOff>5309</xdr:rowOff>
    </xdr:to>
    <xdr:sp macro="" textlink="">
      <xdr:nvSpPr>
        <xdr:cNvPr id="104" name="フローチャート: 判断 103"/>
        <xdr:cNvSpPr/>
      </xdr:nvSpPr>
      <xdr:spPr>
        <a:xfrm>
          <a:off x="10426700" y="693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63119</xdr:rowOff>
    </xdr:from>
    <xdr:to>
      <xdr:col>50</xdr:col>
      <xdr:colOff>165100</xdr:colOff>
      <xdr:row>40</xdr:row>
      <xdr:rowOff>164719</xdr:rowOff>
    </xdr:to>
    <xdr:sp macro="" textlink="">
      <xdr:nvSpPr>
        <xdr:cNvPr id="105" name="フローチャート: 判断 104"/>
        <xdr:cNvSpPr/>
      </xdr:nvSpPr>
      <xdr:spPr>
        <a:xfrm>
          <a:off x="9588500" y="69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22809</xdr:rowOff>
    </xdr:from>
    <xdr:to>
      <xdr:col>46</xdr:col>
      <xdr:colOff>38100</xdr:colOff>
      <xdr:row>39</xdr:row>
      <xdr:rowOff>124409</xdr:rowOff>
    </xdr:to>
    <xdr:sp macro="" textlink="">
      <xdr:nvSpPr>
        <xdr:cNvPr id="106" name="フローチャート: 判断 105"/>
        <xdr:cNvSpPr/>
      </xdr:nvSpPr>
      <xdr:spPr>
        <a:xfrm>
          <a:off x="8699500" y="67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170942</xdr:rowOff>
    </xdr:from>
    <xdr:to>
      <xdr:col>50</xdr:col>
      <xdr:colOff>165100</xdr:colOff>
      <xdr:row>41</xdr:row>
      <xdr:rowOff>101092</xdr:rowOff>
    </xdr:to>
    <xdr:sp macro="" textlink="">
      <xdr:nvSpPr>
        <xdr:cNvPr id="112" name="楕円 111"/>
        <xdr:cNvSpPr/>
      </xdr:nvSpPr>
      <xdr:spPr>
        <a:xfrm>
          <a:off x="9588500" y="702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254</xdr:rowOff>
    </xdr:from>
    <xdr:to>
      <xdr:col>46</xdr:col>
      <xdr:colOff>38100</xdr:colOff>
      <xdr:row>41</xdr:row>
      <xdr:rowOff>101854</xdr:rowOff>
    </xdr:to>
    <xdr:sp macro="" textlink="">
      <xdr:nvSpPr>
        <xdr:cNvPr id="113" name="楕円 112"/>
        <xdr:cNvSpPr/>
      </xdr:nvSpPr>
      <xdr:spPr>
        <a:xfrm>
          <a:off x="8699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50292</xdr:rowOff>
    </xdr:from>
    <xdr:to>
      <xdr:col>50</xdr:col>
      <xdr:colOff>114300</xdr:colOff>
      <xdr:row>41</xdr:row>
      <xdr:rowOff>51054</xdr:rowOff>
    </xdr:to>
    <xdr:cxnSp macro="">
      <xdr:nvCxnSpPr>
        <xdr:cNvPr id="114" name="直線コネクタ 113"/>
        <xdr:cNvCxnSpPr/>
      </xdr:nvCxnSpPr>
      <xdr:spPr>
        <a:xfrm flipV="1">
          <a:off x="8750300" y="70797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9796</xdr:rowOff>
    </xdr:from>
    <xdr:ext cx="469744" cy="259045"/>
    <xdr:sp macro="" textlink="">
      <xdr:nvSpPr>
        <xdr:cNvPr id="115" name="n_1aveValue【道路】&#10;一人当たり延長"/>
        <xdr:cNvSpPr txBox="1"/>
      </xdr:nvSpPr>
      <xdr:spPr>
        <a:xfrm>
          <a:off x="9391727" y="66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140936</xdr:rowOff>
    </xdr:from>
    <xdr:ext cx="469744" cy="259045"/>
    <xdr:sp macro="" textlink="">
      <xdr:nvSpPr>
        <xdr:cNvPr id="116" name="n_2aveValue【道路】&#10;一人当たり延長"/>
        <xdr:cNvSpPr txBox="1"/>
      </xdr:nvSpPr>
      <xdr:spPr>
        <a:xfrm>
          <a:off x="8515427" y="648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92219</xdr:rowOff>
    </xdr:from>
    <xdr:ext cx="469744" cy="259045"/>
    <xdr:sp macro="" textlink="">
      <xdr:nvSpPr>
        <xdr:cNvPr id="117" name="n_1mainValue【道路】&#10;一人当たり延長"/>
        <xdr:cNvSpPr txBox="1"/>
      </xdr:nvSpPr>
      <xdr:spPr>
        <a:xfrm>
          <a:off x="9391727" y="712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92981</xdr:rowOff>
    </xdr:from>
    <xdr:ext cx="469744" cy="259045"/>
    <xdr:sp macro="" textlink="">
      <xdr:nvSpPr>
        <xdr:cNvPr id="118" name="n_2mainValue【道路】&#10;一人当たり延長"/>
        <xdr:cNvSpPr txBox="1"/>
      </xdr:nvSpPr>
      <xdr:spPr>
        <a:xfrm>
          <a:off x="8515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0" name="正方形/長方形 119"/>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1" name="正方形/長方形 120"/>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2" name="正方形/長方形 121"/>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3" name="正方形/長方形 122"/>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7" name="テキスト ボックス 13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9" name="テキスト ボックス 13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63</xdr:row>
      <xdr:rowOff>60960</xdr:rowOff>
    </xdr:to>
    <xdr:cxnSp macro="">
      <xdr:nvCxnSpPr>
        <xdr:cNvPr id="141" name="直線コネクタ 140"/>
        <xdr:cNvCxnSpPr/>
      </xdr:nvCxnSpPr>
      <xdr:spPr>
        <a:xfrm flipV="1">
          <a:off x="4633595" y="9738360"/>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42" name="【橋りょう・トンネル】&#10;有形固定資産減価償却率最小値テキスト"/>
        <xdr:cNvSpPr txBox="1"/>
      </xdr:nvSpPr>
      <xdr:spPr>
        <a:xfrm>
          <a:off x="46863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43" name="直線コネクタ 142"/>
        <xdr:cNvCxnSpPr/>
      </xdr:nvCxnSpPr>
      <xdr:spPr>
        <a:xfrm>
          <a:off x="4546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44" name="【橋りょう・トンネル】&#10;有形固定資産減価償却率最大値テキスト"/>
        <xdr:cNvSpPr txBox="1"/>
      </xdr:nvSpPr>
      <xdr:spPr>
        <a:xfrm>
          <a:off x="46863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45" name="直線コネクタ 144"/>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167657</xdr:rowOff>
    </xdr:from>
    <xdr:ext cx="405111" cy="259045"/>
    <xdr:sp macro="" textlink="">
      <xdr:nvSpPr>
        <xdr:cNvPr id="146" name="【橋りょう・トンネル】&#10;有形固定資産減価償却率平均値テキスト"/>
        <xdr:cNvSpPr txBox="1"/>
      </xdr:nvSpPr>
      <xdr:spPr>
        <a:xfrm>
          <a:off x="46863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47" name="フローチャート: 判断 146"/>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67310</xdr:rowOff>
    </xdr:from>
    <xdr:to>
      <xdr:col>20</xdr:col>
      <xdr:colOff>38100</xdr:colOff>
      <xdr:row>59</xdr:row>
      <xdr:rowOff>168910</xdr:rowOff>
    </xdr:to>
    <xdr:sp macro="" textlink="">
      <xdr:nvSpPr>
        <xdr:cNvPr id="148" name="フローチャート: 判断 147"/>
        <xdr:cNvSpPr/>
      </xdr:nvSpPr>
      <xdr:spPr>
        <a:xfrm>
          <a:off x="3746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162560</xdr:rowOff>
    </xdr:from>
    <xdr:to>
      <xdr:col>15</xdr:col>
      <xdr:colOff>101600</xdr:colOff>
      <xdr:row>60</xdr:row>
      <xdr:rowOff>92710</xdr:rowOff>
    </xdr:to>
    <xdr:sp macro="" textlink="">
      <xdr:nvSpPr>
        <xdr:cNvPr id="149" name="フローチャート: 判断 148"/>
        <xdr:cNvSpPr/>
      </xdr:nvSpPr>
      <xdr:spPr>
        <a:xfrm>
          <a:off x="2857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101600</xdr:rowOff>
    </xdr:from>
    <xdr:to>
      <xdr:col>20</xdr:col>
      <xdr:colOff>38100</xdr:colOff>
      <xdr:row>57</xdr:row>
      <xdr:rowOff>31750</xdr:rowOff>
    </xdr:to>
    <xdr:sp macro="" textlink="">
      <xdr:nvSpPr>
        <xdr:cNvPr id="155" name="楕円 154"/>
        <xdr:cNvSpPr/>
      </xdr:nvSpPr>
      <xdr:spPr>
        <a:xfrm>
          <a:off x="3746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158750</xdr:rowOff>
    </xdr:from>
    <xdr:to>
      <xdr:col>15</xdr:col>
      <xdr:colOff>101600</xdr:colOff>
      <xdr:row>57</xdr:row>
      <xdr:rowOff>88900</xdr:rowOff>
    </xdr:to>
    <xdr:sp macro="" textlink="">
      <xdr:nvSpPr>
        <xdr:cNvPr id="156" name="楕円 155"/>
        <xdr:cNvSpPr/>
      </xdr:nvSpPr>
      <xdr:spPr>
        <a:xfrm>
          <a:off x="2857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152400</xdr:rowOff>
    </xdr:from>
    <xdr:to>
      <xdr:col>19</xdr:col>
      <xdr:colOff>177800</xdr:colOff>
      <xdr:row>57</xdr:row>
      <xdr:rowOff>38100</xdr:rowOff>
    </xdr:to>
    <xdr:cxnSp macro="">
      <xdr:nvCxnSpPr>
        <xdr:cNvPr id="157" name="直線コネクタ 156"/>
        <xdr:cNvCxnSpPr/>
      </xdr:nvCxnSpPr>
      <xdr:spPr>
        <a:xfrm flipV="1">
          <a:off x="2908300" y="9753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160037</xdr:rowOff>
    </xdr:from>
    <xdr:ext cx="405111" cy="259045"/>
    <xdr:sp macro="" textlink="">
      <xdr:nvSpPr>
        <xdr:cNvPr id="158" name="n_1aveValue【橋りょう・トンネル】&#10;有形固定資産減価償却率"/>
        <xdr:cNvSpPr txBox="1"/>
      </xdr:nvSpPr>
      <xdr:spPr>
        <a:xfrm>
          <a:off x="35820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83837</xdr:rowOff>
    </xdr:from>
    <xdr:ext cx="405111" cy="259045"/>
    <xdr:sp macro="" textlink="">
      <xdr:nvSpPr>
        <xdr:cNvPr id="159" name="n_2aveValue【橋りょう・トンネル】&#10;有形固定資産減価償却率"/>
        <xdr:cNvSpPr txBox="1"/>
      </xdr:nvSpPr>
      <xdr:spPr>
        <a:xfrm>
          <a:off x="2705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48277</xdr:rowOff>
    </xdr:from>
    <xdr:ext cx="405111" cy="259045"/>
    <xdr:sp macro="" textlink="">
      <xdr:nvSpPr>
        <xdr:cNvPr id="160" name="n_1mainValue【橋りょう・トンネル】&#10;有形固定資産減価償却率"/>
        <xdr:cNvSpPr txBox="1"/>
      </xdr:nvSpPr>
      <xdr:spPr>
        <a:xfrm>
          <a:off x="3582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105427</xdr:rowOff>
    </xdr:from>
    <xdr:ext cx="405111" cy="259045"/>
    <xdr:sp macro="" textlink="">
      <xdr:nvSpPr>
        <xdr:cNvPr id="161" name="n_2mainValue【橋りょう・トンネル】&#10;有形固定資産減価償却率"/>
        <xdr:cNvSpPr txBox="1"/>
      </xdr:nvSpPr>
      <xdr:spPr>
        <a:xfrm>
          <a:off x="27057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3" name="正方形/長方形 162"/>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4" name="正方形/長方形 163"/>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5" name="正方形/長方形 164"/>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6" name="正方形/長方形 165"/>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1" name="テキスト ボックス 17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3" name="テキスト ボックス 17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5" name="テキスト ボックス 17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7" name="テキスト ボックス 17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79" name="テキスト ボックス 17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81" name="テキスト ボックス 18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3" name="テキスト ボックス 18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131834</xdr:rowOff>
    </xdr:from>
    <xdr:to>
      <xdr:col>54</xdr:col>
      <xdr:colOff>189865</xdr:colOff>
      <xdr:row>63</xdr:row>
      <xdr:rowOff>161682</xdr:rowOff>
    </xdr:to>
    <xdr:cxnSp macro="">
      <xdr:nvCxnSpPr>
        <xdr:cNvPr id="185" name="直線コネクタ 184"/>
        <xdr:cNvCxnSpPr/>
      </xdr:nvCxnSpPr>
      <xdr:spPr>
        <a:xfrm flipV="1">
          <a:off x="10475595" y="9561584"/>
          <a:ext cx="1270" cy="140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165509</xdr:rowOff>
    </xdr:from>
    <xdr:ext cx="534377" cy="259045"/>
    <xdr:sp macro="" textlink="">
      <xdr:nvSpPr>
        <xdr:cNvPr id="186" name="【橋りょう・トンネル】&#10;一人当たり有形固定資産（償却資産）額最小値テキスト"/>
        <xdr:cNvSpPr txBox="1"/>
      </xdr:nvSpPr>
      <xdr:spPr>
        <a:xfrm>
          <a:off x="10528300" y="1096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161682</xdr:rowOff>
    </xdr:from>
    <xdr:to>
      <xdr:col>55</xdr:col>
      <xdr:colOff>88900</xdr:colOff>
      <xdr:row>63</xdr:row>
      <xdr:rowOff>161682</xdr:rowOff>
    </xdr:to>
    <xdr:cxnSp macro="">
      <xdr:nvCxnSpPr>
        <xdr:cNvPr id="187" name="直線コネクタ 186"/>
        <xdr:cNvCxnSpPr/>
      </xdr:nvCxnSpPr>
      <xdr:spPr>
        <a:xfrm>
          <a:off x="10388600" y="1096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78511</xdr:rowOff>
    </xdr:from>
    <xdr:ext cx="599010" cy="259045"/>
    <xdr:sp macro="" textlink="">
      <xdr:nvSpPr>
        <xdr:cNvPr id="188" name="【橋りょう・トンネル】&#10;一人当たり有形固定資産（償却資産）額最大値テキスト"/>
        <xdr:cNvSpPr txBox="1"/>
      </xdr:nvSpPr>
      <xdr:spPr>
        <a:xfrm>
          <a:off x="10528300" y="933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131834</xdr:rowOff>
    </xdr:from>
    <xdr:to>
      <xdr:col>55</xdr:col>
      <xdr:colOff>88900</xdr:colOff>
      <xdr:row>55</xdr:row>
      <xdr:rowOff>131834</xdr:rowOff>
    </xdr:to>
    <xdr:cxnSp macro="">
      <xdr:nvCxnSpPr>
        <xdr:cNvPr id="189" name="直線コネクタ 188"/>
        <xdr:cNvCxnSpPr/>
      </xdr:nvCxnSpPr>
      <xdr:spPr>
        <a:xfrm>
          <a:off x="10388600" y="956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1138</xdr:rowOff>
    </xdr:from>
    <xdr:ext cx="599010" cy="259045"/>
    <xdr:sp macro="" textlink="">
      <xdr:nvSpPr>
        <xdr:cNvPr id="190" name="【橋りょう・トンネル】&#10;一人当たり有形固定資産（償却資産）額平均値テキスト"/>
        <xdr:cNvSpPr txBox="1"/>
      </xdr:nvSpPr>
      <xdr:spPr>
        <a:xfrm>
          <a:off x="10528300" y="10116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22711</xdr:rowOff>
    </xdr:from>
    <xdr:to>
      <xdr:col>55</xdr:col>
      <xdr:colOff>50800</xdr:colOff>
      <xdr:row>59</xdr:row>
      <xdr:rowOff>124311</xdr:rowOff>
    </xdr:to>
    <xdr:sp macro="" textlink="">
      <xdr:nvSpPr>
        <xdr:cNvPr id="191" name="フローチャート: 判断 190"/>
        <xdr:cNvSpPr/>
      </xdr:nvSpPr>
      <xdr:spPr>
        <a:xfrm>
          <a:off x="10426700" y="1013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163747</xdr:rowOff>
    </xdr:from>
    <xdr:to>
      <xdr:col>50</xdr:col>
      <xdr:colOff>165100</xdr:colOff>
      <xdr:row>59</xdr:row>
      <xdr:rowOff>93897</xdr:rowOff>
    </xdr:to>
    <xdr:sp macro="" textlink="">
      <xdr:nvSpPr>
        <xdr:cNvPr id="192" name="フローチャート: 判断 191"/>
        <xdr:cNvSpPr/>
      </xdr:nvSpPr>
      <xdr:spPr>
        <a:xfrm>
          <a:off x="9588500" y="1010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83424</xdr:rowOff>
    </xdr:from>
    <xdr:to>
      <xdr:col>46</xdr:col>
      <xdr:colOff>38100</xdr:colOff>
      <xdr:row>60</xdr:row>
      <xdr:rowOff>13574</xdr:rowOff>
    </xdr:to>
    <xdr:sp macro="" textlink="">
      <xdr:nvSpPr>
        <xdr:cNvPr id="193" name="フローチャート: 判断 192"/>
        <xdr:cNvSpPr/>
      </xdr:nvSpPr>
      <xdr:spPr>
        <a:xfrm>
          <a:off x="8699500" y="101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103639</xdr:rowOff>
    </xdr:from>
    <xdr:to>
      <xdr:col>50</xdr:col>
      <xdr:colOff>165100</xdr:colOff>
      <xdr:row>61</xdr:row>
      <xdr:rowOff>33789</xdr:rowOff>
    </xdr:to>
    <xdr:sp macro="" textlink="">
      <xdr:nvSpPr>
        <xdr:cNvPr id="199" name="楕円 198"/>
        <xdr:cNvSpPr/>
      </xdr:nvSpPr>
      <xdr:spPr>
        <a:xfrm>
          <a:off x="9588500" y="1039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106836</xdr:rowOff>
    </xdr:from>
    <xdr:to>
      <xdr:col>46</xdr:col>
      <xdr:colOff>38100</xdr:colOff>
      <xdr:row>61</xdr:row>
      <xdr:rowOff>36986</xdr:rowOff>
    </xdr:to>
    <xdr:sp macro="" textlink="">
      <xdr:nvSpPr>
        <xdr:cNvPr id="200" name="楕円 199"/>
        <xdr:cNvSpPr/>
      </xdr:nvSpPr>
      <xdr:spPr>
        <a:xfrm>
          <a:off x="8699500" y="1039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154439</xdr:rowOff>
    </xdr:from>
    <xdr:to>
      <xdr:col>50</xdr:col>
      <xdr:colOff>114300</xdr:colOff>
      <xdr:row>60</xdr:row>
      <xdr:rowOff>157636</xdr:rowOff>
    </xdr:to>
    <xdr:cxnSp macro="">
      <xdr:nvCxnSpPr>
        <xdr:cNvPr id="201" name="直線コネクタ 200"/>
        <xdr:cNvCxnSpPr/>
      </xdr:nvCxnSpPr>
      <xdr:spPr>
        <a:xfrm flipV="1">
          <a:off x="8750300" y="10441439"/>
          <a:ext cx="889000" cy="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110424</xdr:rowOff>
    </xdr:from>
    <xdr:ext cx="599010" cy="259045"/>
    <xdr:sp macro="" textlink="">
      <xdr:nvSpPr>
        <xdr:cNvPr id="202" name="n_1aveValue【橋りょう・トンネル】&#10;一人当たり有形固定資産（償却資産）額"/>
        <xdr:cNvSpPr txBox="1"/>
      </xdr:nvSpPr>
      <xdr:spPr>
        <a:xfrm>
          <a:off x="9327095" y="988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30101</xdr:rowOff>
    </xdr:from>
    <xdr:ext cx="599010" cy="259045"/>
    <xdr:sp macro="" textlink="">
      <xdr:nvSpPr>
        <xdr:cNvPr id="203" name="n_2aveValue【橋りょう・トンネル】&#10;一人当たり有形固定資産（償却資産）額"/>
        <xdr:cNvSpPr txBox="1"/>
      </xdr:nvSpPr>
      <xdr:spPr>
        <a:xfrm>
          <a:off x="8450795" y="997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24916</xdr:rowOff>
    </xdr:from>
    <xdr:ext cx="599010" cy="259045"/>
    <xdr:sp macro="" textlink="">
      <xdr:nvSpPr>
        <xdr:cNvPr id="204" name="n_1mainValue【橋りょう・トンネル】&#10;一人当たり有形固定資産（償却資産）額"/>
        <xdr:cNvSpPr txBox="1"/>
      </xdr:nvSpPr>
      <xdr:spPr>
        <a:xfrm>
          <a:off x="9327095" y="1048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28113</xdr:rowOff>
    </xdr:from>
    <xdr:ext cx="599010" cy="259045"/>
    <xdr:sp macro="" textlink="">
      <xdr:nvSpPr>
        <xdr:cNvPr id="205" name="n_2mainValue【橋りょう・トンネル】&#10;一人当たり有形固定資産（償却資産）額"/>
        <xdr:cNvSpPr txBox="1"/>
      </xdr:nvSpPr>
      <xdr:spPr>
        <a:xfrm>
          <a:off x="8450795" y="1048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7" name="正方形/長方形 206"/>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8" name="正方形/長方形 207"/>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9" name="正方形/長方形 208"/>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0" name="正方形/長方形 209"/>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2" name="テキスト ボックス 22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51815</xdr:rowOff>
    </xdr:from>
    <xdr:to>
      <xdr:col>24</xdr:col>
      <xdr:colOff>62865</xdr:colOff>
      <xdr:row>84</xdr:row>
      <xdr:rowOff>92963</xdr:rowOff>
    </xdr:to>
    <xdr:cxnSp macro="">
      <xdr:nvCxnSpPr>
        <xdr:cNvPr id="226" name="直線コネクタ 225"/>
        <xdr:cNvCxnSpPr/>
      </xdr:nvCxnSpPr>
      <xdr:spPr>
        <a:xfrm flipV="1">
          <a:off x="4633595" y="13424915"/>
          <a:ext cx="127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96790</xdr:rowOff>
    </xdr:from>
    <xdr:ext cx="405111" cy="259045"/>
    <xdr:sp macro="" textlink="">
      <xdr:nvSpPr>
        <xdr:cNvPr id="227" name="【公営住宅】&#10;有形固定資産減価償却率最小値テキスト"/>
        <xdr:cNvSpPr txBox="1"/>
      </xdr:nvSpPr>
      <xdr:spPr>
        <a:xfrm>
          <a:off x="4686300" y="14498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92963</xdr:rowOff>
    </xdr:from>
    <xdr:to>
      <xdr:col>24</xdr:col>
      <xdr:colOff>152400</xdr:colOff>
      <xdr:row>84</xdr:row>
      <xdr:rowOff>92963</xdr:rowOff>
    </xdr:to>
    <xdr:cxnSp macro="">
      <xdr:nvCxnSpPr>
        <xdr:cNvPr id="228" name="直線コネクタ 227"/>
        <xdr:cNvCxnSpPr/>
      </xdr:nvCxnSpPr>
      <xdr:spPr>
        <a:xfrm>
          <a:off x="4546600" y="1449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05111" cy="259045"/>
    <xdr:sp macro="" textlink="">
      <xdr:nvSpPr>
        <xdr:cNvPr id="229" name="【公営住宅】&#10;有形固定資産減価償却率最大値テキスト"/>
        <xdr:cNvSpPr txBox="1"/>
      </xdr:nvSpPr>
      <xdr:spPr>
        <a:xfrm>
          <a:off x="4686300" y="1320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51815</xdr:rowOff>
    </xdr:from>
    <xdr:to>
      <xdr:col>24</xdr:col>
      <xdr:colOff>152400</xdr:colOff>
      <xdr:row>78</xdr:row>
      <xdr:rowOff>51815</xdr:rowOff>
    </xdr:to>
    <xdr:cxnSp macro="">
      <xdr:nvCxnSpPr>
        <xdr:cNvPr id="230" name="直線コネクタ 229"/>
        <xdr:cNvCxnSpPr/>
      </xdr:nvCxnSpPr>
      <xdr:spPr>
        <a:xfrm>
          <a:off x="4546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61740</xdr:rowOff>
    </xdr:from>
    <xdr:ext cx="405111" cy="259045"/>
    <xdr:sp macro="" textlink="">
      <xdr:nvSpPr>
        <xdr:cNvPr id="231" name="【公営住宅】&#10;有形固定資産減価償却率平均値テキスト"/>
        <xdr:cNvSpPr txBox="1"/>
      </xdr:nvSpPr>
      <xdr:spPr>
        <a:xfrm>
          <a:off x="4686300" y="14120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83313</xdr:rowOff>
    </xdr:from>
    <xdr:to>
      <xdr:col>24</xdr:col>
      <xdr:colOff>114300</xdr:colOff>
      <xdr:row>83</xdr:row>
      <xdr:rowOff>13463</xdr:rowOff>
    </xdr:to>
    <xdr:sp macro="" textlink="">
      <xdr:nvSpPr>
        <xdr:cNvPr id="232" name="フローチャート: 判断 231"/>
        <xdr:cNvSpPr/>
      </xdr:nvSpPr>
      <xdr:spPr>
        <a:xfrm>
          <a:off x="45847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33" name="フローチャート: 判断 232"/>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21589</xdr:rowOff>
    </xdr:from>
    <xdr:to>
      <xdr:col>15</xdr:col>
      <xdr:colOff>101600</xdr:colOff>
      <xdr:row>83</xdr:row>
      <xdr:rowOff>123189</xdr:rowOff>
    </xdr:to>
    <xdr:sp macro="" textlink="">
      <xdr:nvSpPr>
        <xdr:cNvPr id="234" name="フローチャート: 判断 233"/>
        <xdr:cNvSpPr/>
      </xdr:nvSpPr>
      <xdr:spPr>
        <a:xfrm>
          <a:off x="2857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154178</xdr:rowOff>
    </xdr:from>
    <xdr:to>
      <xdr:col>20</xdr:col>
      <xdr:colOff>38100</xdr:colOff>
      <xdr:row>78</xdr:row>
      <xdr:rowOff>84328</xdr:rowOff>
    </xdr:to>
    <xdr:sp macro="" textlink="">
      <xdr:nvSpPr>
        <xdr:cNvPr id="240" name="楕円 239"/>
        <xdr:cNvSpPr/>
      </xdr:nvSpPr>
      <xdr:spPr>
        <a:xfrm>
          <a:off x="3746500" y="1335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60452</xdr:rowOff>
    </xdr:from>
    <xdr:to>
      <xdr:col>15</xdr:col>
      <xdr:colOff>101600</xdr:colOff>
      <xdr:row>78</xdr:row>
      <xdr:rowOff>162052</xdr:rowOff>
    </xdr:to>
    <xdr:sp macro="" textlink="">
      <xdr:nvSpPr>
        <xdr:cNvPr id="241" name="楕円 240"/>
        <xdr:cNvSpPr/>
      </xdr:nvSpPr>
      <xdr:spPr>
        <a:xfrm>
          <a:off x="2857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33528</xdr:rowOff>
    </xdr:from>
    <xdr:to>
      <xdr:col>19</xdr:col>
      <xdr:colOff>177800</xdr:colOff>
      <xdr:row>78</xdr:row>
      <xdr:rowOff>111252</xdr:rowOff>
    </xdr:to>
    <xdr:cxnSp macro="">
      <xdr:nvCxnSpPr>
        <xdr:cNvPr id="242" name="直線コネクタ 241"/>
        <xdr:cNvCxnSpPr/>
      </xdr:nvCxnSpPr>
      <xdr:spPr>
        <a:xfrm flipV="1">
          <a:off x="2908300" y="134066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43"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44" name="n_2aveValue【公営住宅】&#10;有形固定資産減価償却率"/>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100855</xdr:rowOff>
    </xdr:from>
    <xdr:ext cx="405111" cy="259045"/>
    <xdr:sp macro="" textlink="">
      <xdr:nvSpPr>
        <xdr:cNvPr id="245" name="n_1mainValue【公営住宅】&#10;有形固定資産減価償却率"/>
        <xdr:cNvSpPr txBox="1"/>
      </xdr:nvSpPr>
      <xdr:spPr>
        <a:xfrm>
          <a:off x="3582044" y="1313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7129</xdr:rowOff>
    </xdr:from>
    <xdr:ext cx="405111" cy="259045"/>
    <xdr:sp macro="" textlink="">
      <xdr:nvSpPr>
        <xdr:cNvPr id="246" name="n_2mainValue【公営住宅】&#10;有形固定資産減価償却率"/>
        <xdr:cNvSpPr txBox="1"/>
      </xdr:nvSpPr>
      <xdr:spPr>
        <a:xfrm>
          <a:off x="270574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8" name="正方形/長方形 247"/>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9" name="正方形/長方形 248"/>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0" name="正方形/長方形 249"/>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1" name="正方形/長方形 250"/>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5" name="テキスト ボックス 25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56" name="直線コネクタ 25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7" name="テキスト ボックス 25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8" name="直線コネクタ 25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9" name="テキスト ボックス 25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0" name="直線コネクタ 25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1" name="テキスト ボックス 26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2" name="直線コネクタ 26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3" name="テキスト ボックス 26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26670</xdr:rowOff>
    </xdr:from>
    <xdr:to>
      <xdr:col>54</xdr:col>
      <xdr:colOff>189865</xdr:colOff>
      <xdr:row>86</xdr:row>
      <xdr:rowOff>108965</xdr:rowOff>
    </xdr:to>
    <xdr:cxnSp macro="">
      <xdr:nvCxnSpPr>
        <xdr:cNvPr id="267" name="直線コネクタ 266"/>
        <xdr:cNvCxnSpPr/>
      </xdr:nvCxnSpPr>
      <xdr:spPr>
        <a:xfrm flipV="1">
          <a:off x="10475595" y="13571220"/>
          <a:ext cx="127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112792</xdr:rowOff>
    </xdr:from>
    <xdr:ext cx="469744" cy="259045"/>
    <xdr:sp macro="" textlink="">
      <xdr:nvSpPr>
        <xdr:cNvPr id="268" name="【公営住宅】&#10;一人当たり面積最小値テキスト"/>
        <xdr:cNvSpPr txBox="1"/>
      </xdr:nvSpPr>
      <xdr:spPr>
        <a:xfrm>
          <a:off x="105283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69" name="直線コネクタ 26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144797</xdr:rowOff>
    </xdr:from>
    <xdr:ext cx="469744" cy="259045"/>
    <xdr:sp macro="" textlink="">
      <xdr:nvSpPr>
        <xdr:cNvPr id="270" name="【公営住宅】&#10;一人当たり面積最大値テキスト"/>
        <xdr:cNvSpPr txBox="1"/>
      </xdr:nvSpPr>
      <xdr:spPr>
        <a:xfrm>
          <a:off x="105283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71" name="直線コネクタ 270"/>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80027</xdr:rowOff>
    </xdr:from>
    <xdr:ext cx="469744" cy="259045"/>
    <xdr:sp macro="" textlink="">
      <xdr:nvSpPr>
        <xdr:cNvPr id="272" name="【公営住宅】&#10;一人当たり面積平均値テキスト"/>
        <xdr:cNvSpPr txBox="1"/>
      </xdr:nvSpPr>
      <xdr:spPr>
        <a:xfrm>
          <a:off x="105283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273" name="フローチャート: 判断 272"/>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74" name="フローチャート: 判断 27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75" name="フローチャート: 判断 274"/>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67311</xdr:rowOff>
    </xdr:from>
    <xdr:to>
      <xdr:col>50</xdr:col>
      <xdr:colOff>165100</xdr:colOff>
      <xdr:row>86</xdr:row>
      <xdr:rowOff>168911</xdr:rowOff>
    </xdr:to>
    <xdr:sp macro="" textlink="">
      <xdr:nvSpPr>
        <xdr:cNvPr id="281" name="楕円 280"/>
        <xdr:cNvSpPr/>
      </xdr:nvSpPr>
      <xdr:spPr>
        <a:xfrm>
          <a:off x="9588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67311</xdr:rowOff>
    </xdr:from>
    <xdr:to>
      <xdr:col>46</xdr:col>
      <xdr:colOff>38100</xdr:colOff>
      <xdr:row>86</xdr:row>
      <xdr:rowOff>168911</xdr:rowOff>
    </xdr:to>
    <xdr:sp macro="" textlink="">
      <xdr:nvSpPr>
        <xdr:cNvPr id="282" name="楕円 281"/>
        <xdr:cNvSpPr/>
      </xdr:nvSpPr>
      <xdr:spPr>
        <a:xfrm>
          <a:off x="8699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118111</xdr:rowOff>
    </xdr:from>
    <xdr:to>
      <xdr:col>50</xdr:col>
      <xdr:colOff>114300</xdr:colOff>
      <xdr:row>86</xdr:row>
      <xdr:rowOff>118111</xdr:rowOff>
    </xdr:to>
    <xdr:cxnSp macro="">
      <xdr:nvCxnSpPr>
        <xdr:cNvPr id="283" name="直線コネクタ 282"/>
        <xdr:cNvCxnSpPr/>
      </xdr:nvCxnSpPr>
      <xdr:spPr>
        <a:xfrm>
          <a:off x="8750300" y="14862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84" name="n_1aveValue【公営住宅】&#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285" name="n_2aveValue【公営住宅】&#10;一人当たり面積"/>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160038</xdr:rowOff>
    </xdr:from>
    <xdr:ext cx="469744" cy="259045"/>
    <xdr:sp macro="" textlink="">
      <xdr:nvSpPr>
        <xdr:cNvPr id="286" name="n_1mainValue【公営住宅】&#10;一人当たり面積"/>
        <xdr:cNvSpPr txBox="1"/>
      </xdr:nvSpPr>
      <xdr:spPr>
        <a:xfrm>
          <a:off x="9391727"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160038</xdr:rowOff>
    </xdr:from>
    <xdr:ext cx="469744" cy="259045"/>
    <xdr:sp macro="" textlink="">
      <xdr:nvSpPr>
        <xdr:cNvPr id="287" name="n_2mainValue【公営住宅】&#10;一人当たり面積"/>
        <xdr:cNvSpPr txBox="1"/>
      </xdr:nvSpPr>
      <xdr:spPr>
        <a:xfrm>
          <a:off x="8515427"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9" name="正方形/長方形 288"/>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0" name="正方形/長方形 289"/>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1" name="正方形/長方形 290"/>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2" name="正方形/長方形 291"/>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3" name="正方形/長方形 29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4" name="テキスト ボックス 29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5" name="直線コネクタ 29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6" name="テキスト ボックス 29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297" name="直線コネクタ 296"/>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298" name="テキスト ボックス 297"/>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01" name="直線コネクタ 300"/>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02" name="テキスト ボックス 301"/>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4" name="テキスト ボックス 30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93345</xdr:rowOff>
    </xdr:from>
    <xdr:to>
      <xdr:col>24</xdr:col>
      <xdr:colOff>62865</xdr:colOff>
      <xdr:row>107</xdr:row>
      <xdr:rowOff>121920</xdr:rowOff>
    </xdr:to>
    <xdr:cxnSp macro="">
      <xdr:nvCxnSpPr>
        <xdr:cNvPr id="306" name="直線コネクタ 305"/>
        <xdr:cNvCxnSpPr/>
      </xdr:nvCxnSpPr>
      <xdr:spPr>
        <a:xfrm flipV="1">
          <a:off x="4633595" y="17238345"/>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125747</xdr:rowOff>
    </xdr:from>
    <xdr:ext cx="405111" cy="259045"/>
    <xdr:sp macro="" textlink="">
      <xdr:nvSpPr>
        <xdr:cNvPr id="307" name="【港湾・漁港】&#10;有形固定資産減価償却率最小値テキスト"/>
        <xdr:cNvSpPr txBox="1"/>
      </xdr:nvSpPr>
      <xdr:spPr>
        <a:xfrm>
          <a:off x="46863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121920</xdr:rowOff>
    </xdr:from>
    <xdr:to>
      <xdr:col>24</xdr:col>
      <xdr:colOff>152400</xdr:colOff>
      <xdr:row>107</xdr:row>
      <xdr:rowOff>121920</xdr:rowOff>
    </xdr:to>
    <xdr:cxnSp macro="">
      <xdr:nvCxnSpPr>
        <xdr:cNvPr id="308" name="直線コネクタ 307"/>
        <xdr:cNvCxnSpPr/>
      </xdr:nvCxnSpPr>
      <xdr:spPr>
        <a:xfrm>
          <a:off x="4546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40022</xdr:rowOff>
    </xdr:from>
    <xdr:ext cx="405111" cy="259045"/>
    <xdr:sp macro="" textlink="">
      <xdr:nvSpPr>
        <xdr:cNvPr id="309" name="【港湾・漁港】&#10;有形固定資産減価償却率最大値テキスト"/>
        <xdr:cNvSpPr txBox="1"/>
      </xdr:nvSpPr>
      <xdr:spPr>
        <a:xfrm>
          <a:off x="4686300" y="1701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93345</xdr:rowOff>
    </xdr:from>
    <xdr:to>
      <xdr:col>24</xdr:col>
      <xdr:colOff>152400</xdr:colOff>
      <xdr:row>100</xdr:row>
      <xdr:rowOff>93345</xdr:rowOff>
    </xdr:to>
    <xdr:cxnSp macro="">
      <xdr:nvCxnSpPr>
        <xdr:cNvPr id="310" name="直線コネクタ 309"/>
        <xdr:cNvCxnSpPr/>
      </xdr:nvCxnSpPr>
      <xdr:spPr>
        <a:xfrm>
          <a:off x="4546600" y="172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146702</xdr:rowOff>
    </xdr:from>
    <xdr:ext cx="405111" cy="259045"/>
    <xdr:sp macro="" textlink="">
      <xdr:nvSpPr>
        <xdr:cNvPr id="311" name="【港湾・漁港】&#10;有形固定資産減価償却率平均値テキスト"/>
        <xdr:cNvSpPr txBox="1"/>
      </xdr:nvSpPr>
      <xdr:spPr>
        <a:xfrm>
          <a:off x="4686300" y="1797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168275</xdr:rowOff>
    </xdr:from>
    <xdr:to>
      <xdr:col>24</xdr:col>
      <xdr:colOff>114300</xdr:colOff>
      <xdr:row>105</xdr:row>
      <xdr:rowOff>98425</xdr:rowOff>
    </xdr:to>
    <xdr:sp macro="" textlink="">
      <xdr:nvSpPr>
        <xdr:cNvPr id="312" name="フローチャート: 判断 311"/>
        <xdr:cNvSpPr/>
      </xdr:nvSpPr>
      <xdr:spPr>
        <a:xfrm>
          <a:off x="4584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139700</xdr:rowOff>
    </xdr:from>
    <xdr:to>
      <xdr:col>20</xdr:col>
      <xdr:colOff>38100</xdr:colOff>
      <xdr:row>106</xdr:row>
      <xdr:rowOff>69850</xdr:rowOff>
    </xdr:to>
    <xdr:sp macro="" textlink="">
      <xdr:nvSpPr>
        <xdr:cNvPr id="313" name="フローチャート: 判断 312"/>
        <xdr:cNvSpPr/>
      </xdr:nvSpPr>
      <xdr:spPr>
        <a:xfrm>
          <a:off x="3746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19686</xdr:rowOff>
    </xdr:from>
    <xdr:to>
      <xdr:col>15</xdr:col>
      <xdr:colOff>101600</xdr:colOff>
      <xdr:row>106</xdr:row>
      <xdr:rowOff>121286</xdr:rowOff>
    </xdr:to>
    <xdr:sp macro="" textlink="">
      <xdr:nvSpPr>
        <xdr:cNvPr id="314" name="フローチャート: 判断 313"/>
        <xdr:cNvSpPr/>
      </xdr:nvSpPr>
      <xdr:spPr>
        <a:xfrm>
          <a:off x="2857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320" name="楕円 319"/>
        <xdr:cNvSpPr/>
      </xdr:nvSpPr>
      <xdr:spPr>
        <a:xfrm>
          <a:off x="3746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21" name="楕円 320"/>
        <xdr:cNvSpPr/>
      </xdr:nvSpPr>
      <xdr:spPr>
        <a:xfrm>
          <a:off x="2857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76200</xdr:rowOff>
    </xdr:to>
    <xdr:cxnSp macro="">
      <xdr:nvCxnSpPr>
        <xdr:cNvPr id="322" name="直線コネクタ 321"/>
        <xdr:cNvCxnSpPr/>
      </xdr:nvCxnSpPr>
      <xdr:spPr>
        <a:xfrm flipV="1">
          <a:off x="2908300" y="1819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60977</xdr:rowOff>
    </xdr:from>
    <xdr:ext cx="405111" cy="259045"/>
    <xdr:sp macro="" textlink="">
      <xdr:nvSpPr>
        <xdr:cNvPr id="323" name="n_1aveValue【港湾・漁港】&#10;有形固定資産減価償却率"/>
        <xdr:cNvSpPr txBox="1"/>
      </xdr:nvSpPr>
      <xdr:spPr>
        <a:xfrm>
          <a:off x="3582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137813</xdr:rowOff>
    </xdr:from>
    <xdr:ext cx="405111" cy="259045"/>
    <xdr:sp macro="" textlink="">
      <xdr:nvSpPr>
        <xdr:cNvPr id="324" name="n_2aveValue【港湾・漁港】&#10;有形固定資産減価償却率"/>
        <xdr:cNvSpPr txBox="1"/>
      </xdr:nvSpPr>
      <xdr:spPr>
        <a:xfrm>
          <a:off x="2705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86377</xdr:rowOff>
    </xdr:from>
    <xdr:ext cx="405111" cy="259045"/>
    <xdr:sp macro="" textlink="">
      <xdr:nvSpPr>
        <xdr:cNvPr id="325" name="n_1mainValue【港湾・漁港】&#10;有形固定資産減価償却率"/>
        <xdr:cNvSpPr txBox="1"/>
      </xdr:nvSpPr>
      <xdr:spPr>
        <a:xfrm>
          <a:off x="3582044" y="179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326" name="n_2mainValue【港湾・漁港】&#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8" name="正方形/長方形 327"/>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9" name="正方形/長方形 328"/>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0" name="正方形/長方形 329"/>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1" name="正方形/長方形 330"/>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6" name="テキスト ボックス 33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8" name="テキスト ボックス 33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40" name="テキスト ボックス 33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42" name="テキスト ボックス 34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44" name="テキスト ボックス 34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6" name="テキスト ボックス 34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99555</xdr:rowOff>
    </xdr:from>
    <xdr:to>
      <xdr:col>54</xdr:col>
      <xdr:colOff>189865</xdr:colOff>
      <xdr:row>106</xdr:row>
      <xdr:rowOff>156153</xdr:rowOff>
    </xdr:to>
    <xdr:cxnSp macro="">
      <xdr:nvCxnSpPr>
        <xdr:cNvPr id="348" name="直線コネクタ 347"/>
        <xdr:cNvCxnSpPr/>
      </xdr:nvCxnSpPr>
      <xdr:spPr>
        <a:xfrm flipV="1">
          <a:off x="10475595" y="17244555"/>
          <a:ext cx="1270" cy="108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159980</xdr:rowOff>
    </xdr:from>
    <xdr:ext cx="534377" cy="259045"/>
    <xdr:sp macro="" textlink="">
      <xdr:nvSpPr>
        <xdr:cNvPr id="349" name="【港湾・漁港】&#10;一人当たり有形固定資産（償却資産）額最小値テキスト"/>
        <xdr:cNvSpPr txBox="1"/>
      </xdr:nvSpPr>
      <xdr:spPr>
        <a:xfrm>
          <a:off x="10528300" y="1833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106</xdr:row>
      <xdr:rowOff>156153</xdr:rowOff>
    </xdr:from>
    <xdr:to>
      <xdr:col>55</xdr:col>
      <xdr:colOff>88900</xdr:colOff>
      <xdr:row>106</xdr:row>
      <xdr:rowOff>156153</xdr:rowOff>
    </xdr:to>
    <xdr:cxnSp macro="">
      <xdr:nvCxnSpPr>
        <xdr:cNvPr id="350" name="直線コネクタ 349"/>
        <xdr:cNvCxnSpPr/>
      </xdr:nvCxnSpPr>
      <xdr:spPr>
        <a:xfrm>
          <a:off x="10388600" y="1832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46232</xdr:rowOff>
    </xdr:from>
    <xdr:ext cx="599010" cy="259045"/>
    <xdr:sp macro="" textlink="">
      <xdr:nvSpPr>
        <xdr:cNvPr id="351" name="【港湾・漁港】&#10;一人当たり有形固定資産（償却資産）額最大値テキスト"/>
        <xdr:cNvSpPr txBox="1"/>
      </xdr:nvSpPr>
      <xdr:spPr>
        <a:xfrm>
          <a:off x="10528300" y="1701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99555</xdr:rowOff>
    </xdr:from>
    <xdr:to>
      <xdr:col>55</xdr:col>
      <xdr:colOff>88900</xdr:colOff>
      <xdr:row>100</xdr:row>
      <xdr:rowOff>99555</xdr:rowOff>
    </xdr:to>
    <xdr:cxnSp macro="">
      <xdr:nvCxnSpPr>
        <xdr:cNvPr id="352" name="直線コネクタ 351"/>
        <xdr:cNvCxnSpPr/>
      </xdr:nvCxnSpPr>
      <xdr:spPr>
        <a:xfrm>
          <a:off x="10388600" y="17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18980</xdr:rowOff>
    </xdr:from>
    <xdr:ext cx="599010" cy="259045"/>
    <xdr:sp macro="" textlink="">
      <xdr:nvSpPr>
        <xdr:cNvPr id="353" name="【港湾・漁港】&#10;一人当たり有形固定資産（償却資産）額平均値テキスト"/>
        <xdr:cNvSpPr txBox="1"/>
      </xdr:nvSpPr>
      <xdr:spPr>
        <a:xfrm>
          <a:off x="10528300" y="17678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40553</xdr:rowOff>
    </xdr:from>
    <xdr:to>
      <xdr:col>55</xdr:col>
      <xdr:colOff>50800</xdr:colOff>
      <xdr:row>103</xdr:row>
      <xdr:rowOff>142153</xdr:rowOff>
    </xdr:to>
    <xdr:sp macro="" textlink="">
      <xdr:nvSpPr>
        <xdr:cNvPr id="354" name="フローチャート: 判断 353"/>
        <xdr:cNvSpPr/>
      </xdr:nvSpPr>
      <xdr:spPr>
        <a:xfrm>
          <a:off x="10426700" y="176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92498</xdr:rowOff>
    </xdr:from>
    <xdr:to>
      <xdr:col>50</xdr:col>
      <xdr:colOff>165100</xdr:colOff>
      <xdr:row>104</xdr:row>
      <xdr:rowOff>22648</xdr:rowOff>
    </xdr:to>
    <xdr:sp macro="" textlink="">
      <xdr:nvSpPr>
        <xdr:cNvPr id="355" name="フローチャート: 判断 354"/>
        <xdr:cNvSpPr/>
      </xdr:nvSpPr>
      <xdr:spPr>
        <a:xfrm>
          <a:off x="9588500" y="1775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1130</xdr:rowOff>
    </xdr:from>
    <xdr:to>
      <xdr:col>46</xdr:col>
      <xdr:colOff>38100</xdr:colOff>
      <xdr:row>104</xdr:row>
      <xdr:rowOff>102730</xdr:rowOff>
    </xdr:to>
    <xdr:sp macro="" textlink="">
      <xdr:nvSpPr>
        <xdr:cNvPr id="356" name="フローチャート: 判断 355"/>
        <xdr:cNvSpPr/>
      </xdr:nvSpPr>
      <xdr:spPr>
        <a:xfrm>
          <a:off x="8699500" y="178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49479</xdr:rowOff>
    </xdr:from>
    <xdr:to>
      <xdr:col>50</xdr:col>
      <xdr:colOff>165100</xdr:colOff>
      <xdr:row>107</xdr:row>
      <xdr:rowOff>151079</xdr:rowOff>
    </xdr:to>
    <xdr:sp macro="" textlink="">
      <xdr:nvSpPr>
        <xdr:cNvPr id="362" name="楕円 361"/>
        <xdr:cNvSpPr/>
      </xdr:nvSpPr>
      <xdr:spPr>
        <a:xfrm>
          <a:off x="9588500" y="1839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55271</xdr:rowOff>
    </xdr:from>
    <xdr:to>
      <xdr:col>46</xdr:col>
      <xdr:colOff>38100</xdr:colOff>
      <xdr:row>107</xdr:row>
      <xdr:rowOff>156871</xdr:rowOff>
    </xdr:to>
    <xdr:sp macro="" textlink="">
      <xdr:nvSpPr>
        <xdr:cNvPr id="363" name="楕円 362"/>
        <xdr:cNvSpPr/>
      </xdr:nvSpPr>
      <xdr:spPr>
        <a:xfrm>
          <a:off x="8699500" y="1840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100279</xdr:rowOff>
    </xdr:from>
    <xdr:to>
      <xdr:col>50</xdr:col>
      <xdr:colOff>114300</xdr:colOff>
      <xdr:row>107</xdr:row>
      <xdr:rowOff>106071</xdr:rowOff>
    </xdr:to>
    <xdr:cxnSp macro="">
      <xdr:nvCxnSpPr>
        <xdr:cNvPr id="364" name="直線コネクタ 363"/>
        <xdr:cNvCxnSpPr/>
      </xdr:nvCxnSpPr>
      <xdr:spPr>
        <a:xfrm flipV="1">
          <a:off x="8750300" y="18445429"/>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39175</xdr:rowOff>
    </xdr:from>
    <xdr:ext cx="599010" cy="259045"/>
    <xdr:sp macro="" textlink="">
      <xdr:nvSpPr>
        <xdr:cNvPr id="365" name="n_1aveValue【港湾・漁港】&#10;一人当たり有形固定資産（償却資産）額"/>
        <xdr:cNvSpPr txBox="1"/>
      </xdr:nvSpPr>
      <xdr:spPr>
        <a:xfrm>
          <a:off x="9327095" y="1752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119257</xdr:rowOff>
    </xdr:from>
    <xdr:ext cx="599010" cy="259045"/>
    <xdr:sp macro="" textlink="">
      <xdr:nvSpPr>
        <xdr:cNvPr id="366" name="n_2aveValue【港湾・漁港】&#10;一人当たり有形固定資産（償却資産）額"/>
        <xdr:cNvSpPr txBox="1"/>
      </xdr:nvSpPr>
      <xdr:spPr>
        <a:xfrm>
          <a:off x="8450795" y="1760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142206</xdr:rowOff>
    </xdr:from>
    <xdr:ext cx="534377" cy="259045"/>
    <xdr:sp macro="" textlink="">
      <xdr:nvSpPr>
        <xdr:cNvPr id="367" name="n_1mainValue【港湾・漁港】&#10;一人当たり有形固定資産（償却資産）額"/>
        <xdr:cNvSpPr txBox="1"/>
      </xdr:nvSpPr>
      <xdr:spPr>
        <a:xfrm>
          <a:off x="9359411" y="184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147998</xdr:rowOff>
    </xdr:from>
    <xdr:ext cx="534377" cy="259045"/>
    <xdr:sp macro="" textlink="">
      <xdr:nvSpPr>
        <xdr:cNvPr id="368" name="n_2mainValue【港湾・漁港】&#10;一人当たり有形固定資産（償却資産）額"/>
        <xdr:cNvSpPr txBox="1"/>
      </xdr:nvSpPr>
      <xdr:spPr>
        <a:xfrm>
          <a:off x="8483111" y="184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0" name="正方形/長方形 369"/>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1" name="正方形/長方形 370"/>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2" name="正方形/長方形 371"/>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3" name="正方形/長方形 372"/>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7" name="テキスト ボックス 37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8" name="直線コネクタ 37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9" name="テキスト ボックス 37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0" name="直線コネクタ 37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1" name="テキスト ボックス 38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2" name="直線コネクタ 38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3" name="テキスト ボックス 38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4" name="直線コネクタ 38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385" name="テキスト ボックス 384"/>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89916</xdr:rowOff>
    </xdr:from>
    <xdr:to>
      <xdr:col>85</xdr:col>
      <xdr:colOff>126364</xdr:colOff>
      <xdr:row>42</xdr:row>
      <xdr:rowOff>39624</xdr:rowOff>
    </xdr:to>
    <xdr:cxnSp macro="">
      <xdr:nvCxnSpPr>
        <xdr:cNvPr id="389" name="直線コネクタ 388"/>
        <xdr:cNvCxnSpPr/>
      </xdr:nvCxnSpPr>
      <xdr:spPr>
        <a:xfrm flipV="1">
          <a:off x="16317595" y="5919216"/>
          <a:ext cx="1269"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43451</xdr:rowOff>
    </xdr:from>
    <xdr:ext cx="405111" cy="259045"/>
    <xdr:sp macro="" textlink="">
      <xdr:nvSpPr>
        <xdr:cNvPr id="390" name="【空港】&#10;有形固定資産減価償却率最小値テキスト"/>
        <xdr:cNvSpPr txBox="1"/>
      </xdr:nvSpPr>
      <xdr:spPr>
        <a:xfrm>
          <a:off x="16370300" y="724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39624</xdr:rowOff>
    </xdr:from>
    <xdr:to>
      <xdr:col>86</xdr:col>
      <xdr:colOff>25400</xdr:colOff>
      <xdr:row>42</xdr:row>
      <xdr:rowOff>39624</xdr:rowOff>
    </xdr:to>
    <xdr:cxnSp macro="">
      <xdr:nvCxnSpPr>
        <xdr:cNvPr id="391" name="直線コネクタ 390"/>
        <xdr:cNvCxnSpPr/>
      </xdr:nvCxnSpPr>
      <xdr:spPr>
        <a:xfrm>
          <a:off x="16230600" y="724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36593</xdr:rowOff>
    </xdr:from>
    <xdr:ext cx="405111" cy="259045"/>
    <xdr:sp macro="" textlink="">
      <xdr:nvSpPr>
        <xdr:cNvPr id="392" name="【空港】&#10;有形固定資産減価償却率最大値テキスト"/>
        <xdr:cNvSpPr txBox="1"/>
      </xdr:nvSpPr>
      <xdr:spPr>
        <a:xfrm>
          <a:off x="16370300"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89916</xdr:rowOff>
    </xdr:from>
    <xdr:to>
      <xdr:col>86</xdr:col>
      <xdr:colOff>25400</xdr:colOff>
      <xdr:row>34</xdr:row>
      <xdr:rowOff>89916</xdr:rowOff>
    </xdr:to>
    <xdr:cxnSp macro="">
      <xdr:nvCxnSpPr>
        <xdr:cNvPr id="393" name="直線コネクタ 392"/>
        <xdr:cNvCxnSpPr/>
      </xdr:nvCxnSpPr>
      <xdr:spPr>
        <a:xfrm>
          <a:off x="16230600" y="591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28973</xdr:rowOff>
    </xdr:from>
    <xdr:ext cx="405111" cy="259045"/>
    <xdr:sp macro="" textlink="">
      <xdr:nvSpPr>
        <xdr:cNvPr id="394" name="【空港】&#10;有形固定資産減価償却率平均値テキスト"/>
        <xdr:cNvSpPr txBox="1"/>
      </xdr:nvSpPr>
      <xdr:spPr>
        <a:xfrm>
          <a:off x="16370300" y="7058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50546</xdr:rowOff>
    </xdr:from>
    <xdr:to>
      <xdr:col>85</xdr:col>
      <xdr:colOff>177800</xdr:colOff>
      <xdr:row>41</xdr:row>
      <xdr:rowOff>152146</xdr:rowOff>
    </xdr:to>
    <xdr:sp macro="" textlink="">
      <xdr:nvSpPr>
        <xdr:cNvPr id="395" name="フローチャート: 判断 394"/>
        <xdr:cNvSpPr/>
      </xdr:nvSpPr>
      <xdr:spPr>
        <a:xfrm>
          <a:off x="16268700" y="70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68834</xdr:rowOff>
    </xdr:from>
    <xdr:to>
      <xdr:col>81</xdr:col>
      <xdr:colOff>101600</xdr:colOff>
      <xdr:row>37</xdr:row>
      <xdr:rowOff>170435</xdr:rowOff>
    </xdr:to>
    <xdr:sp macro="" textlink="">
      <xdr:nvSpPr>
        <xdr:cNvPr id="396" name="フローチャート: 判断 395"/>
        <xdr:cNvSpPr/>
      </xdr:nvSpPr>
      <xdr:spPr>
        <a:xfrm>
          <a:off x="15430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164846</xdr:rowOff>
    </xdr:from>
    <xdr:to>
      <xdr:col>76</xdr:col>
      <xdr:colOff>165100</xdr:colOff>
      <xdr:row>38</xdr:row>
      <xdr:rowOff>94996</xdr:rowOff>
    </xdr:to>
    <xdr:sp macro="" textlink="">
      <xdr:nvSpPr>
        <xdr:cNvPr id="397" name="フローチャート: 判断 396"/>
        <xdr:cNvSpPr/>
      </xdr:nvSpPr>
      <xdr:spPr>
        <a:xfrm>
          <a:off x="14541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55118</xdr:rowOff>
    </xdr:from>
    <xdr:to>
      <xdr:col>81</xdr:col>
      <xdr:colOff>101600</xdr:colOff>
      <xdr:row>37</xdr:row>
      <xdr:rowOff>156718</xdr:rowOff>
    </xdr:to>
    <xdr:sp macro="" textlink="">
      <xdr:nvSpPr>
        <xdr:cNvPr id="403" name="楕円 402"/>
        <xdr:cNvSpPr/>
      </xdr:nvSpPr>
      <xdr:spPr>
        <a:xfrm>
          <a:off x="15430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04" name="楕円 403"/>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105918</xdr:rowOff>
    </xdr:from>
    <xdr:to>
      <xdr:col>81</xdr:col>
      <xdr:colOff>50800</xdr:colOff>
      <xdr:row>37</xdr:row>
      <xdr:rowOff>156210</xdr:rowOff>
    </xdr:to>
    <xdr:cxnSp macro="">
      <xdr:nvCxnSpPr>
        <xdr:cNvPr id="405" name="直線コネクタ 404"/>
        <xdr:cNvCxnSpPr/>
      </xdr:nvCxnSpPr>
      <xdr:spPr>
        <a:xfrm flipV="1">
          <a:off x="14592300" y="64495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161561</xdr:rowOff>
    </xdr:from>
    <xdr:ext cx="405111" cy="259045"/>
    <xdr:sp macro="" textlink="">
      <xdr:nvSpPr>
        <xdr:cNvPr id="406" name="n_1aveValue【空港】&#10;有形固定資産減価償却率"/>
        <xdr:cNvSpPr txBox="1"/>
      </xdr:nvSpPr>
      <xdr:spPr>
        <a:xfrm>
          <a:off x="15266044" y="650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86123</xdr:rowOff>
    </xdr:from>
    <xdr:ext cx="405111" cy="259045"/>
    <xdr:sp macro="" textlink="">
      <xdr:nvSpPr>
        <xdr:cNvPr id="407" name="n_2aveValue【空港】&#10;有形固定資産減価償却率"/>
        <xdr:cNvSpPr txBox="1"/>
      </xdr:nvSpPr>
      <xdr:spPr>
        <a:xfrm>
          <a:off x="14389744"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1795</xdr:rowOff>
    </xdr:from>
    <xdr:ext cx="405111" cy="259045"/>
    <xdr:sp macro="" textlink="">
      <xdr:nvSpPr>
        <xdr:cNvPr id="408" name="n_1mainValue【空港】&#10;有形固定資産減価償却率"/>
        <xdr:cNvSpPr txBox="1"/>
      </xdr:nvSpPr>
      <xdr:spPr>
        <a:xfrm>
          <a:off x="152660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09" name="n_2mainValue【空港】&#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1" name="正方形/長方形 410"/>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2" name="正方形/長方形 411"/>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3" name="正方形/長方形 412"/>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4" name="正方形/長方形 413"/>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8" name="直線コネクタ 41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9" name="テキスト ボックス 41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0" name="直線コネクタ 41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21" name="テキスト ボックス 42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2" name="直線コネクタ 42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23" name="テキスト ボックス 42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4" name="直線コネクタ 42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25" name="テキスト ボックス 42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6" name="直線コネクタ 42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7" name="テキスト ボックス 42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8" name="直線コネクタ 42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9" name="テキスト ボックス 42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0" name="直線コネクタ 4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1" name="テキスト ボックス 4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2"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96926</xdr:rowOff>
    </xdr:from>
    <xdr:to>
      <xdr:col>116</xdr:col>
      <xdr:colOff>62864</xdr:colOff>
      <xdr:row>42</xdr:row>
      <xdr:rowOff>90417</xdr:rowOff>
    </xdr:to>
    <xdr:cxnSp macro="">
      <xdr:nvCxnSpPr>
        <xdr:cNvPr id="433" name="直線コネクタ 432"/>
        <xdr:cNvCxnSpPr/>
      </xdr:nvCxnSpPr>
      <xdr:spPr>
        <a:xfrm flipV="1">
          <a:off x="22159595" y="5754776"/>
          <a:ext cx="1269" cy="153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94244</xdr:rowOff>
    </xdr:from>
    <xdr:ext cx="378565" cy="259045"/>
    <xdr:sp macro="" textlink="">
      <xdr:nvSpPr>
        <xdr:cNvPr id="434" name="【空港】&#10;一人当たり有形固定資産（償却資産）額最小値テキスト"/>
        <xdr:cNvSpPr txBox="1"/>
      </xdr:nvSpPr>
      <xdr:spPr>
        <a:xfrm>
          <a:off x="22212300" y="7295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90417</xdr:rowOff>
    </xdr:from>
    <xdr:to>
      <xdr:col>116</xdr:col>
      <xdr:colOff>152400</xdr:colOff>
      <xdr:row>42</xdr:row>
      <xdr:rowOff>90417</xdr:rowOff>
    </xdr:to>
    <xdr:cxnSp macro="">
      <xdr:nvCxnSpPr>
        <xdr:cNvPr id="435" name="直線コネクタ 434"/>
        <xdr:cNvCxnSpPr/>
      </xdr:nvCxnSpPr>
      <xdr:spPr>
        <a:xfrm>
          <a:off x="22072600" y="729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43603</xdr:rowOff>
    </xdr:from>
    <xdr:ext cx="599010" cy="259045"/>
    <xdr:sp macro="" textlink="">
      <xdr:nvSpPr>
        <xdr:cNvPr id="436" name="【空港】&#10;一人当たり有形固定資産（償却資産）額最大値テキスト"/>
        <xdr:cNvSpPr txBox="1"/>
      </xdr:nvSpPr>
      <xdr:spPr>
        <a:xfrm>
          <a:off x="22212300" y="553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96926</xdr:rowOff>
    </xdr:from>
    <xdr:to>
      <xdr:col>116</xdr:col>
      <xdr:colOff>152400</xdr:colOff>
      <xdr:row>33</xdr:row>
      <xdr:rowOff>96926</xdr:rowOff>
    </xdr:to>
    <xdr:cxnSp macro="">
      <xdr:nvCxnSpPr>
        <xdr:cNvPr id="437" name="直線コネクタ 436"/>
        <xdr:cNvCxnSpPr/>
      </xdr:nvCxnSpPr>
      <xdr:spPr>
        <a:xfrm>
          <a:off x="22072600" y="575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88485</xdr:rowOff>
    </xdr:from>
    <xdr:ext cx="534377" cy="259045"/>
    <xdr:sp macro="" textlink="">
      <xdr:nvSpPr>
        <xdr:cNvPr id="438" name="【空港】&#10;一人当たり有形固定資産（償却資産）額平均値テキスト"/>
        <xdr:cNvSpPr txBox="1"/>
      </xdr:nvSpPr>
      <xdr:spPr>
        <a:xfrm>
          <a:off x="22212300" y="694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110058</xdr:rowOff>
    </xdr:from>
    <xdr:to>
      <xdr:col>116</xdr:col>
      <xdr:colOff>114300</xdr:colOff>
      <xdr:row>41</xdr:row>
      <xdr:rowOff>40208</xdr:rowOff>
    </xdr:to>
    <xdr:sp macro="" textlink="">
      <xdr:nvSpPr>
        <xdr:cNvPr id="439" name="フローチャート: 判断 438"/>
        <xdr:cNvSpPr/>
      </xdr:nvSpPr>
      <xdr:spPr>
        <a:xfrm>
          <a:off x="22110700" y="69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167459</xdr:rowOff>
    </xdr:from>
    <xdr:to>
      <xdr:col>112</xdr:col>
      <xdr:colOff>38100</xdr:colOff>
      <xdr:row>42</xdr:row>
      <xdr:rowOff>97609</xdr:rowOff>
    </xdr:to>
    <xdr:sp macro="" textlink="">
      <xdr:nvSpPr>
        <xdr:cNvPr id="440" name="フローチャート: 判断 439"/>
        <xdr:cNvSpPr/>
      </xdr:nvSpPr>
      <xdr:spPr>
        <a:xfrm>
          <a:off x="21272500" y="719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158793</xdr:rowOff>
    </xdr:from>
    <xdr:to>
      <xdr:col>107</xdr:col>
      <xdr:colOff>101600</xdr:colOff>
      <xdr:row>42</xdr:row>
      <xdr:rowOff>88943</xdr:rowOff>
    </xdr:to>
    <xdr:sp macro="" textlink="">
      <xdr:nvSpPr>
        <xdr:cNvPr id="441" name="フローチャート: 判断 440"/>
        <xdr:cNvSpPr/>
      </xdr:nvSpPr>
      <xdr:spPr>
        <a:xfrm>
          <a:off x="20383500" y="71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142204</xdr:rowOff>
    </xdr:from>
    <xdr:to>
      <xdr:col>112</xdr:col>
      <xdr:colOff>38100</xdr:colOff>
      <xdr:row>42</xdr:row>
      <xdr:rowOff>72354</xdr:rowOff>
    </xdr:to>
    <xdr:sp macro="" textlink="">
      <xdr:nvSpPr>
        <xdr:cNvPr id="447" name="楕円 446"/>
        <xdr:cNvSpPr/>
      </xdr:nvSpPr>
      <xdr:spPr>
        <a:xfrm>
          <a:off x="21272500" y="71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142813</xdr:rowOff>
    </xdr:from>
    <xdr:to>
      <xdr:col>107</xdr:col>
      <xdr:colOff>101600</xdr:colOff>
      <xdr:row>42</xdr:row>
      <xdr:rowOff>72963</xdr:rowOff>
    </xdr:to>
    <xdr:sp macro="" textlink="">
      <xdr:nvSpPr>
        <xdr:cNvPr id="448" name="楕円 447"/>
        <xdr:cNvSpPr/>
      </xdr:nvSpPr>
      <xdr:spPr>
        <a:xfrm>
          <a:off x="20383500" y="71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21554</xdr:rowOff>
    </xdr:from>
    <xdr:to>
      <xdr:col>111</xdr:col>
      <xdr:colOff>177800</xdr:colOff>
      <xdr:row>42</xdr:row>
      <xdr:rowOff>22163</xdr:rowOff>
    </xdr:to>
    <xdr:cxnSp macro="">
      <xdr:nvCxnSpPr>
        <xdr:cNvPr id="449" name="直線コネクタ 448"/>
        <xdr:cNvCxnSpPr/>
      </xdr:nvCxnSpPr>
      <xdr:spPr>
        <a:xfrm flipV="1">
          <a:off x="20434300" y="722245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88736</xdr:rowOff>
    </xdr:from>
    <xdr:ext cx="469744" cy="259045"/>
    <xdr:sp macro="" textlink="">
      <xdr:nvSpPr>
        <xdr:cNvPr id="450" name="n_1aveValue【空港】&#10;一人当たり有形固定資産（償却資産）額"/>
        <xdr:cNvSpPr txBox="1"/>
      </xdr:nvSpPr>
      <xdr:spPr>
        <a:xfrm>
          <a:off x="21075728" y="728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80070</xdr:rowOff>
    </xdr:from>
    <xdr:ext cx="469744" cy="259045"/>
    <xdr:sp macro="" textlink="">
      <xdr:nvSpPr>
        <xdr:cNvPr id="451" name="n_2aveValue【空港】&#10;一人当たり有形固定資産（償却資産）額"/>
        <xdr:cNvSpPr txBox="1"/>
      </xdr:nvSpPr>
      <xdr:spPr>
        <a:xfrm>
          <a:off x="20199428" y="728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88881</xdr:rowOff>
    </xdr:from>
    <xdr:ext cx="469744" cy="259045"/>
    <xdr:sp macro="" textlink="">
      <xdr:nvSpPr>
        <xdr:cNvPr id="452" name="n_1mainValue【空港】&#10;一人当たり有形固定資産（償却資産）額"/>
        <xdr:cNvSpPr txBox="1"/>
      </xdr:nvSpPr>
      <xdr:spPr>
        <a:xfrm>
          <a:off x="21075728" y="694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89490</xdr:rowOff>
    </xdr:from>
    <xdr:ext cx="469744" cy="259045"/>
    <xdr:sp macro="" textlink="">
      <xdr:nvSpPr>
        <xdr:cNvPr id="453" name="n_2mainValue【空港】&#10;一人当たり有形固定資産（償却資産）額"/>
        <xdr:cNvSpPr txBox="1"/>
      </xdr:nvSpPr>
      <xdr:spPr>
        <a:xfrm>
          <a:off x="20199428" y="69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4" name="正方形/長方形 4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55" name="正方形/長方形 454"/>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6" name="正方形/長方形 455"/>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7" name="正方形/長方形 456"/>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8" name="正方形/長方形 457"/>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0" name="テキスト ボックス 4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2" name="テキスト ボックス 4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4" name="テキスト ボックス 4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6" name="テキスト ボックス 4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8" name="テキスト ボックス 4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0" name="テキスト ボックス 4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2" name="テキスト ボックス 4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4" name="テキスト ボックス 4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114300</xdr:rowOff>
    </xdr:from>
    <xdr:to>
      <xdr:col>85</xdr:col>
      <xdr:colOff>126364</xdr:colOff>
      <xdr:row>63</xdr:row>
      <xdr:rowOff>80010</xdr:rowOff>
    </xdr:to>
    <xdr:cxnSp macro="">
      <xdr:nvCxnSpPr>
        <xdr:cNvPr id="476" name="直線コネクタ 475"/>
        <xdr:cNvCxnSpPr/>
      </xdr:nvCxnSpPr>
      <xdr:spPr>
        <a:xfrm flipV="1">
          <a:off x="16317595" y="9544050"/>
          <a:ext cx="1269"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83837</xdr:rowOff>
    </xdr:from>
    <xdr:ext cx="405111" cy="259045"/>
    <xdr:sp macro="" textlink="">
      <xdr:nvSpPr>
        <xdr:cNvPr id="477" name="【学校施設】&#10;有形固定資産減価償却率最小値テキスト"/>
        <xdr:cNvSpPr txBox="1"/>
      </xdr:nvSpPr>
      <xdr:spPr>
        <a:xfrm>
          <a:off x="163703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78" name="直線コネクタ 47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60977</xdr:rowOff>
    </xdr:from>
    <xdr:ext cx="405111" cy="259045"/>
    <xdr:sp macro="" textlink="">
      <xdr:nvSpPr>
        <xdr:cNvPr id="479" name="【学校施設】&#10;有形固定資産減価償却率最大値テキスト"/>
        <xdr:cNvSpPr txBox="1"/>
      </xdr:nvSpPr>
      <xdr:spPr>
        <a:xfrm>
          <a:off x="163703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480" name="直線コネクタ 479"/>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53357</xdr:rowOff>
    </xdr:from>
    <xdr:ext cx="405111" cy="259045"/>
    <xdr:sp macro="" textlink="">
      <xdr:nvSpPr>
        <xdr:cNvPr id="481" name="【学校施設】&#10;有形固定資産減価償却率平均値テキスト"/>
        <xdr:cNvSpPr txBox="1"/>
      </xdr:nvSpPr>
      <xdr:spPr>
        <a:xfrm>
          <a:off x="16370300" y="999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482" name="フローチャート: 判断 481"/>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162560</xdr:rowOff>
    </xdr:from>
    <xdr:to>
      <xdr:col>81</xdr:col>
      <xdr:colOff>101600</xdr:colOff>
      <xdr:row>59</xdr:row>
      <xdr:rowOff>92710</xdr:rowOff>
    </xdr:to>
    <xdr:sp macro="" textlink="">
      <xdr:nvSpPr>
        <xdr:cNvPr id="483" name="フローチャート: 判断 482"/>
        <xdr:cNvSpPr/>
      </xdr:nvSpPr>
      <xdr:spPr>
        <a:xfrm>
          <a:off x="15430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484" name="フローチャート: 判断 483"/>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5" name="テキスト ボックス 4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6" name="テキスト ボックス 4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7" name="テキスト ボックス 4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8" name="テキスト ボックス 4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9" name="テキスト ボックス 4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93980</xdr:rowOff>
    </xdr:from>
    <xdr:to>
      <xdr:col>81</xdr:col>
      <xdr:colOff>101600</xdr:colOff>
      <xdr:row>59</xdr:row>
      <xdr:rowOff>24130</xdr:rowOff>
    </xdr:to>
    <xdr:sp macro="" textlink="">
      <xdr:nvSpPr>
        <xdr:cNvPr id="490" name="楕円 489"/>
        <xdr:cNvSpPr/>
      </xdr:nvSpPr>
      <xdr:spPr>
        <a:xfrm>
          <a:off x="15430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143510</xdr:rowOff>
    </xdr:from>
    <xdr:to>
      <xdr:col>76</xdr:col>
      <xdr:colOff>165100</xdr:colOff>
      <xdr:row>59</xdr:row>
      <xdr:rowOff>73660</xdr:rowOff>
    </xdr:to>
    <xdr:sp macro="" textlink="">
      <xdr:nvSpPr>
        <xdr:cNvPr id="491" name="楕円 490"/>
        <xdr:cNvSpPr/>
      </xdr:nvSpPr>
      <xdr:spPr>
        <a:xfrm>
          <a:off x="14541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59</xdr:row>
      <xdr:rowOff>22860</xdr:rowOff>
    </xdr:to>
    <xdr:cxnSp macro="">
      <xdr:nvCxnSpPr>
        <xdr:cNvPr id="492" name="直線コネクタ 491"/>
        <xdr:cNvCxnSpPr/>
      </xdr:nvCxnSpPr>
      <xdr:spPr>
        <a:xfrm flipV="1">
          <a:off x="14592300" y="100888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83837</xdr:rowOff>
    </xdr:from>
    <xdr:ext cx="405111" cy="259045"/>
    <xdr:sp macro="" textlink="">
      <xdr:nvSpPr>
        <xdr:cNvPr id="493" name="n_1aveValue【学校施設】&#10;有形固定資産減価償却率"/>
        <xdr:cNvSpPr txBox="1"/>
      </xdr:nvSpPr>
      <xdr:spPr>
        <a:xfrm>
          <a:off x="152660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76217</xdr:rowOff>
    </xdr:from>
    <xdr:ext cx="405111" cy="259045"/>
    <xdr:sp macro="" textlink="">
      <xdr:nvSpPr>
        <xdr:cNvPr id="494" name="n_2aveValue【学校施設】&#10;有形固定資産減価償却率"/>
        <xdr:cNvSpPr txBox="1"/>
      </xdr:nvSpPr>
      <xdr:spPr>
        <a:xfrm>
          <a:off x="14389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40657</xdr:rowOff>
    </xdr:from>
    <xdr:ext cx="405111" cy="259045"/>
    <xdr:sp macro="" textlink="">
      <xdr:nvSpPr>
        <xdr:cNvPr id="495" name="n_1mainValue【学校施設】&#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496" name="n_2mainValue【学校施設】&#10;有形固定資産減価償却率"/>
        <xdr:cNvSpPr txBox="1"/>
      </xdr:nvSpPr>
      <xdr:spPr>
        <a:xfrm>
          <a:off x="14389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7" name="正方形/長方形 4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8" name="正方形/長方形 497"/>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9" name="正方形/長方形 498"/>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00" name="正方形/長方形 499"/>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01" name="正方形/長方形 500"/>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5" name="テキスト ボックス 51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7" name="テキスト ボックス 51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58783</xdr:rowOff>
    </xdr:from>
    <xdr:to>
      <xdr:col>116</xdr:col>
      <xdr:colOff>62864</xdr:colOff>
      <xdr:row>64</xdr:row>
      <xdr:rowOff>24493</xdr:rowOff>
    </xdr:to>
    <xdr:cxnSp macro="">
      <xdr:nvCxnSpPr>
        <xdr:cNvPr id="521" name="直線コネクタ 520"/>
        <xdr:cNvCxnSpPr/>
      </xdr:nvCxnSpPr>
      <xdr:spPr>
        <a:xfrm flipV="1">
          <a:off x="22159595" y="9659983"/>
          <a:ext cx="1269"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28320</xdr:rowOff>
    </xdr:from>
    <xdr:ext cx="469744" cy="259045"/>
    <xdr:sp macro="" textlink="">
      <xdr:nvSpPr>
        <xdr:cNvPr id="522" name="【学校施設】&#10;一人当たり面積最小値テキスト"/>
        <xdr:cNvSpPr txBox="1"/>
      </xdr:nvSpPr>
      <xdr:spPr>
        <a:xfrm>
          <a:off x="22212300" y="1100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24493</xdr:rowOff>
    </xdr:from>
    <xdr:to>
      <xdr:col>116</xdr:col>
      <xdr:colOff>152400</xdr:colOff>
      <xdr:row>64</xdr:row>
      <xdr:rowOff>24493</xdr:rowOff>
    </xdr:to>
    <xdr:cxnSp macro="">
      <xdr:nvCxnSpPr>
        <xdr:cNvPr id="523" name="直線コネクタ 522"/>
        <xdr:cNvCxnSpPr/>
      </xdr:nvCxnSpPr>
      <xdr:spPr>
        <a:xfrm>
          <a:off x="22072600" y="1099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5460</xdr:rowOff>
    </xdr:from>
    <xdr:ext cx="469744" cy="259045"/>
    <xdr:sp macro="" textlink="">
      <xdr:nvSpPr>
        <xdr:cNvPr id="524" name="【学校施設】&#10;一人当たり面積最大値テキスト"/>
        <xdr:cNvSpPr txBox="1"/>
      </xdr:nvSpPr>
      <xdr:spPr>
        <a:xfrm>
          <a:off x="22212300" y="943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58783</xdr:rowOff>
    </xdr:from>
    <xdr:to>
      <xdr:col>116</xdr:col>
      <xdr:colOff>152400</xdr:colOff>
      <xdr:row>56</xdr:row>
      <xdr:rowOff>58783</xdr:rowOff>
    </xdr:to>
    <xdr:cxnSp macro="">
      <xdr:nvCxnSpPr>
        <xdr:cNvPr id="525" name="直線コネクタ 524"/>
        <xdr:cNvCxnSpPr/>
      </xdr:nvCxnSpPr>
      <xdr:spPr>
        <a:xfrm>
          <a:off x="22072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9270</xdr:rowOff>
    </xdr:from>
    <xdr:ext cx="469744" cy="259045"/>
    <xdr:sp macro="" textlink="">
      <xdr:nvSpPr>
        <xdr:cNvPr id="526" name="【学校施設】&#10;一人当たり面積平均値テキスト"/>
        <xdr:cNvSpPr txBox="1"/>
      </xdr:nvSpPr>
      <xdr:spPr>
        <a:xfrm>
          <a:off x="22212300" y="1063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527" name="フローチャート: 判断 526"/>
        <xdr:cNvSpPr/>
      </xdr:nvSpPr>
      <xdr:spPr>
        <a:xfrm>
          <a:off x="221107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28" name="フローチャート: 判断 527"/>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529" name="フローチャート: 判断 528"/>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99423</xdr:rowOff>
    </xdr:from>
    <xdr:to>
      <xdr:col>112</xdr:col>
      <xdr:colOff>38100</xdr:colOff>
      <xdr:row>62</xdr:row>
      <xdr:rowOff>29573</xdr:rowOff>
    </xdr:to>
    <xdr:sp macro="" textlink="">
      <xdr:nvSpPr>
        <xdr:cNvPr id="535" name="楕円 534"/>
        <xdr:cNvSpPr/>
      </xdr:nvSpPr>
      <xdr:spPr>
        <a:xfrm>
          <a:off x="21272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133713</xdr:rowOff>
    </xdr:from>
    <xdr:to>
      <xdr:col>107</xdr:col>
      <xdr:colOff>101600</xdr:colOff>
      <xdr:row>62</xdr:row>
      <xdr:rowOff>63863</xdr:rowOff>
    </xdr:to>
    <xdr:sp macro="" textlink="">
      <xdr:nvSpPr>
        <xdr:cNvPr id="536" name="楕円 535"/>
        <xdr:cNvSpPr/>
      </xdr:nvSpPr>
      <xdr:spPr>
        <a:xfrm>
          <a:off x="20383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150223</xdr:rowOff>
    </xdr:from>
    <xdr:to>
      <xdr:col>111</xdr:col>
      <xdr:colOff>177800</xdr:colOff>
      <xdr:row>62</xdr:row>
      <xdr:rowOff>13063</xdr:rowOff>
    </xdr:to>
    <xdr:cxnSp macro="">
      <xdr:nvCxnSpPr>
        <xdr:cNvPr id="537" name="直線コネクタ 536"/>
        <xdr:cNvCxnSpPr/>
      </xdr:nvCxnSpPr>
      <xdr:spPr>
        <a:xfrm flipV="1">
          <a:off x="20434300" y="106086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538" name="n_1aveValue【学校施設】&#10;一人当たり面積"/>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39" name="n_2aveValue【学校施設】&#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46100</xdr:rowOff>
    </xdr:from>
    <xdr:ext cx="469744" cy="259045"/>
    <xdr:sp macro="" textlink="">
      <xdr:nvSpPr>
        <xdr:cNvPr id="540" name="n_1mainValue【学校施設】&#10;一人当たり面積"/>
        <xdr:cNvSpPr txBox="1"/>
      </xdr:nvSpPr>
      <xdr:spPr>
        <a:xfrm>
          <a:off x="21075727" y="103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80390</xdr:rowOff>
    </xdr:from>
    <xdr:ext cx="469744" cy="259045"/>
    <xdr:sp macro="" textlink="">
      <xdr:nvSpPr>
        <xdr:cNvPr id="541" name="n_2mainValue【学校施設】&#10;一人当たり面積"/>
        <xdr:cNvSpPr txBox="1"/>
      </xdr:nvSpPr>
      <xdr:spPr>
        <a:xfrm>
          <a:off x="20199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43" name="正方形/長方形 542"/>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44" name="正方形/長方形 543"/>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45" name="正方形/長方形 544"/>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46" name="正方形/長方形 545"/>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0" name="テキスト ボックス 54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1" name="直線コネクタ 55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2" name="テキスト ボックス 55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3" name="直線コネクタ 55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4" name="テキスト ボックス 55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5" name="直線コネクタ 55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6" name="テキスト ボックス 55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7" name="直線コネクタ 55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8" name="テキスト ボックス 55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9" name="直線コネクタ 55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0" name="テキスト ボックス 55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112395</xdr:rowOff>
    </xdr:from>
    <xdr:to>
      <xdr:col>85</xdr:col>
      <xdr:colOff>126364</xdr:colOff>
      <xdr:row>87</xdr:row>
      <xdr:rowOff>38100</xdr:rowOff>
    </xdr:to>
    <xdr:cxnSp macro="">
      <xdr:nvCxnSpPr>
        <xdr:cNvPr id="564" name="直線コネクタ 563"/>
        <xdr:cNvCxnSpPr/>
      </xdr:nvCxnSpPr>
      <xdr:spPr>
        <a:xfrm flipV="1">
          <a:off x="16317595" y="13485495"/>
          <a:ext cx="1269"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41927</xdr:rowOff>
    </xdr:from>
    <xdr:ext cx="405111" cy="259045"/>
    <xdr:sp macro="" textlink="">
      <xdr:nvSpPr>
        <xdr:cNvPr id="565" name="【図書館】&#10;有形固定資産減価償却率最小値テキスト"/>
        <xdr:cNvSpPr txBox="1"/>
      </xdr:nvSpPr>
      <xdr:spPr>
        <a:xfrm>
          <a:off x="163703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38100</xdr:rowOff>
    </xdr:from>
    <xdr:to>
      <xdr:col>86</xdr:col>
      <xdr:colOff>25400</xdr:colOff>
      <xdr:row>87</xdr:row>
      <xdr:rowOff>38100</xdr:rowOff>
    </xdr:to>
    <xdr:cxnSp macro="">
      <xdr:nvCxnSpPr>
        <xdr:cNvPr id="566" name="直線コネクタ 565"/>
        <xdr:cNvCxnSpPr/>
      </xdr:nvCxnSpPr>
      <xdr:spPr>
        <a:xfrm>
          <a:off x="16230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59072</xdr:rowOff>
    </xdr:from>
    <xdr:ext cx="405111" cy="259045"/>
    <xdr:sp macro="" textlink="">
      <xdr:nvSpPr>
        <xdr:cNvPr id="567" name="【図書館】&#10;有形固定資産減価償却率最大値テキスト"/>
        <xdr:cNvSpPr txBox="1"/>
      </xdr:nvSpPr>
      <xdr:spPr>
        <a:xfrm>
          <a:off x="163703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568" name="直線コネクタ 56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70502</xdr:rowOff>
    </xdr:from>
    <xdr:ext cx="405111" cy="259045"/>
    <xdr:sp macro="" textlink="">
      <xdr:nvSpPr>
        <xdr:cNvPr id="569" name="【図書館】&#10;有形固定資産減価償却率平均値テキスト"/>
        <xdr:cNvSpPr txBox="1"/>
      </xdr:nvSpPr>
      <xdr:spPr>
        <a:xfrm>
          <a:off x="163703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570" name="フローチャート: 判断 569"/>
        <xdr:cNvSpPr/>
      </xdr:nvSpPr>
      <xdr:spPr>
        <a:xfrm>
          <a:off x="16268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111125</xdr:rowOff>
    </xdr:from>
    <xdr:to>
      <xdr:col>81</xdr:col>
      <xdr:colOff>101600</xdr:colOff>
      <xdr:row>83</xdr:row>
      <xdr:rowOff>41275</xdr:rowOff>
    </xdr:to>
    <xdr:sp macro="" textlink="">
      <xdr:nvSpPr>
        <xdr:cNvPr id="571" name="フローチャート: 判断 570"/>
        <xdr:cNvSpPr/>
      </xdr:nvSpPr>
      <xdr:spPr>
        <a:xfrm>
          <a:off x="15430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71120</xdr:rowOff>
    </xdr:from>
    <xdr:to>
      <xdr:col>76</xdr:col>
      <xdr:colOff>165100</xdr:colOff>
      <xdr:row>81</xdr:row>
      <xdr:rowOff>1270</xdr:rowOff>
    </xdr:to>
    <xdr:sp macro="" textlink="">
      <xdr:nvSpPr>
        <xdr:cNvPr id="572" name="フローチャート: 判断 571"/>
        <xdr:cNvSpPr/>
      </xdr:nvSpPr>
      <xdr:spPr>
        <a:xfrm>
          <a:off x="145415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93980</xdr:rowOff>
    </xdr:from>
    <xdr:to>
      <xdr:col>81</xdr:col>
      <xdr:colOff>101600</xdr:colOff>
      <xdr:row>82</xdr:row>
      <xdr:rowOff>24130</xdr:rowOff>
    </xdr:to>
    <xdr:sp macro="" textlink="">
      <xdr:nvSpPr>
        <xdr:cNvPr id="578" name="楕円 577"/>
        <xdr:cNvSpPr/>
      </xdr:nvSpPr>
      <xdr:spPr>
        <a:xfrm>
          <a:off x="15430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79" name="楕円 578"/>
        <xdr:cNvSpPr/>
      </xdr:nvSpPr>
      <xdr:spPr>
        <a:xfrm>
          <a:off x="14541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144780</xdr:rowOff>
    </xdr:from>
    <xdr:to>
      <xdr:col>81</xdr:col>
      <xdr:colOff>50800</xdr:colOff>
      <xdr:row>82</xdr:row>
      <xdr:rowOff>0</xdr:rowOff>
    </xdr:to>
    <xdr:cxnSp macro="">
      <xdr:nvCxnSpPr>
        <xdr:cNvPr id="580" name="直線コネクタ 579"/>
        <xdr:cNvCxnSpPr/>
      </xdr:nvCxnSpPr>
      <xdr:spPr>
        <a:xfrm flipV="1">
          <a:off x="14592300" y="1403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32402</xdr:rowOff>
    </xdr:from>
    <xdr:ext cx="405111" cy="259045"/>
    <xdr:sp macro="" textlink="">
      <xdr:nvSpPr>
        <xdr:cNvPr id="581" name="n_1aveValue【図書館】&#10;有形固定資産減価償却率"/>
        <xdr:cNvSpPr txBox="1"/>
      </xdr:nvSpPr>
      <xdr:spPr>
        <a:xfrm>
          <a:off x="152660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17797</xdr:rowOff>
    </xdr:from>
    <xdr:ext cx="405111" cy="259045"/>
    <xdr:sp macro="" textlink="">
      <xdr:nvSpPr>
        <xdr:cNvPr id="582" name="n_2aveValue【図書館】&#10;有形固定資産減価償却率"/>
        <xdr:cNvSpPr txBox="1"/>
      </xdr:nvSpPr>
      <xdr:spPr>
        <a:xfrm>
          <a:off x="14389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40657</xdr:rowOff>
    </xdr:from>
    <xdr:ext cx="405111" cy="259045"/>
    <xdr:sp macro="" textlink="">
      <xdr:nvSpPr>
        <xdr:cNvPr id="583" name="n_1mainValue【図書館】&#10;有形固定資産減価償却率"/>
        <xdr:cNvSpPr txBox="1"/>
      </xdr:nvSpPr>
      <xdr:spPr>
        <a:xfrm>
          <a:off x="152660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584" name="n_2mainValue【図書館】&#10;有形固定資産減価償却率"/>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86" name="正方形/長方形 585"/>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87" name="正方形/長方形 586"/>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88" name="正方形/長方形 587"/>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89" name="正方形/長方形 588"/>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604" name="直線コネクタ 603"/>
        <xdr:cNvCxnSpPr/>
      </xdr:nvCxnSpPr>
      <xdr:spPr>
        <a:xfrm flipV="1">
          <a:off x="22159595" y="13639800"/>
          <a:ext cx="1269"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05" name="【図書館】&#10;一人当たり面積最小値テキスト"/>
        <xdr:cNvSpPr txBox="1"/>
      </xdr:nvSpPr>
      <xdr:spPr>
        <a:xfrm>
          <a:off x="222123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06" name="直線コネクタ 605"/>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607" name="【図書館】&#10;一人当たり面積最大値テキスト"/>
        <xdr:cNvSpPr txBox="1"/>
      </xdr:nvSpPr>
      <xdr:spPr>
        <a:xfrm>
          <a:off x="22212300"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608" name="直線コネクタ 607"/>
        <xdr:cNvCxnSpPr/>
      </xdr:nvCxnSpPr>
      <xdr:spPr>
        <a:xfrm>
          <a:off x="220726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609" name="【図書館】&#10;一人当たり面積平均値テキスト"/>
        <xdr:cNvSpPr txBox="1"/>
      </xdr:nvSpPr>
      <xdr:spPr>
        <a:xfrm>
          <a:off x="222123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10" name="フローチャート: 判断 609"/>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11" name="フローチャート: 判断 610"/>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612" name="フローチャート: 判断 611"/>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18" name="楕円 617"/>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19" name="楕円 618"/>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620" name="直線コネクタ 619"/>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621" name="n_1aveValue【図書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22" name="n_2aveValue【図書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623" name="n_1mainValue【図書館】&#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24" name="n_2mainValue【図書館】&#10;一人当たり面積"/>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26" name="正方形/長方形 625"/>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27" name="正方形/長方形 626"/>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28" name="正方形/長方形 627"/>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29" name="正方形/長方形 628"/>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4" name="直線コネクタ 63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5" name="テキスト ボックス 63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6" name="直線コネクタ 63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7" name="テキスト ボックス 63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8" name="直線コネクタ 63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9" name="テキスト ボックス 63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0" name="直線コネクタ 63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1" name="テキスト ボックス 64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3" name="テキスト ボックス 64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119635</xdr:rowOff>
    </xdr:from>
    <xdr:to>
      <xdr:col>85</xdr:col>
      <xdr:colOff>126364</xdr:colOff>
      <xdr:row>106</xdr:row>
      <xdr:rowOff>7620</xdr:rowOff>
    </xdr:to>
    <xdr:cxnSp macro="">
      <xdr:nvCxnSpPr>
        <xdr:cNvPr id="645" name="直線コネクタ 644"/>
        <xdr:cNvCxnSpPr/>
      </xdr:nvCxnSpPr>
      <xdr:spPr>
        <a:xfrm flipV="1">
          <a:off x="16317595" y="17093185"/>
          <a:ext cx="1269"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11447</xdr:rowOff>
    </xdr:from>
    <xdr:ext cx="405111" cy="259045"/>
    <xdr:sp macro="" textlink="">
      <xdr:nvSpPr>
        <xdr:cNvPr id="646" name="【博物館】&#10;有形固定資産減価償却率最小値テキスト"/>
        <xdr:cNvSpPr txBox="1"/>
      </xdr:nvSpPr>
      <xdr:spPr>
        <a:xfrm>
          <a:off x="1637030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7620</xdr:rowOff>
    </xdr:from>
    <xdr:to>
      <xdr:col>86</xdr:col>
      <xdr:colOff>25400</xdr:colOff>
      <xdr:row>106</xdr:row>
      <xdr:rowOff>7620</xdr:rowOff>
    </xdr:to>
    <xdr:cxnSp macro="">
      <xdr:nvCxnSpPr>
        <xdr:cNvPr id="647" name="直線コネクタ 646"/>
        <xdr:cNvCxnSpPr/>
      </xdr:nvCxnSpPr>
      <xdr:spPr>
        <a:xfrm>
          <a:off x="16230600" y="1818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66312</xdr:rowOff>
    </xdr:from>
    <xdr:ext cx="405111" cy="259045"/>
    <xdr:sp macro="" textlink="">
      <xdr:nvSpPr>
        <xdr:cNvPr id="648" name="【博物館】&#10;有形固定資産減価償却率最大値テキスト"/>
        <xdr:cNvSpPr txBox="1"/>
      </xdr:nvSpPr>
      <xdr:spPr>
        <a:xfrm>
          <a:off x="163703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119635</xdr:rowOff>
    </xdr:from>
    <xdr:to>
      <xdr:col>86</xdr:col>
      <xdr:colOff>25400</xdr:colOff>
      <xdr:row>99</xdr:row>
      <xdr:rowOff>119635</xdr:rowOff>
    </xdr:to>
    <xdr:cxnSp macro="">
      <xdr:nvCxnSpPr>
        <xdr:cNvPr id="649" name="直線コネクタ 648"/>
        <xdr:cNvCxnSpPr/>
      </xdr:nvCxnSpPr>
      <xdr:spPr>
        <a:xfrm>
          <a:off x="16230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131842</xdr:rowOff>
    </xdr:from>
    <xdr:ext cx="405111" cy="259045"/>
    <xdr:sp macro="" textlink="">
      <xdr:nvSpPr>
        <xdr:cNvPr id="650" name="【博物館】&#10;有形固定資産減価償却率平均値テキスト"/>
        <xdr:cNvSpPr txBox="1"/>
      </xdr:nvSpPr>
      <xdr:spPr>
        <a:xfrm>
          <a:off x="16370300" y="17619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153415</xdr:rowOff>
    </xdr:from>
    <xdr:to>
      <xdr:col>85</xdr:col>
      <xdr:colOff>177800</xdr:colOff>
      <xdr:row>103</xdr:row>
      <xdr:rowOff>83565</xdr:rowOff>
    </xdr:to>
    <xdr:sp macro="" textlink="">
      <xdr:nvSpPr>
        <xdr:cNvPr id="651" name="フローチャート: 判断 650"/>
        <xdr:cNvSpPr/>
      </xdr:nvSpPr>
      <xdr:spPr>
        <a:xfrm>
          <a:off x="162687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652" name="フローチャート: 判断 651"/>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96265</xdr:rowOff>
    </xdr:from>
    <xdr:to>
      <xdr:col>76</xdr:col>
      <xdr:colOff>165100</xdr:colOff>
      <xdr:row>104</xdr:row>
      <xdr:rowOff>26415</xdr:rowOff>
    </xdr:to>
    <xdr:sp macro="" textlink="">
      <xdr:nvSpPr>
        <xdr:cNvPr id="653" name="フローチャート: 判断 652"/>
        <xdr:cNvSpPr/>
      </xdr:nvSpPr>
      <xdr:spPr>
        <a:xfrm>
          <a:off x="14541500" y="177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96265</xdr:rowOff>
    </xdr:from>
    <xdr:to>
      <xdr:col>81</xdr:col>
      <xdr:colOff>101600</xdr:colOff>
      <xdr:row>108</xdr:row>
      <xdr:rowOff>26415</xdr:rowOff>
    </xdr:to>
    <xdr:sp macro="" textlink="">
      <xdr:nvSpPr>
        <xdr:cNvPr id="659" name="楕円 658"/>
        <xdr:cNvSpPr/>
      </xdr:nvSpPr>
      <xdr:spPr>
        <a:xfrm>
          <a:off x="154305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55118</xdr:rowOff>
    </xdr:from>
    <xdr:to>
      <xdr:col>76</xdr:col>
      <xdr:colOff>165100</xdr:colOff>
      <xdr:row>107</xdr:row>
      <xdr:rowOff>156718</xdr:rowOff>
    </xdr:to>
    <xdr:sp macro="" textlink="">
      <xdr:nvSpPr>
        <xdr:cNvPr id="660" name="楕円 659"/>
        <xdr:cNvSpPr/>
      </xdr:nvSpPr>
      <xdr:spPr>
        <a:xfrm>
          <a:off x="14541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105918</xdr:rowOff>
    </xdr:from>
    <xdr:to>
      <xdr:col>81</xdr:col>
      <xdr:colOff>50800</xdr:colOff>
      <xdr:row>107</xdr:row>
      <xdr:rowOff>147065</xdr:rowOff>
    </xdr:to>
    <xdr:cxnSp macro="">
      <xdr:nvCxnSpPr>
        <xdr:cNvPr id="661" name="直線コネクタ 660"/>
        <xdr:cNvCxnSpPr/>
      </xdr:nvCxnSpPr>
      <xdr:spPr>
        <a:xfrm>
          <a:off x="14592300" y="18451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662" name="n_1aveValue【博物館】&#10;有形固定資産減価償却率"/>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42942</xdr:rowOff>
    </xdr:from>
    <xdr:ext cx="405111" cy="259045"/>
    <xdr:sp macro="" textlink="">
      <xdr:nvSpPr>
        <xdr:cNvPr id="663" name="n_2aveValue【博物館】&#10;有形固定資産減価償却率"/>
        <xdr:cNvSpPr txBox="1"/>
      </xdr:nvSpPr>
      <xdr:spPr>
        <a:xfrm>
          <a:off x="14389744" y="175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17542</xdr:rowOff>
    </xdr:from>
    <xdr:ext cx="405111" cy="259045"/>
    <xdr:sp macro="" textlink="">
      <xdr:nvSpPr>
        <xdr:cNvPr id="664" name="n_1mainValue【博物館】&#10;有形固定資産減価償却率"/>
        <xdr:cNvSpPr txBox="1"/>
      </xdr:nvSpPr>
      <xdr:spPr>
        <a:xfrm>
          <a:off x="15266044" y="185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147845</xdr:rowOff>
    </xdr:from>
    <xdr:ext cx="405111" cy="259045"/>
    <xdr:sp macro="" textlink="">
      <xdr:nvSpPr>
        <xdr:cNvPr id="665" name="n_2mainValue【博物館】&#10;有形固定資産減価償却率"/>
        <xdr:cNvSpPr txBox="1"/>
      </xdr:nvSpPr>
      <xdr:spPr>
        <a:xfrm>
          <a:off x="14389744" y="184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7" name="正方形/長方形 666"/>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8" name="正方形/長方形 667"/>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9" name="正方形/長方形 668"/>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0" name="正方形/長方形 669"/>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4" name="直線コネクタ 67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5" name="テキスト ボックス 67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6" name="直線コネクタ 67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7" name="テキスト ボックス 67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8" name="直線コネクタ 67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9" name="テキスト ボックス 67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0" name="直線コネクタ 67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1" name="テキスト ボックス 68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101</xdr:row>
      <xdr:rowOff>87630</xdr:rowOff>
    </xdr:from>
    <xdr:to>
      <xdr:col>116</xdr:col>
      <xdr:colOff>62864</xdr:colOff>
      <xdr:row>108</xdr:row>
      <xdr:rowOff>30480</xdr:rowOff>
    </xdr:to>
    <xdr:cxnSp macro="">
      <xdr:nvCxnSpPr>
        <xdr:cNvPr id="685" name="直線コネクタ 684"/>
        <xdr:cNvCxnSpPr/>
      </xdr:nvCxnSpPr>
      <xdr:spPr>
        <a:xfrm flipV="1">
          <a:off x="22159595" y="1740408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86" name="【博物館】&#10;一人当たり面積最小値テキスト"/>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87" name="直線コネクタ 686"/>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34307</xdr:rowOff>
    </xdr:from>
    <xdr:ext cx="469744" cy="259045"/>
    <xdr:sp macro="" textlink="">
      <xdr:nvSpPr>
        <xdr:cNvPr id="688" name="【博物館】&#10;一人当たり面積最大値テキスト"/>
        <xdr:cNvSpPr txBox="1"/>
      </xdr:nvSpPr>
      <xdr:spPr>
        <a:xfrm>
          <a:off x="222123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689" name="直線コネクタ 688"/>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83838</xdr:rowOff>
    </xdr:from>
    <xdr:ext cx="469744" cy="259045"/>
    <xdr:sp macro="" textlink="">
      <xdr:nvSpPr>
        <xdr:cNvPr id="690" name="【博物館】&#10;一人当たり面積平均値テキスト"/>
        <xdr:cNvSpPr txBox="1"/>
      </xdr:nvSpPr>
      <xdr:spPr>
        <a:xfrm>
          <a:off x="222123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91" name="フローチャート: 判断 690"/>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92" name="フローチャート: 判断 69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93" name="フローチャート: 判断 692"/>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36830</xdr:rowOff>
    </xdr:from>
    <xdr:to>
      <xdr:col>112</xdr:col>
      <xdr:colOff>38100</xdr:colOff>
      <xdr:row>103</xdr:row>
      <xdr:rowOff>138430</xdr:rowOff>
    </xdr:to>
    <xdr:sp macro="" textlink="">
      <xdr:nvSpPr>
        <xdr:cNvPr id="699" name="楕円 698"/>
        <xdr:cNvSpPr/>
      </xdr:nvSpPr>
      <xdr:spPr>
        <a:xfrm>
          <a:off x="2127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25400</xdr:rowOff>
    </xdr:from>
    <xdr:to>
      <xdr:col>107</xdr:col>
      <xdr:colOff>101600</xdr:colOff>
      <xdr:row>102</xdr:row>
      <xdr:rowOff>127000</xdr:rowOff>
    </xdr:to>
    <xdr:sp macro="" textlink="">
      <xdr:nvSpPr>
        <xdr:cNvPr id="700" name="楕円 699"/>
        <xdr:cNvSpPr/>
      </xdr:nvSpPr>
      <xdr:spPr>
        <a:xfrm>
          <a:off x="20383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76200</xdr:rowOff>
    </xdr:from>
    <xdr:to>
      <xdr:col>111</xdr:col>
      <xdr:colOff>177800</xdr:colOff>
      <xdr:row>103</xdr:row>
      <xdr:rowOff>87630</xdr:rowOff>
    </xdr:to>
    <xdr:cxnSp macro="">
      <xdr:nvCxnSpPr>
        <xdr:cNvPr id="701" name="直線コネクタ 700"/>
        <xdr:cNvCxnSpPr/>
      </xdr:nvCxnSpPr>
      <xdr:spPr>
        <a:xfrm>
          <a:off x="20434300" y="17564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02" name="n_1aveValue【博物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703" name="n_2aveValue【博物館】&#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154957</xdr:rowOff>
    </xdr:from>
    <xdr:ext cx="469744" cy="259045"/>
    <xdr:sp macro="" textlink="">
      <xdr:nvSpPr>
        <xdr:cNvPr id="704" name="n_1mainValue【博物館】&#10;一人当たり面積"/>
        <xdr:cNvSpPr txBox="1"/>
      </xdr:nvSpPr>
      <xdr:spPr>
        <a:xfrm>
          <a:off x="210757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143527</xdr:rowOff>
    </xdr:from>
    <xdr:ext cx="469744" cy="259045"/>
    <xdr:sp macro="" textlink="">
      <xdr:nvSpPr>
        <xdr:cNvPr id="705" name="n_2mainValue【博物館】&#10;一人当たり面積"/>
        <xdr:cNvSpPr txBox="1"/>
      </xdr:nvSpPr>
      <xdr:spPr>
        <a:xfrm>
          <a:off x="20199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有形固定資産減価償却率が類似団体と比較して全体的に高い水準にあり、特に高い施設は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公営住宅、橋りょう・トンネルである。一方で、博物館については、平成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年に富山県美術館を整備したため、低くなっている。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現在、施設類型別の長寿命化計画の策定を進めており、計画策定後、点検、診断及び予防保全により長寿命化を進めていく等、公共施設の適正管理に努める。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公営住宅については、その多くが昭和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年代前半に建設され老朽化が進んでおり、今後は躯体や設備を改善しながら適切に維持保全し、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長寿命化を図る必要があることから、平成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年３月に「富山県営住宅長寿命化計画」を策定し、本計画に沿って長寿命化等の取組みを進めている。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橋りょうについては、高度経済成長期以降に整備されものが多く、今後、急速な老朽化や劣化の進展が見込まれ、修繕時期が集中することが想定されることから、平成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年度に「富山県橋梁長寿命化修繕計画」を策定し、本計画に基づき、対症療法型から予防保全型の維持管理への転換を図り、長寿命</a:t>
          </a:r>
          <a:endParaRPr lang="ja-JP" altLang="ja-JP" sz="1400">
            <a:effectLst/>
            <a:latin typeface="ＭＳ Ｐゴシック" panose="020B0600070205080204" pitchFamily="50" charset="-128"/>
            <a:ea typeface="ＭＳ Ｐゴシック" panose="020B0600070205080204" pitchFamily="50" charset="-128"/>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化によるライフサイクルコストの縮減及び修繕・更新費用の平準化に努めている。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施設について、富山県公共施設等総合管理方針に基づき、個別の施設計画を策定するなど予防保全型の管理によりライフサイクルコストの縮減効果が高い施設は、計画的な予防保全等による長寿命化を推進し、財政負担の平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1,063,293
1,045,031
4,247.61
499,328,434
482,135,675
1,303,733
297,566,098
1,186,122,999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58239</xdr:rowOff>
    </xdr:from>
    <xdr:to>
      <xdr:col>24</xdr:col>
      <xdr:colOff>62865</xdr:colOff>
      <xdr:row>41</xdr:row>
      <xdr:rowOff>149678</xdr:rowOff>
    </xdr:to>
    <xdr:cxnSp macro="">
      <xdr:nvCxnSpPr>
        <xdr:cNvPr id="57" name="直線コネクタ 56"/>
        <xdr:cNvCxnSpPr/>
      </xdr:nvCxnSpPr>
      <xdr:spPr>
        <a:xfrm flipV="1">
          <a:off x="4633595" y="5887539"/>
          <a:ext cx="127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153505</xdr:rowOff>
    </xdr:from>
    <xdr:ext cx="340478" cy="259045"/>
    <xdr:sp macro="" textlink="">
      <xdr:nvSpPr>
        <xdr:cNvPr id="58" name="【体育館・プール】&#10;有形固定資産減価償却率最小値テキスト"/>
        <xdr:cNvSpPr txBox="1"/>
      </xdr:nvSpPr>
      <xdr:spPr>
        <a:xfrm>
          <a:off x="4686300" y="718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59" name="直線コネクタ 58"/>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4916</xdr:rowOff>
    </xdr:from>
    <xdr:ext cx="405111" cy="259045"/>
    <xdr:sp macro="" textlink="">
      <xdr:nvSpPr>
        <xdr:cNvPr id="60" name="【体育館・プール】&#10;有形固定資産減価償却率最大値テキスト"/>
        <xdr:cNvSpPr txBox="1"/>
      </xdr:nvSpPr>
      <xdr:spPr>
        <a:xfrm>
          <a:off x="46863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7093</xdr:rowOff>
    </xdr:from>
    <xdr:ext cx="405111" cy="259045"/>
    <xdr:sp macro="" textlink="">
      <xdr:nvSpPr>
        <xdr:cNvPr id="62" name="【体育館・プール】&#10;有形固定資産減価償却率平均値テキスト"/>
        <xdr:cNvSpPr txBox="1"/>
      </xdr:nvSpPr>
      <xdr:spPr>
        <a:xfrm>
          <a:off x="46863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92001</xdr:rowOff>
    </xdr:from>
    <xdr:ext cx="405111" cy="259045"/>
    <xdr:sp macro="" textlink="">
      <xdr:nvSpPr>
        <xdr:cNvPr id="65" name="n_1aveValue【体育館・プール】&#10;有形固定資産減価償却率"/>
        <xdr:cNvSpPr txBox="1"/>
      </xdr:nvSpPr>
      <xdr:spPr>
        <a:xfrm>
          <a:off x="3582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25400</xdr:rowOff>
    </xdr:from>
    <xdr:to>
      <xdr:col>15</xdr:col>
      <xdr:colOff>101600</xdr:colOff>
      <xdr:row>38</xdr:row>
      <xdr:rowOff>127000</xdr:rowOff>
    </xdr:to>
    <xdr:sp macro="" textlink="">
      <xdr:nvSpPr>
        <xdr:cNvPr id="66" name="フローチャート: 判断 65"/>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118127</xdr:rowOff>
    </xdr:from>
    <xdr:ext cx="405111" cy="259045"/>
    <xdr:sp macro="" textlink="">
      <xdr:nvSpPr>
        <xdr:cNvPr id="67" name="n_2aveValue【体育館・プール】&#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3" name="楕円 72"/>
        <xdr:cNvSpPr/>
      </xdr:nvSpPr>
      <xdr:spPr>
        <a:xfrm>
          <a:off x="3746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74" name="楕円 73"/>
        <xdr:cNvSpPr/>
      </xdr:nvSpPr>
      <xdr:spPr>
        <a:xfrm>
          <a:off x="2857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94161</xdr:rowOff>
    </xdr:from>
    <xdr:to>
      <xdr:col>19</xdr:col>
      <xdr:colOff>177800</xdr:colOff>
      <xdr:row>36</xdr:row>
      <xdr:rowOff>146413</xdr:rowOff>
    </xdr:to>
    <xdr:cxnSp macro="">
      <xdr:nvCxnSpPr>
        <xdr:cNvPr id="75" name="直線コネクタ 74"/>
        <xdr:cNvCxnSpPr/>
      </xdr:nvCxnSpPr>
      <xdr:spPr>
        <a:xfrm flipV="1">
          <a:off x="2908300" y="626636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161488</xdr:rowOff>
    </xdr:from>
    <xdr:ext cx="405111" cy="259045"/>
    <xdr:sp macro="" textlink="">
      <xdr:nvSpPr>
        <xdr:cNvPr id="76" name="n_1mainValue【体育館・プール】&#10;有形固定資産減価償却率"/>
        <xdr:cNvSpPr txBox="1"/>
      </xdr:nvSpPr>
      <xdr:spPr>
        <a:xfrm>
          <a:off x="3582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77" name="n_2mainValue【体育館・プール】&#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9" name="正方形/長方形 78"/>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0" name="正方形/長方形 79"/>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1" name="正方形/長方形 80"/>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2" name="正方形/長方形 81"/>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95250</xdr:rowOff>
    </xdr:from>
    <xdr:to>
      <xdr:col>54</xdr:col>
      <xdr:colOff>189865</xdr:colOff>
      <xdr:row>41</xdr:row>
      <xdr:rowOff>76200</xdr:rowOff>
    </xdr:to>
    <xdr:cxnSp macro="">
      <xdr:nvCxnSpPr>
        <xdr:cNvPr id="99" name="直線コネクタ 98"/>
        <xdr:cNvCxnSpPr/>
      </xdr:nvCxnSpPr>
      <xdr:spPr>
        <a:xfrm flipV="1">
          <a:off x="10475595" y="6438900"/>
          <a:ext cx="1270" cy="66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00" name="【体育館・プール】&#10;一人当たり面積最小値テキスト"/>
        <xdr:cNvSpPr txBox="1"/>
      </xdr:nvSpPr>
      <xdr:spPr>
        <a:xfrm>
          <a:off x="105283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1" name="直線コネクタ 100"/>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41927</xdr:rowOff>
    </xdr:from>
    <xdr:ext cx="469744" cy="259045"/>
    <xdr:sp macro="" textlink="">
      <xdr:nvSpPr>
        <xdr:cNvPr id="102" name="【体育館・プール】&#10;一人当たり面積最大値テキスト"/>
        <xdr:cNvSpPr txBox="1"/>
      </xdr:nvSpPr>
      <xdr:spPr>
        <a:xfrm>
          <a:off x="10528300"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95250</xdr:rowOff>
    </xdr:from>
    <xdr:to>
      <xdr:col>55</xdr:col>
      <xdr:colOff>88900</xdr:colOff>
      <xdr:row>37</xdr:row>
      <xdr:rowOff>95250</xdr:rowOff>
    </xdr:to>
    <xdr:cxnSp macro="">
      <xdr:nvCxnSpPr>
        <xdr:cNvPr id="103" name="直線コネクタ 102"/>
        <xdr:cNvCxnSpPr/>
      </xdr:nvCxnSpPr>
      <xdr:spPr>
        <a:xfrm>
          <a:off x="10388600" y="643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22877</xdr:rowOff>
    </xdr:from>
    <xdr:ext cx="469744" cy="259045"/>
    <xdr:sp macro="" textlink="">
      <xdr:nvSpPr>
        <xdr:cNvPr id="104" name="【体育館・プール】&#10;一人当たり面積平均値テキスト"/>
        <xdr:cNvSpPr txBox="1"/>
      </xdr:nvSpPr>
      <xdr:spPr>
        <a:xfrm>
          <a:off x="10528300" y="6880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44450</xdr:rowOff>
    </xdr:from>
    <xdr:to>
      <xdr:col>55</xdr:col>
      <xdr:colOff>50800</xdr:colOff>
      <xdr:row>40</xdr:row>
      <xdr:rowOff>146050</xdr:rowOff>
    </xdr:to>
    <xdr:sp macro="" textlink="">
      <xdr:nvSpPr>
        <xdr:cNvPr id="105" name="フローチャート: 判断 104"/>
        <xdr:cNvSpPr/>
      </xdr:nvSpPr>
      <xdr:spPr>
        <a:xfrm>
          <a:off x="104267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06" name="フローチャート: 判断 105"/>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41927</xdr:rowOff>
    </xdr:from>
    <xdr:ext cx="469744" cy="259045"/>
    <xdr:sp macro="" textlink="">
      <xdr:nvSpPr>
        <xdr:cNvPr id="107" name="n_1aveValue【体育館・プール】&#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120650</xdr:rowOff>
    </xdr:from>
    <xdr:to>
      <xdr:col>46</xdr:col>
      <xdr:colOff>38100</xdr:colOff>
      <xdr:row>40</xdr:row>
      <xdr:rowOff>50800</xdr:rowOff>
    </xdr:to>
    <xdr:sp macro="" textlink="">
      <xdr:nvSpPr>
        <xdr:cNvPr id="108" name="フローチャート: 判断 107"/>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41927</xdr:rowOff>
    </xdr:from>
    <xdr:ext cx="469744" cy="259045"/>
    <xdr:sp macro="" textlink="">
      <xdr:nvSpPr>
        <xdr:cNvPr id="109" name="n_2aveValue【体育館・プール】&#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139700</xdr:rowOff>
    </xdr:from>
    <xdr:to>
      <xdr:col>50</xdr:col>
      <xdr:colOff>165100</xdr:colOff>
      <xdr:row>33</xdr:row>
      <xdr:rowOff>69850</xdr:rowOff>
    </xdr:to>
    <xdr:sp macro="" textlink="">
      <xdr:nvSpPr>
        <xdr:cNvPr id="115" name="楕円 114"/>
        <xdr:cNvSpPr/>
      </xdr:nvSpPr>
      <xdr:spPr>
        <a:xfrm>
          <a:off x="9588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32</xdr:row>
      <xdr:rowOff>139700</xdr:rowOff>
    </xdr:from>
    <xdr:to>
      <xdr:col>46</xdr:col>
      <xdr:colOff>38100</xdr:colOff>
      <xdr:row>33</xdr:row>
      <xdr:rowOff>69850</xdr:rowOff>
    </xdr:to>
    <xdr:sp macro="" textlink="">
      <xdr:nvSpPr>
        <xdr:cNvPr id="116" name="楕円 115"/>
        <xdr:cNvSpPr/>
      </xdr:nvSpPr>
      <xdr:spPr>
        <a:xfrm>
          <a:off x="8699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19050</xdr:rowOff>
    </xdr:from>
    <xdr:to>
      <xdr:col>50</xdr:col>
      <xdr:colOff>114300</xdr:colOff>
      <xdr:row>33</xdr:row>
      <xdr:rowOff>19050</xdr:rowOff>
    </xdr:to>
    <xdr:cxnSp macro="">
      <xdr:nvCxnSpPr>
        <xdr:cNvPr id="117" name="直線コネクタ 116"/>
        <xdr:cNvCxnSpPr/>
      </xdr:nvCxnSpPr>
      <xdr:spPr>
        <a:xfrm>
          <a:off x="8750300" y="567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86377</xdr:rowOff>
    </xdr:from>
    <xdr:ext cx="469744" cy="259045"/>
    <xdr:sp macro="" textlink="">
      <xdr:nvSpPr>
        <xdr:cNvPr id="118" name="n_1mainValue【体育館・プール】&#10;一人当たり面積"/>
        <xdr:cNvSpPr txBox="1"/>
      </xdr:nvSpPr>
      <xdr:spPr>
        <a:xfrm>
          <a:off x="93917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86377</xdr:rowOff>
    </xdr:from>
    <xdr:ext cx="469744" cy="259045"/>
    <xdr:sp macro="" textlink="">
      <xdr:nvSpPr>
        <xdr:cNvPr id="119" name="n_2mainValue【体育館・プール】&#10;一人当たり面積"/>
        <xdr:cNvSpPr txBox="1"/>
      </xdr:nvSpPr>
      <xdr:spPr>
        <a:xfrm>
          <a:off x="85154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1" name="正方形/長方形 120"/>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2" name="正方形/長方形 121"/>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3" name="正方形/長方形 122"/>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4" name="正方形/長方形 123"/>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9" name="直線コネクタ 12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0" name="テキスト ボックス 12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1" name="直線コネクタ 13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2" name="テキスト ボックス 13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3" name="直線コネクタ 13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4" name="テキスト ボックス 13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5" name="直線コネクタ 13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6" name="テキスト ボックス 13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11430</xdr:rowOff>
    </xdr:from>
    <xdr:to>
      <xdr:col>24</xdr:col>
      <xdr:colOff>62865</xdr:colOff>
      <xdr:row>64</xdr:row>
      <xdr:rowOff>77724</xdr:rowOff>
    </xdr:to>
    <xdr:cxnSp macro="">
      <xdr:nvCxnSpPr>
        <xdr:cNvPr id="140" name="直線コネクタ 139"/>
        <xdr:cNvCxnSpPr/>
      </xdr:nvCxnSpPr>
      <xdr:spPr>
        <a:xfrm flipV="1">
          <a:off x="4633595" y="9784080"/>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81551</xdr:rowOff>
    </xdr:from>
    <xdr:ext cx="405111" cy="259045"/>
    <xdr:sp macro="" textlink="">
      <xdr:nvSpPr>
        <xdr:cNvPr id="141" name="【陸上競技場・野球場・球技場】&#10;有形固定資産減価償却率最小値テキスト"/>
        <xdr:cNvSpPr txBox="1"/>
      </xdr:nvSpPr>
      <xdr:spPr>
        <a:xfrm>
          <a:off x="4686300" y="1105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77724</xdr:rowOff>
    </xdr:from>
    <xdr:to>
      <xdr:col>24</xdr:col>
      <xdr:colOff>152400</xdr:colOff>
      <xdr:row>64</xdr:row>
      <xdr:rowOff>77724</xdr:rowOff>
    </xdr:to>
    <xdr:cxnSp macro="">
      <xdr:nvCxnSpPr>
        <xdr:cNvPr id="142" name="直線コネクタ 141"/>
        <xdr:cNvCxnSpPr/>
      </xdr:nvCxnSpPr>
      <xdr:spPr>
        <a:xfrm>
          <a:off x="4546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129557</xdr:rowOff>
    </xdr:from>
    <xdr:ext cx="405111" cy="259045"/>
    <xdr:sp macro="" textlink="">
      <xdr:nvSpPr>
        <xdr:cNvPr id="143" name="【陸上競技場・野球場・球技場】&#10;有形固定資産減価償却率最大値テキスト"/>
        <xdr:cNvSpPr txBox="1"/>
      </xdr:nvSpPr>
      <xdr:spPr>
        <a:xfrm>
          <a:off x="46863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44" name="直線コネクタ 143"/>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96791</xdr:rowOff>
    </xdr:from>
    <xdr:ext cx="405111" cy="259045"/>
    <xdr:sp macro="" textlink="">
      <xdr:nvSpPr>
        <xdr:cNvPr id="145" name="【陸上競技場・野球場・球技場】&#10;有形固定資産減価償却率平均値テキスト"/>
        <xdr:cNvSpPr txBox="1"/>
      </xdr:nvSpPr>
      <xdr:spPr>
        <a:xfrm>
          <a:off x="4686300" y="9869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118364</xdr:rowOff>
    </xdr:from>
    <xdr:to>
      <xdr:col>24</xdr:col>
      <xdr:colOff>114300</xdr:colOff>
      <xdr:row>58</xdr:row>
      <xdr:rowOff>48514</xdr:rowOff>
    </xdr:to>
    <xdr:sp macro="" textlink="">
      <xdr:nvSpPr>
        <xdr:cNvPr id="146" name="フローチャート: 判断 145"/>
        <xdr:cNvSpPr/>
      </xdr:nvSpPr>
      <xdr:spPr>
        <a:xfrm>
          <a:off x="4584700" y="989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47" name="フローチャート: 判断 146"/>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76217</xdr:rowOff>
    </xdr:from>
    <xdr:ext cx="405111" cy="259045"/>
    <xdr:sp macro="" textlink="">
      <xdr:nvSpPr>
        <xdr:cNvPr id="148" name="n_1aveValue【陸上競技場・野球場・球技場】&#10;有形固定資産減価償却率"/>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118364</xdr:rowOff>
    </xdr:from>
    <xdr:to>
      <xdr:col>15</xdr:col>
      <xdr:colOff>101600</xdr:colOff>
      <xdr:row>60</xdr:row>
      <xdr:rowOff>48514</xdr:rowOff>
    </xdr:to>
    <xdr:sp macro="" textlink="">
      <xdr:nvSpPr>
        <xdr:cNvPr id="149" name="フローチャート: 判断 148"/>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39641</xdr:rowOff>
    </xdr:from>
    <xdr:ext cx="405111" cy="259045"/>
    <xdr:sp macro="" textlink="">
      <xdr:nvSpPr>
        <xdr:cNvPr id="150" name="n_2aveValue【陸上競技場・野球場・球技場】&#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102362</xdr:rowOff>
    </xdr:from>
    <xdr:to>
      <xdr:col>20</xdr:col>
      <xdr:colOff>38100</xdr:colOff>
      <xdr:row>57</xdr:row>
      <xdr:rowOff>32512</xdr:rowOff>
    </xdr:to>
    <xdr:sp macro="" textlink="">
      <xdr:nvSpPr>
        <xdr:cNvPr id="156" name="楕円 155"/>
        <xdr:cNvSpPr/>
      </xdr:nvSpPr>
      <xdr:spPr>
        <a:xfrm>
          <a:off x="3746500" y="97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154940</xdr:rowOff>
    </xdr:from>
    <xdr:to>
      <xdr:col>15</xdr:col>
      <xdr:colOff>101600</xdr:colOff>
      <xdr:row>57</xdr:row>
      <xdr:rowOff>85090</xdr:rowOff>
    </xdr:to>
    <xdr:sp macro="" textlink="">
      <xdr:nvSpPr>
        <xdr:cNvPr id="157" name="楕円 156"/>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153162</xdr:rowOff>
    </xdr:from>
    <xdr:to>
      <xdr:col>19</xdr:col>
      <xdr:colOff>177800</xdr:colOff>
      <xdr:row>57</xdr:row>
      <xdr:rowOff>34290</xdr:rowOff>
    </xdr:to>
    <xdr:cxnSp macro="">
      <xdr:nvCxnSpPr>
        <xdr:cNvPr id="158" name="直線コネクタ 157"/>
        <xdr:cNvCxnSpPr/>
      </xdr:nvCxnSpPr>
      <xdr:spPr>
        <a:xfrm flipV="1">
          <a:off x="2908300" y="975436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49039</xdr:rowOff>
    </xdr:from>
    <xdr:ext cx="405111" cy="259045"/>
    <xdr:sp macro="" textlink="">
      <xdr:nvSpPr>
        <xdr:cNvPr id="159" name="n_1mainValue【陸上競技場・野球場・球技場】&#10;有形固定資産減価償却率"/>
        <xdr:cNvSpPr txBox="1"/>
      </xdr:nvSpPr>
      <xdr:spPr>
        <a:xfrm>
          <a:off x="35820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160" name="n_2mainValue【陸上競技場・野球場・球技場】&#10;有形固定資産減価償却率"/>
        <xdr:cNvSpPr txBox="1"/>
      </xdr:nvSpPr>
      <xdr:spPr>
        <a:xfrm>
          <a:off x="2705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2" name="正方形/長方形 161"/>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3" name="正方形/長方形 162"/>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4" name="正方形/長方形 163"/>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5" name="正方形/長方形 164"/>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0" name="テキスト ボックス 16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2" name="テキスト ボックス 17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4" name="テキスト ボックス 17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6" name="テキスト ボックス 17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121158</xdr:rowOff>
    </xdr:from>
    <xdr:to>
      <xdr:col>54</xdr:col>
      <xdr:colOff>189865</xdr:colOff>
      <xdr:row>63</xdr:row>
      <xdr:rowOff>107442</xdr:rowOff>
    </xdr:to>
    <xdr:cxnSp macro="">
      <xdr:nvCxnSpPr>
        <xdr:cNvPr id="180" name="直線コネクタ 179"/>
        <xdr:cNvCxnSpPr/>
      </xdr:nvCxnSpPr>
      <xdr:spPr>
        <a:xfrm flipV="1">
          <a:off x="10475595" y="9893808"/>
          <a:ext cx="127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181" name="【陸上競技場・野球場・球技場】&#10;一人当たり面積最小値テキスト"/>
        <xdr:cNvSpPr txBox="1"/>
      </xdr:nvSpPr>
      <xdr:spPr>
        <a:xfrm>
          <a:off x="105283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182" name="直線コネクタ 181"/>
        <xdr:cNvCxnSpPr/>
      </xdr:nvCxnSpPr>
      <xdr:spPr>
        <a:xfrm>
          <a:off x="10388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67835</xdr:rowOff>
    </xdr:from>
    <xdr:ext cx="469744" cy="259045"/>
    <xdr:sp macro="" textlink="">
      <xdr:nvSpPr>
        <xdr:cNvPr id="183" name="【陸上競技場・野球場・球技場】&#10;一人当たり面積最大値テキスト"/>
        <xdr:cNvSpPr txBox="1"/>
      </xdr:nvSpPr>
      <xdr:spPr>
        <a:xfrm>
          <a:off x="10528300" y="966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121158</xdr:rowOff>
    </xdr:from>
    <xdr:to>
      <xdr:col>55</xdr:col>
      <xdr:colOff>88900</xdr:colOff>
      <xdr:row>57</xdr:row>
      <xdr:rowOff>121158</xdr:rowOff>
    </xdr:to>
    <xdr:cxnSp macro="">
      <xdr:nvCxnSpPr>
        <xdr:cNvPr id="184" name="直線コネクタ 183"/>
        <xdr:cNvCxnSpPr/>
      </xdr:nvCxnSpPr>
      <xdr:spPr>
        <a:xfrm>
          <a:off x="10388600" y="989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57929</xdr:rowOff>
    </xdr:from>
    <xdr:ext cx="469744" cy="259045"/>
    <xdr:sp macro="" textlink="">
      <xdr:nvSpPr>
        <xdr:cNvPr id="185" name="【陸上競技場・野球場・球技場】&#10;一人当たり面積平均値テキスト"/>
        <xdr:cNvSpPr txBox="1"/>
      </xdr:nvSpPr>
      <xdr:spPr>
        <a:xfrm>
          <a:off x="10528300" y="1051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79502</xdr:rowOff>
    </xdr:from>
    <xdr:to>
      <xdr:col>55</xdr:col>
      <xdr:colOff>50800</xdr:colOff>
      <xdr:row>62</xdr:row>
      <xdr:rowOff>9652</xdr:rowOff>
    </xdr:to>
    <xdr:sp macro="" textlink="">
      <xdr:nvSpPr>
        <xdr:cNvPr id="186" name="フローチャート: 判断 185"/>
        <xdr:cNvSpPr/>
      </xdr:nvSpPr>
      <xdr:spPr>
        <a:xfrm>
          <a:off x="10426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106934</xdr:rowOff>
    </xdr:from>
    <xdr:to>
      <xdr:col>50</xdr:col>
      <xdr:colOff>165100</xdr:colOff>
      <xdr:row>62</xdr:row>
      <xdr:rowOff>37084</xdr:rowOff>
    </xdr:to>
    <xdr:sp macro="" textlink="">
      <xdr:nvSpPr>
        <xdr:cNvPr id="187" name="フローチャート: 判断 186"/>
        <xdr:cNvSpPr/>
      </xdr:nvSpPr>
      <xdr:spPr>
        <a:xfrm>
          <a:off x="95885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53611</xdr:rowOff>
    </xdr:from>
    <xdr:ext cx="469744" cy="259045"/>
    <xdr:sp macro="" textlink="">
      <xdr:nvSpPr>
        <xdr:cNvPr id="188" name="n_1aveValue【陸上競技場・野球場・球技場】&#10;一人当たり面積"/>
        <xdr:cNvSpPr txBox="1"/>
      </xdr:nvSpPr>
      <xdr:spPr>
        <a:xfrm>
          <a:off x="93917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118364</xdr:rowOff>
    </xdr:from>
    <xdr:to>
      <xdr:col>46</xdr:col>
      <xdr:colOff>38100</xdr:colOff>
      <xdr:row>63</xdr:row>
      <xdr:rowOff>48514</xdr:rowOff>
    </xdr:to>
    <xdr:sp macro="" textlink="">
      <xdr:nvSpPr>
        <xdr:cNvPr id="189" name="フローチャート: 判断 188"/>
        <xdr:cNvSpPr/>
      </xdr:nvSpPr>
      <xdr:spPr>
        <a:xfrm>
          <a:off x="8699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65041</xdr:rowOff>
    </xdr:from>
    <xdr:ext cx="469744" cy="259045"/>
    <xdr:sp macro="" textlink="">
      <xdr:nvSpPr>
        <xdr:cNvPr id="190" name="n_2aveValue【陸上競技場・野球場・球技場】&#10;一人当たり面積"/>
        <xdr:cNvSpPr txBox="1"/>
      </xdr:nvSpPr>
      <xdr:spPr>
        <a:xfrm>
          <a:off x="8515427" y="1052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20066</xdr:rowOff>
    </xdr:from>
    <xdr:to>
      <xdr:col>50</xdr:col>
      <xdr:colOff>165100</xdr:colOff>
      <xdr:row>63</xdr:row>
      <xdr:rowOff>121666</xdr:rowOff>
    </xdr:to>
    <xdr:sp macro="" textlink="">
      <xdr:nvSpPr>
        <xdr:cNvPr id="196" name="楕円 195"/>
        <xdr:cNvSpPr/>
      </xdr:nvSpPr>
      <xdr:spPr>
        <a:xfrm>
          <a:off x="9588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20066</xdr:rowOff>
    </xdr:from>
    <xdr:to>
      <xdr:col>46</xdr:col>
      <xdr:colOff>38100</xdr:colOff>
      <xdr:row>63</xdr:row>
      <xdr:rowOff>121666</xdr:rowOff>
    </xdr:to>
    <xdr:sp macro="" textlink="">
      <xdr:nvSpPr>
        <xdr:cNvPr id="197" name="楕円 196"/>
        <xdr:cNvSpPr/>
      </xdr:nvSpPr>
      <xdr:spPr>
        <a:xfrm>
          <a:off x="8699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70866</xdr:rowOff>
    </xdr:from>
    <xdr:to>
      <xdr:col>50</xdr:col>
      <xdr:colOff>114300</xdr:colOff>
      <xdr:row>63</xdr:row>
      <xdr:rowOff>70866</xdr:rowOff>
    </xdr:to>
    <xdr:cxnSp macro="">
      <xdr:nvCxnSpPr>
        <xdr:cNvPr id="198" name="直線コネクタ 197"/>
        <xdr:cNvCxnSpPr/>
      </xdr:nvCxnSpPr>
      <xdr:spPr>
        <a:xfrm>
          <a:off x="8750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112793</xdr:rowOff>
    </xdr:from>
    <xdr:ext cx="469744" cy="259045"/>
    <xdr:sp macro="" textlink="">
      <xdr:nvSpPr>
        <xdr:cNvPr id="199" name="n_1mainValue【陸上競技場・野球場・球技場】&#10;一人当たり面積"/>
        <xdr:cNvSpPr txBox="1"/>
      </xdr:nvSpPr>
      <xdr:spPr>
        <a:xfrm>
          <a:off x="9391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112793</xdr:rowOff>
    </xdr:from>
    <xdr:ext cx="469744" cy="259045"/>
    <xdr:sp macro="" textlink="">
      <xdr:nvSpPr>
        <xdr:cNvPr id="200" name="n_2mainValue【陸上競技場・野球場・球技場】&#10;一人当たり面積"/>
        <xdr:cNvSpPr txBox="1"/>
      </xdr:nvSpPr>
      <xdr:spPr>
        <a:xfrm>
          <a:off x="8515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2" name="正方形/長方形 201"/>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3" name="正方形/長方形 202"/>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4" name="正方形/長方形 203"/>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5" name="正方形/長方形 204"/>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7" name="テキスト ボックス 21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136398</xdr:rowOff>
    </xdr:from>
    <xdr:to>
      <xdr:col>24</xdr:col>
      <xdr:colOff>62865</xdr:colOff>
      <xdr:row>86</xdr:row>
      <xdr:rowOff>88392</xdr:rowOff>
    </xdr:to>
    <xdr:cxnSp macro="">
      <xdr:nvCxnSpPr>
        <xdr:cNvPr id="221" name="直線コネクタ 220"/>
        <xdr:cNvCxnSpPr/>
      </xdr:nvCxnSpPr>
      <xdr:spPr>
        <a:xfrm flipV="1">
          <a:off x="4633595" y="13509498"/>
          <a:ext cx="127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92219</xdr:rowOff>
    </xdr:from>
    <xdr:ext cx="405111" cy="259045"/>
    <xdr:sp macro="" textlink="">
      <xdr:nvSpPr>
        <xdr:cNvPr id="222" name="【県民会館】&#10;有形固定資産減価償却率最小値テキスト"/>
        <xdr:cNvSpPr txBox="1"/>
      </xdr:nvSpPr>
      <xdr:spPr>
        <a:xfrm>
          <a:off x="46863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23" name="直線コネクタ 222"/>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83075</xdr:rowOff>
    </xdr:from>
    <xdr:ext cx="405111" cy="259045"/>
    <xdr:sp macro="" textlink="">
      <xdr:nvSpPr>
        <xdr:cNvPr id="224" name="【県民会館】&#10;有形固定資産減価償却率最大値テキスト"/>
        <xdr:cNvSpPr txBox="1"/>
      </xdr:nvSpPr>
      <xdr:spPr>
        <a:xfrm>
          <a:off x="4686300" y="1328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136398</xdr:rowOff>
    </xdr:from>
    <xdr:to>
      <xdr:col>24</xdr:col>
      <xdr:colOff>152400</xdr:colOff>
      <xdr:row>78</xdr:row>
      <xdr:rowOff>136398</xdr:rowOff>
    </xdr:to>
    <xdr:cxnSp macro="">
      <xdr:nvCxnSpPr>
        <xdr:cNvPr id="225" name="直線コネクタ 224"/>
        <xdr:cNvCxnSpPr/>
      </xdr:nvCxnSpPr>
      <xdr:spPr>
        <a:xfrm>
          <a:off x="4546600" y="1350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13733</xdr:rowOff>
    </xdr:from>
    <xdr:ext cx="405111" cy="259045"/>
    <xdr:sp macro="" textlink="">
      <xdr:nvSpPr>
        <xdr:cNvPr id="226" name="【県民会館】&#10;有形固定資産減価償却率平均値テキスト"/>
        <xdr:cNvSpPr txBox="1"/>
      </xdr:nvSpPr>
      <xdr:spPr>
        <a:xfrm>
          <a:off x="4686300" y="14415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35306</xdr:rowOff>
    </xdr:from>
    <xdr:to>
      <xdr:col>24</xdr:col>
      <xdr:colOff>114300</xdr:colOff>
      <xdr:row>84</xdr:row>
      <xdr:rowOff>136906</xdr:rowOff>
    </xdr:to>
    <xdr:sp macro="" textlink="">
      <xdr:nvSpPr>
        <xdr:cNvPr id="227" name="フローチャート: 判断 226"/>
        <xdr:cNvSpPr/>
      </xdr:nvSpPr>
      <xdr:spPr>
        <a:xfrm>
          <a:off x="45847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42163</xdr:rowOff>
    </xdr:from>
    <xdr:to>
      <xdr:col>20</xdr:col>
      <xdr:colOff>38100</xdr:colOff>
      <xdr:row>84</xdr:row>
      <xdr:rowOff>143763</xdr:rowOff>
    </xdr:to>
    <xdr:sp macro="" textlink="">
      <xdr:nvSpPr>
        <xdr:cNvPr id="228" name="フローチャート: 判断 227"/>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134890</xdr:rowOff>
    </xdr:from>
    <xdr:ext cx="405111" cy="259045"/>
    <xdr:sp macro="" textlink="">
      <xdr:nvSpPr>
        <xdr:cNvPr id="229" name="n_1aveValue【県民会館】&#10;有形固定資産減価償却率"/>
        <xdr:cNvSpPr txBox="1"/>
      </xdr:nvSpPr>
      <xdr:spPr>
        <a:xfrm>
          <a:off x="3582044"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103887</xdr:rowOff>
    </xdr:from>
    <xdr:to>
      <xdr:col>15</xdr:col>
      <xdr:colOff>101600</xdr:colOff>
      <xdr:row>85</xdr:row>
      <xdr:rowOff>34037</xdr:rowOff>
    </xdr:to>
    <xdr:sp macro="" textlink="">
      <xdr:nvSpPr>
        <xdr:cNvPr id="230" name="フローチャート: 判断 229"/>
        <xdr:cNvSpPr/>
      </xdr:nvSpPr>
      <xdr:spPr>
        <a:xfrm>
          <a:off x="2857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25164</xdr:rowOff>
    </xdr:from>
    <xdr:ext cx="405111" cy="259045"/>
    <xdr:sp macro="" textlink="">
      <xdr:nvSpPr>
        <xdr:cNvPr id="231" name="n_2aveValue【県民会館】&#10;有形固定資産減価償却率"/>
        <xdr:cNvSpPr txBox="1"/>
      </xdr:nvSpPr>
      <xdr:spPr>
        <a:xfrm>
          <a:off x="2705744" y="1459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237" name="楕円 236"/>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38" name="楕円 237"/>
        <xdr:cNvSpPr/>
      </xdr:nvSpPr>
      <xdr:spPr>
        <a:xfrm>
          <a:off x="2857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60961</xdr:rowOff>
    </xdr:from>
    <xdr:to>
      <xdr:col>19</xdr:col>
      <xdr:colOff>177800</xdr:colOff>
      <xdr:row>83</xdr:row>
      <xdr:rowOff>106680</xdr:rowOff>
    </xdr:to>
    <xdr:cxnSp macro="">
      <xdr:nvCxnSpPr>
        <xdr:cNvPr id="239" name="直線コネクタ 238"/>
        <xdr:cNvCxnSpPr/>
      </xdr:nvCxnSpPr>
      <xdr:spPr>
        <a:xfrm flipV="1">
          <a:off x="2908300" y="142913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240" name="n_1mainValue【県民会館】&#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241" name="n_2mainValue【県民会館】&#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3" name="正方形/長方形 24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4" name="正方形/長方形 24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5" name="正方形/長方形 244"/>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6" name="正方形/長方形 245"/>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0" name="直線コネクタ 24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1" name="テキスト ボックス 25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2" name="直線コネクタ 25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3" name="テキスト ボックス 25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4" name="直線コネクタ 25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5" name="テキスト ボックス 25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6" name="直線コネクタ 25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7" name="テキスト ボックス 25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8" name="直線コネクタ 25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9" name="テキスト ボックス 25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0" name="直線コネクタ 25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1" name="テキスト ボックス 26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265" name="直線コネクタ 264"/>
        <xdr:cNvCxnSpPr/>
      </xdr:nvCxnSpPr>
      <xdr:spPr>
        <a:xfrm flipV="1">
          <a:off x="10475595" y="13492843"/>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266" name="【県民会館】&#10;一人当たり面積最小値テキスト"/>
        <xdr:cNvSpPr txBox="1"/>
      </xdr:nvSpPr>
      <xdr:spPr>
        <a:xfrm>
          <a:off x="10528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267" name="直線コネクタ 266"/>
        <xdr:cNvCxnSpPr/>
      </xdr:nvCxnSpPr>
      <xdr:spPr>
        <a:xfrm>
          <a:off x="10388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268" name="【県民会館】&#10;一人当たり面積最大値テキスト"/>
        <xdr:cNvSpPr txBox="1"/>
      </xdr:nvSpPr>
      <xdr:spPr>
        <a:xfrm>
          <a:off x="10528300" y="1326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269" name="直線コネクタ 268"/>
        <xdr:cNvCxnSpPr/>
      </xdr:nvCxnSpPr>
      <xdr:spPr>
        <a:xfrm>
          <a:off x="10388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270" name="【県民会館】&#10;一人当たり面積平均値テキスト"/>
        <xdr:cNvSpPr txBox="1"/>
      </xdr:nvSpPr>
      <xdr:spPr>
        <a:xfrm>
          <a:off x="105283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271" name="フローチャート: 判断 270"/>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36286</xdr:rowOff>
    </xdr:from>
    <xdr:to>
      <xdr:col>50</xdr:col>
      <xdr:colOff>165100</xdr:colOff>
      <xdr:row>84</xdr:row>
      <xdr:rowOff>137886</xdr:rowOff>
    </xdr:to>
    <xdr:sp macro="" textlink="">
      <xdr:nvSpPr>
        <xdr:cNvPr id="272" name="フローチャート: 判断 271"/>
        <xdr:cNvSpPr/>
      </xdr:nvSpPr>
      <xdr:spPr>
        <a:xfrm>
          <a:off x="9588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129013</xdr:rowOff>
    </xdr:from>
    <xdr:ext cx="469744" cy="259045"/>
    <xdr:sp macro="" textlink="">
      <xdr:nvSpPr>
        <xdr:cNvPr id="273" name="n_1aveValue【県民会館】&#10;一人当たり面積"/>
        <xdr:cNvSpPr txBox="1"/>
      </xdr:nvSpPr>
      <xdr:spPr>
        <a:xfrm>
          <a:off x="9391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36286</xdr:rowOff>
    </xdr:from>
    <xdr:to>
      <xdr:col>46</xdr:col>
      <xdr:colOff>38100</xdr:colOff>
      <xdr:row>84</xdr:row>
      <xdr:rowOff>137886</xdr:rowOff>
    </xdr:to>
    <xdr:sp macro="" textlink="">
      <xdr:nvSpPr>
        <xdr:cNvPr id="274" name="フローチャート: 判断 273"/>
        <xdr:cNvSpPr/>
      </xdr:nvSpPr>
      <xdr:spPr>
        <a:xfrm>
          <a:off x="8699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129013</xdr:rowOff>
    </xdr:from>
    <xdr:ext cx="469744" cy="259045"/>
    <xdr:sp macro="" textlink="">
      <xdr:nvSpPr>
        <xdr:cNvPr id="275" name="n_2aveValue【県民会館】&#10;一人当たり面積"/>
        <xdr:cNvSpPr txBox="1"/>
      </xdr:nvSpPr>
      <xdr:spPr>
        <a:xfrm>
          <a:off x="8515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36286</xdr:rowOff>
    </xdr:from>
    <xdr:to>
      <xdr:col>50</xdr:col>
      <xdr:colOff>165100</xdr:colOff>
      <xdr:row>82</xdr:row>
      <xdr:rowOff>137886</xdr:rowOff>
    </xdr:to>
    <xdr:sp macro="" textlink="">
      <xdr:nvSpPr>
        <xdr:cNvPr id="281" name="楕円 280"/>
        <xdr:cNvSpPr/>
      </xdr:nvSpPr>
      <xdr:spPr>
        <a:xfrm>
          <a:off x="9588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36286</xdr:rowOff>
    </xdr:from>
    <xdr:to>
      <xdr:col>46</xdr:col>
      <xdr:colOff>38100</xdr:colOff>
      <xdr:row>82</xdr:row>
      <xdr:rowOff>137886</xdr:rowOff>
    </xdr:to>
    <xdr:sp macro="" textlink="">
      <xdr:nvSpPr>
        <xdr:cNvPr id="282" name="楕円 281"/>
        <xdr:cNvSpPr/>
      </xdr:nvSpPr>
      <xdr:spPr>
        <a:xfrm>
          <a:off x="8699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87086</xdr:rowOff>
    </xdr:from>
    <xdr:to>
      <xdr:col>50</xdr:col>
      <xdr:colOff>114300</xdr:colOff>
      <xdr:row>82</xdr:row>
      <xdr:rowOff>87086</xdr:rowOff>
    </xdr:to>
    <xdr:cxnSp macro="">
      <xdr:nvCxnSpPr>
        <xdr:cNvPr id="283" name="直線コネクタ 282"/>
        <xdr:cNvCxnSpPr/>
      </xdr:nvCxnSpPr>
      <xdr:spPr>
        <a:xfrm>
          <a:off x="8750300" y="14145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154413</xdr:rowOff>
    </xdr:from>
    <xdr:ext cx="469744" cy="259045"/>
    <xdr:sp macro="" textlink="">
      <xdr:nvSpPr>
        <xdr:cNvPr id="284" name="n_1mainValue【県民会館】&#10;一人当たり面積"/>
        <xdr:cNvSpPr txBox="1"/>
      </xdr:nvSpPr>
      <xdr:spPr>
        <a:xfrm>
          <a:off x="93917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154413</xdr:rowOff>
    </xdr:from>
    <xdr:ext cx="469744" cy="259045"/>
    <xdr:sp macro="" textlink="">
      <xdr:nvSpPr>
        <xdr:cNvPr id="285" name="n_2mainValue【県民会館】&#10;一人当たり面積"/>
        <xdr:cNvSpPr txBox="1"/>
      </xdr:nvSpPr>
      <xdr:spPr>
        <a:xfrm>
          <a:off x="8515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7" name="正方形/長方形 286"/>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8" name="正方形/長方形 287"/>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9" name="正方形/長方形 288"/>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0" name="正方形/長方形 289"/>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125730</xdr:rowOff>
    </xdr:from>
    <xdr:to>
      <xdr:col>24</xdr:col>
      <xdr:colOff>62865</xdr:colOff>
      <xdr:row>107</xdr:row>
      <xdr:rowOff>68580</xdr:rowOff>
    </xdr:to>
    <xdr:cxnSp macro="">
      <xdr:nvCxnSpPr>
        <xdr:cNvPr id="308" name="直線コネクタ 307"/>
        <xdr:cNvCxnSpPr/>
      </xdr:nvCxnSpPr>
      <xdr:spPr>
        <a:xfrm flipV="1">
          <a:off x="4633595" y="17099280"/>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72407</xdr:rowOff>
    </xdr:from>
    <xdr:ext cx="405111" cy="259045"/>
    <xdr:sp macro="" textlink="">
      <xdr:nvSpPr>
        <xdr:cNvPr id="309" name="【保健所】&#10;有形固定資産減価償却率最小値テキスト"/>
        <xdr:cNvSpPr txBox="1"/>
      </xdr:nvSpPr>
      <xdr:spPr>
        <a:xfrm>
          <a:off x="46863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310" name="直線コネクタ 309"/>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72407</xdr:rowOff>
    </xdr:from>
    <xdr:ext cx="405111" cy="259045"/>
    <xdr:sp macro="" textlink="">
      <xdr:nvSpPr>
        <xdr:cNvPr id="311" name="【保健所】&#10;有形固定資産減価償却率最大値テキスト"/>
        <xdr:cNvSpPr txBox="1"/>
      </xdr:nvSpPr>
      <xdr:spPr>
        <a:xfrm>
          <a:off x="4686300" y="1687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125730</xdr:rowOff>
    </xdr:from>
    <xdr:to>
      <xdr:col>24</xdr:col>
      <xdr:colOff>152400</xdr:colOff>
      <xdr:row>99</xdr:row>
      <xdr:rowOff>125730</xdr:rowOff>
    </xdr:to>
    <xdr:cxnSp macro="">
      <xdr:nvCxnSpPr>
        <xdr:cNvPr id="312" name="直線コネクタ 311"/>
        <xdr:cNvCxnSpPr/>
      </xdr:nvCxnSpPr>
      <xdr:spPr>
        <a:xfrm>
          <a:off x="4546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7638</xdr:rowOff>
    </xdr:from>
    <xdr:ext cx="405111" cy="259045"/>
    <xdr:sp macro="" textlink="">
      <xdr:nvSpPr>
        <xdr:cNvPr id="313" name="【保健所】&#10;有形固定資産減価償却率平均値テキスト"/>
        <xdr:cNvSpPr txBox="1"/>
      </xdr:nvSpPr>
      <xdr:spPr>
        <a:xfrm>
          <a:off x="4686300" y="17495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314" name="フローチャート: 判断 313"/>
        <xdr:cNvSpPr/>
      </xdr:nvSpPr>
      <xdr:spPr>
        <a:xfrm>
          <a:off x="45847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90170</xdr:rowOff>
    </xdr:from>
    <xdr:to>
      <xdr:col>20</xdr:col>
      <xdr:colOff>38100</xdr:colOff>
      <xdr:row>104</xdr:row>
      <xdr:rowOff>20320</xdr:rowOff>
    </xdr:to>
    <xdr:sp macro="" textlink="">
      <xdr:nvSpPr>
        <xdr:cNvPr id="315" name="フローチャート: 判断 314"/>
        <xdr:cNvSpPr/>
      </xdr:nvSpPr>
      <xdr:spPr>
        <a:xfrm>
          <a:off x="3746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11447</xdr:rowOff>
    </xdr:from>
    <xdr:ext cx="405111" cy="259045"/>
    <xdr:sp macro="" textlink="">
      <xdr:nvSpPr>
        <xdr:cNvPr id="316" name="n_1aveValue【保健所】&#10;有形固定資産減価償却率"/>
        <xdr:cNvSpPr txBox="1"/>
      </xdr:nvSpPr>
      <xdr:spPr>
        <a:xfrm>
          <a:off x="3582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13970</xdr:rowOff>
    </xdr:from>
    <xdr:to>
      <xdr:col>15</xdr:col>
      <xdr:colOff>101600</xdr:colOff>
      <xdr:row>104</xdr:row>
      <xdr:rowOff>115570</xdr:rowOff>
    </xdr:to>
    <xdr:sp macro="" textlink="">
      <xdr:nvSpPr>
        <xdr:cNvPr id="317" name="フローチャート: 判断 316"/>
        <xdr:cNvSpPr/>
      </xdr:nvSpPr>
      <xdr:spPr>
        <a:xfrm>
          <a:off x="2857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106697</xdr:rowOff>
    </xdr:from>
    <xdr:ext cx="405111" cy="259045"/>
    <xdr:sp macro="" textlink="">
      <xdr:nvSpPr>
        <xdr:cNvPr id="318" name="n_2aveValue【保健所】&#10;有形固定資産減価償却率"/>
        <xdr:cNvSpPr txBox="1"/>
      </xdr:nvSpPr>
      <xdr:spPr>
        <a:xfrm>
          <a:off x="2705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97789</xdr:rowOff>
    </xdr:from>
    <xdr:to>
      <xdr:col>20</xdr:col>
      <xdr:colOff>38100</xdr:colOff>
      <xdr:row>100</xdr:row>
      <xdr:rowOff>27939</xdr:rowOff>
    </xdr:to>
    <xdr:sp macro="" textlink="">
      <xdr:nvSpPr>
        <xdr:cNvPr id="324" name="楕円 323"/>
        <xdr:cNvSpPr/>
      </xdr:nvSpPr>
      <xdr:spPr>
        <a:xfrm>
          <a:off x="3746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13970</xdr:rowOff>
    </xdr:from>
    <xdr:to>
      <xdr:col>15</xdr:col>
      <xdr:colOff>101600</xdr:colOff>
      <xdr:row>100</xdr:row>
      <xdr:rowOff>115570</xdr:rowOff>
    </xdr:to>
    <xdr:sp macro="" textlink="">
      <xdr:nvSpPr>
        <xdr:cNvPr id="325" name="楕円 324"/>
        <xdr:cNvSpPr/>
      </xdr:nvSpPr>
      <xdr:spPr>
        <a:xfrm>
          <a:off x="2857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148589</xdr:rowOff>
    </xdr:from>
    <xdr:to>
      <xdr:col>19</xdr:col>
      <xdr:colOff>177800</xdr:colOff>
      <xdr:row>100</xdr:row>
      <xdr:rowOff>64770</xdr:rowOff>
    </xdr:to>
    <xdr:cxnSp macro="">
      <xdr:nvCxnSpPr>
        <xdr:cNvPr id="326" name="直線コネクタ 325"/>
        <xdr:cNvCxnSpPr/>
      </xdr:nvCxnSpPr>
      <xdr:spPr>
        <a:xfrm flipV="1">
          <a:off x="2908300" y="171221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44466</xdr:rowOff>
    </xdr:from>
    <xdr:ext cx="405111" cy="259045"/>
    <xdr:sp macro="" textlink="">
      <xdr:nvSpPr>
        <xdr:cNvPr id="327" name="n_1mainValue【保健所】&#10;有形固定資産減価償却率"/>
        <xdr:cNvSpPr txBox="1"/>
      </xdr:nvSpPr>
      <xdr:spPr>
        <a:xfrm>
          <a:off x="3582044"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132097</xdr:rowOff>
    </xdr:from>
    <xdr:ext cx="405111" cy="259045"/>
    <xdr:sp macro="" textlink="">
      <xdr:nvSpPr>
        <xdr:cNvPr id="328" name="n_2mainValue【保健所】&#10;有形固定資産減価償却率"/>
        <xdr:cNvSpPr txBox="1"/>
      </xdr:nvSpPr>
      <xdr:spPr>
        <a:xfrm>
          <a:off x="2705744" y="1693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9" name="正方形/長方形 3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0" name="正方形/長方形 329"/>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1" name="正方形/長方形 330"/>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2" name="正方形/長方形 331"/>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3" name="正方形/長方形 332"/>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9"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0</xdr:rowOff>
    </xdr:to>
    <xdr:cxnSp macro="">
      <xdr:nvCxnSpPr>
        <xdr:cNvPr id="350" name="直線コネクタ 349"/>
        <xdr:cNvCxnSpPr/>
      </xdr:nvCxnSpPr>
      <xdr:spPr>
        <a:xfrm flipV="1">
          <a:off x="10475595" y="17373600"/>
          <a:ext cx="127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351" name="【保健所】&#10;一人当たり面積最小値テキスト"/>
        <xdr:cNvSpPr txBox="1"/>
      </xdr:nvSpPr>
      <xdr:spPr>
        <a:xfrm>
          <a:off x="105283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352" name="直線コネクタ 351"/>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53" name="【保健所】&#10;一人当たり面積最大値テキスト"/>
        <xdr:cNvSpPr txBox="1"/>
      </xdr:nvSpPr>
      <xdr:spPr>
        <a:xfrm>
          <a:off x="105283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54" name="直線コネクタ 353"/>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80027</xdr:rowOff>
    </xdr:from>
    <xdr:ext cx="469744" cy="259045"/>
    <xdr:sp macro="" textlink="">
      <xdr:nvSpPr>
        <xdr:cNvPr id="355" name="【保健所】&#10;一人当たり面積平均値テキスト"/>
        <xdr:cNvSpPr txBox="1"/>
      </xdr:nvSpPr>
      <xdr:spPr>
        <a:xfrm>
          <a:off x="10528300" y="1825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101600</xdr:rowOff>
    </xdr:from>
    <xdr:to>
      <xdr:col>55</xdr:col>
      <xdr:colOff>50800</xdr:colOff>
      <xdr:row>107</xdr:row>
      <xdr:rowOff>31750</xdr:rowOff>
    </xdr:to>
    <xdr:sp macro="" textlink="">
      <xdr:nvSpPr>
        <xdr:cNvPr id="356" name="フローチャート: 判断 355"/>
        <xdr:cNvSpPr/>
      </xdr:nvSpPr>
      <xdr:spPr>
        <a:xfrm>
          <a:off x="10426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57" name="フローチャート: 判断 356"/>
        <xdr:cNvSpPr/>
      </xdr:nvSpPr>
      <xdr:spPr>
        <a:xfrm>
          <a:off x="9588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137177</xdr:rowOff>
    </xdr:from>
    <xdr:ext cx="469744" cy="259045"/>
    <xdr:sp macro="" textlink="">
      <xdr:nvSpPr>
        <xdr:cNvPr id="358" name="n_1aveValue【保健所】&#10;一人当たり面積"/>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6350</xdr:rowOff>
    </xdr:from>
    <xdr:to>
      <xdr:col>46</xdr:col>
      <xdr:colOff>38100</xdr:colOff>
      <xdr:row>107</xdr:row>
      <xdr:rowOff>107950</xdr:rowOff>
    </xdr:to>
    <xdr:sp macro="" textlink="">
      <xdr:nvSpPr>
        <xdr:cNvPr id="359" name="フローチャート: 判断 358"/>
        <xdr:cNvSpPr/>
      </xdr:nvSpPr>
      <xdr:spPr>
        <a:xfrm>
          <a:off x="8699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99077</xdr:rowOff>
    </xdr:from>
    <xdr:ext cx="469744" cy="259045"/>
    <xdr:sp macro="" textlink="">
      <xdr:nvSpPr>
        <xdr:cNvPr id="360" name="n_2aveValue【保健所】&#10;一人当たり面積"/>
        <xdr:cNvSpPr txBox="1"/>
      </xdr:nvSpPr>
      <xdr:spPr>
        <a:xfrm>
          <a:off x="8515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6350</xdr:rowOff>
    </xdr:from>
    <xdr:to>
      <xdr:col>50</xdr:col>
      <xdr:colOff>165100</xdr:colOff>
      <xdr:row>107</xdr:row>
      <xdr:rowOff>107950</xdr:rowOff>
    </xdr:to>
    <xdr:sp macro="" textlink="">
      <xdr:nvSpPr>
        <xdr:cNvPr id="366" name="楕円 365"/>
        <xdr:cNvSpPr/>
      </xdr:nvSpPr>
      <xdr:spPr>
        <a:xfrm>
          <a:off x="9588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367" name="楕円 366"/>
        <xdr:cNvSpPr/>
      </xdr:nvSpPr>
      <xdr:spPr>
        <a:xfrm>
          <a:off x="8699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57150</xdr:rowOff>
    </xdr:from>
    <xdr:to>
      <xdr:col>50</xdr:col>
      <xdr:colOff>114300</xdr:colOff>
      <xdr:row>107</xdr:row>
      <xdr:rowOff>57150</xdr:rowOff>
    </xdr:to>
    <xdr:cxnSp macro="">
      <xdr:nvCxnSpPr>
        <xdr:cNvPr id="368" name="直線コネクタ 367"/>
        <xdr:cNvCxnSpPr/>
      </xdr:nvCxnSpPr>
      <xdr:spPr>
        <a:xfrm>
          <a:off x="8750300" y="1840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124477</xdr:rowOff>
    </xdr:from>
    <xdr:ext cx="469744" cy="259045"/>
    <xdr:sp macro="" textlink="">
      <xdr:nvSpPr>
        <xdr:cNvPr id="369" name="n_1mainValue【保健所】&#10;一人当たり面積"/>
        <xdr:cNvSpPr txBox="1"/>
      </xdr:nvSpPr>
      <xdr:spPr>
        <a:xfrm>
          <a:off x="93917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124477</xdr:rowOff>
    </xdr:from>
    <xdr:ext cx="469744" cy="259045"/>
    <xdr:sp macro="" textlink="">
      <xdr:nvSpPr>
        <xdr:cNvPr id="370" name="n_2mainValue【保健所】&#10;一人当たり面積"/>
        <xdr:cNvSpPr txBox="1"/>
      </xdr:nvSpPr>
      <xdr:spPr>
        <a:xfrm>
          <a:off x="8515427" y="181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2" name="正方形/長方形 371"/>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3" name="正方形/長方形 372"/>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4" name="正方形/長方形 373"/>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5" name="正方形/長方形 374"/>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9" name="テキスト ボックス 3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0" name="直線コネクタ 37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1" name="テキスト ボックス 38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2" name="直線コネクタ 38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3" name="テキスト ボックス 38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4" name="直線コネクタ 38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5" name="テキスト ボックス 38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6" name="直線コネクタ 38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7" name="テキスト ボックス 38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9" name="テキスト ボックス 38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119634</xdr:rowOff>
    </xdr:from>
    <xdr:to>
      <xdr:col>85</xdr:col>
      <xdr:colOff>126364</xdr:colOff>
      <xdr:row>40</xdr:row>
      <xdr:rowOff>140208</xdr:rowOff>
    </xdr:to>
    <xdr:cxnSp macro="">
      <xdr:nvCxnSpPr>
        <xdr:cNvPr id="391" name="直線コネクタ 390"/>
        <xdr:cNvCxnSpPr/>
      </xdr:nvCxnSpPr>
      <xdr:spPr>
        <a:xfrm flipV="1">
          <a:off x="16317595" y="5777484"/>
          <a:ext cx="1269"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144035</xdr:rowOff>
    </xdr:from>
    <xdr:ext cx="405111" cy="259045"/>
    <xdr:sp macro="" textlink="">
      <xdr:nvSpPr>
        <xdr:cNvPr id="392" name="【試験研究機関】&#10;有形固定資産減価償却率最小値テキスト"/>
        <xdr:cNvSpPr txBox="1"/>
      </xdr:nvSpPr>
      <xdr:spPr>
        <a:xfrm>
          <a:off x="16370300" y="70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140208</xdr:rowOff>
    </xdr:from>
    <xdr:to>
      <xdr:col>86</xdr:col>
      <xdr:colOff>25400</xdr:colOff>
      <xdr:row>40</xdr:row>
      <xdr:rowOff>140208</xdr:rowOff>
    </xdr:to>
    <xdr:cxnSp macro="">
      <xdr:nvCxnSpPr>
        <xdr:cNvPr id="393" name="直線コネクタ 392"/>
        <xdr:cNvCxnSpPr/>
      </xdr:nvCxnSpPr>
      <xdr:spPr>
        <a:xfrm>
          <a:off x="16230600" y="699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66311</xdr:rowOff>
    </xdr:from>
    <xdr:ext cx="405111" cy="259045"/>
    <xdr:sp macro="" textlink="">
      <xdr:nvSpPr>
        <xdr:cNvPr id="394" name="【試験研究機関】&#10;有形固定資産減価償却率最大値テキスト"/>
        <xdr:cNvSpPr txBox="1"/>
      </xdr:nvSpPr>
      <xdr:spPr>
        <a:xfrm>
          <a:off x="16370300" y="555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119634</xdr:rowOff>
    </xdr:from>
    <xdr:to>
      <xdr:col>86</xdr:col>
      <xdr:colOff>25400</xdr:colOff>
      <xdr:row>33</xdr:row>
      <xdr:rowOff>119634</xdr:rowOff>
    </xdr:to>
    <xdr:cxnSp macro="">
      <xdr:nvCxnSpPr>
        <xdr:cNvPr id="395" name="直線コネクタ 394"/>
        <xdr:cNvCxnSpPr/>
      </xdr:nvCxnSpPr>
      <xdr:spPr>
        <a:xfrm>
          <a:off x="16230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35831</xdr:rowOff>
    </xdr:from>
    <xdr:ext cx="405111" cy="259045"/>
    <xdr:sp macro="" textlink="">
      <xdr:nvSpPr>
        <xdr:cNvPr id="396" name="【試験研究機関】&#10;有形固定資産減価償却率平均値テキスト"/>
        <xdr:cNvSpPr txBox="1"/>
      </xdr:nvSpPr>
      <xdr:spPr>
        <a:xfrm>
          <a:off x="16370300" y="620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57404</xdr:rowOff>
    </xdr:from>
    <xdr:to>
      <xdr:col>85</xdr:col>
      <xdr:colOff>177800</xdr:colOff>
      <xdr:row>36</xdr:row>
      <xdr:rowOff>159004</xdr:rowOff>
    </xdr:to>
    <xdr:sp macro="" textlink="">
      <xdr:nvSpPr>
        <xdr:cNvPr id="397" name="フローチャート: 判断 396"/>
        <xdr:cNvSpPr/>
      </xdr:nvSpPr>
      <xdr:spPr>
        <a:xfrm>
          <a:off x="162687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73406</xdr:rowOff>
    </xdr:from>
    <xdr:to>
      <xdr:col>81</xdr:col>
      <xdr:colOff>101600</xdr:colOff>
      <xdr:row>38</xdr:row>
      <xdr:rowOff>3556</xdr:rowOff>
    </xdr:to>
    <xdr:sp macro="" textlink="">
      <xdr:nvSpPr>
        <xdr:cNvPr id="398" name="フローチャート: 判断 397"/>
        <xdr:cNvSpPr/>
      </xdr:nvSpPr>
      <xdr:spPr>
        <a:xfrm>
          <a:off x="1543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166133</xdr:rowOff>
    </xdr:from>
    <xdr:ext cx="405111" cy="259045"/>
    <xdr:sp macro="" textlink="">
      <xdr:nvSpPr>
        <xdr:cNvPr id="399" name="n_1aveValue【試験研究機関】&#10;有形固定資産減価償却率"/>
        <xdr:cNvSpPr txBox="1"/>
      </xdr:nvSpPr>
      <xdr:spPr>
        <a:xfrm>
          <a:off x="15266044"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57404</xdr:rowOff>
    </xdr:from>
    <xdr:to>
      <xdr:col>76</xdr:col>
      <xdr:colOff>165100</xdr:colOff>
      <xdr:row>36</xdr:row>
      <xdr:rowOff>159004</xdr:rowOff>
    </xdr:to>
    <xdr:sp macro="" textlink="">
      <xdr:nvSpPr>
        <xdr:cNvPr id="400" name="フローチャート: 判断 399"/>
        <xdr:cNvSpPr/>
      </xdr:nvSpPr>
      <xdr:spPr>
        <a:xfrm>
          <a:off x="14541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4081</xdr:rowOff>
    </xdr:from>
    <xdr:ext cx="405111" cy="259045"/>
    <xdr:sp macro="" textlink="">
      <xdr:nvSpPr>
        <xdr:cNvPr id="401" name="n_2aveValue【試験研究機関】&#10;有形固定資産減価償却率"/>
        <xdr:cNvSpPr txBox="1"/>
      </xdr:nvSpPr>
      <xdr:spPr>
        <a:xfrm>
          <a:off x="14389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68834</xdr:rowOff>
    </xdr:from>
    <xdr:to>
      <xdr:col>81</xdr:col>
      <xdr:colOff>101600</xdr:colOff>
      <xdr:row>37</xdr:row>
      <xdr:rowOff>170435</xdr:rowOff>
    </xdr:to>
    <xdr:sp macro="" textlink="">
      <xdr:nvSpPr>
        <xdr:cNvPr id="407" name="楕円 406"/>
        <xdr:cNvSpPr/>
      </xdr:nvSpPr>
      <xdr:spPr>
        <a:xfrm>
          <a:off x="15430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18542</xdr:rowOff>
    </xdr:from>
    <xdr:to>
      <xdr:col>76</xdr:col>
      <xdr:colOff>165100</xdr:colOff>
      <xdr:row>37</xdr:row>
      <xdr:rowOff>120142</xdr:rowOff>
    </xdr:to>
    <xdr:sp macro="" textlink="">
      <xdr:nvSpPr>
        <xdr:cNvPr id="408" name="楕円 407"/>
        <xdr:cNvSpPr/>
      </xdr:nvSpPr>
      <xdr:spPr>
        <a:xfrm>
          <a:off x="14541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69342</xdr:rowOff>
    </xdr:from>
    <xdr:to>
      <xdr:col>81</xdr:col>
      <xdr:colOff>50800</xdr:colOff>
      <xdr:row>37</xdr:row>
      <xdr:rowOff>119634</xdr:rowOff>
    </xdr:to>
    <xdr:cxnSp macro="">
      <xdr:nvCxnSpPr>
        <xdr:cNvPr id="409" name="直線コネクタ 408"/>
        <xdr:cNvCxnSpPr/>
      </xdr:nvCxnSpPr>
      <xdr:spPr>
        <a:xfrm>
          <a:off x="14592300" y="64129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15511</xdr:rowOff>
    </xdr:from>
    <xdr:ext cx="405111" cy="259045"/>
    <xdr:sp macro="" textlink="">
      <xdr:nvSpPr>
        <xdr:cNvPr id="410" name="n_1mainValue【試験研究機関】&#10;有形固定資産減価償却率"/>
        <xdr:cNvSpPr txBox="1"/>
      </xdr:nvSpPr>
      <xdr:spPr>
        <a:xfrm>
          <a:off x="152660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111269</xdr:rowOff>
    </xdr:from>
    <xdr:ext cx="405111" cy="259045"/>
    <xdr:sp macro="" textlink="">
      <xdr:nvSpPr>
        <xdr:cNvPr id="411" name="n_2mainValue【試験研究機関】&#10;有形固定資産減価償却率"/>
        <xdr:cNvSpPr txBox="1"/>
      </xdr:nvSpPr>
      <xdr:spPr>
        <a:xfrm>
          <a:off x="1438974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3" name="正方形/長方形 412"/>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4" name="正方形/長方形 413"/>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5" name="正方形/長方形 414"/>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6" name="正方形/長方形 415"/>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0" name="直線コネクタ 41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1" name="テキスト ボックス 42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2" name="直線コネクタ 42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3" name="テキスト ボックス 42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4" name="直線コネクタ 42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5" name="テキスト ボックス 42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6" name="直線コネクタ 42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7" name="テキスト ボックス 42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8" name="直線コネクタ 4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9" name="テキスト ボックス 42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0"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44196</xdr:rowOff>
    </xdr:from>
    <xdr:to>
      <xdr:col>116</xdr:col>
      <xdr:colOff>62864</xdr:colOff>
      <xdr:row>41</xdr:row>
      <xdr:rowOff>124206</xdr:rowOff>
    </xdr:to>
    <xdr:cxnSp macro="">
      <xdr:nvCxnSpPr>
        <xdr:cNvPr id="431" name="直線コネクタ 430"/>
        <xdr:cNvCxnSpPr/>
      </xdr:nvCxnSpPr>
      <xdr:spPr>
        <a:xfrm flipV="1">
          <a:off x="22159595" y="5873496"/>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128033</xdr:rowOff>
    </xdr:from>
    <xdr:ext cx="469744" cy="259045"/>
    <xdr:sp macro="" textlink="">
      <xdr:nvSpPr>
        <xdr:cNvPr id="432" name="【試験研究機関】&#10;一人当たり面積最小値テキスト"/>
        <xdr:cNvSpPr txBox="1"/>
      </xdr:nvSpPr>
      <xdr:spPr>
        <a:xfrm>
          <a:off x="222123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124206</xdr:rowOff>
    </xdr:from>
    <xdr:to>
      <xdr:col>116</xdr:col>
      <xdr:colOff>152400</xdr:colOff>
      <xdr:row>41</xdr:row>
      <xdr:rowOff>124206</xdr:rowOff>
    </xdr:to>
    <xdr:cxnSp macro="">
      <xdr:nvCxnSpPr>
        <xdr:cNvPr id="433" name="直線コネクタ 432"/>
        <xdr:cNvCxnSpPr/>
      </xdr:nvCxnSpPr>
      <xdr:spPr>
        <a:xfrm>
          <a:off x="22072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162323</xdr:rowOff>
    </xdr:from>
    <xdr:ext cx="469744" cy="259045"/>
    <xdr:sp macro="" textlink="">
      <xdr:nvSpPr>
        <xdr:cNvPr id="434" name="【試験研究機関】&#10;一人当たり面積最大値テキスト"/>
        <xdr:cNvSpPr txBox="1"/>
      </xdr:nvSpPr>
      <xdr:spPr>
        <a:xfrm>
          <a:off x="222123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35" name="直線コネクタ 434"/>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168419</xdr:rowOff>
    </xdr:from>
    <xdr:ext cx="469744" cy="259045"/>
    <xdr:sp macro="" textlink="">
      <xdr:nvSpPr>
        <xdr:cNvPr id="436" name="【試験研究機関】&#10;一人当たり面積平均値テキスト"/>
        <xdr:cNvSpPr txBox="1"/>
      </xdr:nvSpPr>
      <xdr:spPr>
        <a:xfrm>
          <a:off x="22212300" y="6854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437" name="フローチャート: 判断 436"/>
        <xdr:cNvSpPr/>
      </xdr:nvSpPr>
      <xdr:spPr>
        <a:xfrm>
          <a:off x="22110700" y="68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155702</xdr:rowOff>
    </xdr:from>
    <xdr:to>
      <xdr:col>112</xdr:col>
      <xdr:colOff>38100</xdr:colOff>
      <xdr:row>41</xdr:row>
      <xdr:rowOff>85852</xdr:rowOff>
    </xdr:to>
    <xdr:sp macro="" textlink="">
      <xdr:nvSpPr>
        <xdr:cNvPr id="438" name="フローチャート: 判断 437"/>
        <xdr:cNvSpPr/>
      </xdr:nvSpPr>
      <xdr:spPr>
        <a:xfrm>
          <a:off x="21272500" y="701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41</xdr:row>
      <xdr:rowOff>76979</xdr:rowOff>
    </xdr:from>
    <xdr:ext cx="469744" cy="259045"/>
    <xdr:sp macro="" textlink="">
      <xdr:nvSpPr>
        <xdr:cNvPr id="439" name="n_1aveValue【試験研究機関】&#10;一人当たり面積"/>
        <xdr:cNvSpPr txBox="1"/>
      </xdr:nvSpPr>
      <xdr:spPr>
        <a:xfrm>
          <a:off x="210757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164846</xdr:rowOff>
    </xdr:from>
    <xdr:to>
      <xdr:col>107</xdr:col>
      <xdr:colOff>101600</xdr:colOff>
      <xdr:row>41</xdr:row>
      <xdr:rowOff>94996</xdr:rowOff>
    </xdr:to>
    <xdr:sp macro="" textlink="">
      <xdr:nvSpPr>
        <xdr:cNvPr id="440" name="フローチャート: 判断 439"/>
        <xdr:cNvSpPr/>
      </xdr:nvSpPr>
      <xdr:spPr>
        <a:xfrm>
          <a:off x="20383500" y="70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41</xdr:row>
      <xdr:rowOff>86123</xdr:rowOff>
    </xdr:from>
    <xdr:ext cx="469744" cy="259045"/>
    <xdr:sp macro="" textlink="">
      <xdr:nvSpPr>
        <xdr:cNvPr id="441" name="n_2aveValue【試験研究機関】&#10;一人当たり面積"/>
        <xdr:cNvSpPr txBox="1"/>
      </xdr:nvSpPr>
      <xdr:spPr>
        <a:xfrm>
          <a:off x="20199427" y="711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73406</xdr:rowOff>
    </xdr:from>
    <xdr:to>
      <xdr:col>112</xdr:col>
      <xdr:colOff>38100</xdr:colOff>
      <xdr:row>41</xdr:row>
      <xdr:rowOff>3556</xdr:rowOff>
    </xdr:to>
    <xdr:sp macro="" textlink="">
      <xdr:nvSpPr>
        <xdr:cNvPr id="447" name="楕円 446"/>
        <xdr:cNvSpPr/>
      </xdr:nvSpPr>
      <xdr:spPr>
        <a:xfrm>
          <a:off x="21272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89408</xdr:rowOff>
    </xdr:from>
    <xdr:to>
      <xdr:col>107</xdr:col>
      <xdr:colOff>101600</xdr:colOff>
      <xdr:row>41</xdr:row>
      <xdr:rowOff>19558</xdr:rowOff>
    </xdr:to>
    <xdr:sp macro="" textlink="">
      <xdr:nvSpPr>
        <xdr:cNvPr id="448" name="楕円 447"/>
        <xdr:cNvSpPr/>
      </xdr:nvSpPr>
      <xdr:spPr>
        <a:xfrm>
          <a:off x="20383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124206</xdr:rowOff>
    </xdr:from>
    <xdr:to>
      <xdr:col>111</xdr:col>
      <xdr:colOff>177800</xdr:colOff>
      <xdr:row>40</xdr:row>
      <xdr:rowOff>140208</xdr:rowOff>
    </xdr:to>
    <xdr:cxnSp macro="">
      <xdr:nvCxnSpPr>
        <xdr:cNvPr id="449" name="直線コネクタ 448"/>
        <xdr:cNvCxnSpPr/>
      </xdr:nvCxnSpPr>
      <xdr:spPr>
        <a:xfrm flipV="1">
          <a:off x="20434300" y="69822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20083</xdr:rowOff>
    </xdr:from>
    <xdr:ext cx="469744" cy="259045"/>
    <xdr:sp macro="" textlink="">
      <xdr:nvSpPr>
        <xdr:cNvPr id="450" name="n_1mainValue【試験研究機関】&#10;一人当たり面積"/>
        <xdr:cNvSpPr txBox="1"/>
      </xdr:nvSpPr>
      <xdr:spPr>
        <a:xfrm>
          <a:off x="21075727" y="670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36085</xdr:rowOff>
    </xdr:from>
    <xdr:ext cx="469744" cy="259045"/>
    <xdr:sp macro="" textlink="">
      <xdr:nvSpPr>
        <xdr:cNvPr id="451" name="n_2mainValue【試験研究機関】&#10;一人当たり面積"/>
        <xdr:cNvSpPr txBox="1"/>
      </xdr:nvSpPr>
      <xdr:spPr>
        <a:xfrm>
          <a:off x="20199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53" name="正方形/長方形 452"/>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4" name="正方形/長方形 453"/>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5" name="正方形/長方形 454"/>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6" name="正方形/長方形 455"/>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0" name="テキスト ボックス 45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1" name="直線コネクタ 4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2" name="テキスト ボックス 4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3" name="直線コネクタ 4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4" name="テキスト ボックス 4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5" name="直線コネクタ 4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6" name="テキスト ボックス 4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7" name="直線コネクタ 4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8" name="テキスト ボックス 4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0" name="テキスト ボックス 46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126364</xdr:colOff>
      <xdr:row>60</xdr:row>
      <xdr:rowOff>137160</xdr:rowOff>
    </xdr:to>
    <xdr:cxnSp macro="">
      <xdr:nvCxnSpPr>
        <xdr:cNvPr id="472" name="直線コネクタ 471"/>
        <xdr:cNvCxnSpPr/>
      </xdr:nvCxnSpPr>
      <xdr:spPr>
        <a:xfrm flipV="1">
          <a:off x="16317595" y="9761220"/>
          <a:ext cx="1269" cy="66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140987</xdr:rowOff>
    </xdr:from>
    <xdr:ext cx="405111" cy="259045"/>
    <xdr:sp macro="" textlink="">
      <xdr:nvSpPr>
        <xdr:cNvPr id="473" name="【警察施設】&#10;有形固定資産減価償却率最小値テキスト"/>
        <xdr:cNvSpPr txBox="1"/>
      </xdr:nvSpPr>
      <xdr:spPr>
        <a:xfrm>
          <a:off x="163703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137160</xdr:rowOff>
    </xdr:from>
    <xdr:to>
      <xdr:col>86</xdr:col>
      <xdr:colOff>25400</xdr:colOff>
      <xdr:row>60</xdr:row>
      <xdr:rowOff>137160</xdr:rowOff>
    </xdr:to>
    <xdr:cxnSp macro="">
      <xdr:nvCxnSpPr>
        <xdr:cNvPr id="474" name="直線コネクタ 473"/>
        <xdr:cNvCxnSpPr/>
      </xdr:nvCxnSpPr>
      <xdr:spPr>
        <a:xfrm>
          <a:off x="16230600" y="1042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106697</xdr:rowOff>
    </xdr:from>
    <xdr:ext cx="405111" cy="259045"/>
    <xdr:sp macro="" textlink="">
      <xdr:nvSpPr>
        <xdr:cNvPr id="475" name="【警察施設】&#10;有形固定資産減価償却率最大値テキスト"/>
        <xdr:cNvSpPr txBox="1"/>
      </xdr:nvSpPr>
      <xdr:spPr>
        <a:xfrm>
          <a:off x="163703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476" name="直線コネクタ 475"/>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135653</xdr:rowOff>
    </xdr:from>
    <xdr:ext cx="405111" cy="259045"/>
    <xdr:sp macro="" textlink="">
      <xdr:nvSpPr>
        <xdr:cNvPr id="477" name="【警察施設】&#10;有形固定資産減価償却率平均値テキスト"/>
        <xdr:cNvSpPr txBox="1"/>
      </xdr:nvSpPr>
      <xdr:spPr>
        <a:xfrm>
          <a:off x="16370300" y="9908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157226</xdr:rowOff>
    </xdr:from>
    <xdr:to>
      <xdr:col>85</xdr:col>
      <xdr:colOff>177800</xdr:colOff>
      <xdr:row>58</xdr:row>
      <xdr:rowOff>87376</xdr:rowOff>
    </xdr:to>
    <xdr:sp macro="" textlink="">
      <xdr:nvSpPr>
        <xdr:cNvPr id="478" name="フローチャート: 判断 477"/>
        <xdr:cNvSpPr/>
      </xdr:nvSpPr>
      <xdr:spPr>
        <a:xfrm>
          <a:off x="16268700" y="99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61214</xdr:rowOff>
    </xdr:from>
    <xdr:to>
      <xdr:col>81</xdr:col>
      <xdr:colOff>101600</xdr:colOff>
      <xdr:row>59</xdr:row>
      <xdr:rowOff>162814</xdr:rowOff>
    </xdr:to>
    <xdr:sp macro="" textlink="">
      <xdr:nvSpPr>
        <xdr:cNvPr id="479" name="フローチャート: 判断 478"/>
        <xdr:cNvSpPr/>
      </xdr:nvSpPr>
      <xdr:spPr>
        <a:xfrm>
          <a:off x="154305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7891</xdr:rowOff>
    </xdr:from>
    <xdr:ext cx="405111" cy="259045"/>
    <xdr:sp macro="" textlink="">
      <xdr:nvSpPr>
        <xdr:cNvPr id="480" name="n_1aveValue【警察施設】&#10;有形固定資産減価償却率"/>
        <xdr:cNvSpPr txBox="1"/>
      </xdr:nvSpPr>
      <xdr:spPr>
        <a:xfrm>
          <a:off x="152660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97790</xdr:rowOff>
    </xdr:from>
    <xdr:to>
      <xdr:col>76</xdr:col>
      <xdr:colOff>165100</xdr:colOff>
      <xdr:row>60</xdr:row>
      <xdr:rowOff>27940</xdr:rowOff>
    </xdr:to>
    <xdr:sp macro="" textlink="">
      <xdr:nvSpPr>
        <xdr:cNvPr id="481" name="フローチャート: 判断 48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44467</xdr:rowOff>
    </xdr:from>
    <xdr:ext cx="405111" cy="259045"/>
    <xdr:sp macro="" textlink="">
      <xdr:nvSpPr>
        <xdr:cNvPr id="482" name="n_2aveValue【警察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20066</xdr:rowOff>
    </xdr:from>
    <xdr:to>
      <xdr:col>81</xdr:col>
      <xdr:colOff>101600</xdr:colOff>
      <xdr:row>61</xdr:row>
      <xdr:rowOff>121666</xdr:rowOff>
    </xdr:to>
    <xdr:sp macro="" textlink="">
      <xdr:nvSpPr>
        <xdr:cNvPr id="488" name="楕円 487"/>
        <xdr:cNvSpPr/>
      </xdr:nvSpPr>
      <xdr:spPr>
        <a:xfrm>
          <a:off x="15430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45212</xdr:rowOff>
    </xdr:from>
    <xdr:to>
      <xdr:col>76</xdr:col>
      <xdr:colOff>165100</xdr:colOff>
      <xdr:row>62</xdr:row>
      <xdr:rowOff>146812</xdr:rowOff>
    </xdr:to>
    <xdr:sp macro="" textlink="">
      <xdr:nvSpPr>
        <xdr:cNvPr id="489" name="楕円 488"/>
        <xdr:cNvSpPr/>
      </xdr:nvSpPr>
      <xdr:spPr>
        <a:xfrm>
          <a:off x="14541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70866</xdr:rowOff>
    </xdr:from>
    <xdr:to>
      <xdr:col>81</xdr:col>
      <xdr:colOff>50800</xdr:colOff>
      <xdr:row>62</xdr:row>
      <xdr:rowOff>96012</xdr:rowOff>
    </xdr:to>
    <xdr:cxnSp macro="">
      <xdr:nvCxnSpPr>
        <xdr:cNvPr id="490" name="直線コネクタ 489"/>
        <xdr:cNvCxnSpPr/>
      </xdr:nvCxnSpPr>
      <xdr:spPr>
        <a:xfrm flipV="1">
          <a:off x="14592300" y="1052931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112793</xdr:rowOff>
    </xdr:from>
    <xdr:ext cx="405111" cy="259045"/>
    <xdr:sp macro="" textlink="">
      <xdr:nvSpPr>
        <xdr:cNvPr id="491" name="n_1mainValue【警察施設】&#10;有形固定資産減価償却率"/>
        <xdr:cNvSpPr txBox="1"/>
      </xdr:nvSpPr>
      <xdr:spPr>
        <a:xfrm>
          <a:off x="152660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137939</xdr:rowOff>
    </xdr:from>
    <xdr:ext cx="405111" cy="259045"/>
    <xdr:sp macro="" textlink="">
      <xdr:nvSpPr>
        <xdr:cNvPr id="492" name="n_2mainValue【警察施設】&#10;有形固定資産減価償却率"/>
        <xdr:cNvSpPr txBox="1"/>
      </xdr:nvSpPr>
      <xdr:spPr>
        <a:xfrm>
          <a:off x="143897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4" name="正方形/長方形 493"/>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5" name="正方形/長方形 494"/>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6" name="正方形/長方形 495"/>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7" name="正方形/長方形 496"/>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133350</xdr:rowOff>
    </xdr:from>
    <xdr:to>
      <xdr:col>116</xdr:col>
      <xdr:colOff>62864</xdr:colOff>
      <xdr:row>63</xdr:row>
      <xdr:rowOff>148590</xdr:rowOff>
    </xdr:to>
    <xdr:cxnSp macro="">
      <xdr:nvCxnSpPr>
        <xdr:cNvPr id="514" name="直線コネクタ 513"/>
        <xdr:cNvCxnSpPr/>
      </xdr:nvCxnSpPr>
      <xdr:spPr>
        <a:xfrm flipV="1">
          <a:off x="22159595" y="9734550"/>
          <a:ext cx="1269"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152417</xdr:rowOff>
    </xdr:from>
    <xdr:ext cx="469744" cy="259045"/>
    <xdr:sp macro="" textlink="">
      <xdr:nvSpPr>
        <xdr:cNvPr id="515" name="【警察施設】&#10;一人当たり面積最小値テキスト"/>
        <xdr:cNvSpPr txBox="1"/>
      </xdr:nvSpPr>
      <xdr:spPr>
        <a:xfrm>
          <a:off x="222123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516" name="直線コネクタ 51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80027</xdr:rowOff>
    </xdr:from>
    <xdr:ext cx="469744" cy="259045"/>
    <xdr:sp macro="" textlink="">
      <xdr:nvSpPr>
        <xdr:cNvPr id="517" name="【警察施設】&#10;一人当たり面積最大値テキスト"/>
        <xdr:cNvSpPr txBox="1"/>
      </xdr:nvSpPr>
      <xdr:spPr>
        <a:xfrm>
          <a:off x="22212300" y="950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133350</xdr:rowOff>
    </xdr:from>
    <xdr:to>
      <xdr:col>116</xdr:col>
      <xdr:colOff>152400</xdr:colOff>
      <xdr:row>56</xdr:row>
      <xdr:rowOff>133350</xdr:rowOff>
    </xdr:to>
    <xdr:cxnSp macro="">
      <xdr:nvCxnSpPr>
        <xdr:cNvPr id="518" name="直線コネクタ 517"/>
        <xdr:cNvCxnSpPr/>
      </xdr:nvCxnSpPr>
      <xdr:spPr>
        <a:xfrm>
          <a:off x="22072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55262</xdr:rowOff>
    </xdr:from>
    <xdr:ext cx="469744" cy="259045"/>
    <xdr:sp macro="" textlink="">
      <xdr:nvSpPr>
        <xdr:cNvPr id="519" name="【警察施設】&#10;一人当たり面積平均値テキスト"/>
        <xdr:cNvSpPr txBox="1"/>
      </xdr:nvSpPr>
      <xdr:spPr>
        <a:xfrm>
          <a:off x="22212300" y="10685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76835</xdr:rowOff>
    </xdr:from>
    <xdr:to>
      <xdr:col>116</xdr:col>
      <xdr:colOff>114300</xdr:colOff>
      <xdr:row>63</xdr:row>
      <xdr:rowOff>6985</xdr:rowOff>
    </xdr:to>
    <xdr:sp macro="" textlink="">
      <xdr:nvSpPr>
        <xdr:cNvPr id="520" name="フローチャート: 判断 519"/>
        <xdr:cNvSpPr/>
      </xdr:nvSpPr>
      <xdr:spPr>
        <a:xfrm>
          <a:off x="22110700" y="1070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48260</xdr:rowOff>
    </xdr:from>
    <xdr:to>
      <xdr:col>112</xdr:col>
      <xdr:colOff>38100</xdr:colOff>
      <xdr:row>63</xdr:row>
      <xdr:rowOff>149860</xdr:rowOff>
    </xdr:to>
    <xdr:sp macro="" textlink="">
      <xdr:nvSpPr>
        <xdr:cNvPr id="521" name="フローチャート: 判断 520"/>
        <xdr:cNvSpPr/>
      </xdr:nvSpPr>
      <xdr:spPr>
        <a:xfrm>
          <a:off x="21272500" y="1084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140987</xdr:rowOff>
    </xdr:from>
    <xdr:ext cx="469744" cy="259045"/>
    <xdr:sp macro="" textlink="">
      <xdr:nvSpPr>
        <xdr:cNvPr id="522" name="n_1aveValue【警察施設】&#10;一人当たり面積"/>
        <xdr:cNvSpPr txBox="1"/>
      </xdr:nvSpPr>
      <xdr:spPr>
        <a:xfrm>
          <a:off x="210757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52070</xdr:rowOff>
    </xdr:from>
    <xdr:to>
      <xdr:col>107</xdr:col>
      <xdr:colOff>101600</xdr:colOff>
      <xdr:row>63</xdr:row>
      <xdr:rowOff>153670</xdr:rowOff>
    </xdr:to>
    <xdr:sp macro="" textlink="">
      <xdr:nvSpPr>
        <xdr:cNvPr id="523" name="フローチャート: 判断 522"/>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144797</xdr:rowOff>
    </xdr:from>
    <xdr:ext cx="469744" cy="259045"/>
    <xdr:sp macro="" textlink="">
      <xdr:nvSpPr>
        <xdr:cNvPr id="524" name="n_2aveValue【警察施設】&#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530" name="楕円 529"/>
        <xdr:cNvSpPr/>
      </xdr:nvSpPr>
      <xdr:spPr>
        <a:xfrm>
          <a:off x="2127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44450</xdr:rowOff>
    </xdr:from>
    <xdr:to>
      <xdr:col>107</xdr:col>
      <xdr:colOff>101600</xdr:colOff>
      <xdr:row>63</xdr:row>
      <xdr:rowOff>146050</xdr:rowOff>
    </xdr:to>
    <xdr:sp macro="" textlink="">
      <xdr:nvSpPr>
        <xdr:cNvPr id="531" name="楕円 530"/>
        <xdr:cNvSpPr/>
      </xdr:nvSpPr>
      <xdr:spPr>
        <a:xfrm>
          <a:off x="20383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91440</xdr:rowOff>
    </xdr:from>
    <xdr:to>
      <xdr:col>111</xdr:col>
      <xdr:colOff>177800</xdr:colOff>
      <xdr:row>63</xdr:row>
      <xdr:rowOff>95250</xdr:rowOff>
    </xdr:to>
    <xdr:cxnSp macro="">
      <xdr:nvCxnSpPr>
        <xdr:cNvPr id="532" name="直線コネクタ 531"/>
        <xdr:cNvCxnSpPr/>
      </xdr:nvCxnSpPr>
      <xdr:spPr>
        <a:xfrm flipV="1">
          <a:off x="20434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158767</xdr:rowOff>
    </xdr:from>
    <xdr:ext cx="469744" cy="259045"/>
    <xdr:sp macro="" textlink="">
      <xdr:nvSpPr>
        <xdr:cNvPr id="533" name="n_1mainValue【警察施設】&#10;一人当たり面積"/>
        <xdr:cNvSpPr txBox="1"/>
      </xdr:nvSpPr>
      <xdr:spPr>
        <a:xfrm>
          <a:off x="21075727"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162577</xdr:rowOff>
    </xdr:from>
    <xdr:ext cx="469744" cy="259045"/>
    <xdr:sp macro="" textlink="">
      <xdr:nvSpPr>
        <xdr:cNvPr id="534" name="n_2mainValue【警察施設】&#10;一人当たり面積"/>
        <xdr:cNvSpPr txBox="1"/>
      </xdr:nvSpPr>
      <xdr:spPr>
        <a:xfrm>
          <a:off x="20199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36" name="正方形/長方形 535"/>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37" name="正方形/長方形 536"/>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38" name="正方形/長方形 537"/>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39" name="正方形/長方形 538"/>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3" name="テキスト ボックス 54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4" name="直線コネクタ 54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5" name="テキスト ボックス 54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6" name="直線コネクタ 54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7" name="テキスト ボックス 54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8" name="直線コネクタ 54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9" name="テキスト ボックス 54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50" name="直線コネクタ 54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51" name="テキスト ボックス 55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3" name="テキスト ボックス 55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49530</xdr:rowOff>
    </xdr:from>
    <xdr:to>
      <xdr:col>85</xdr:col>
      <xdr:colOff>126364</xdr:colOff>
      <xdr:row>86</xdr:row>
      <xdr:rowOff>24385</xdr:rowOff>
    </xdr:to>
    <xdr:cxnSp macro="">
      <xdr:nvCxnSpPr>
        <xdr:cNvPr id="555" name="直線コネクタ 554"/>
        <xdr:cNvCxnSpPr/>
      </xdr:nvCxnSpPr>
      <xdr:spPr>
        <a:xfrm flipV="1">
          <a:off x="16317595" y="13594080"/>
          <a:ext cx="1269"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28212</xdr:rowOff>
    </xdr:from>
    <xdr:ext cx="405111" cy="259045"/>
    <xdr:sp macro="" textlink="">
      <xdr:nvSpPr>
        <xdr:cNvPr id="556" name="【庁舎】&#10;有形固定資産減価償却率最小値テキスト"/>
        <xdr:cNvSpPr txBox="1"/>
      </xdr:nvSpPr>
      <xdr:spPr>
        <a:xfrm>
          <a:off x="16370300" y="1477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24385</xdr:rowOff>
    </xdr:from>
    <xdr:to>
      <xdr:col>86</xdr:col>
      <xdr:colOff>25400</xdr:colOff>
      <xdr:row>86</xdr:row>
      <xdr:rowOff>24385</xdr:rowOff>
    </xdr:to>
    <xdr:cxnSp macro="">
      <xdr:nvCxnSpPr>
        <xdr:cNvPr id="557" name="直線コネクタ 556"/>
        <xdr:cNvCxnSpPr/>
      </xdr:nvCxnSpPr>
      <xdr:spPr>
        <a:xfrm>
          <a:off x="16230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167657</xdr:rowOff>
    </xdr:from>
    <xdr:ext cx="405111" cy="259045"/>
    <xdr:sp macro="" textlink="">
      <xdr:nvSpPr>
        <xdr:cNvPr id="558" name="【庁舎】&#10;有形固定資産減価償却率最大値テキスト"/>
        <xdr:cNvSpPr txBox="1"/>
      </xdr:nvSpPr>
      <xdr:spPr>
        <a:xfrm>
          <a:off x="163703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559" name="直線コネクタ 558"/>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146321</xdr:rowOff>
    </xdr:from>
    <xdr:ext cx="405111" cy="259045"/>
    <xdr:sp macro="" textlink="">
      <xdr:nvSpPr>
        <xdr:cNvPr id="560" name="【庁舎】&#10;有形固定資産減価償却率平均値テキスト"/>
        <xdr:cNvSpPr txBox="1"/>
      </xdr:nvSpPr>
      <xdr:spPr>
        <a:xfrm>
          <a:off x="16370300" y="1403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561" name="フローチャート: 判断 560"/>
        <xdr:cNvSpPr/>
      </xdr:nvSpPr>
      <xdr:spPr>
        <a:xfrm>
          <a:off x="16268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110744</xdr:rowOff>
    </xdr:from>
    <xdr:to>
      <xdr:col>81</xdr:col>
      <xdr:colOff>101600</xdr:colOff>
      <xdr:row>83</xdr:row>
      <xdr:rowOff>40894</xdr:rowOff>
    </xdr:to>
    <xdr:sp macro="" textlink="">
      <xdr:nvSpPr>
        <xdr:cNvPr id="562" name="フローチャート: 判断 561"/>
        <xdr:cNvSpPr/>
      </xdr:nvSpPr>
      <xdr:spPr>
        <a:xfrm>
          <a:off x="154305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32021</xdr:rowOff>
    </xdr:from>
    <xdr:ext cx="405111" cy="259045"/>
    <xdr:sp macro="" textlink="">
      <xdr:nvSpPr>
        <xdr:cNvPr id="563" name="n_1aveValue【庁舎】&#10;有形固定資産減価償却率"/>
        <xdr:cNvSpPr txBox="1"/>
      </xdr:nvSpPr>
      <xdr:spPr>
        <a:xfrm>
          <a:off x="15266044" y="1426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140463</xdr:rowOff>
    </xdr:from>
    <xdr:to>
      <xdr:col>76</xdr:col>
      <xdr:colOff>165100</xdr:colOff>
      <xdr:row>84</xdr:row>
      <xdr:rowOff>70613</xdr:rowOff>
    </xdr:to>
    <xdr:sp macro="" textlink="">
      <xdr:nvSpPr>
        <xdr:cNvPr id="564" name="フローチャート: 判断 563"/>
        <xdr:cNvSpPr/>
      </xdr:nvSpPr>
      <xdr:spPr>
        <a:xfrm>
          <a:off x="14541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61740</xdr:rowOff>
    </xdr:from>
    <xdr:ext cx="405111" cy="259045"/>
    <xdr:sp macro="" textlink="">
      <xdr:nvSpPr>
        <xdr:cNvPr id="565" name="n_2aveValue【庁舎】&#10;有形固定資産減価償却率"/>
        <xdr:cNvSpPr txBox="1"/>
      </xdr:nvSpPr>
      <xdr:spPr>
        <a:xfrm>
          <a:off x="14389744" y="144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23876</xdr:rowOff>
    </xdr:from>
    <xdr:to>
      <xdr:col>81</xdr:col>
      <xdr:colOff>101600</xdr:colOff>
      <xdr:row>80</xdr:row>
      <xdr:rowOff>125476</xdr:rowOff>
    </xdr:to>
    <xdr:sp macro="" textlink="">
      <xdr:nvSpPr>
        <xdr:cNvPr id="571" name="楕円 570"/>
        <xdr:cNvSpPr/>
      </xdr:nvSpPr>
      <xdr:spPr>
        <a:xfrm>
          <a:off x="15430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7874</xdr:rowOff>
    </xdr:from>
    <xdr:to>
      <xdr:col>76</xdr:col>
      <xdr:colOff>165100</xdr:colOff>
      <xdr:row>79</xdr:row>
      <xdr:rowOff>109474</xdr:rowOff>
    </xdr:to>
    <xdr:sp macro="" textlink="">
      <xdr:nvSpPr>
        <xdr:cNvPr id="572" name="楕円 571"/>
        <xdr:cNvSpPr/>
      </xdr:nvSpPr>
      <xdr:spPr>
        <a:xfrm>
          <a:off x="14541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58674</xdr:rowOff>
    </xdr:from>
    <xdr:to>
      <xdr:col>81</xdr:col>
      <xdr:colOff>50800</xdr:colOff>
      <xdr:row>80</xdr:row>
      <xdr:rowOff>74676</xdr:rowOff>
    </xdr:to>
    <xdr:cxnSp macro="">
      <xdr:nvCxnSpPr>
        <xdr:cNvPr id="573" name="直線コネクタ 572"/>
        <xdr:cNvCxnSpPr/>
      </xdr:nvCxnSpPr>
      <xdr:spPr>
        <a:xfrm>
          <a:off x="14592300" y="1360322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142003</xdr:rowOff>
    </xdr:from>
    <xdr:ext cx="405111" cy="259045"/>
    <xdr:sp macro="" textlink="">
      <xdr:nvSpPr>
        <xdr:cNvPr id="574" name="n_1mainValue【庁舎】&#10;有形固定資産減価償却率"/>
        <xdr:cNvSpPr txBox="1"/>
      </xdr:nvSpPr>
      <xdr:spPr>
        <a:xfrm>
          <a:off x="15266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126001</xdr:rowOff>
    </xdr:from>
    <xdr:ext cx="405111" cy="259045"/>
    <xdr:sp macro="" textlink="">
      <xdr:nvSpPr>
        <xdr:cNvPr id="575" name="n_2mainValue【庁舎】&#10;有形固定資産減価償却率"/>
        <xdr:cNvSpPr txBox="1"/>
      </xdr:nvSpPr>
      <xdr:spPr>
        <a:xfrm>
          <a:off x="14389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77" name="正方形/長方形 576"/>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78" name="正方形/長方形 577"/>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79" name="正方形/長方形 578"/>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80" name="正方形/長方形 579"/>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84" name="テキスト ボックス 58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585" name="直線コネクタ 5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6" name="テキスト ボックス 5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7" name="直線コネクタ 5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8" name="テキスト ボックス 5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9" name="直線コネクタ 5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0" name="テキスト ボックス 5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1" name="直線コネクタ 5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2" name="テキスト ボックス 5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3" name="直線コネクタ 5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4" name="テキスト ボックス 5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5" name="直線コネクタ 5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6" name="テキスト ボックス 5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170362</xdr:rowOff>
    </xdr:from>
    <xdr:to>
      <xdr:col>116</xdr:col>
      <xdr:colOff>62864</xdr:colOff>
      <xdr:row>87</xdr:row>
      <xdr:rowOff>72389</xdr:rowOff>
    </xdr:to>
    <xdr:cxnSp macro="">
      <xdr:nvCxnSpPr>
        <xdr:cNvPr id="600" name="直線コネクタ 599"/>
        <xdr:cNvCxnSpPr/>
      </xdr:nvCxnSpPr>
      <xdr:spPr>
        <a:xfrm flipV="1">
          <a:off x="22159595" y="13372012"/>
          <a:ext cx="1269"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76216</xdr:rowOff>
    </xdr:from>
    <xdr:ext cx="469744" cy="259045"/>
    <xdr:sp macro="" textlink="">
      <xdr:nvSpPr>
        <xdr:cNvPr id="601" name="【庁舎】&#10;一人当たり面積最小値テキスト"/>
        <xdr:cNvSpPr txBox="1"/>
      </xdr:nvSpPr>
      <xdr:spPr>
        <a:xfrm>
          <a:off x="22212300" y="1499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72389</xdr:rowOff>
    </xdr:from>
    <xdr:to>
      <xdr:col>116</xdr:col>
      <xdr:colOff>152400</xdr:colOff>
      <xdr:row>87</xdr:row>
      <xdr:rowOff>72389</xdr:rowOff>
    </xdr:to>
    <xdr:cxnSp macro="">
      <xdr:nvCxnSpPr>
        <xdr:cNvPr id="602" name="直線コネクタ 601"/>
        <xdr:cNvCxnSpPr/>
      </xdr:nvCxnSpPr>
      <xdr:spPr>
        <a:xfrm>
          <a:off x="22072600" y="1498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117039</xdr:rowOff>
    </xdr:from>
    <xdr:ext cx="469744" cy="259045"/>
    <xdr:sp macro="" textlink="">
      <xdr:nvSpPr>
        <xdr:cNvPr id="603" name="【庁舎】&#10;一人当たり面積最大値テキスト"/>
        <xdr:cNvSpPr txBox="1"/>
      </xdr:nvSpPr>
      <xdr:spPr>
        <a:xfrm>
          <a:off x="22212300" y="1314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170362</xdr:rowOff>
    </xdr:from>
    <xdr:to>
      <xdr:col>116</xdr:col>
      <xdr:colOff>152400</xdr:colOff>
      <xdr:row>77</xdr:row>
      <xdr:rowOff>170362</xdr:rowOff>
    </xdr:to>
    <xdr:cxnSp macro="">
      <xdr:nvCxnSpPr>
        <xdr:cNvPr id="604" name="直線コネクタ 603"/>
        <xdr:cNvCxnSpPr/>
      </xdr:nvCxnSpPr>
      <xdr:spPr>
        <a:xfrm>
          <a:off x="22072600" y="133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75128</xdr:rowOff>
    </xdr:from>
    <xdr:ext cx="469744" cy="259045"/>
    <xdr:sp macro="" textlink="">
      <xdr:nvSpPr>
        <xdr:cNvPr id="605" name="【庁舎】&#10;一人当たり面積平均値テキスト"/>
        <xdr:cNvSpPr txBox="1"/>
      </xdr:nvSpPr>
      <xdr:spPr>
        <a:xfrm>
          <a:off x="22212300" y="1464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96701</xdr:rowOff>
    </xdr:from>
    <xdr:to>
      <xdr:col>116</xdr:col>
      <xdr:colOff>114300</xdr:colOff>
      <xdr:row>86</xdr:row>
      <xdr:rowOff>26851</xdr:rowOff>
    </xdr:to>
    <xdr:sp macro="" textlink="">
      <xdr:nvSpPr>
        <xdr:cNvPr id="606" name="フローチャート: 判断 605"/>
        <xdr:cNvSpPr/>
      </xdr:nvSpPr>
      <xdr:spPr>
        <a:xfrm>
          <a:off x="22110700" y="1466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114663</xdr:rowOff>
    </xdr:from>
    <xdr:to>
      <xdr:col>112</xdr:col>
      <xdr:colOff>38100</xdr:colOff>
      <xdr:row>87</xdr:row>
      <xdr:rowOff>44813</xdr:rowOff>
    </xdr:to>
    <xdr:sp macro="" textlink="">
      <xdr:nvSpPr>
        <xdr:cNvPr id="607" name="フローチャート: 判断 606"/>
        <xdr:cNvSpPr/>
      </xdr:nvSpPr>
      <xdr:spPr>
        <a:xfrm>
          <a:off x="21272500" y="148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87</xdr:row>
      <xdr:rowOff>35940</xdr:rowOff>
    </xdr:from>
    <xdr:ext cx="469744" cy="259045"/>
    <xdr:sp macro="" textlink="">
      <xdr:nvSpPr>
        <xdr:cNvPr id="608" name="n_1aveValue【庁舎】&#10;一人当たり面積"/>
        <xdr:cNvSpPr txBox="1"/>
      </xdr:nvSpPr>
      <xdr:spPr>
        <a:xfrm>
          <a:off x="21075727" y="1495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104866</xdr:rowOff>
    </xdr:from>
    <xdr:to>
      <xdr:col>107</xdr:col>
      <xdr:colOff>101600</xdr:colOff>
      <xdr:row>87</xdr:row>
      <xdr:rowOff>35016</xdr:rowOff>
    </xdr:to>
    <xdr:sp macro="" textlink="">
      <xdr:nvSpPr>
        <xdr:cNvPr id="609" name="フローチャート: 判断 608"/>
        <xdr:cNvSpPr/>
      </xdr:nvSpPr>
      <xdr:spPr>
        <a:xfrm>
          <a:off x="20383500" y="1484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87</xdr:row>
      <xdr:rowOff>26143</xdr:rowOff>
    </xdr:from>
    <xdr:ext cx="469744" cy="259045"/>
    <xdr:sp macro="" textlink="">
      <xdr:nvSpPr>
        <xdr:cNvPr id="610" name="n_2aveValue【庁舎】&#10;一人当たり面積"/>
        <xdr:cNvSpPr txBox="1"/>
      </xdr:nvSpPr>
      <xdr:spPr>
        <a:xfrm>
          <a:off x="20199427" y="1494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1" name="テキスト ボックス 6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85271</xdr:rowOff>
    </xdr:from>
    <xdr:to>
      <xdr:col>112</xdr:col>
      <xdr:colOff>38100</xdr:colOff>
      <xdr:row>87</xdr:row>
      <xdr:rowOff>15421</xdr:rowOff>
    </xdr:to>
    <xdr:sp macro="" textlink="">
      <xdr:nvSpPr>
        <xdr:cNvPr id="616" name="楕円 615"/>
        <xdr:cNvSpPr/>
      </xdr:nvSpPr>
      <xdr:spPr>
        <a:xfrm>
          <a:off x="21272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78739</xdr:rowOff>
    </xdr:from>
    <xdr:to>
      <xdr:col>107</xdr:col>
      <xdr:colOff>101600</xdr:colOff>
      <xdr:row>87</xdr:row>
      <xdr:rowOff>8889</xdr:rowOff>
    </xdr:to>
    <xdr:sp macro="" textlink="">
      <xdr:nvSpPr>
        <xdr:cNvPr id="617" name="楕円 616"/>
        <xdr:cNvSpPr/>
      </xdr:nvSpPr>
      <xdr:spPr>
        <a:xfrm>
          <a:off x="20383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129539</xdr:rowOff>
    </xdr:from>
    <xdr:to>
      <xdr:col>111</xdr:col>
      <xdr:colOff>177800</xdr:colOff>
      <xdr:row>86</xdr:row>
      <xdr:rowOff>136071</xdr:rowOff>
    </xdr:to>
    <xdr:cxnSp macro="">
      <xdr:nvCxnSpPr>
        <xdr:cNvPr id="618" name="直線コネクタ 617"/>
        <xdr:cNvCxnSpPr/>
      </xdr:nvCxnSpPr>
      <xdr:spPr>
        <a:xfrm>
          <a:off x="20434300" y="148742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31948</xdr:rowOff>
    </xdr:from>
    <xdr:ext cx="469744" cy="259045"/>
    <xdr:sp macro="" textlink="">
      <xdr:nvSpPr>
        <xdr:cNvPr id="619" name="n_1mainValue【庁舎】&#10;一人当たり面積"/>
        <xdr:cNvSpPr txBox="1"/>
      </xdr:nvSpPr>
      <xdr:spPr>
        <a:xfrm>
          <a:off x="21075727" y="146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25416</xdr:rowOff>
    </xdr:from>
    <xdr:ext cx="469744" cy="259045"/>
    <xdr:sp macro="" textlink="">
      <xdr:nvSpPr>
        <xdr:cNvPr id="620" name="n_2mainValue【庁舎】&#10;一人当たり面積"/>
        <xdr:cNvSpPr txBox="1"/>
      </xdr:nvSpPr>
      <xdr:spPr>
        <a:xfrm>
          <a:off x="20199427" y="1459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1" name="正方形/長方形 6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2" name="正方形/長方形 6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3" name="テキスト ボックス 6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有形固定資産減価償却率が類似団体と比較して全体的に高い水準にあり、特に高い施設は、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陸上競技場・野球場・球技場、保健所である。一方で、警察施設は、順次警察署の再編整備を行っているため、低くなっている。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現在、施設類型別の長寿命化計画の策定を進めており、計画策定後、点検、診断及び予防保全により長寿命化を進めていく等、公共施設の適正管理に努める。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都市公園内にある公園施設（野球場・球技場等）については、老朽化が進み、今後の維持管理費の増大や改修・更新費の増大が懸念されることから、平成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富山県立都市公園長寿命化（更新・補修）計画」を策定し、公園施設の安全で快適な利用を確保するため、計画的な予防保全対策により公園施設の長寿命化を図り、ライフサイクルコストの縮減に努め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各施設について、富山県公共施設等総合管理方針に基づき、個別の施設計画を策定するなど予防保全型の管理によりライフサイクルコストの縮減効果が高い施設は、計画的な予防保全等による長寿命化を推進し、財政負担の平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59" customWidth="1"/>
    <col min="12" max="12" width="2.25" style="159" customWidth="1"/>
    <col min="13" max="17" width="2.375" style="159" customWidth="1"/>
    <col min="18" max="119" width="2.125" style="159" customWidth="1"/>
    <col min="120" max="16384" width="0" style="159" hidden="1"/>
  </cols>
  <sheetData>
    <row r="1" spans="1:119" ht="33" customHeight="1" x14ac:dyDescent="0.15">
      <c r="A1" s="157"/>
      <c r="B1" s="433" t="s">
        <v>77</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58"/>
      <c r="DK1" s="158"/>
      <c r="DL1" s="158"/>
      <c r="DM1" s="158"/>
      <c r="DN1" s="158"/>
      <c r="DO1" s="158"/>
    </row>
    <row r="2" spans="1:119" ht="24.75" thickBot="1" x14ac:dyDescent="0.2">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
      <c r="A3" s="158"/>
      <c r="B3" s="434" t="s">
        <v>79</v>
      </c>
      <c r="C3" s="435"/>
      <c r="D3" s="436"/>
      <c r="E3" s="436"/>
      <c r="F3" s="436"/>
      <c r="G3" s="436"/>
      <c r="H3" s="436"/>
      <c r="I3" s="436"/>
      <c r="J3" s="436"/>
      <c r="K3" s="436"/>
      <c r="L3" s="436" t="s">
        <v>80</v>
      </c>
      <c r="M3" s="436"/>
      <c r="N3" s="436"/>
      <c r="O3" s="436"/>
      <c r="P3" s="436"/>
      <c r="Q3" s="436"/>
      <c r="R3" s="440"/>
      <c r="S3" s="440"/>
      <c r="T3" s="440"/>
      <c r="U3" s="440"/>
      <c r="V3" s="441"/>
      <c r="W3" s="447" t="s">
        <v>81</v>
      </c>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9"/>
      <c r="AZ3" s="450" t="s">
        <v>1</v>
      </c>
      <c r="BA3" s="451"/>
      <c r="BB3" s="451"/>
      <c r="BC3" s="451"/>
      <c r="BD3" s="451"/>
      <c r="BE3" s="451"/>
      <c r="BF3" s="451"/>
      <c r="BG3" s="451"/>
      <c r="BH3" s="451"/>
      <c r="BI3" s="451"/>
      <c r="BJ3" s="451"/>
      <c r="BK3" s="451"/>
      <c r="BL3" s="451"/>
      <c r="BM3" s="452"/>
      <c r="BN3" s="453" t="s">
        <v>82</v>
      </c>
      <c r="BO3" s="454"/>
      <c r="BP3" s="454"/>
      <c r="BQ3" s="454"/>
      <c r="BR3" s="454"/>
      <c r="BS3" s="454"/>
      <c r="BT3" s="454"/>
      <c r="BU3" s="455"/>
      <c r="BV3" s="453" t="s">
        <v>83</v>
      </c>
      <c r="BW3" s="454"/>
      <c r="BX3" s="454"/>
      <c r="BY3" s="454"/>
      <c r="BZ3" s="454"/>
      <c r="CA3" s="454"/>
      <c r="CB3" s="454"/>
      <c r="CC3" s="455"/>
      <c r="CD3" s="450" t="s">
        <v>1</v>
      </c>
      <c r="CE3" s="451"/>
      <c r="CF3" s="451"/>
      <c r="CG3" s="451"/>
      <c r="CH3" s="451"/>
      <c r="CI3" s="451"/>
      <c r="CJ3" s="451"/>
      <c r="CK3" s="451"/>
      <c r="CL3" s="451"/>
      <c r="CM3" s="451"/>
      <c r="CN3" s="451"/>
      <c r="CO3" s="451"/>
      <c r="CP3" s="451"/>
      <c r="CQ3" s="451"/>
      <c r="CR3" s="451"/>
      <c r="CS3" s="452"/>
      <c r="CT3" s="453" t="s">
        <v>84</v>
      </c>
      <c r="CU3" s="454"/>
      <c r="CV3" s="454"/>
      <c r="CW3" s="454"/>
      <c r="CX3" s="454"/>
      <c r="CY3" s="454"/>
      <c r="CZ3" s="454"/>
      <c r="DA3" s="455"/>
      <c r="DB3" s="453" t="s">
        <v>85</v>
      </c>
      <c r="DC3" s="454"/>
      <c r="DD3" s="454"/>
      <c r="DE3" s="454"/>
      <c r="DF3" s="454"/>
      <c r="DG3" s="454"/>
      <c r="DH3" s="454"/>
      <c r="DI3" s="455"/>
      <c r="DJ3" s="157"/>
      <c r="DK3" s="157"/>
      <c r="DL3" s="157"/>
      <c r="DM3" s="157"/>
      <c r="DN3" s="157"/>
      <c r="DO3" s="157"/>
    </row>
    <row r="4" spans="1:119" ht="18.75" customHeight="1" x14ac:dyDescent="0.15">
      <c r="A4" s="158"/>
      <c r="B4" s="437"/>
      <c r="C4" s="438"/>
      <c r="D4" s="439"/>
      <c r="E4" s="439"/>
      <c r="F4" s="439"/>
      <c r="G4" s="439"/>
      <c r="H4" s="439"/>
      <c r="I4" s="439"/>
      <c r="J4" s="439"/>
      <c r="K4" s="439"/>
      <c r="L4" s="439"/>
      <c r="M4" s="439"/>
      <c r="N4" s="439"/>
      <c r="O4" s="439"/>
      <c r="P4" s="439"/>
      <c r="Q4" s="439"/>
      <c r="R4" s="442"/>
      <c r="S4" s="442"/>
      <c r="T4" s="442"/>
      <c r="U4" s="442"/>
      <c r="V4" s="443"/>
      <c r="W4" s="507" t="s">
        <v>86</v>
      </c>
      <c r="X4" s="508"/>
      <c r="Y4" s="509"/>
      <c r="Z4" s="516" t="s">
        <v>1</v>
      </c>
      <c r="AA4" s="494"/>
      <c r="AB4" s="494"/>
      <c r="AC4" s="494"/>
      <c r="AD4" s="494"/>
      <c r="AE4" s="494"/>
      <c r="AF4" s="494"/>
      <c r="AG4" s="494"/>
      <c r="AH4" s="495"/>
      <c r="AI4" s="516" t="s">
        <v>87</v>
      </c>
      <c r="AJ4" s="519"/>
      <c r="AK4" s="519"/>
      <c r="AL4" s="519"/>
      <c r="AM4" s="519"/>
      <c r="AN4" s="519"/>
      <c r="AO4" s="519"/>
      <c r="AP4" s="520"/>
      <c r="AQ4" s="524" t="s">
        <v>88</v>
      </c>
      <c r="AR4" s="525"/>
      <c r="AS4" s="519"/>
      <c r="AT4" s="519"/>
      <c r="AU4" s="519"/>
      <c r="AV4" s="519"/>
      <c r="AW4" s="519"/>
      <c r="AX4" s="519"/>
      <c r="AY4" s="526"/>
      <c r="AZ4" s="477" t="s">
        <v>89</v>
      </c>
      <c r="BA4" s="478"/>
      <c r="BB4" s="478"/>
      <c r="BC4" s="478"/>
      <c r="BD4" s="478"/>
      <c r="BE4" s="478"/>
      <c r="BF4" s="478"/>
      <c r="BG4" s="478"/>
      <c r="BH4" s="478"/>
      <c r="BI4" s="478"/>
      <c r="BJ4" s="478"/>
      <c r="BK4" s="478"/>
      <c r="BL4" s="478"/>
      <c r="BM4" s="479"/>
      <c r="BN4" s="456">
        <v>499328434</v>
      </c>
      <c r="BO4" s="457"/>
      <c r="BP4" s="457"/>
      <c r="BQ4" s="457"/>
      <c r="BR4" s="457"/>
      <c r="BS4" s="457"/>
      <c r="BT4" s="457"/>
      <c r="BU4" s="458"/>
      <c r="BV4" s="456">
        <v>495552779</v>
      </c>
      <c r="BW4" s="457"/>
      <c r="BX4" s="457"/>
      <c r="BY4" s="457"/>
      <c r="BZ4" s="457"/>
      <c r="CA4" s="457"/>
      <c r="CB4" s="457"/>
      <c r="CC4" s="458"/>
      <c r="CD4" s="459" t="s">
        <v>90</v>
      </c>
      <c r="CE4" s="460"/>
      <c r="CF4" s="460"/>
      <c r="CG4" s="460"/>
      <c r="CH4" s="460"/>
      <c r="CI4" s="460"/>
      <c r="CJ4" s="460"/>
      <c r="CK4" s="460"/>
      <c r="CL4" s="460"/>
      <c r="CM4" s="460"/>
      <c r="CN4" s="460"/>
      <c r="CO4" s="460"/>
      <c r="CP4" s="460"/>
      <c r="CQ4" s="460"/>
      <c r="CR4" s="460"/>
      <c r="CS4" s="461"/>
      <c r="CT4" s="462">
        <v>0.4</v>
      </c>
      <c r="CU4" s="463"/>
      <c r="CV4" s="463"/>
      <c r="CW4" s="463"/>
      <c r="CX4" s="463"/>
      <c r="CY4" s="463"/>
      <c r="CZ4" s="463"/>
      <c r="DA4" s="464"/>
      <c r="DB4" s="462">
        <v>0.5</v>
      </c>
      <c r="DC4" s="463"/>
      <c r="DD4" s="463"/>
      <c r="DE4" s="463"/>
      <c r="DF4" s="463"/>
      <c r="DG4" s="463"/>
      <c r="DH4" s="463"/>
      <c r="DI4" s="464"/>
      <c r="DJ4" s="157"/>
      <c r="DK4" s="157"/>
      <c r="DL4" s="157"/>
      <c r="DM4" s="157"/>
      <c r="DN4" s="157"/>
      <c r="DO4" s="157"/>
    </row>
    <row r="5" spans="1:119" ht="18.75" customHeight="1" thickBot="1" x14ac:dyDescent="0.2">
      <c r="A5" s="158"/>
      <c r="B5" s="437"/>
      <c r="C5" s="438"/>
      <c r="D5" s="439"/>
      <c r="E5" s="439"/>
      <c r="F5" s="439"/>
      <c r="G5" s="439"/>
      <c r="H5" s="439"/>
      <c r="I5" s="439"/>
      <c r="J5" s="439"/>
      <c r="K5" s="439"/>
      <c r="L5" s="444"/>
      <c r="M5" s="444"/>
      <c r="N5" s="444"/>
      <c r="O5" s="444"/>
      <c r="P5" s="444"/>
      <c r="Q5" s="444"/>
      <c r="R5" s="445"/>
      <c r="S5" s="445"/>
      <c r="T5" s="445"/>
      <c r="U5" s="445"/>
      <c r="V5" s="446"/>
      <c r="W5" s="510"/>
      <c r="X5" s="511"/>
      <c r="Y5" s="512"/>
      <c r="Z5" s="445"/>
      <c r="AA5" s="517"/>
      <c r="AB5" s="517"/>
      <c r="AC5" s="517"/>
      <c r="AD5" s="517"/>
      <c r="AE5" s="517"/>
      <c r="AF5" s="517"/>
      <c r="AG5" s="517"/>
      <c r="AH5" s="518"/>
      <c r="AI5" s="521"/>
      <c r="AJ5" s="522"/>
      <c r="AK5" s="522"/>
      <c r="AL5" s="522"/>
      <c r="AM5" s="522"/>
      <c r="AN5" s="522"/>
      <c r="AO5" s="522"/>
      <c r="AP5" s="523"/>
      <c r="AQ5" s="521"/>
      <c r="AR5" s="522"/>
      <c r="AS5" s="522"/>
      <c r="AT5" s="522"/>
      <c r="AU5" s="522"/>
      <c r="AV5" s="522"/>
      <c r="AW5" s="522"/>
      <c r="AX5" s="522"/>
      <c r="AY5" s="527"/>
      <c r="AZ5" s="465" t="s">
        <v>91</v>
      </c>
      <c r="BA5" s="466"/>
      <c r="BB5" s="466"/>
      <c r="BC5" s="466"/>
      <c r="BD5" s="466"/>
      <c r="BE5" s="466"/>
      <c r="BF5" s="466"/>
      <c r="BG5" s="466"/>
      <c r="BH5" s="466"/>
      <c r="BI5" s="466"/>
      <c r="BJ5" s="466"/>
      <c r="BK5" s="466"/>
      <c r="BL5" s="466"/>
      <c r="BM5" s="467"/>
      <c r="BN5" s="468">
        <v>482135675</v>
      </c>
      <c r="BO5" s="469"/>
      <c r="BP5" s="469"/>
      <c r="BQ5" s="469"/>
      <c r="BR5" s="469"/>
      <c r="BS5" s="469"/>
      <c r="BT5" s="469"/>
      <c r="BU5" s="470"/>
      <c r="BV5" s="468">
        <v>476865631</v>
      </c>
      <c r="BW5" s="469"/>
      <c r="BX5" s="469"/>
      <c r="BY5" s="469"/>
      <c r="BZ5" s="469"/>
      <c r="CA5" s="469"/>
      <c r="CB5" s="469"/>
      <c r="CC5" s="470"/>
      <c r="CD5" s="471" t="s">
        <v>92</v>
      </c>
      <c r="CE5" s="472"/>
      <c r="CF5" s="472"/>
      <c r="CG5" s="472"/>
      <c r="CH5" s="472"/>
      <c r="CI5" s="472"/>
      <c r="CJ5" s="472"/>
      <c r="CK5" s="472"/>
      <c r="CL5" s="472"/>
      <c r="CM5" s="472"/>
      <c r="CN5" s="472"/>
      <c r="CO5" s="472"/>
      <c r="CP5" s="472"/>
      <c r="CQ5" s="472"/>
      <c r="CR5" s="472"/>
      <c r="CS5" s="473"/>
      <c r="CT5" s="474">
        <v>96.2</v>
      </c>
      <c r="CU5" s="475"/>
      <c r="CV5" s="475"/>
      <c r="CW5" s="475"/>
      <c r="CX5" s="475"/>
      <c r="CY5" s="475"/>
      <c r="CZ5" s="475"/>
      <c r="DA5" s="476"/>
      <c r="DB5" s="474">
        <v>96.2</v>
      </c>
      <c r="DC5" s="475"/>
      <c r="DD5" s="475"/>
      <c r="DE5" s="475"/>
      <c r="DF5" s="475"/>
      <c r="DG5" s="475"/>
      <c r="DH5" s="475"/>
      <c r="DI5" s="476"/>
      <c r="DJ5" s="157"/>
      <c r="DK5" s="157"/>
      <c r="DL5" s="157"/>
      <c r="DM5" s="157"/>
      <c r="DN5" s="157"/>
      <c r="DO5" s="157"/>
    </row>
    <row r="6" spans="1:119" ht="18.75" customHeight="1" x14ac:dyDescent="0.15">
      <c r="A6" s="158"/>
      <c r="B6" s="453" t="s">
        <v>93</v>
      </c>
      <c r="C6" s="454"/>
      <c r="D6" s="454"/>
      <c r="E6" s="454"/>
      <c r="F6" s="454"/>
      <c r="G6" s="454"/>
      <c r="H6" s="454"/>
      <c r="I6" s="454"/>
      <c r="J6" s="454"/>
      <c r="K6" s="435"/>
      <c r="L6" s="436" t="s">
        <v>94</v>
      </c>
      <c r="M6" s="436"/>
      <c r="N6" s="436"/>
      <c r="O6" s="436"/>
      <c r="P6" s="436"/>
      <c r="Q6" s="436"/>
      <c r="R6" s="440"/>
      <c r="S6" s="440"/>
      <c r="T6" s="440"/>
      <c r="U6" s="440"/>
      <c r="V6" s="441"/>
      <c r="W6" s="510"/>
      <c r="X6" s="511"/>
      <c r="Y6" s="512"/>
      <c r="Z6" s="480" t="s">
        <v>95</v>
      </c>
      <c r="AA6" s="481"/>
      <c r="AB6" s="481"/>
      <c r="AC6" s="481"/>
      <c r="AD6" s="481"/>
      <c r="AE6" s="481"/>
      <c r="AF6" s="481"/>
      <c r="AG6" s="481"/>
      <c r="AH6" s="482"/>
      <c r="AI6" s="483">
        <v>1</v>
      </c>
      <c r="AJ6" s="484"/>
      <c r="AK6" s="484"/>
      <c r="AL6" s="484"/>
      <c r="AM6" s="484"/>
      <c r="AN6" s="484"/>
      <c r="AO6" s="484"/>
      <c r="AP6" s="485"/>
      <c r="AQ6" s="483">
        <v>13000</v>
      </c>
      <c r="AR6" s="484"/>
      <c r="AS6" s="484"/>
      <c r="AT6" s="484"/>
      <c r="AU6" s="484"/>
      <c r="AV6" s="484"/>
      <c r="AW6" s="484"/>
      <c r="AX6" s="484"/>
      <c r="AY6" s="486"/>
      <c r="AZ6" s="465" t="s">
        <v>96</v>
      </c>
      <c r="BA6" s="466"/>
      <c r="BB6" s="466"/>
      <c r="BC6" s="466"/>
      <c r="BD6" s="466"/>
      <c r="BE6" s="466"/>
      <c r="BF6" s="466"/>
      <c r="BG6" s="466"/>
      <c r="BH6" s="466"/>
      <c r="BI6" s="466"/>
      <c r="BJ6" s="466"/>
      <c r="BK6" s="466"/>
      <c r="BL6" s="466"/>
      <c r="BM6" s="467"/>
      <c r="BN6" s="468">
        <v>17192759</v>
      </c>
      <c r="BO6" s="469"/>
      <c r="BP6" s="469"/>
      <c r="BQ6" s="469"/>
      <c r="BR6" s="469"/>
      <c r="BS6" s="469"/>
      <c r="BT6" s="469"/>
      <c r="BU6" s="470"/>
      <c r="BV6" s="468">
        <v>18687148</v>
      </c>
      <c r="BW6" s="469"/>
      <c r="BX6" s="469"/>
      <c r="BY6" s="469"/>
      <c r="BZ6" s="469"/>
      <c r="CA6" s="469"/>
      <c r="CB6" s="469"/>
      <c r="CC6" s="470"/>
      <c r="CD6" s="471" t="s">
        <v>97</v>
      </c>
      <c r="CE6" s="472"/>
      <c r="CF6" s="472"/>
      <c r="CG6" s="472"/>
      <c r="CH6" s="472"/>
      <c r="CI6" s="472"/>
      <c r="CJ6" s="472"/>
      <c r="CK6" s="472"/>
      <c r="CL6" s="472"/>
      <c r="CM6" s="472"/>
      <c r="CN6" s="472"/>
      <c r="CO6" s="472"/>
      <c r="CP6" s="472"/>
      <c r="CQ6" s="472"/>
      <c r="CR6" s="472"/>
      <c r="CS6" s="473"/>
      <c r="CT6" s="490">
        <v>104.8</v>
      </c>
      <c r="CU6" s="491"/>
      <c r="CV6" s="491"/>
      <c r="CW6" s="491"/>
      <c r="CX6" s="491"/>
      <c r="CY6" s="491"/>
      <c r="CZ6" s="491"/>
      <c r="DA6" s="492"/>
      <c r="DB6" s="490">
        <v>106.5</v>
      </c>
      <c r="DC6" s="491"/>
      <c r="DD6" s="491"/>
      <c r="DE6" s="491"/>
      <c r="DF6" s="491"/>
      <c r="DG6" s="491"/>
      <c r="DH6" s="491"/>
      <c r="DI6" s="492"/>
      <c r="DJ6" s="157"/>
      <c r="DK6" s="157"/>
      <c r="DL6" s="157"/>
      <c r="DM6" s="157"/>
      <c r="DN6" s="157"/>
      <c r="DO6" s="157"/>
    </row>
    <row r="7" spans="1:119" ht="18.75" customHeight="1" x14ac:dyDescent="0.15">
      <c r="A7" s="158"/>
      <c r="B7" s="496"/>
      <c r="C7" s="497"/>
      <c r="D7" s="497"/>
      <c r="E7" s="497"/>
      <c r="F7" s="497"/>
      <c r="G7" s="497"/>
      <c r="H7" s="497"/>
      <c r="I7" s="497"/>
      <c r="J7" s="497"/>
      <c r="K7" s="438"/>
      <c r="L7" s="439"/>
      <c r="M7" s="439"/>
      <c r="N7" s="439"/>
      <c r="O7" s="439"/>
      <c r="P7" s="439"/>
      <c r="Q7" s="439"/>
      <c r="R7" s="442"/>
      <c r="S7" s="442"/>
      <c r="T7" s="442"/>
      <c r="U7" s="442"/>
      <c r="V7" s="443"/>
      <c r="W7" s="510"/>
      <c r="X7" s="511"/>
      <c r="Y7" s="512"/>
      <c r="Z7" s="480" t="s">
        <v>98</v>
      </c>
      <c r="AA7" s="481"/>
      <c r="AB7" s="481"/>
      <c r="AC7" s="481"/>
      <c r="AD7" s="481"/>
      <c r="AE7" s="481"/>
      <c r="AF7" s="481"/>
      <c r="AG7" s="481"/>
      <c r="AH7" s="482"/>
      <c r="AI7" s="483">
        <v>1</v>
      </c>
      <c r="AJ7" s="484"/>
      <c r="AK7" s="484"/>
      <c r="AL7" s="484"/>
      <c r="AM7" s="484"/>
      <c r="AN7" s="484"/>
      <c r="AO7" s="484"/>
      <c r="AP7" s="485"/>
      <c r="AQ7" s="483">
        <v>10200</v>
      </c>
      <c r="AR7" s="484"/>
      <c r="AS7" s="484"/>
      <c r="AT7" s="484"/>
      <c r="AU7" s="484"/>
      <c r="AV7" s="484"/>
      <c r="AW7" s="484"/>
      <c r="AX7" s="484"/>
      <c r="AY7" s="486"/>
      <c r="AZ7" s="465" t="s">
        <v>99</v>
      </c>
      <c r="BA7" s="466"/>
      <c r="BB7" s="466"/>
      <c r="BC7" s="466"/>
      <c r="BD7" s="466"/>
      <c r="BE7" s="466"/>
      <c r="BF7" s="466"/>
      <c r="BG7" s="466"/>
      <c r="BH7" s="466"/>
      <c r="BI7" s="466"/>
      <c r="BJ7" s="466"/>
      <c r="BK7" s="466"/>
      <c r="BL7" s="466"/>
      <c r="BM7" s="467"/>
      <c r="BN7" s="468">
        <v>15889026</v>
      </c>
      <c r="BO7" s="469"/>
      <c r="BP7" s="469"/>
      <c r="BQ7" s="469"/>
      <c r="BR7" s="469"/>
      <c r="BS7" s="469"/>
      <c r="BT7" s="469"/>
      <c r="BU7" s="470"/>
      <c r="BV7" s="468">
        <v>17086006</v>
      </c>
      <c r="BW7" s="469"/>
      <c r="BX7" s="469"/>
      <c r="BY7" s="469"/>
      <c r="BZ7" s="469"/>
      <c r="CA7" s="469"/>
      <c r="CB7" s="469"/>
      <c r="CC7" s="470"/>
      <c r="CD7" s="471" t="s">
        <v>100</v>
      </c>
      <c r="CE7" s="472"/>
      <c r="CF7" s="472"/>
      <c r="CG7" s="472"/>
      <c r="CH7" s="472"/>
      <c r="CI7" s="472"/>
      <c r="CJ7" s="472"/>
      <c r="CK7" s="472"/>
      <c r="CL7" s="472"/>
      <c r="CM7" s="472"/>
      <c r="CN7" s="472"/>
      <c r="CO7" s="472"/>
      <c r="CP7" s="472"/>
      <c r="CQ7" s="472"/>
      <c r="CR7" s="472"/>
      <c r="CS7" s="473"/>
      <c r="CT7" s="468">
        <v>297566098</v>
      </c>
      <c r="CU7" s="469"/>
      <c r="CV7" s="469"/>
      <c r="CW7" s="469"/>
      <c r="CX7" s="469"/>
      <c r="CY7" s="469"/>
      <c r="CZ7" s="469"/>
      <c r="DA7" s="470"/>
      <c r="DB7" s="468">
        <v>298613912</v>
      </c>
      <c r="DC7" s="469"/>
      <c r="DD7" s="469"/>
      <c r="DE7" s="469"/>
      <c r="DF7" s="469"/>
      <c r="DG7" s="469"/>
      <c r="DH7" s="469"/>
      <c r="DI7" s="470"/>
      <c r="DJ7" s="157"/>
      <c r="DK7" s="157"/>
      <c r="DL7" s="157"/>
      <c r="DM7" s="157"/>
      <c r="DN7" s="157"/>
      <c r="DO7" s="157"/>
    </row>
    <row r="8" spans="1:119" ht="18.75" customHeight="1" thickBot="1" x14ac:dyDescent="0.2">
      <c r="A8" s="158"/>
      <c r="B8" s="498"/>
      <c r="C8" s="499"/>
      <c r="D8" s="499"/>
      <c r="E8" s="499"/>
      <c r="F8" s="499"/>
      <c r="G8" s="499"/>
      <c r="H8" s="499"/>
      <c r="I8" s="499"/>
      <c r="J8" s="499"/>
      <c r="K8" s="500"/>
      <c r="L8" s="444"/>
      <c r="M8" s="444"/>
      <c r="N8" s="444"/>
      <c r="O8" s="444"/>
      <c r="P8" s="444"/>
      <c r="Q8" s="444"/>
      <c r="R8" s="445"/>
      <c r="S8" s="445"/>
      <c r="T8" s="445"/>
      <c r="U8" s="445"/>
      <c r="V8" s="446"/>
      <c r="W8" s="510"/>
      <c r="X8" s="511"/>
      <c r="Y8" s="512"/>
      <c r="Z8" s="480" t="s">
        <v>101</v>
      </c>
      <c r="AA8" s="481"/>
      <c r="AB8" s="481"/>
      <c r="AC8" s="481"/>
      <c r="AD8" s="481"/>
      <c r="AE8" s="481"/>
      <c r="AF8" s="481"/>
      <c r="AG8" s="481"/>
      <c r="AH8" s="482"/>
      <c r="AI8" s="483">
        <v>1</v>
      </c>
      <c r="AJ8" s="484"/>
      <c r="AK8" s="484"/>
      <c r="AL8" s="484"/>
      <c r="AM8" s="484"/>
      <c r="AN8" s="484"/>
      <c r="AO8" s="484"/>
      <c r="AP8" s="485"/>
      <c r="AQ8" s="483">
        <v>8500</v>
      </c>
      <c r="AR8" s="484"/>
      <c r="AS8" s="484"/>
      <c r="AT8" s="484"/>
      <c r="AU8" s="484"/>
      <c r="AV8" s="484"/>
      <c r="AW8" s="484"/>
      <c r="AX8" s="484"/>
      <c r="AY8" s="486"/>
      <c r="AZ8" s="465" t="s">
        <v>102</v>
      </c>
      <c r="BA8" s="466"/>
      <c r="BB8" s="466"/>
      <c r="BC8" s="466"/>
      <c r="BD8" s="466"/>
      <c r="BE8" s="466"/>
      <c r="BF8" s="466"/>
      <c r="BG8" s="466"/>
      <c r="BH8" s="466"/>
      <c r="BI8" s="466"/>
      <c r="BJ8" s="466"/>
      <c r="BK8" s="466"/>
      <c r="BL8" s="466"/>
      <c r="BM8" s="467"/>
      <c r="BN8" s="468">
        <v>1303733</v>
      </c>
      <c r="BO8" s="469"/>
      <c r="BP8" s="469"/>
      <c r="BQ8" s="469"/>
      <c r="BR8" s="469"/>
      <c r="BS8" s="469"/>
      <c r="BT8" s="469"/>
      <c r="BU8" s="470"/>
      <c r="BV8" s="468">
        <v>1601142</v>
      </c>
      <c r="BW8" s="469"/>
      <c r="BX8" s="469"/>
      <c r="BY8" s="469"/>
      <c r="BZ8" s="469"/>
      <c r="CA8" s="469"/>
      <c r="CB8" s="469"/>
      <c r="CC8" s="470"/>
      <c r="CD8" s="471" t="s">
        <v>103</v>
      </c>
      <c r="CE8" s="472"/>
      <c r="CF8" s="472"/>
      <c r="CG8" s="472"/>
      <c r="CH8" s="472"/>
      <c r="CI8" s="472"/>
      <c r="CJ8" s="472"/>
      <c r="CK8" s="472"/>
      <c r="CL8" s="472"/>
      <c r="CM8" s="472"/>
      <c r="CN8" s="472"/>
      <c r="CO8" s="472"/>
      <c r="CP8" s="472"/>
      <c r="CQ8" s="472"/>
      <c r="CR8" s="472"/>
      <c r="CS8" s="473"/>
      <c r="CT8" s="487">
        <v>0.47778999999999999</v>
      </c>
      <c r="CU8" s="488"/>
      <c r="CV8" s="488"/>
      <c r="CW8" s="488"/>
      <c r="CX8" s="488"/>
      <c r="CY8" s="488"/>
      <c r="CZ8" s="488"/>
      <c r="DA8" s="489"/>
      <c r="DB8" s="487">
        <v>0.47764000000000001</v>
      </c>
      <c r="DC8" s="488"/>
      <c r="DD8" s="488"/>
      <c r="DE8" s="488"/>
      <c r="DF8" s="488"/>
      <c r="DG8" s="488"/>
      <c r="DH8" s="488"/>
      <c r="DI8" s="489"/>
      <c r="DJ8" s="157"/>
      <c r="DK8" s="157"/>
      <c r="DL8" s="157"/>
      <c r="DM8" s="157"/>
      <c r="DN8" s="157"/>
      <c r="DO8" s="157"/>
    </row>
    <row r="9" spans="1:119" ht="18.75" customHeight="1" thickBot="1" x14ac:dyDescent="0.2">
      <c r="A9" s="158"/>
      <c r="B9" s="493" t="s">
        <v>104</v>
      </c>
      <c r="C9" s="494"/>
      <c r="D9" s="494"/>
      <c r="E9" s="494"/>
      <c r="F9" s="494"/>
      <c r="G9" s="494"/>
      <c r="H9" s="494"/>
      <c r="I9" s="494"/>
      <c r="J9" s="494"/>
      <c r="K9" s="495"/>
      <c r="L9" s="501" t="s">
        <v>105</v>
      </c>
      <c r="M9" s="502"/>
      <c r="N9" s="502"/>
      <c r="O9" s="502"/>
      <c r="P9" s="502"/>
      <c r="Q9" s="503"/>
      <c r="R9" s="504">
        <v>1066328</v>
      </c>
      <c r="S9" s="505"/>
      <c r="T9" s="505"/>
      <c r="U9" s="505"/>
      <c r="V9" s="506"/>
      <c r="W9" s="510"/>
      <c r="X9" s="511"/>
      <c r="Y9" s="512"/>
      <c r="Z9" s="480" t="s">
        <v>106</v>
      </c>
      <c r="AA9" s="481"/>
      <c r="AB9" s="481"/>
      <c r="AC9" s="481"/>
      <c r="AD9" s="481"/>
      <c r="AE9" s="481"/>
      <c r="AF9" s="481"/>
      <c r="AG9" s="481"/>
      <c r="AH9" s="482"/>
      <c r="AI9" s="483">
        <v>1</v>
      </c>
      <c r="AJ9" s="484"/>
      <c r="AK9" s="484"/>
      <c r="AL9" s="484"/>
      <c r="AM9" s="484"/>
      <c r="AN9" s="484"/>
      <c r="AO9" s="484"/>
      <c r="AP9" s="485"/>
      <c r="AQ9" s="483">
        <v>9100</v>
      </c>
      <c r="AR9" s="484"/>
      <c r="AS9" s="484"/>
      <c r="AT9" s="484"/>
      <c r="AU9" s="484"/>
      <c r="AV9" s="484"/>
      <c r="AW9" s="484"/>
      <c r="AX9" s="484"/>
      <c r="AY9" s="486"/>
      <c r="AZ9" s="465" t="s">
        <v>107</v>
      </c>
      <c r="BA9" s="466"/>
      <c r="BB9" s="466"/>
      <c r="BC9" s="466"/>
      <c r="BD9" s="466"/>
      <c r="BE9" s="466"/>
      <c r="BF9" s="466"/>
      <c r="BG9" s="466"/>
      <c r="BH9" s="466"/>
      <c r="BI9" s="466"/>
      <c r="BJ9" s="466"/>
      <c r="BK9" s="466"/>
      <c r="BL9" s="466"/>
      <c r="BM9" s="467"/>
      <c r="BN9" s="468">
        <v>-297409</v>
      </c>
      <c r="BO9" s="469"/>
      <c r="BP9" s="469"/>
      <c r="BQ9" s="469"/>
      <c r="BR9" s="469"/>
      <c r="BS9" s="469"/>
      <c r="BT9" s="469"/>
      <c r="BU9" s="470"/>
      <c r="BV9" s="468">
        <v>164083</v>
      </c>
      <c r="BW9" s="469"/>
      <c r="BX9" s="469"/>
      <c r="BY9" s="469"/>
      <c r="BZ9" s="469"/>
      <c r="CA9" s="469"/>
      <c r="CB9" s="469"/>
      <c r="CC9" s="470"/>
      <c r="CD9" s="534" t="s">
        <v>108</v>
      </c>
      <c r="CE9" s="535"/>
      <c r="CF9" s="535"/>
      <c r="CG9" s="535"/>
      <c r="CH9" s="535"/>
      <c r="CI9" s="535"/>
      <c r="CJ9" s="535"/>
      <c r="CK9" s="535"/>
      <c r="CL9" s="535"/>
      <c r="CM9" s="535"/>
      <c r="CN9" s="535"/>
      <c r="CO9" s="535"/>
      <c r="CP9" s="535"/>
      <c r="CQ9" s="535"/>
      <c r="CR9" s="535"/>
      <c r="CS9" s="536"/>
      <c r="CT9" s="474">
        <v>25.5</v>
      </c>
      <c r="CU9" s="475"/>
      <c r="CV9" s="475"/>
      <c r="CW9" s="475"/>
      <c r="CX9" s="475"/>
      <c r="CY9" s="475"/>
      <c r="CZ9" s="475"/>
      <c r="DA9" s="476"/>
      <c r="DB9" s="474">
        <v>25.7</v>
      </c>
      <c r="DC9" s="475"/>
      <c r="DD9" s="475"/>
      <c r="DE9" s="475"/>
      <c r="DF9" s="475"/>
      <c r="DG9" s="475"/>
      <c r="DH9" s="475"/>
      <c r="DI9" s="476"/>
      <c r="DJ9" s="157"/>
      <c r="DK9" s="157"/>
      <c r="DL9" s="157"/>
      <c r="DM9" s="157"/>
      <c r="DN9" s="157"/>
      <c r="DO9" s="157"/>
    </row>
    <row r="10" spans="1:119" ht="18.75" customHeight="1" x14ac:dyDescent="0.15">
      <c r="A10" s="158"/>
      <c r="B10" s="496"/>
      <c r="C10" s="497"/>
      <c r="D10" s="497"/>
      <c r="E10" s="497"/>
      <c r="F10" s="497"/>
      <c r="G10" s="497"/>
      <c r="H10" s="497"/>
      <c r="I10" s="497"/>
      <c r="J10" s="497"/>
      <c r="K10" s="438"/>
      <c r="L10" s="537" t="s">
        <v>109</v>
      </c>
      <c r="M10" s="538"/>
      <c r="N10" s="538"/>
      <c r="O10" s="538"/>
      <c r="P10" s="538"/>
      <c r="Q10" s="539"/>
      <c r="R10" s="483">
        <v>1093247</v>
      </c>
      <c r="S10" s="484"/>
      <c r="T10" s="484"/>
      <c r="U10" s="484"/>
      <c r="V10" s="486"/>
      <c r="W10" s="510"/>
      <c r="X10" s="511"/>
      <c r="Y10" s="512"/>
      <c r="Z10" s="480" t="s">
        <v>110</v>
      </c>
      <c r="AA10" s="481"/>
      <c r="AB10" s="481"/>
      <c r="AC10" s="481"/>
      <c r="AD10" s="481"/>
      <c r="AE10" s="481"/>
      <c r="AF10" s="481"/>
      <c r="AG10" s="481"/>
      <c r="AH10" s="482"/>
      <c r="AI10" s="483">
        <v>1</v>
      </c>
      <c r="AJ10" s="484"/>
      <c r="AK10" s="484"/>
      <c r="AL10" s="484"/>
      <c r="AM10" s="484"/>
      <c r="AN10" s="484"/>
      <c r="AO10" s="484"/>
      <c r="AP10" s="485"/>
      <c r="AQ10" s="483">
        <v>8600</v>
      </c>
      <c r="AR10" s="484"/>
      <c r="AS10" s="484"/>
      <c r="AT10" s="484"/>
      <c r="AU10" s="484"/>
      <c r="AV10" s="484"/>
      <c r="AW10" s="484"/>
      <c r="AX10" s="484"/>
      <c r="AY10" s="486"/>
      <c r="AZ10" s="465" t="s">
        <v>111</v>
      </c>
      <c r="BA10" s="466"/>
      <c r="BB10" s="466"/>
      <c r="BC10" s="466"/>
      <c r="BD10" s="466"/>
      <c r="BE10" s="466"/>
      <c r="BF10" s="466"/>
      <c r="BG10" s="466"/>
      <c r="BH10" s="466"/>
      <c r="BI10" s="466"/>
      <c r="BJ10" s="466"/>
      <c r="BK10" s="466"/>
      <c r="BL10" s="466"/>
      <c r="BM10" s="467"/>
      <c r="BN10" s="468">
        <v>180641</v>
      </c>
      <c r="BO10" s="469"/>
      <c r="BP10" s="469"/>
      <c r="BQ10" s="469"/>
      <c r="BR10" s="469"/>
      <c r="BS10" s="469"/>
      <c r="BT10" s="469"/>
      <c r="BU10" s="470"/>
      <c r="BV10" s="468">
        <v>181205</v>
      </c>
      <c r="BW10" s="469"/>
      <c r="BX10" s="469"/>
      <c r="BY10" s="469"/>
      <c r="BZ10" s="469"/>
      <c r="CA10" s="469"/>
      <c r="CB10" s="469"/>
      <c r="CC10" s="470"/>
      <c r="CD10" s="459" t="s">
        <v>112</v>
      </c>
      <c r="CE10" s="460"/>
      <c r="CF10" s="460"/>
      <c r="CG10" s="460"/>
      <c r="CH10" s="460"/>
      <c r="CI10" s="460"/>
      <c r="CJ10" s="460"/>
      <c r="CK10" s="460"/>
      <c r="CL10" s="460"/>
      <c r="CM10" s="460"/>
      <c r="CN10" s="460"/>
      <c r="CO10" s="460"/>
      <c r="CP10" s="460"/>
      <c r="CQ10" s="460"/>
      <c r="CR10" s="460"/>
      <c r="CS10" s="461"/>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
      <c r="A11" s="158"/>
      <c r="B11" s="498"/>
      <c r="C11" s="499"/>
      <c r="D11" s="499"/>
      <c r="E11" s="499"/>
      <c r="F11" s="499"/>
      <c r="G11" s="499"/>
      <c r="H11" s="499"/>
      <c r="I11" s="499"/>
      <c r="J11" s="499"/>
      <c r="K11" s="500"/>
      <c r="L11" s="528" t="s">
        <v>113</v>
      </c>
      <c r="M11" s="529"/>
      <c r="N11" s="529"/>
      <c r="O11" s="529"/>
      <c r="P11" s="529"/>
      <c r="Q11" s="530"/>
      <c r="R11" s="531" t="s">
        <v>114</v>
      </c>
      <c r="S11" s="532"/>
      <c r="T11" s="532"/>
      <c r="U11" s="532"/>
      <c r="V11" s="533"/>
      <c r="W11" s="513"/>
      <c r="X11" s="514"/>
      <c r="Y11" s="515"/>
      <c r="Z11" s="480" t="s">
        <v>115</v>
      </c>
      <c r="AA11" s="481"/>
      <c r="AB11" s="481"/>
      <c r="AC11" s="481"/>
      <c r="AD11" s="481"/>
      <c r="AE11" s="481"/>
      <c r="AF11" s="481"/>
      <c r="AG11" s="481"/>
      <c r="AH11" s="482"/>
      <c r="AI11" s="483">
        <v>38</v>
      </c>
      <c r="AJ11" s="484"/>
      <c r="AK11" s="484"/>
      <c r="AL11" s="484"/>
      <c r="AM11" s="484"/>
      <c r="AN11" s="484"/>
      <c r="AO11" s="484"/>
      <c r="AP11" s="485"/>
      <c r="AQ11" s="483">
        <v>7800</v>
      </c>
      <c r="AR11" s="484"/>
      <c r="AS11" s="484"/>
      <c r="AT11" s="484"/>
      <c r="AU11" s="484"/>
      <c r="AV11" s="484"/>
      <c r="AW11" s="484"/>
      <c r="AX11" s="484"/>
      <c r="AY11" s="486"/>
      <c r="AZ11" s="465" t="s">
        <v>116</v>
      </c>
      <c r="BA11" s="466"/>
      <c r="BB11" s="466"/>
      <c r="BC11" s="466"/>
      <c r="BD11" s="466"/>
      <c r="BE11" s="466"/>
      <c r="BF11" s="466"/>
      <c r="BG11" s="466"/>
      <c r="BH11" s="466"/>
      <c r="BI11" s="466"/>
      <c r="BJ11" s="466"/>
      <c r="BK11" s="466"/>
      <c r="BL11" s="466"/>
      <c r="BM11" s="467"/>
      <c r="BN11" s="468">
        <v>0</v>
      </c>
      <c r="BO11" s="469"/>
      <c r="BP11" s="469"/>
      <c r="BQ11" s="469"/>
      <c r="BR11" s="469"/>
      <c r="BS11" s="469"/>
      <c r="BT11" s="469"/>
      <c r="BU11" s="470"/>
      <c r="BV11" s="468">
        <v>0</v>
      </c>
      <c r="BW11" s="469"/>
      <c r="BX11" s="469"/>
      <c r="BY11" s="469"/>
      <c r="BZ11" s="469"/>
      <c r="CA11" s="469"/>
      <c r="CB11" s="469"/>
      <c r="CC11" s="470"/>
      <c r="CD11" s="471" t="s">
        <v>117</v>
      </c>
      <c r="CE11" s="472"/>
      <c r="CF11" s="472"/>
      <c r="CG11" s="472"/>
      <c r="CH11" s="472"/>
      <c r="CI11" s="472"/>
      <c r="CJ11" s="472"/>
      <c r="CK11" s="472"/>
      <c r="CL11" s="472"/>
      <c r="CM11" s="472"/>
      <c r="CN11" s="472"/>
      <c r="CO11" s="472"/>
      <c r="CP11" s="472"/>
      <c r="CQ11" s="472"/>
      <c r="CR11" s="472"/>
      <c r="CS11" s="473"/>
      <c r="CT11" s="540" t="s">
        <v>118</v>
      </c>
      <c r="CU11" s="541"/>
      <c r="CV11" s="541"/>
      <c r="CW11" s="541"/>
      <c r="CX11" s="541"/>
      <c r="CY11" s="541"/>
      <c r="CZ11" s="541"/>
      <c r="DA11" s="542"/>
      <c r="DB11" s="540" t="s">
        <v>118</v>
      </c>
      <c r="DC11" s="541"/>
      <c r="DD11" s="541"/>
      <c r="DE11" s="541"/>
      <c r="DF11" s="541"/>
      <c r="DG11" s="541"/>
      <c r="DH11" s="541"/>
      <c r="DI11" s="542"/>
      <c r="DJ11" s="157"/>
      <c r="DK11" s="157"/>
      <c r="DL11" s="157"/>
      <c r="DM11" s="157"/>
      <c r="DN11" s="157"/>
      <c r="DO11" s="157"/>
    </row>
    <row r="12" spans="1:119" ht="18.75" customHeight="1" x14ac:dyDescent="0.15">
      <c r="A12" s="158"/>
      <c r="B12" s="543" t="s">
        <v>119</v>
      </c>
      <c r="C12" s="544"/>
      <c r="D12" s="544"/>
      <c r="E12" s="544"/>
      <c r="F12" s="544"/>
      <c r="G12" s="544"/>
      <c r="H12" s="544"/>
      <c r="I12" s="544"/>
      <c r="J12" s="544"/>
      <c r="K12" s="545"/>
      <c r="L12" s="552" t="s">
        <v>120</v>
      </c>
      <c r="M12" s="553"/>
      <c r="N12" s="553"/>
      <c r="O12" s="553"/>
      <c r="P12" s="553"/>
      <c r="Q12" s="554"/>
      <c r="R12" s="555">
        <v>1063293</v>
      </c>
      <c r="S12" s="556"/>
      <c r="T12" s="556"/>
      <c r="U12" s="556"/>
      <c r="V12" s="557"/>
      <c r="W12" s="507" t="s">
        <v>121</v>
      </c>
      <c r="X12" s="508"/>
      <c r="Y12" s="509"/>
      <c r="Z12" s="516" t="s">
        <v>1</v>
      </c>
      <c r="AA12" s="494"/>
      <c r="AB12" s="494"/>
      <c r="AC12" s="494"/>
      <c r="AD12" s="494"/>
      <c r="AE12" s="494"/>
      <c r="AF12" s="494"/>
      <c r="AG12" s="494"/>
      <c r="AH12" s="495"/>
      <c r="AI12" s="524" t="s">
        <v>122</v>
      </c>
      <c r="AJ12" s="494"/>
      <c r="AK12" s="494"/>
      <c r="AL12" s="494"/>
      <c r="AM12" s="495"/>
      <c r="AN12" s="524" t="s">
        <v>123</v>
      </c>
      <c r="AO12" s="525"/>
      <c r="AP12" s="525"/>
      <c r="AQ12" s="525"/>
      <c r="AR12" s="525"/>
      <c r="AS12" s="558"/>
      <c r="AT12" s="571" t="s">
        <v>124</v>
      </c>
      <c r="AU12" s="572"/>
      <c r="AV12" s="572"/>
      <c r="AW12" s="572"/>
      <c r="AX12" s="572"/>
      <c r="AY12" s="573"/>
      <c r="AZ12" s="465" t="s">
        <v>125</v>
      </c>
      <c r="BA12" s="466"/>
      <c r="BB12" s="466"/>
      <c r="BC12" s="466"/>
      <c r="BD12" s="466"/>
      <c r="BE12" s="466"/>
      <c r="BF12" s="466"/>
      <c r="BG12" s="466"/>
      <c r="BH12" s="466"/>
      <c r="BI12" s="466"/>
      <c r="BJ12" s="466"/>
      <c r="BK12" s="466"/>
      <c r="BL12" s="466"/>
      <c r="BM12" s="467"/>
      <c r="BN12" s="468">
        <v>0</v>
      </c>
      <c r="BO12" s="469"/>
      <c r="BP12" s="469"/>
      <c r="BQ12" s="469"/>
      <c r="BR12" s="469"/>
      <c r="BS12" s="469"/>
      <c r="BT12" s="469"/>
      <c r="BU12" s="470"/>
      <c r="BV12" s="468">
        <v>0</v>
      </c>
      <c r="BW12" s="469"/>
      <c r="BX12" s="469"/>
      <c r="BY12" s="469"/>
      <c r="BZ12" s="469"/>
      <c r="CA12" s="469"/>
      <c r="CB12" s="469"/>
      <c r="CC12" s="470"/>
      <c r="CD12" s="471" t="s">
        <v>126</v>
      </c>
      <c r="CE12" s="472"/>
      <c r="CF12" s="472"/>
      <c r="CG12" s="472"/>
      <c r="CH12" s="472"/>
      <c r="CI12" s="472"/>
      <c r="CJ12" s="472"/>
      <c r="CK12" s="472"/>
      <c r="CL12" s="472"/>
      <c r="CM12" s="472"/>
      <c r="CN12" s="472"/>
      <c r="CO12" s="472"/>
      <c r="CP12" s="472"/>
      <c r="CQ12" s="472"/>
      <c r="CR12" s="472"/>
      <c r="CS12" s="473"/>
      <c r="CT12" s="540" t="s">
        <v>118</v>
      </c>
      <c r="CU12" s="541"/>
      <c r="CV12" s="541"/>
      <c r="CW12" s="541"/>
      <c r="CX12" s="541"/>
      <c r="CY12" s="541"/>
      <c r="CZ12" s="541"/>
      <c r="DA12" s="542"/>
      <c r="DB12" s="540" t="s">
        <v>118</v>
      </c>
      <c r="DC12" s="541"/>
      <c r="DD12" s="541"/>
      <c r="DE12" s="541"/>
      <c r="DF12" s="541"/>
      <c r="DG12" s="541"/>
      <c r="DH12" s="541"/>
      <c r="DI12" s="542"/>
      <c r="DJ12" s="157"/>
      <c r="DK12" s="157"/>
      <c r="DL12" s="157"/>
      <c r="DM12" s="157"/>
      <c r="DN12" s="157"/>
      <c r="DO12" s="157"/>
    </row>
    <row r="13" spans="1:119" ht="18.75" customHeight="1" thickBot="1" x14ac:dyDescent="0.2">
      <c r="A13" s="158"/>
      <c r="B13" s="546"/>
      <c r="C13" s="547"/>
      <c r="D13" s="547"/>
      <c r="E13" s="547"/>
      <c r="F13" s="547"/>
      <c r="G13" s="547"/>
      <c r="H13" s="547"/>
      <c r="I13" s="547"/>
      <c r="J13" s="547"/>
      <c r="K13" s="548"/>
      <c r="L13" s="165"/>
      <c r="M13" s="562" t="s">
        <v>127</v>
      </c>
      <c r="N13" s="563"/>
      <c r="O13" s="563"/>
      <c r="P13" s="563"/>
      <c r="Q13" s="564"/>
      <c r="R13" s="565">
        <v>1045031</v>
      </c>
      <c r="S13" s="566"/>
      <c r="T13" s="566"/>
      <c r="U13" s="566"/>
      <c r="V13" s="567"/>
      <c r="W13" s="510"/>
      <c r="X13" s="511"/>
      <c r="Y13" s="512"/>
      <c r="Z13" s="445"/>
      <c r="AA13" s="517"/>
      <c r="AB13" s="517"/>
      <c r="AC13" s="517"/>
      <c r="AD13" s="517"/>
      <c r="AE13" s="517"/>
      <c r="AF13" s="517"/>
      <c r="AG13" s="517"/>
      <c r="AH13" s="518"/>
      <c r="AI13" s="445"/>
      <c r="AJ13" s="517"/>
      <c r="AK13" s="517"/>
      <c r="AL13" s="517"/>
      <c r="AM13" s="518"/>
      <c r="AN13" s="559"/>
      <c r="AO13" s="560"/>
      <c r="AP13" s="560"/>
      <c r="AQ13" s="560"/>
      <c r="AR13" s="560"/>
      <c r="AS13" s="561"/>
      <c r="AT13" s="574"/>
      <c r="AU13" s="575"/>
      <c r="AV13" s="575"/>
      <c r="AW13" s="575"/>
      <c r="AX13" s="575"/>
      <c r="AY13" s="576"/>
      <c r="AZ13" s="568" t="s">
        <v>128</v>
      </c>
      <c r="BA13" s="569"/>
      <c r="BB13" s="569"/>
      <c r="BC13" s="569"/>
      <c r="BD13" s="569"/>
      <c r="BE13" s="569"/>
      <c r="BF13" s="569"/>
      <c r="BG13" s="569"/>
      <c r="BH13" s="569"/>
      <c r="BI13" s="569"/>
      <c r="BJ13" s="569"/>
      <c r="BK13" s="569"/>
      <c r="BL13" s="569"/>
      <c r="BM13" s="570"/>
      <c r="BN13" s="468">
        <v>-116768</v>
      </c>
      <c r="BO13" s="469"/>
      <c r="BP13" s="469"/>
      <c r="BQ13" s="469"/>
      <c r="BR13" s="469"/>
      <c r="BS13" s="469"/>
      <c r="BT13" s="469"/>
      <c r="BU13" s="470"/>
      <c r="BV13" s="468">
        <v>345288</v>
      </c>
      <c r="BW13" s="469"/>
      <c r="BX13" s="469"/>
      <c r="BY13" s="469"/>
      <c r="BZ13" s="469"/>
      <c r="CA13" s="469"/>
      <c r="CB13" s="469"/>
      <c r="CC13" s="470"/>
      <c r="CD13" s="471" t="s">
        <v>129</v>
      </c>
      <c r="CE13" s="472"/>
      <c r="CF13" s="472"/>
      <c r="CG13" s="472"/>
      <c r="CH13" s="472"/>
      <c r="CI13" s="472"/>
      <c r="CJ13" s="472"/>
      <c r="CK13" s="472"/>
      <c r="CL13" s="472"/>
      <c r="CM13" s="472"/>
      <c r="CN13" s="472"/>
      <c r="CO13" s="472"/>
      <c r="CP13" s="472"/>
      <c r="CQ13" s="472"/>
      <c r="CR13" s="472"/>
      <c r="CS13" s="473"/>
      <c r="CT13" s="474">
        <v>13.2</v>
      </c>
      <c r="CU13" s="475"/>
      <c r="CV13" s="475"/>
      <c r="CW13" s="475"/>
      <c r="CX13" s="475"/>
      <c r="CY13" s="475"/>
      <c r="CZ13" s="475"/>
      <c r="DA13" s="476"/>
      <c r="DB13" s="474">
        <v>13.2</v>
      </c>
      <c r="DC13" s="475"/>
      <c r="DD13" s="475"/>
      <c r="DE13" s="475"/>
      <c r="DF13" s="475"/>
      <c r="DG13" s="475"/>
      <c r="DH13" s="475"/>
      <c r="DI13" s="476"/>
      <c r="DJ13" s="157"/>
      <c r="DK13" s="157"/>
      <c r="DL13" s="157"/>
      <c r="DM13" s="157"/>
      <c r="DN13" s="157"/>
      <c r="DO13" s="157"/>
    </row>
    <row r="14" spans="1:119" ht="18.75" customHeight="1" thickBot="1" x14ac:dyDescent="0.2">
      <c r="A14" s="158"/>
      <c r="B14" s="546"/>
      <c r="C14" s="547"/>
      <c r="D14" s="547"/>
      <c r="E14" s="547"/>
      <c r="F14" s="547"/>
      <c r="G14" s="547"/>
      <c r="H14" s="547"/>
      <c r="I14" s="547"/>
      <c r="J14" s="547"/>
      <c r="K14" s="548"/>
      <c r="L14" s="580" t="s">
        <v>130</v>
      </c>
      <c r="M14" s="581"/>
      <c r="N14" s="581"/>
      <c r="O14" s="581"/>
      <c r="P14" s="581"/>
      <c r="Q14" s="582"/>
      <c r="R14" s="583">
        <v>1069512</v>
      </c>
      <c r="S14" s="584"/>
      <c r="T14" s="584"/>
      <c r="U14" s="584"/>
      <c r="V14" s="585"/>
      <c r="W14" s="510"/>
      <c r="X14" s="511"/>
      <c r="Y14" s="512"/>
      <c r="Z14" s="537" t="s">
        <v>131</v>
      </c>
      <c r="AA14" s="538"/>
      <c r="AB14" s="538"/>
      <c r="AC14" s="538"/>
      <c r="AD14" s="538"/>
      <c r="AE14" s="538"/>
      <c r="AF14" s="538"/>
      <c r="AG14" s="538"/>
      <c r="AH14" s="539"/>
      <c r="AI14" s="483">
        <v>4165</v>
      </c>
      <c r="AJ14" s="484"/>
      <c r="AK14" s="484"/>
      <c r="AL14" s="484"/>
      <c r="AM14" s="485"/>
      <c r="AN14" s="483">
        <v>13806975</v>
      </c>
      <c r="AO14" s="484"/>
      <c r="AP14" s="484"/>
      <c r="AQ14" s="484"/>
      <c r="AR14" s="484"/>
      <c r="AS14" s="485"/>
      <c r="AT14" s="483">
        <v>3315</v>
      </c>
      <c r="AU14" s="484"/>
      <c r="AV14" s="484"/>
      <c r="AW14" s="484"/>
      <c r="AX14" s="484"/>
      <c r="AY14" s="486"/>
      <c r="AZ14" s="477" t="s">
        <v>132</v>
      </c>
      <c r="BA14" s="478"/>
      <c r="BB14" s="478"/>
      <c r="BC14" s="478"/>
      <c r="BD14" s="478"/>
      <c r="BE14" s="478"/>
      <c r="BF14" s="478"/>
      <c r="BG14" s="478"/>
      <c r="BH14" s="478"/>
      <c r="BI14" s="478"/>
      <c r="BJ14" s="478"/>
      <c r="BK14" s="478"/>
      <c r="BL14" s="478"/>
      <c r="BM14" s="479"/>
      <c r="BN14" s="456">
        <v>117291645</v>
      </c>
      <c r="BO14" s="457"/>
      <c r="BP14" s="457"/>
      <c r="BQ14" s="457"/>
      <c r="BR14" s="457"/>
      <c r="BS14" s="457"/>
      <c r="BT14" s="457"/>
      <c r="BU14" s="458"/>
      <c r="BV14" s="456">
        <v>116185696</v>
      </c>
      <c r="BW14" s="457"/>
      <c r="BX14" s="457"/>
      <c r="BY14" s="457"/>
      <c r="BZ14" s="457"/>
      <c r="CA14" s="457"/>
      <c r="CB14" s="457"/>
      <c r="CC14" s="458"/>
      <c r="CD14" s="534" t="s">
        <v>133</v>
      </c>
      <c r="CE14" s="535"/>
      <c r="CF14" s="535"/>
      <c r="CG14" s="535"/>
      <c r="CH14" s="535"/>
      <c r="CI14" s="535"/>
      <c r="CJ14" s="535"/>
      <c r="CK14" s="535"/>
      <c r="CL14" s="535"/>
      <c r="CM14" s="535"/>
      <c r="CN14" s="535"/>
      <c r="CO14" s="535"/>
      <c r="CP14" s="535"/>
      <c r="CQ14" s="535"/>
      <c r="CR14" s="535"/>
      <c r="CS14" s="536"/>
      <c r="CT14" s="577">
        <v>252.3</v>
      </c>
      <c r="CU14" s="578"/>
      <c r="CV14" s="578"/>
      <c r="CW14" s="578"/>
      <c r="CX14" s="578"/>
      <c r="CY14" s="578"/>
      <c r="CZ14" s="578"/>
      <c r="DA14" s="579"/>
      <c r="DB14" s="577">
        <v>254.9</v>
      </c>
      <c r="DC14" s="578"/>
      <c r="DD14" s="578"/>
      <c r="DE14" s="578"/>
      <c r="DF14" s="578"/>
      <c r="DG14" s="578"/>
      <c r="DH14" s="578"/>
      <c r="DI14" s="579"/>
      <c r="DJ14" s="157"/>
      <c r="DK14" s="157"/>
      <c r="DL14" s="157"/>
      <c r="DM14" s="157"/>
      <c r="DN14" s="157"/>
      <c r="DO14" s="157"/>
    </row>
    <row r="15" spans="1:119" ht="18.75" customHeight="1" x14ac:dyDescent="0.15">
      <c r="A15" s="158"/>
      <c r="B15" s="546"/>
      <c r="C15" s="547"/>
      <c r="D15" s="547"/>
      <c r="E15" s="547"/>
      <c r="F15" s="547"/>
      <c r="G15" s="547"/>
      <c r="H15" s="547"/>
      <c r="I15" s="547"/>
      <c r="J15" s="547"/>
      <c r="K15" s="548"/>
      <c r="L15" s="165"/>
      <c r="M15" s="562" t="s">
        <v>134</v>
      </c>
      <c r="N15" s="563"/>
      <c r="O15" s="563"/>
      <c r="P15" s="563"/>
      <c r="Q15" s="564"/>
      <c r="R15" s="583">
        <v>1052868</v>
      </c>
      <c r="S15" s="584"/>
      <c r="T15" s="584"/>
      <c r="U15" s="584"/>
      <c r="V15" s="585"/>
      <c r="W15" s="510"/>
      <c r="X15" s="511"/>
      <c r="Y15" s="512"/>
      <c r="Z15" s="537" t="s">
        <v>135</v>
      </c>
      <c r="AA15" s="538"/>
      <c r="AB15" s="538"/>
      <c r="AC15" s="538"/>
      <c r="AD15" s="538"/>
      <c r="AE15" s="538"/>
      <c r="AF15" s="538"/>
      <c r="AG15" s="538"/>
      <c r="AH15" s="539"/>
      <c r="AI15" s="483" t="s">
        <v>118</v>
      </c>
      <c r="AJ15" s="484"/>
      <c r="AK15" s="484"/>
      <c r="AL15" s="484"/>
      <c r="AM15" s="485"/>
      <c r="AN15" s="483" t="s">
        <v>118</v>
      </c>
      <c r="AO15" s="484"/>
      <c r="AP15" s="484"/>
      <c r="AQ15" s="484"/>
      <c r="AR15" s="484"/>
      <c r="AS15" s="485"/>
      <c r="AT15" s="483" t="s">
        <v>136</v>
      </c>
      <c r="AU15" s="484"/>
      <c r="AV15" s="484"/>
      <c r="AW15" s="484"/>
      <c r="AX15" s="484"/>
      <c r="AY15" s="486"/>
      <c r="AZ15" s="465" t="s">
        <v>137</v>
      </c>
      <c r="BA15" s="466"/>
      <c r="BB15" s="466"/>
      <c r="BC15" s="466"/>
      <c r="BD15" s="466"/>
      <c r="BE15" s="466"/>
      <c r="BF15" s="466"/>
      <c r="BG15" s="466"/>
      <c r="BH15" s="466"/>
      <c r="BI15" s="466"/>
      <c r="BJ15" s="466"/>
      <c r="BK15" s="466"/>
      <c r="BL15" s="466"/>
      <c r="BM15" s="467"/>
      <c r="BN15" s="468">
        <v>243114917</v>
      </c>
      <c r="BO15" s="469"/>
      <c r="BP15" s="469"/>
      <c r="BQ15" s="469"/>
      <c r="BR15" s="469"/>
      <c r="BS15" s="469"/>
      <c r="BT15" s="469"/>
      <c r="BU15" s="470"/>
      <c r="BV15" s="468">
        <v>243346003</v>
      </c>
      <c r="BW15" s="469"/>
      <c r="BX15" s="469"/>
      <c r="BY15" s="469"/>
      <c r="BZ15" s="469"/>
      <c r="CA15" s="469"/>
      <c r="CB15" s="469"/>
      <c r="CC15" s="470"/>
      <c r="CD15" s="588" t="s">
        <v>138</v>
      </c>
      <c r="CE15" s="589"/>
      <c r="CF15" s="589"/>
      <c r="CG15" s="589"/>
      <c r="CH15" s="589"/>
      <c r="CI15" s="589"/>
      <c r="CJ15" s="589"/>
      <c r="CK15" s="589"/>
      <c r="CL15" s="589"/>
      <c r="CM15" s="589"/>
      <c r="CN15" s="589"/>
      <c r="CO15" s="589"/>
      <c r="CP15" s="589"/>
      <c r="CQ15" s="589"/>
      <c r="CR15" s="589"/>
      <c r="CS15" s="59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15">
      <c r="A16" s="158"/>
      <c r="B16" s="546"/>
      <c r="C16" s="547"/>
      <c r="D16" s="547"/>
      <c r="E16" s="547"/>
      <c r="F16" s="547"/>
      <c r="G16" s="547"/>
      <c r="H16" s="547"/>
      <c r="I16" s="547"/>
      <c r="J16" s="547"/>
      <c r="K16" s="548"/>
      <c r="L16" s="580" t="s">
        <v>139</v>
      </c>
      <c r="M16" s="597"/>
      <c r="N16" s="597"/>
      <c r="O16" s="597"/>
      <c r="P16" s="597"/>
      <c r="Q16" s="598"/>
      <c r="R16" s="594" t="s">
        <v>140</v>
      </c>
      <c r="S16" s="595"/>
      <c r="T16" s="595"/>
      <c r="U16" s="595"/>
      <c r="V16" s="596"/>
      <c r="W16" s="510"/>
      <c r="X16" s="511"/>
      <c r="Y16" s="512"/>
      <c r="Z16" s="537" t="s">
        <v>141</v>
      </c>
      <c r="AA16" s="538"/>
      <c r="AB16" s="538"/>
      <c r="AC16" s="538"/>
      <c r="AD16" s="538"/>
      <c r="AE16" s="538"/>
      <c r="AF16" s="538"/>
      <c r="AG16" s="538"/>
      <c r="AH16" s="539"/>
      <c r="AI16" s="483">
        <v>18</v>
      </c>
      <c r="AJ16" s="484"/>
      <c r="AK16" s="484"/>
      <c r="AL16" s="484"/>
      <c r="AM16" s="485"/>
      <c r="AN16" s="483">
        <v>54828</v>
      </c>
      <c r="AO16" s="484"/>
      <c r="AP16" s="484"/>
      <c r="AQ16" s="484"/>
      <c r="AR16" s="484"/>
      <c r="AS16" s="485"/>
      <c r="AT16" s="483">
        <v>3046</v>
      </c>
      <c r="AU16" s="484"/>
      <c r="AV16" s="484"/>
      <c r="AW16" s="484"/>
      <c r="AX16" s="484"/>
      <c r="AY16" s="486"/>
      <c r="AZ16" s="465" t="s">
        <v>142</v>
      </c>
      <c r="BA16" s="466"/>
      <c r="BB16" s="466"/>
      <c r="BC16" s="466"/>
      <c r="BD16" s="466"/>
      <c r="BE16" s="466"/>
      <c r="BF16" s="466"/>
      <c r="BG16" s="466"/>
      <c r="BH16" s="466"/>
      <c r="BI16" s="466"/>
      <c r="BJ16" s="466"/>
      <c r="BK16" s="466"/>
      <c r="BL16" s="466"/>
      <c r="BM16" s="467"/>
      <c r="BN16" s="468">
        <v>146906234</v>
      </c>
      <c r="BO16" s="469"/>
      <c r="BP16" s="469"/>
      <c r="BQ16" s="469"/>
      <c r="BR16" s="469"/>
      <c r="BS16" s="469"/>
      <c r="BT16" s="469"/>
      <c r="BU16" s="470"/>
      <c r="BV16" s="468">
        <v>145643883</v>
      </c>
      <c r="BW16" s="469"/>
      <c r="BX16" s="469"/>
      <c r="BY16" s="469"/>
      <c r="BZ16" s="469"/>
      <c r="CA16" s="469"/>
      <c r="CB16" s="469"/>
      <c r="CC16" s="470"/>
      <c r="CD16" s="169"/>
      <c r="CE16" s="586"/>
      <c r="CF16" s="586"/>
      <c r="CG16" s="586"/>
      <c r="CH16" s="586"/>
      <c r="CI16" s="586"/>
      <c r="CJ16" s="586"/>
      <c r="CK16" s="586"/>
      <c r="CL16" s="586"/>
      <c r="CM16" s="586"/>
      <c r="CN16" s="586"/>
      <c r="CO16" s="586"/>
      <c r="CP16" s="586"/>
      <c r="CQ16" s="586"/>
      <c r="CR16" s="586"/>
      <c r="CS16" s="587"/>
      <c r="CT16" s="474"/>
      <c r="CU16" s="475"/>
      <c r="CV16" s="475"/>
      <c r="CW16" s="475"/>
      <c r="CX16" s="475"/>
      <c r="CY16" s="475"/>
      <c r="CZ16" s="475"/>
      <c r="DA16" s="476"/>
      <c r="DB16" s="474"/>
      <c r="DC16" s="475"/>
      <c r="DD16" s="475"/>
      <c r="DE16" s="475"/>
      <c r="DF16" s="475"/>
      <c r="DG16" s="475"/>
      <c r="DH16" s="475"/>
      <c r="DI16" s="476"/>
      <c r="DJ16" s="157"/>
      <c r="DK16" s="157"/>
      <c r="DL16" s="157"/>
      <c r="DM16" s="157"/>
      <c r="DN16" s="157"/>
      <c r="DO16" s="157"/>
    </row>
    <row r="17" spans="1:119" ht="18.75" customHeight="1" thickBot="1" x14ac:dyDescent="0.2">
      <c r="A17" s="158"/>
      <c r="B17" s="549"/>
      <c r="C17" s="550"/>
      <c r="D17" s="550"/>
      <c r="E17" s="550"/>
      <c r="F17" s="550"/>
      <c r="G17" s="550"/>
      <c r="H17" s="550"/>
      <c r="I17" s="550"/>
      <c r="J17" s="550"/>
      <c r="K17" s="551"/>
      <c r="L17" s="170"/>
      <c r="M17" s="591" t="s">
        <v>143</v>
      </c>
      <c r="N17" s="592"/>
      <c r="O17" s="592"/>
      <c r="P17" s="592"/>
      <c r="Q17" s="593"/>
      <c r="R17" s="594" t="s">
        <v>144</v>
      </c>
      <c r="S17" s="595"/>
      <c r="T17" s="595"/>
      <c r="U17" s="595"/>
      <c r="V17" s="596"/>
      <c r="W17" s="510"/>
      <c r="X17" s="511"/>
      <c r="Y17" s="512"/>
      <c r="Z17" s="537" t="s">
        <v>145</v>
      </c>
      <c r="AA17" s="538"/>
      <c r="AB17" s="538"/>
      <c r="AC17" s="538"/>
      <c r="AD17" s="538"/>
      <c r="AE17" s="538"/>
      <c r="AF17" s="538"/>
      <c r="AG17" s="538"/>
      <c r="AH17" s="539"/>
      <c r="AI17" s="483">
        <v>1958</v>
      </c>
      <c r="AJ17" s="484"/>
      <c r="AK17" s="484"/>
      <c r="AL17" s="484"/>
      <c r="AM17" s="485"/>
      <c r="AN17" s="483">
        <v>6197070</v>
      </c>
      <c r="AO17" s="484"/>
      <c r="AP17" s="484"/>
      <c r="AQ17" s="484"/>
      <c r="AR17" s="484"/>
      <c r="AS17" s="485"/>
      <c r="AT17" s="483">
        <v>3165</v>
      </c>
      <c r="AU17" s="484"/>
      <c r="AV17" s="484"/>
      <c r="AW17" s="484"/>
      <c r="AX17" s="484"/>
      <c r="AY17" s="486"/>
      <c r="AZ17" s="465" t="s">
        <v>146</v>
      </c>
      <c r="BA17" s="466"/>
      <c r="BB17" s="466"/>
      <c r="BC17" s="466"/>
      <c r="BD17" s="466"/>
      <c r="BE17" s="466"/>
      <c r="BF17" s="466"/>
      <c r="BG17" s="466"/>
      <c r="BH17" s="466"/>
      <c r="BI17" s="466"/>
      <c r="BJ17" s="466"/>
      <c r="BK17" s="466"/>
      <c r="BL17" s="466"/>
      <c r="BM17" s="467"/>
      <c r="BN17" s="468">
        <v>292583203</v>
      </c>
      <c r="BO17" s="469"/>
      <c r="BP17" s="469"/>
      <c r="BQ17" s="469"/>
      <c r="BR17" s="469"/>
      <c r="BS17" s="469"/>
      <c r="BT17" s="469"/>
      <c r="BU17" s="470"/>
      <c r="BV17" s="468">
        <v>292677407</v>
      </c>
      <c r="BW17" s="469"/>
      <c r="BX17" s="469"/>
      <c r="BY17" s="469"/>
      <c r="BZ17" s="469"/>
      <c r="CA17" s="469"/>
      <c r="CB17" s="469"/>
      <c r="CC17" s="470"/>
      <c r="CD17" s="169"/>
      <c r="CE17" s="586"/>
      <c r="CF17" s="586"/>
      <c r="CG17" s="586"/>
      <c r="CH17" s="586"/>
      <c r="CI17" s="586"/>
      <c r="CJ17" s="586"/>
      <c r="CK17" s="586"/>
      <c r="CL17" s="586"/>
      <c r="CM17" s="586"/>
      <c r="CN17" s="586"/>
      <c r="CO17" s="586"/>
      <c r="CP17" s="586"/>
      <c r="CQ17" s="586"/>
      <c r="CR17" s="586"/>
      <c r="CS17" s="587"/>
      <c r="CT17" s="474"/>
      <c r="CU17" s="475"/>
      <c r="CV17" s="475"/>
      <c r="CW17" s="475"/>
      <c r="CX17" s="475"/>
      <c r="CY17" s="475"/>
      <c r="CZ17" s="475"/>
      <c r="DA17" s="476"/>
      <c r="DB17" s="474"/>
      <c r="DC17" s="475"/>
      <c r="DD17" s="475"/>
      <c r="DE17" s="475"/>
      <c r="DF17" s="475"/>
      <c r="DG17" s="475"/>
      <c r="DH17" s="475"/>
      <c r="DI17" s="476"/>
      <c r="DJ17" s="157"/>
      <c r="DK17" s="157"/>
      <c r="DL17" s="157"/>
      <c r="DM17" s="157"/>
      <c r="DN17" s="157"/>
      <c r="DO17" s="157"/>
    </row>
    <row r="18" spans="1:119" ht="18.75" customHeight="1" thickBot="1" x14ac:dyDescent="0.2">
      <c r="A18" s="158"/>
      <c r="B18" s="450" t="s">
        <v>147</v>
      </c>
      <c r="C18" s="451"/>
      <c r="D18" s="451"/>
      <c r="E18" s="451"/>
      <c r="F18" s="451"/>
      <c r="G18" s="451"/>
      <c r="H18" s="451"/>
      <c r="I18" s="451"/>
      <c r="J18" s="451"/>
      <c r="K18" s="599"/>
      <c r="L18" s="600">
        <v>4248</v>
      </c>
      <c r="M18" s="601"/>
      <c r="N18" s="601"/>
      <c r="O18" s="601"/>
      <c r="P18" s="601"/>
      <c r="Q18" s="601"/>
      <c r="R18" s="601"/>
      <c r="S18" s="601"/>
      <c r="T18" s="601"/>
      <c r="U18" s="601"/>
      <c r="V18" s="601"/>
      <c r="W18" s="510"/>
      <c r="X18" s="511"/>
      <c r="Y18" s="512"/>
      <c r="Z18" s="537" t="s">
        <v>148</v>
      </c>
      <c r="AA18" s="538"/>
      <c r="AB18" s="538"/>
      <c r="AC18" s="538"/>
      <c r="AD18" s="538"/>
      <c r="AE18" s="538"/>
      <c r="AF18" s="538"/>
      <c r="AG18" s="538"/>
      <c r="AH18" s="539"/>
      <c r="AI18" s="483">
        <v>7921</v>
      </c>
      <c r="AJ18" s="484"/>
      <c r="AK18" s="484"/>
      <c r="AL18" s="484"/>
      <c r="AM18" s="485"/>
      <c r="AN18" s="483">
        <v>29049757</v>
      </c>
      <c r="AO18" s="484"/>
      <c r="AP18" s="484"/>
      <c r="AQ18" s="484"/>
      <c r="AR18" s="484"/>
      <c r="AS18" s="485"/>
      <c r="AT18" s="483">
        <v>3667</v>
      </c>
      <c r="AU18" s="484"/>
      <c r="AV18" s="484"/>
      <c r="AW18" s="484"/>
      <c r="AX18" s="484"/>
      <c r="AY18" s="486"/>
      <c r="AZ18" s="568" t="s">
        <v>149</v>
      </c>
      <c r="BA18" s="569"/>
      <c r="BB18" s="569"/>
      <c r="BC18" s="569"/>
      <c r="BD18" s="569"/>
      <c r="BE18" s="569"/>
      <c r="BF18" s="569"/>
      <c r="BG18" s="569"/>
      <c r="BH18" s="569"/>
      <c r="BI18" s="569"/>
      <c r="BJ18" s="569"/>
      <c r="BK18" s="569"/>
      <c r="BL18" s="569"/>
      <c r="BM18" s="570"/>
      <c r="BN18" s="602">
        <v>351568691</v>
      </c>
      <c r="BO18" s="603"/>
      <c r="BP18" s="603"/>
      <c r="BQ18" s="603"/>
      <c r="BR18" s="603"/>
      <c r="BS18" s="603"/>
      <c r="BT18" s="603"/>
      <c r="BU18" s="604"/>
      <c r="BV18" s="602">
        <v>350785516</v>
      </c>
      <c r="BW18" s="603"/>
      <c r="BX18" s="603"/>
      <c r="BY18" s="603"/>
      <c r="BZ18" s="603"/>
      <c r="CA18" s="603"/>
      <c r="CB18" s="603"/>
      <c r="CC18" s="604"/>
      <c r="CD18" s="169"/>
      <c r="CE18" s="586"/>
      <c r="CF18" s="586"/>
      <c r="CG18" s="586"/>
      <c r="CH18" s="586"/>
      <c r="CI18" s="586"/>
      <c r="CJ18" s="586"/>
      <c r="CK18" s="586"/>
      <c r="CL18" s="586"/>
      <c r="CM18" s="586"/>
      <c r="CN18" s="586"/>
      <c r="CO18" s="586"/>
      <c r="CP18" s="586"/>
      <c r="CQ18" s="586"/>
      <c r="CR18" s="586"/>
      <c r="CS18" s="587"/>
      <c r="CT18" s="474"/>
      <c r="CU18" s="475"/>
      <c r="CV18" s="475"/>
      <c r="CW18" s="475"/>
      <c r="CX18" s="475"/>
      <c r="CY18" s="475"/>
      <c r="CZ18" s="475"/>
      <c r="DA18" s="476"/>
      <c r="DB18" s="474"/>
      <c r="DC18" s="475"/>
      <c r="DD18" s="475"/>
      <c r="DE18" s="475"/>
      <c r="DF18" s="475"/>
      <c r="DG18" s="475"/>
      <c r="DH18" s="475"/>
      <c r="DI18" s="476"/>
      <c r="DJ18" s="157"/>
      <c r="DK18" s="157"/>
      <c r="DL18" s="157"/>
      <c r="DM18" s="157"/>
      <c r="DN18" s="157"/>
      <c r="DO18" s="157"/>
    </row>
    <row r="19" spans="1:119" ht="18.75" customHeight="1" thickBot="1" x14ac:dyDescent="0.2">
      <c r="A19" s="158"/>
      <c r="B19" s="450" t="s">
        <v>150</v>
      </c>
      <c r="C19" s="451"/>
      <c r="D19" s="451"/>
      <c r="E19" s="451"/>
      <c r="F19" s="451"/>
      <c r="G19" s="451"/>
      <c r="H19" s="451"/>
      <c r="I19" s="451"/>
      <c r="J19" s="451"/>
      <c r="K19" s="599"/>
      <c r="L19" s="600">
        <v>250</v>
      </c>
      <c r="M19" s="601"/>
      <c r="N19" s="601"/>
      <c r="O19" s="601"/>
      <c r="P19" s="601"/>
      <c r="Q19" s="601"/>
      <c r="R19" s="601"/>
      <c r="S19" s="601"/>
      <c r="T19" s="601"/>
      <c r="U19" s="601"/>
      <c r="V19" s="601"/>
      <c r="W19" s="510"/>
      <c r="X19" s="511"/>
      <c r="Y19" s="512"/>
      <c r="Z19" s="537" t="s">
        <v>151</v>
      </c>
      <c r="AA19" s="538"/>
      <c r="AB19" s="538"/>
      <c r="AC19" s="538"/>
      <c r="AD19" s="538"/>
      <c r="AE19" s="538"/>
      <c r="AF19" s="538"/>
      <c r="AG19" s="538"/>
      <c r="AH19" s="539"/>
      <c r="AI19" s="483" t="s">
        <v>118</v>
      </c>
      <c r="AJ19" s="484"/>
      <c r="AK19" s="484"/>
      <c r="AL19" s="484"/>
      <c r="AM19" s="485"/>
      <c r="AN19" s="483" t="s">
        <v>118</v>
      </c>
      <c r="AO19" s="484"/>
      <c r="AP19" s="484"/>
      <c r="AQ19" s="484"/>
      <c r="AR19" s="484"/>
      <c r="AS19" s="485"/>
      <c r="AT19" s="483" t="s">
        <v>118</v>
      </c>
      <c r="AU19" s="484"/>
      <c r="AV19" s="484"/>
      <c r="AW19" s="484"/>
      <c r="AX19" s="484"/>
      <c r="AY19" s="486"/>
      <c r="AZ19" s="477" t="s">
        <v>152</v>
      </c>
      <c r="BA19" s="478"/>
      <c r="BB19" s="478"/>
      <c r="BC19" s="478"/>
      <c r="BD19" s="478"/>
      <c r="BE19" s="478"/>
      <c r="BF19" s="478"/>
      <c r="BG19" s="478"/>
      <c r="BH19" s="478"/>
      <c r="BI19" s="478"/>
      <c r="BJ19" s="478"/>
      <c r="BK19" s="478"/>
      <c r="BL19" s="478"/>
      <c r="BM19" s="479"/>
      <c r="BN19" s="456">
        <v>1186122999</v>
      </c>
      <c r="BO19" s="457"/>
      <c r="BP19" s="457"/>
      <c r="BQ19" s="457"/>
      <c r="BR19" s="457"/>
      <c r="BS19" s="457"/>
      <c r="BT19" s="457"/>
      <c r="BU19" s="458"/>
      <c r="BV19" s="456">
        <v>1200027033</v>
      </c>
      <c r="BW19" s="457"/>
      <c r="BX19" s="457"/>
      <c r="BY19" s="457"/>
      <c r="BZ19" s="457"/>
      <c r="CA19" s="457"/>
      <c r="CB19" s="457"/>
      <c r="CC19" s="458"/>
      <c r="CD19" s="169"/>
      <c r="CE19" s="586"/>
      <c r="CF19" s="586"/>
      <c r="CG19" s="586"/>
      <c r="CH19" s="586"/>
      <c r="CI19" s="586"/>
      <c r="CJ19" s="586"/>
      <c r="CK19" s="586"/>
      <c r="CL19" s="586"/>
      <c r="CM19" s="586"/>
      <c r="CN19" s="586"/>
      <c r="CO19" s="586"/>
      <c r="CP19" s="586"/>
      <c r="CQ19" s="586"/>
      <c r="CR19" s="586"/>
      <c r="CS19" s="587"/>
      <c r="CT19" s="474"/>
      <c r="CU19" s="475"/>
      <c r="CV19" s="475"/>
      <c r="CW19" s="475"/>
      <c r="CX19" s="475"/>
      <c r="CY19" s="475"/>
      <c r="CZ19" s="475"/>
      <c r="DA19" s="476"/>
      <c r="DB19" s="474"/>
      <c r="DC19" s="475"/>
      <c r="DD19" s="475"/>
      <c r="DE19" s="475"/>
      <c r="DF19" s="475"/>
      <c r="DG19" s="475"/>
      <c r="DH19" s="475"/>
      <c r="DI19" s="476"/>
      <c r="DJ19" s="157"/>
      <c r="DK19" s="157"/>
      <c r="DL19" s="157"/>
      <c r="DM19" s="157"/>
      <c r="DN19" s="157"/>
      <c r="DO19" s="157"/>
    </row>
    <row r="20" spans="1:119" ht="18.75" customHeight="1" thickBot="1" x14ac:dyDescent="0.2">
      <c r="A20" s="158"/>
      <c r="B20" s="450" t="s">
        <v>153</v>
      </c>
      <c r="C20" s="451"/>
      <c r="D20" s="451"/>
      <c r="E20" s="451"/>
      <c r="F20" s="451"/>
      <c r="G20" s="451"/>
      <c r="H20" s="451"/>
      <c r="I20" s="451"/>
      <c r="J20" s="451"/>
      <c r="K20" s="599"/>
      <c r="L20" s="600">
        <v>391171</v>
      </c>
      <c r="M20" s="601"/>
      <c r="N20" s="601"/>
      <c r="O20" s="601"/>
      <c r="P20" s="601"/>
      <c r="Q20" s="601"/>
      <c r="R20" s="601"/>
      <c r="S20" s="601"/>
      <c r="T20" s="601"/>
      <c r="U20" s="601"/>
      <c r="V20" s="601"/>
      <c r="W20" s="513"/>
      <c r="X20" s="514"/>
      <c r="Y20" s="515"/>
      <c r="Z20" s="537" t="s">
        <v>154</v>
      </c>
      <c r="AA20" s="538"/>
      <c r="AB20" s="538"/>
      <c r="AC20" s="538"/>
      <c r="AD20" s="538"/>
      <c r="AE20" s="538"/>
      <c r="AF20" s="538"/>
      <c r="AG20" s="538"/>
      <c r="AH20" s="539"/>
      <c r="AI20" s="483">
        <v>14044</v>
      </c>
      <c r="AJ20" s="484"/>
      <c r="AK20" s="484"/>
      <c r="AL20" s="484"/>
      <c r="AM20" s="485"/>
      <c r="AN20" s="483">
        <v>49053802</v>
      </c>
      <c r="AO20" s="484"/>
      <c r="AP20" s="484"/>
      <c r="AQ20" s="484"/>
      <c r="AR20" s="484"/>
      <c r="AS20" s="485"/>
      <c r="AT20" s="483">
        <v>3493</v>
      </c>
      <c r="AU20" s="484"/>
      <c r="AV20" s="484"/>
      <c r="AW20" s="484"/>
      <c r="AX20" s="484"/>
      <c r="AY20" s="486"/>
      <c r="AZ20" s="568" t="s">
        <v>155</v>
      </c>
      <c r="BA20" s="569"/>
      <c r="BB20" s="569"/>
      <c r="BC20" s="569"/>
      <c r="BD20" s="569"/>
      <c r="BE20" s="569"/>
      <c r="BF20" s="569"/>
      <c r="BG20" s="569"/>
      <c r="BH20" s="569"/>
      <c r="BI20" s="569"/>
      <c r="BJ20" s="569"/>
      <c r="BK20" s="569"/>
      <c r="BL20" s="569"/>
      <c r="BM20" s="570"/>
      <c r="BN20" s="602">
        <v>239367165</v>
      </c>
      <c r="BO20" s="603"/>
      <c r="BP20" s="603"/>
      <c r="BQ20" s="603"/>
      <c r="BR20" s="603"/>
      <c r="BS20" s="603"/>
      <c r="BT20" s="603"/>
      <c r="BU20" s="604"/>
      <c r="BV20" s="602">
        <v>262378653</v>
      </c>
      <c r="BW20" s="603"/>
      <c r="BX20" s="603"/>
      <c r="BY20" s="603"/>
      <c r="BZ20" s="603"/>
      <c r="CA20" s="603"/>
      <c r="CB20" s="603"/>
      <c r="CC20" s="604"/>
      <c r="CD20" s="169"/>
      <c r="CE20" s="586"/>
      <c r="CF20" s="586"/>
      <c r="CG20" s="586"/>
      <c r="CH20" s="586"/>
      <c r="CI20" s="586"/>
      <c r="CJ20" s="586"/>
      <c r="CK20" s="586"/>
      <c r="CL20" s="586"/>
      <c r="CM20" s="586"/>
      <c r="CN20" s="586"/>
      <c r="CO20" s="586"/>
      <c r="CP20" s="586"/>
      <c r="CQ20" s="586"/>
      <c r="CR20" s="586"/>
      <c r="CS20" s="587"/>
      <c r="CT20" s="474"/>
      <c r="CU20" s="475"/>
      <c r="CV20" s="475"/>
      <c r="CW20" s="475"/>
      <c r="CX20" s="475"/>
      <c r="CY20" s="475"/>
      <c r="CZ20" s="475"/>
      <c r="DA20" s="476"/>
      <c r="DB20" s="474"/>
      <c r="DC20" s="475"/>
      <c r="DD20" s="475"/>
      <c r="DE20" s="475"/>
      <c r="DF20" s="475"/>
      <c r="DG20" s="475"/>
      <c r="DH20" s="475"/>
      <c r="DI20" s="476"/>
      <c r="DJ20" s="157"/>
      <c r="DK20" s="157"/>
      <c r="DL20" s="157"/>
      <c r="DM20" s="157"/>
      <c r="DN20" s="157"/>
      <c r="DO20" s="157"/>
    </row>
    <row r="21" spans="1:119" ht="18.75" customHeight="1" thickBot="1" x14ac:dyDescent="0.2">
      <c r="A21" s="158"/>
      <c r="B21" s="171"/>
      <c r="C21" s="172"/>
      <c r="D21" s="172"/>
      <c r="E21" s="172"/>
      <c r="F21" s="172"/>
      <c r="G21" s="172"/>
      <c r="H21" s="172"/>
      <c r="I21" s="172"/>
      <c r="J21" s="172"/>
      <c r="K21" s="172"/>
      <c r="L21" s="172"/>
      <c r="M21" s="172"/>
      <c r="N21" s="172"/>
      <c r="O21" s="172"/>
      <c r="P21" s="172"/>
      <c r="Q21" s="172"/>
      <c r="R21" s="172"/>
      <c r="S21" s="172"/>
      <c r="T21" s="172"/>
      <c r="U21" s="172"/>
      <c r="V21" s="172"/>
      <c r="W21" s="605" t="s">
        <v>156</v>
      </c>
      <c r="X21" s="606"/>
      <c r="Y21" s="606"/>
      <c r="Z21" s="606"/>
      <c r="AA21" s="606"/>
      <c r="AB21" s="606"/>
      <c r="AC21" s="606"/>
      <c r="AD21" s="606"/>
      <c r="AE21" s="606"/>
      <c r="AF21" s="606"/>
      <c r="AG21" s="606"/>
      <c r="AH21" s="607"/>
      <c r="AI21" s="608">
        <v>99.2</v>
      </c>
      <c r="AJ21" s="609"/>
      <c r="AK21" s="609"/>
      <c r="AL21" s="609"/>
      <c r="AM21" s="609"/>
      <c r="AN21" s="609"/>
      <c r="AO21" s="609"/>
      <c r="AP21" s="609"/>
      <c r="AQ21" s="609"/>
      <c r="AR21" s="609"/>
      <c r="AS21" s="609"/>
      <c r="AT21" s="609"/>
      <c r="AU21" s="609"/>
      <c r="AV21" s="609"/>
      <c r="AW21" s="609"/>
      <c r="AX21" s="609"/>
      <c r="AY21" s="610"/>
      <c r="AZ21" s="477" t="s">
        <v>157</v>
      </c>
      <c r="BA21" s="478"/>
      <c r="BB21" s="478"/>
      <c r="BC21" s="478"/>
      <c r="BD21" s="478"/>
      <c r="BE21" s="478"/>
      <c r="BF21" s="478"/>
      <c r="BG21" s="478"/>
      <c r="BH21" s="478"/>
      <c r="BI21" s="478"/>
      <c r="BJ21" s="478"/>
      <c r="BK21" s="478"/>
      <c r="BL21" s="478"/>
      <c r="BM21" s="479"/>
      <c r="BN21" s="456">
        <v>42157064</v>
      </c>
      <c r="BO21" s="457"/>
      <c r="BP21" s="457"/>
      <c r="BQ21" s="457"/>
      <c r="BR21" s="457"/>
      <c r="BS21" s="457"/>
      <c r="BT21" s="457"/>
      <c r="BU21" s="458"/>
      <c r="BV21" s="456">
        <v>44927871</v>
      </c>
      <c r="BW21" s="457"/>
      <c r="BX21" s="457"/>
      <c r="BY21" s="457"/>
      <c r="BZ21" s="457"/>
      <c r="CA21" s="457"/>
      <c r="CB21" s="457"/>
      <c r="CC21" s="458"/>
      <c r="CD21" s="169"/>
      <c r="CE21" s="586"/>
      <c r="CF21" s="586"/>
      <c r="CG21" s="586"/>
      <c r="CH21" s="586"/>
      <c r="CI21" s="586"/>
      <c r="CJ21" s="586"/>
      <c r="CK21" s="586"/>
      <c r="CL21" s="586"/>
      <c r="CM21" s="586"/>
      <c r="CN21" s="586"/>
      <c r="CO21" s="586"/>
      <c r="CP21" s="586"/>
      <c r="CQ21" s="586"/>
      <c r="CR21" s="586"/>
      <c r="CS21" s="587"/>
      <c r="CT21" s="474"/>
      <c r="CU21" s="475"/>
      <c r="CV21" s="475"/>
      <c r="CW21" s="475"/>
      <c r="CX21" s="475"/>
      <c r="CY21" s="475"/>
      <c r="CZ21" s="475"/>
      <c r="DA21" s="476"/>
      <c r="DB21" s="474"/>
      <c r="DC21" s="475"/>
      <c r="DD21" s="475"/>
      <c r="DE21" s="475"/>
      <c r="DF21" s="475"/>
      <c r="DG21" s="475"/>
      <c r="DH21" s="475"/>
      <c r="DI21" s="476"/>
      <c r="DJ21" s="157"/>
      <c r="DK21" s="157"/>
      <c r="DL21" s="157"/>
      <c r="DM21" s="157"/>
      <c r="DN21" s="157"/>
      <c r="DO21" s="157"/>
    </row>
    <row r="22" spans="1:119" ht="18.75" customHeight="1" x14ac:dyDescent="0.15">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65" t="s">
        <v>158</v>
      </c>
      <c r="BA22" s="466"/>
      <c r="BB22" s="466"/>
      <c r="BC22" s="466"/>
      <c r="BD22" s="466"/>
      <c r="BE22" s="466"/>
      <c r="BF22" s="466"/>
      <c r="BG22" s="466"/>
      <c r="BH22" s="466"/>
      <c r="BI22" s="466"/>
      <c r="BJ22" s="466"/>
      <c r="BK22" s="466"/>
      <c r="BL22" s="466"/>
      <c r="BM22" s="467"/>
      <c r="BN22" s="468">
        <v>2587866</v>
      </c>
      <c r="BO22" s="469"/>
      <c r="BP22" s="469"/>
      <c r="BQ22" s="469"/>
      <c r="BR22" s="469"/>
      <c r="BS22" s="469"/>
      <c r="BT22" s="469"/>
      <c r="BU22" s="470"/>
      <c r="BV22" s="468">
        <v>2574364</v>
      </c>
      <c r="BW22" s="469"/>
      <c r="BX22" s="469"/>
      <c r="BY22" s="469"/>
      <c r="BZ22" s="469"/>
      <c r="CA22" s="469"/>
      <c r="CB22" s="469"/>
      <c r="CC22" s="470"/>
      <c r="CD22" s="169"/>
      <c r="CE22" s="586"/>
      <c r="CF22" s="586"/>
      <c r="CG22" s="586"/>
      <c r="CH22" s="586"/>
      <c r="CI22" s="586"/>
      <c r="CJ22" s="586"/>
      <c r="CK22" s="586"/>
      <c r="CL22" s="586"/>
      <c r="CM22" s="586"/>
      <c r="CN22" s="586"/>
      <c r="CO22" s="586"/>
      <c r="CP22" s="586"/>
      <c r="CQ22" s="586"/>
      <c r="CR22" s="586"/>
      <c r="CS22" s="587"/>
      <c r="CT22" s="474"/>
      <c r="CU22" s="475"/>
      <c r="CV22" s="475"/>
      <c r="CW22" s="475"/>
      <c r="CX22" s="475"/>
      <c r="CY22" s="475"/>
      <c r="CZ22" s="475"/>
      <c r="DA22" s="476"/>
      <c r="DB22" s="474"/>
      <c r="DC22" s="475"/>
      <c r="DD22" s="475"/>
      <c r="DE22" s="475"/>
      <c r="DF22" s="475"/>
      <c r="DG22" s="475"/>
      <c r="DH22" s="475"/>
      <c r="DI22" s="476"/>
      <c r="DJ22" s="157"/>
      <c r="DK22" s="157"/>
      <c r="DL22" s="157"/>
      <c r="DM22" s="157"/>
      <c r="DN22" s="157"/>
      <c r="DO22" s="157"/>
    </row>
    <row r="23" spans="1:119" ht="18.75" customHeight="1" x14ac:dyDescent="0.15">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65" t="s">
        <v>159</v>
      </c>
      <c r="BA23" s="466"/>
      <c r="BB23" s="466"/>
      <c r="BC23" s="466"/>
      <c r="BD23" s="466"/>
      <c r="BE23" s="466"/>
      <c r="BF23" s="466"/>
      <c r="BG23" s="466"/>
      <c r="BH23" s="466"/>
      <c r="BI23" s="466"/>
      <c r="BJ23" s="466"/>
      <c r="BK23" s="466"/>
      <c r="BL23" s="466"/>
      <c r="BM23" s="467"/>
      <c r="BN23" s="468">
        <v>14377080</v>
      </c>
      <c r="BO23" s="469"/>
      <c r="BP23" s="469"/>
      <c r="BQ23" s="469"/>
      <c r="BR23" s="469"/>
      <c r="BS23" s="469"/>
      <c r="BT23" s="469"/>
      <c r="BU23" s="470"/>
      <c r="BV23" s="468">
        <v>14797306</v>
      </c>
      <c r="BW23" s="469"/>
      <c r="BX23" s="469"/>
      <c r="BY23" s="469"/>
      <c r="BZ23" s="469"/>
      <c r="CA23" s="469"/>
      <c r="CB23" s="469"/>
      <c r="CC23" s="470"/>
      <c r="CD23" s="169"/>
      <c r="CE23" s="586"/>
      <c r="CF23" s="586"/>
      <c r="CG23" s="586"/>
      <c r="CH23" s="586"/>
      <c r="CI23" s="586"/>
      <c r="CJ23" s="586"/>
      <c r="CK23" s="586"/>
      <c r="CL23" s="586"/>
      <c r="CM23" s="586"/>
      <c r="CN23" s="586"/>
      <c r="CO23" s="586"/>
      <c r="CP23" s="586"/>
      <c r="CQ23" s="586"/>
      <c r="CR23" s="586"/>
      <c r="CS23" s="587"/>
      <c r="CT23" s="474"/>
      <c r="CU23" s="475"/>
      <c r="CV23" s="475"/>
      <c r="CW23" s="475"/>
      <c r="CX23" s="475"/>
      <c r="CY23" s="475"/>
      <c r="CZ23" s="475"/>
      <c r="DA23" s="476"/>
      <c r="DB23" s="474"/>
      <c r="DC23" s="475"/>
      <c r="DD23" s="475"/>
      <c r="DE23" s="475"/>
      <c r="DF23" s="475"/>
      <c r="DG23" s="475"/>
      <c r="DH23" s="475"/>
      <c r="DI23" s="476"/>
      <c r="DJ23" s="157"/>
      <c r="DK23" s="157"/>
      <c r="DL23" s="157"/>
      <c r="DM23" s="157"/>
      <c r="DN23" s="157"/>
      <c r="DO23" s="157"/>
    </row>
    <row r="24" spans="1:119" ht="18.75" customHeight="1" thickBot="1" x14ac:dyDescent="0.2">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534" t="s">
        <v>160</v>
      </c>
      <c r="BA24" s="535"/>
      <c r="BB24" s="535"/>
      <c r="BC24" s="535"/>
      <c r="BD24" s="535"/>
      <c r="BE24" s="535"/>
      <c r="BF24" s="535"/>
      <c r="BG24" s="535"/>
      <c r="BH24" s="535"/>
      <c r="BI24" s="535"/>
      <c r="BJ24" s="535"/>
      <c r="BK24" s="535"/>
      <c r="BL24" s="535"/>
      <c r="BM24" s="536"/>
      <c r="BN24" s="602">
        <v>6210842</v>
      </c>
      <c r="BO24" s="603"/>
      <c r="BP24" s="603"/>
      <c r="BQ24" s="603"/>
      <c r="BR24" s="603"/>
      <c r="BS24" s="603"/>
      <c r="BT24" s="603"/>
      <c r="BU24" s="604"/>
      <c r="BV24" s="602">
        <v>6544332</v>
      </c>
      <c r="BW24" s="603"/>
      <c r="BX24" s="603"/>
      <c r="BY24" s="603"/>
      <c r="BZ24" s="603"/>
      <c r="CA24" s="603"/>
      <c r="CB24" s="603"/>
      <c r="CC24" s="604"/>
      <c r="CD24" s="169"/>
      <c r="CE24" s="586"/>
      <c r="CF24" s="586"/>
      <c r="CG24" s="586"/>
      <c r="CH24" s="586"/>
      <c r="CI24" s="586"/>
      <c r="CJ24" s="586"/>
      <c r="CK24" s="586"/>
      <c r="CL24" s="586"/>
      <c r="CM24" s="586"/>
      <c r="CN24" s="586"/>
      <c r="CO24" s="586"/>
      <c r="CP24" s="586"/>
      <c r="CQ24" s="586"/>
      <c r="CR24" s="586"/>
      <c r="CS24" s="587"/>
      <c r="CT24" s="474"/>
      <c r="CU24" s="475"/>
      <c r="CV24" s="475"/>
      <c r="CW24" s="475"/>
      <c r="CX24" s="475"/>
      <c r="CY24" s="475"/>
      <c r="CZ24" s="475"/>
      <c r="DA24" s="476"/>
      <c r="DB24" s="474"/>
      <c r="DC24" s="475"/>
      <c r="DD24" s="475"/>
      <c r="DE24" s="475"/>
      <c r="DF24" s="475"/>
      <c r="DG24" s="475"/>
      <c r="DH24" s="475"/>
      <c r="DI24" s="476"/>
      <c r="DJ24" s="157"/>
      <c r="DK24" s="157"/>
      <c r="DL24" s="157"/>
      <c r="DM24" s="157"/>
      <c r="DN24" s="157"/>
      <c r="DO24" s="157"/>
    </row>
    <row r="25" spans="1:119" s="157" customFormat="1" ht="18.75" customHeight="1" x14ac:dyDescent="0.15">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611" t="s">
        <v>161</v>
      </c>
      <c r="BA25" s="612"/>
      <c r="BB25" s="612"/>
      <c r="BC25" s="613"/>
      <c r="BD25" s="477" t="s">
        <v>44</v>
      </c>
      <c r="BE25" s="478"/>
      <c r="BF25" s="478"/>
      <c r="BG25" s="478"/>
      <c r="BH25" s="478"/>
      <c r="BI25" s="478"/>
      <c r="BJ25" s="478"/>
      <c r="BK25" s="478"/>
      <c r="BL25" s="478"/>
      <c r="BM25" s="479"/>
      <c r="BN25" s="456">
        <v>2743050</v>
      </c>
      <c r="BO25" s="457"/>
      <c r="BP25" s="457"/>
      <c r="BQ25" s="457"/>
      <c r="BR25" s="457"/>
      <c r="BS25" s="457"/>
      <c r="BT25" s="457"/>
      <c r="BU25" s="458"/>
      <c r="BV25" s="456">
        <v>2562409</v>
      </c>
      <c r="BW25" s="457"/>
      <c r="BX25" s="457"/>
      <c r="BY25" s="457"/>
      <c r="BZ25" s="457"/>
      <c r="CA25" s="457"/>
      <c r="CB25" s="457"/>
      <c r="CC25" s="458"/>
      <c r="CD25" s="169"/>
      <c r="CE25" s="586"/>
      <c r="CF25" s="586"/>
      <c r="CG25" s="586"/>
      <c r="CH25" s="586"/>
      <c r="CI25" s="586"/>
      <c r="CJ25" s="586"/>
      <c r="CK25" s="586"/>
      <c r="CL25" s="586"/>
      <c r="CM25" s="586"/>
      <c r="CN25" s="586"/>
      <c r="CO25" s="586"/>
      <c r="CP25" s="586"/>
      <c r="CQ25" s="586"/>
      <c r="CR25" s="586"/>
      <c r="CS25" s="587"/>
      <c r="CT25" s="474"/>
      <c r="CU25" s="475"/>
      <c r="CV25" s="475"/>
      <c r="CW25" s="475"/>
      <c r="CX25" s="475"/>
      <c r="CY25" s="475"/>
      <c r="CZ25" s="475"/>
      <c r="DA25" s="476"/>
      <c r="DB25" s="474"/>
      <c r="DC25" s="475"/>
      <c r="DD25" s="475"/>
      <c r="DE25" s="475"/>
      <c r="DF25" s="475"/>
      <c r="DG25" s="475"/>
      <c r="DH25" s="475"/>
      <c r="DI25" s="476"/>
    </row>
    <row r="26" spans="1:119" s="157" customFormat="1" ht="18.75" customHeight="1" x14ac:dyDescent="0.15">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614"/>
      <c r="BA26" s="615"/>
      <c r="BB26" s="615"/>
      <c r="BC26" s="616"/>
      <c r="BD26" s="465" t="s">
        <v>162</v>
      </c>
      <c r="BE26" s="466"/>
      <c r="BF26" s="466"/>
      <c r="BG26" s="466"/>
      <c r="BH26" s="466"/>
      <c r="BI26" s="466"/>
      <c r="BJ26" s="466"/>
      <c r="BK26" s="466"/>
      <c r="BL26" s="466"/>
      <c r="BM26" s="467"/>
      <c r="BN26" s="468">
        <v>12972010</v>
      </c>
      <c r="BO26" s="469"/>
      <c r="BP26" s="469"/>
      <c r="BQ26" s="469"/>
      <c r="BR26" s="469"/>
      <c r="BS26" s="469"/>
      <c r="BT26" s="469"/>
      <c r="BU26" s="470"/>
      <c r="BV26" s="468">
        <v>12776294</v>
      </c>
      <c r="BW26" s="469"/>
      <c r="BX26" s="469"/>
      <c r="BY26" s="469"/>
      <c r="BZ26" s="469"/>
      <c r="CA26" s="469"/>
      <c r="CB26" s="469"/>
      <c r="CC26" s="470"/>
      <c r="CD26" s="169"/>
      <c r="CE26" s="586"/>
      <c r="CF26" s="586"/>
      <c r="CG26" s="586"/>
      <c r="CH26" s="586"/>
      <c r="CI26" s="586"/>
      <c r="CJ26" s="586"/>
      <c r="CK26" s="586"/>
      <c r="CL26" s="586"/>
      <c r="CM26" s="586"/>
      <c r="CN26" s="586"/>
      <c r="CO26" s="586"/>
      <c r="CP26" s="586"/>
      <c r="CQ26" s="586"/>
      <c r="CR26" s="586"/>
      <c r="CS26" s="587"/>
      <c r="CT26" s="474"/>
      <c r="CU26" s="475"/>
      <c r="CV26" s="475"/>
      <c r="CW26" s="475"/>
      <c r="CX26" s="475"/>
      <c r="CY26" s="475"/>
      <c r="CZ26" s="475"/>
      <c r="DA26" s="476"/>
      <c r="DB26" s="474"/>
      <c r="DC26" s="475"/>
      <c r="DD26" s="475"/>
      <c r="DE26" s="475"/>
      <c r="DF26" s="475"/>
      <c r="DG26" s="475"/>
      <c r="DH26" s="475"/>
      <c r="DI26" s="476"/>
    </row>
    <row r="27" spans="1:119" ht="18.75" customHeight="1" thickBot="1" x14ac:dyDescent="0.2">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617"/>
      <c r="BA27" s="618"/>
      <c r="BB27" s="618"/>
      <c r="BC27" s="619"/>
      <c r="BD27" s="568" t="s">
        <v>46</v>
      </c>
      <c r="BE27" s="569"/>
      <c r="BF27" s="569"/>
      <c r="BG27" s="569"/>
      <c r="BH27" s="569"/>
      <c r="BI27" s="569"/>
      <c r="BJ27" s="569"/>
      <c r="BK27" s="569"/>
      <c r="BL27" s="569"/>
      <c r="BM27" s="570"/>
      <c r="BN27" s="602">
        <v>24877725</v>
      </c>
      <c r="BO27" s="603"/>
      <c r="BP27" s="603"/>
      <c r="BQ27" s="603"/>
      <c r="BR27" s="603"/>
      <c r="BS27" s="603"/>
      <c r="BT27" s="603"/>
      <c r="BU27" s="604"/>
      <c r="BV27" s="602">
        <v>25107948</v>
      </c>
      <c r="BW27" s="603"/>
      <c r="BX27" s="603"/>
      <c r="BY27" s="603"/>
      <c r="BZ27" s="603"/>
      <c r="CA27" s="603"/>
      <c r="CB27" s="603"/>
      <c r="CC27" s="604"/>
      <c r="CD27" s="189"/>
      <c r="CE27" s="620"/>
      <c r="CF27" s="620"/>
      <c r="CG27" s="620"/>
      <c r="CH27" s="620"/>
      <c r="CI27" s="620"/>
      <c r="CJ27" s="620"/>
      <c r="CK27" s="620"/>
      <c r="CL27" s="620"/>
      <c r="CM27" s="620"/>
      <c r="CN27" s="620"/>
      <c r="CO27" s="620"/>
      <c r="CP27" s="620"/>
      <c r="CQ27" s="620"/>
      <c r="CR27" s="620"/>
      <c r="CS27" s="621"/>
      <c r="CT27" s="577"/>
      <c r="CU27" s="578"/>
      <c r="CV27" s="578"/>
      <c r="CW27" s="578"/>
      <c r="CX27" s="578"/>
      <c r="CY27" s="578"/>
      <c r="CZ27" s="578"/>
      <c r="DA27" s="579"/>
      <c r="DB27" s="577"/>
      <c r="DC27" s="578"/>
      <c r="DD27" s="578"/>
      <c r="DE27" s="578"/>
      <c r="DF27" s="578"/>
      <c r="DG27" s="578"/>
      <c r="DH27" s="578"/>
      <c r="DI27" s="579"/>
      <c r="DJ27" s="157"/>
      <c r="DK27" s="157"/>
      <c r="DL27" s="157"/>
      <c r="DM27" s="157"/>
      <c r="DN27" s="157"/>
      <c r="DO27" s="157"/>
    </row>
    <row r="28" spans="1:119" ht="13.5" customHeight="1" x14ac:dyDescent="0.15">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15">
      <c r="A29" s="158"/>
      <c r="B29" s="198"/>
      <c r="C29" s="199" t="s">
        <v>163</v>
      </c>
      <c r="D29" s="199"/>
      <c r="E29" s="191"/>
      <c r="F29" s="191"/>
      <c r="G29" s="191"/>
      <c r="H29" s="191"/>
      <c r="I29" s="191"/>
      <c r="J29" s="191"/>
      <c r="K29" s="191"/>
      <c r="L29" s="191"/>
      <c r="M29" s="191"/>
      <c r="N29" s="191"/>
      <c r="O29" s="191"/>
      <c r="P29" s="191"/>
      <c r="Q29" s="191"/>
      <c r="R29" s="191"/>
      <c r="S29" s="191"/>
      <c r="T29" s="191"/>
      <c r="U29" s="191" t="s">
        <v>164</v>
      </c>
      <c r="V29" s="191"/>
      <c r="W29" s="191"/>
      <c r="X29" s="191"/>
      <c r="Y29" s="191"/>
      <c r="Z29" s="191"/>
      <c r="AA29" s="191"/>
      <c r="AB29" s="191"/>
      <c r="AC29" s="191"/>
      <c r="AD29" s="191"/>
      <c r="AE29" s="191"/>
      <c r="AF29" s="191"/>
      <c r="AG29" s="191"/>
      <c r="AH29" s="191"/>
      <c r="AI29" s="191"/>
      <c r="AJ29" s="191"/>
      <c r="AK29" s="191"/>
      <c r="AL29" s="191"/>
      <c r="AM29" s="181" t="s">
        <v>165</v>
      </c>
      <c r="AN29" s="191"/>
      <c r="AO29" s="191"/>
      <c r="AP29" s="191"/>
      <c r="AQ29" s="191"/>
      <c r="AR29" s="181"/>
      <c r="AS29" s="181"/>
      <c r="AT29" s="181"/>
      <c r="AU29" s="181"/>
      <c r="AV29" s="181"/>
      <c r="AW29" s="181"/>
      <c r="AX29" s="181"/>
      <c r="AY29" s="181"/>
      <c r="AZ29" s="181"/>
      <c r="BA29" s="181"/>
      <c r="BB29" s="191"/>
      <c r="BC29" s="181"/>
      <c r="BD29" s="181"/>
      <c r="BE29" s="181" t="s">
        <v>166</v>
      </c>
      <c r="BF29" s="191"/>
      <c r="BG29" s="191"/>
      <c r="BH29" s="191"/>
      <c r="BI29" s="191"/>
      <c r="BJ29" s="181"/>
      <c r="BK29" s="181"/>
      <c r="BL29" s="181"/>
      <c r="BM29" s="181"/>
      <c r="BN29" s="181"/>
      <c r="BO29" s="181"/>
      <c r="BP29" s="181"/>
      <c r="BQ29" s="181"/>
      <c r="BR29" s="191"/>
      <c r="BS29" s="191"/>
      <c r="BT29" s="191"/>
      <c r="BU29" s="191"/>
      <c r="BV29" s="191"/>
      <c r="BW29" s="191" t="s">
        <v>167</v>
      </c>
      <c r="BX29" s="191"/>
      <c r="BY29" s="191"/>
      <c r="BZ29" s="191"/>
      <c r="CA29" s="191"/>
      <c r="CB29" s="181"/>
      <c r="CC29" s="181"/>
      <c r="CD29" s="181"/>
      <c r="CE29" s="181"/>
      <c r="CF29" s="181"/>
      <c r="CG29" s="181"/>
      <c r="CH29" s="181"/>
      <c r="CI29" s="181"/>
      <c r="CJ29" s="181"/>
      <c r="CK29" s="181"/>
      <c r="CL29" s="181"/>
      <c r="CM29" s="181"/>
      <c r="CN29" s="181"/>
      <c r="CO29" s="181" t="s">
        <v>168</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15">
      <c r="A30" s="158"/>
      <c r="B30" s="198"/>
      <c r="C30" s="625" t="s">
        <v>169</v>
      </c>
      <c r="D30" s="625"/>
      <c r="E30" s="497" t="s">
        <v>170</v>
      </c>
      <c r="F30" s="497"/>
      <c r="G30" s="497"/>
      <c r="H30" s="497"/>
      <c r="I30" s="497"/>
      <c r="J30" s="497"/>
      <c r="K30" s="497"/>
      <c r="L30" s="497"/>
      <c r="M30" s="497"/>
      <c r="N30" s="497"/>
      <c r="O30" s="497"/>
      <c r="P30" s="497"/>
      <c r="Q30" s="497"/>
      <c r="R30" s="497"/>
      <c r="S30" s="497"/>
      <c r="T30" s="175"/>
      <c r="U30" s="625" t="s">
        <v>169</v>
      </c>
      <c r="V30" s="625"/>
      <c r="W30" s="497" t="s">
        <v>170</v>
      </c>
      <c r="X30" s="497"/>
      <c r="Y30" s="497"/>
      <c r="Z30" s="497"/>
      <c r="AA30" s="497"/>
      <c r="AB30" s="497"/>
      <c r="AC30" s="497"/>
      <c r="AD30" s="497"/>
      <c r="AE30" s="497"/>
      <c r="AF30" s="497"/>
      <c r="AG30" s="497"/>
      <c r="AH30" s="497"/>
      <c r="AI30" s="497"/>
      <c r="AJ30" s="497"/>
      <c r="AK30" s="497"/>
      <c r="AL30" s="175"/>
      <c r="AM30" s="625" t="s">
        <v>169</v>
      </c>
      <c r="AN30" s="625"/>
      <c r="AO30" s="497" t="s">
        <v>170</v>
      </c>
      <c r="AP30" s="497"/>
      <c r="AQ30" s="497"/>
      <c r="AR30" s="497"/>
      <c r="AS30" s="497"/>
      <c r="AT30" s="497"/>
      <c r="AU30" s="497"/>
      <c r="AV30" s="497"/>
      <c r="AW30" s="497"/>
      <c r="AX30" s="497"/>
      <c r="AY30" s="497"/>
      <c r="AZ30" s="497"/>
      <c r="BA30" s="497"/>
      <c r="BB30" s="497"/>
      <c r="BC30" s="497"/>
      <c r="BD30" s="200"/>
      <c r="BE30" s="625" t="s">
        <v>169</v>
      </c>
      <c r="BF30" s="625"/>
      <c r="BG30" s="497" t="s">
        <v>170</v>
      </c>
      <c r="BH30" s="497"/>
      <c r="BI30" s="497"/>
      <c r="BJ30" s="497"/>
      <c r="BK30" s="497"/>
      <c r="BL30" s="497"/>
      <c r="BM30" s="497"/>
      <c r="BN30" s="497"/>
      <c r="BO30" s="497"/>
      <c r="BP30" s="497"/>
      <c r="BQ30" s="497"/>
      <c r="BR30" s="497"/>
      <c r="BS30" s="497"/>
      <c r="BT30" s="497"/>
      <c r="BU30" s="497"/>
      <c r="BV30" s="201"/>
      <c r="BW30" s="625" t="s">
        <v>169</v>
      </c>
      <c r="BX30" s="625"/>
      <c r="BY30" s="497" t="s">
        <v>171</v>
      </c>
      <c r="BZ30" s="497"/>
      <c r="CA30" s="497"/>
      <c r="CB30" s="497"/>
      <c r="CC30" s="497"/>
      <c r="CD30" s="497"/>
      <c r="CE30" s="497"/>
      <c r="CF30" s="497"/>
      <c r="CG30" s="497"/>
      <c r="CH30" s="497"/>
      <c r="CI30" s="497"/>
      <c r="CJ30" s="497"/>
      <c r="CK30" s="497"/>
      <c r="CL30" s="497"/>
      <c r="CM30" s="497"/>
      <c r="CN30" s="175"/>
      <c r="CO30" s="625" t="s">
        <v>169</v>
      </c>
      <c r="CP30" s="625"/>
      <c r="CQ30" s="497" t="s">
        <v>172</v>
      </c>
      <c r="CR30" s="497"/>
      <c r="CS30" s="497"/>
      <c r="CT30" s="497"/>
      <c r="CU30" s="497"/>
      <c r="CV30" s="497"/>
      <c r="CW30" s="497"/>
      <c r="CX30" s="497"/>
      <c r="CY30" s="497"/>
      <c r="CZ30" s="497"/>
      <c r="DA30" s="497"/>
      <c r="DB30" s="497"/>
      <c r="DC30" s="497"/>
      <c r="DD30" s="497"/>
      <c r="DE30" s="497"/>
      <c r="DF30" s="175"/>
      <c r="DG30" s="622" t="s">
        <v>173</v>
      </c>
      <c r="DH30" s="622"/>
      <c r="DI30" s="202"/>
      <c r="DJ30" s="157"/>
      <c r="DK30" s="157"/>
      <c r="DL30" s="157"/>
      <c r="DM30" s="157"/>
      <c r="DN30" s="157"/>
      <c r="DO30" s="157"/>
    </row>
    <row r="31" spans="1:119" ht="32.25" customHeight="1" x14ac:dyDescent="0.15">
      <c r="A31" s="158"/>
      <c r="B31" s="198"/>
      <c r="C31" s="623">
        <f>IF(E31="","",1)</f>
        <v>1</v>
      </c>
      <c r="D31" s="623"/>
      <c r="E31" s="624" t="str">
        <f>IF('各会計、関係団体の財政状況及び健全化判断比率'!B7="","",'各会計、関係団体の財政状況及び健全化判断比率'!B7)</f>
        <v>一般会計</v>
      </c>
      <c r="F31" s="624"/>
      <c r="G31" s="624"/>
      <c r="H31" s="624"/>
      <c r="I31" s="624"/>
      <c r="J31" s="624"/>
      <c r="K31" s="624"/>
      <c r="L31" s="624"/>
      <c r="M31" s="624"/>
      <c r="N31" s="624"/>
      <c r="O31" s="624"/>
      <c r="P31" s="624"/>
      <c r="Q31" s="624"/>
      <c r="R31" s="624"/>
      <c r="S31" s="624"/>
      <c r="T31" s="199"/>
      <c r="U31" s="623">
        <f>IF(W31="","",MAX(C31:D40)+1)</f>
        <v>11</v>
      </c>
      <c r="V31" s="623"/>
      <c r="W31" s="624" t="str">
        <f>IF('各会計、関係団体の財政状況及び健全化判断比率'!B28="","",'各会計、関係団体の財政状況及び健全化判断比率'!B28)</f>
        <v>富山県国民健康保険特別会計</v>
      </c>
      <c r="X31" s="624"/>
      <c r="Y31" s="624"/>
      <c r="Z31" s="624"/>
      <c r="AA31" s="624"/>
      <c r="AB31" s="624"/>
      <c r="AC31" s="624"/>
      <c r="AD31" s="624"/>
      <c r="AE31" s="624"/>
      <c r="AF31" s="624"/>
      <c r="AG31" s="624"/>
      <c r="AH31" s="624"/>
      <c r="AI31" s="624"/>
      <c r="AJ31" s="624"/>
      <c r="AK31" s="624"/>
      <c r="AL31" s="199"/>
      <c r="AM31" s="623">
        <f>IF(AO31="","",MAX(C31:D40,U31:V40)+1)</f>
        <v>12</v>
      </c>
      <c r="AN31" s="623"/>
      <c r="AO31" s="624" t="str">
        <f>IF('各会計、関係団体の財政状況及び健全化判断比率'!B29="","",'各会計、関係団体の財政状況及び健全化判断比率'!B29)</f>
        <v>電気事業会計</v>
      </c>
      <c r="AP31" s="624"/>
      <c r="AQ31" s="624"/>
      <c r="AR31" s="624"/>
      <c r="AS31" s="624"/>
      <c r="AT31" s="624"/>
      <c r="AU31" s="624"/>
      <c r="AV31" s="624"/>
      <c r="AW31" s="624"/>
      <c r="AX31" s="624"/>
      <c r="AY31" s="624"/>
      <c r="AZ31" s="624"/>
      <c r="BA31" s="624"/>
      <c r="BB31" s="624"/>
      <c r="BC31" s="624"/>
      <c r="BD31" s="199"/>
      <c r="BE31" s="623">
        <f>IF(BG31="","",MAX(C31:D40,U31:V40,AM31:AN40)+1)</f>
        <v>17</v>
      </c>
      <c r="BF31" s="623"/>
      <c r="BG31" s="624" t="str">
        <f>IF('各会計、関係団体の財政状況及び健全化判断比率'!B34="","",'各会計、関係団体の財政状況及び健全化判断比率'!B34)</f>
        <v>流域下水道事業特別会計</v>
      </c>
      <c r="BH31" s="624"/>
      <c r="BI31" s="624"/>
      <c r="BJ31" s="624"/>
      <c r="BK31" s="624"/>
      <c r="BL31" s="624"/>
      <c r="BM31" s="624"/>
      <c r="BN31" s="624"/>
      <c r="BO31" s="624"/>
      <c r="BP31" s="624"/>
      <c r="BQ31" s="624"/>
      <c r="BR31" s="624"/>
      <c r="BS31" s="624"/>
      <c r="BT31" s="624"/>
      <c r="BU31" s="624"/>
      <c r="BV31" s="199"/>
      <c r="BW31" s="623" t="str">
        <f>IF(BY31="","",MAX(C31:D40,U31:V40,AM31:AN40,BE31:BF40)+1)</f>
        <v/>
      </c>
      <c r="BX31" s="623"/>
      <c r="BY31" s="624" t="str">
        <f>IF('各会計、関係団体の財政状況及び健全化判断比率'!B68="","",'各会計、関係団体の財政状況及び健全化判断比率'!B68)</f>
        <v/>
      </c>
      <c r="BZ31" s="624"/>
      <c r="CA31" s="624"/>
      <c r="CB31" s="624"/>
      <c r="CC31" s="624"/>
      <c r="CD31" s="624"/>
      <c r="CE31" s="624"/>
      <c r="CF31" s="624"/>
      <c r="CG31" s="624"/>
      <c r="CH31" s="624"/>
      <c r="CI31" s="624"/>
      <c r="CJ31" s="624"/>
      <c r="CK31" s="624"/>
      <c r="CL31" s="624"/>
      <c r="CM31" s="624"/>
      <c r="CN31" s="199"/>
      <c r="CO31" s="623">
        <f>IF(CQ31="","",MAX(C31:D40,U31:V40,AM31:AN40,BE31:BF40,BW31:BX40)+1)</f>
        <v>20</v>
      </c>
      <c r="CP31" s="623"/>
      <c r="CQ31" s="624" t="str">
        <f>IF('各会計、関係団体の財政状況及び健全化判断比率'!BS7="","",'各会計、関係団体の財政状況及び健全化判断比率'!BS7)</f>
        <v>富山県道路公社</v>
      </c>
      <c r="CR31" s="624"/>
      <c r="CS31" s="624"/>
      <c r="CT31" s="624"/>
      <c r="CU31" s="624"/>
      <c r="CV31" s="624"/>
      <c r="CW31" s="624"/>
      <c r="CX31" s="624"/>
      <c r="CY31" s="624"/>
      <c r="CZ31" s="624"/>
      <c r="DA31" s="624"/>
      <c r="DB31" s="624"/>
      <c r="DC31" s="624"/>
      <c r="DD31" s="624"/>
      <c r="DE31" s="624"/>
      <c r="DF31" s="191"/>
      <c r="DG31" s="626" t="str">
        <f>IF('各会計、関係団体の財政状況及び健全化判断比率'!BR7="","",'各会計、関係団体の財政状況及び健全化判断比率'!BR7)</f>
        <v>〇</v>
      </c>
      <c r="DH31" s="626"/>
      <c r="DI31" s="202"/>
      <c r="DJ31" s="157"/>
      <c r="DK31" s="157"/>
      <c r="DL31" s="157"/>
      <c r="DM31" s="157"/>
      <c r="DN31" s="157"/>
      <c r="DO31" s="157"/>
    </row>
    <row r="32" spans="1:119" ht="32.25" customHeight="1" x14ac:dyDescent="0.15">
      <c r="A32" s="158"/>
      <c r="B32" s="198"/>
      <c r="C32" s="623">
        <f>IF(E32="","",C31+1)</f>
        <v>2</v>
      </c>
      <c r="D32" s="623"/>
      <c r="E32" s="624" t="str">
        <f>IF('各会計、関係団体の財政状況及び健全化判断比率'!B8="","",'各会計、関係団体の財政状況及び健全化判断比率'!B8)</f>
        <v>物品調達等管理特別会計</v>
      </c>
      <c r="F32" s="624"/>
      <c r="G32" s="624"/>
      <c r="H32" s="624"/>
      <c r="I32" s="624"/>
      <c r="J32" s="624"/>
      <c r="K32" s="624"/>
      <c r="L32" s="624"/>
      <c r="M32" s="624"/>
      <c r="N32" s="624"/>
      <c r="O32" s="624"/>
      <c r="P32" s="624"/>
      <c r="Q32" s="624"/>
      <c r="R32" s="624"/>
      <c r="S32" s="624"/>
      <c r="T32" s="199"/>
      <c r="U32" s="623" t="str">
        <f t="shared" ref="U32:U40" si="0">IF(W32="","",U31+1)</f>
        <v/>
      </c>
      <c r="V32" s="623"/>
      <c r="W32" s="624"/>
      <c r="X32" s="624"/>
      <c r="Y32" s="624"/>
      <c r="Z32" s="624"/>
      <c r="AA32" s="624"/>
      <c r="AB32" s="624"/>
      <c r="AC32" s="624"/>
      <c r="AD32" s="624"/>
      <c r="AE32" s="624"/>
      <c r="AF32" s="624"/>
      <c r="AG32" s="624"/>
      <c r="AH32" s="624"/>
      <c r="AI32" s="624"/>
      <c r="AJ32" s="624"/>
      <c r="AK32" s="624"/>
      <c r="AL32" s="199"/>
      <c r="AM32" s="623">
        <f t="shared" ref="AM32:AM40" si="1">IF(AO32="","",AM31+1)</f>
        <v>13</v>
      </c>
      <c r="AN32" s="623"/>
      <c r="AO32" s="624" t="str">
        <f>IF('各会計、関係団体の財政状況及び健全化判断比率'!B30="","",'各会計、関係団体の財政状況及び健全化判断比率'!B30)</f>
        <v>水道事業会計</v>
      </c>
      <c r="AP32" s="624"/>
      <c r="AQ32" s="624"/>
      <c r="AR32" s="624"/>
      <c r="AS32" s="624"/>
      <c r="AT32" s="624"/>
      <c r="AU32" s="624"/>
      <c r="AV32" s="624"/>
      <c r="AW32" s="624"/>
      <c r="AX32" s="624"/>
      <c r="AY32" s="624"/>
      <c r="AZ32" s="624"/>
      <c r="BA32" s="624"/>
      <c r="BB32" s="624"/>
      <c r="BC32" s="624"/>
      <c r="BD32" s="199"/>
      <c r="BE32" s="623">
        <f t="shared" ref="BE32:BE40" si="2">IF(BG32="","",BE31+1)</f>
        <v>18</v>
      </c>
      <c r="BF32" s="623"/>
      <c r="BG32" s="624" t="str">
        <f>IF('各会計、関係団体の財政状況及び健全化判断比率'!B35="","",'各会計、関係団体の財政状況及び健全化判断比率'!B35)</f>
        <v>港湾施設特別会計</v>
      </c>
      <c r="BH32" s="624"/>
      <c r="BI32" s="624"/>
      <c r="BJ32" s="624"/>
      <c r="BK32" s="624"/>
      <c r="BL32" s="624"/>
      <c r="BM32" s="624"/>
      <c r="BN32" s="624"/>
      <c r="BO32" s="624"/>
      <c r="BP32" s="624"/>
      <c r="BQ32" s="624"/>
      <c r="BR32" s="624"/>
      <c r="BS32" s="624"/>
      <c r="BT32" s="624"/>
      <c r="BU32" s="624"/>
      <c r="BV32" s="199"/>
      <c r="BW32" s="623" t="str">
        <f t="shared" ref="BW32:BW40" si="3">IF(BY32="","",BW31+1)</f>
        <v/>
      </c>
      <c r="BX32" s="623"/>
      <c r="BY32" s="624" t="str">
        <f>IF('各会計、関係団体の財政状況及び健全化判断比率'!B69="","",'各会計、関係団体の財政状況及び健全化判断比率'!B69)</f>
        <v/>
      </c>
      <c r="BZ32" s="624"/>
      <c r="CA32" s="624"/>
      <c r="CB32" s="624"/>
      <c r="CC32" s="624"/>
      <c r="CD32" s="624"/>
      <c r="CE32" s="624"/>
      <c r="CF32" s="624"/>
      <c r="CG32" s="624"/>
      <c r="CH32" s="624"/>
      <c r="CI32" s="624"/>
      <c r="CJ32" s="624"/>
      <c r="CK32" s="624"/>
      <c r="CL32" s="624"/>
      <c r="CM32" s="624"/>
      <c r="CN32" s="199"/>
      <c r="CO32" s="623">
        <f t="shared" ref="CO32:CO40" si="4">IF(CQ32="","",CO31+1)</f>
        <v>21</v>
      </c>
      <c r="CP32" s="623"/>
      <c r="CQ32" s="624" t="str">
        <f>IF('各会計、関係団体の財政状況及び健全化判断比率'!BS8="","",'各会計、関係団体の財政状況及び健全化判断比率'!BS8)</f>
        <v>公立大学法人富山県立大学</v>
      </c>
      <c r="CR32" s="624"/>
      <c r="CS32" s="624"/>
      <c r="CT32" s="624"/>
      <c r="CU32" s="624"/>
      <c r="CV32" s="624"/>
      <c r="CW32" s="624"/>
      <c r="CX32" s="624"/>
      <c r="CY32" s="624"/>
      <c r="CZ32" s="624"/>
      <c r="DA32" s="624"/>
      <c r="DB32" s="624"/>
      <c r="DC32" s="624"/>
      <c r="DD32" s="624"/>
      <c r="DE32" s="624"/>
      <c r="DF32" s="191"/>
      <c r="DG32" s="626" t="str">
        <f>IF('各会計、関係団体の財政状況及び健全化判断比率'!BR8="","",'各会計、関係団体の財政状況及び健全化判断比率'!BR8)</f>
        <v>〇</v>
      </c>
      <c r="DH32" s="626"/>
      <c r="DI32" s="202"/>
      <c r="DJ32" s="157"/>
      <c r="DK32" s="157"/>
      <c r="DL32" s="157"/>
      <c r="DM32" s="157"/>
      <c r="DN32" s="157"/>
      <c r="DO32" s="157"/>
    </row>
    <row r="33" spans="1:119" ht="32.25" customHeight="1" x14ac:dyDescent="0.15">
      <c r="A33" s="158"/>
      <c r="B33" s="198"/>
      <c r="C33" s="623">
        <f>IF(E33="","",C32+1)</f>
        <v>3</v>
      </c>
      <c r="D33" s="623"/>
      <c r="E33" s="624" t="str">
        <f>IF('各会計、関係団体の財政状況及び健全化判断比率'!B9="","",'各会計、関係団体の財政状況及び健全化判断比率'!B9)</f>
        <v>公債管理特別会計</v>
      </c>
      <c r="F33" s="624"/>
      <c r="G33" s="624"/>
      <c r="H33" s="624"/>
      <c r="I33" s="624"/>
      <c r="J33" s="624"/>
      <c r="K33" s="624"/>
      <c r="L33" s="624"/>
      <c r="M33" s="624"/>
      <c r="N33" s="624"/>
      <c r="O33" s="624"/>
      <c r="P33" s="624"/>
      <c r="Q33" s="624"/>
      <c r="R33" s="624"/>
      <c r="S33" s="624"/>
      <c r="T33" s="199"/>
      <c r="U33" s="623" t="str">
        <f t="shared" si="0"/>
        <v/>
      </c>
      <c r="V33" s="623"/>
      <c r="W33" s="624"/>
      <c r="X33" s="624"/>
      <c r="Y33" s="624"/>
      <c r="Z33" s="624"/>
      <c r="AA33" s="624"/>
      <c r="AB33" s="624"/>
      <c r="AC33" s="624"/>
      <c r="AD33" s="624"/>
      <c r="AE33" s="624"/>
      <c r="AF33" s="624"/>
      <c r="AG33" s="624"/>
      <c r="AH33" s="624"/>
      <c r="AI33" s="624"/>
      <c r="AJ33" s="624"/>
      <c r="AK33" s="624"/>
      <c r="AL33" s="199"/>
      <c r="AM33" s="623">
        <f t="shared" si="1"/>
        <v>14</v>
      </c>
      <c r="AN33" s="623"/>
      <c r="AO33" s="624" t="str">
        <f>IF('各会計、関係団体の財政状況及び健全化判断比率'!B31="","",'各会計、関係団体の財政状況及び健全化判断比率'!B31)</f>
        <v>工業用水道事業会計</v>
      </c>
      <c r="AP33" s="624"/>
      <c r="AQ33" s="624"/>
      <c r="AR33" s="624"/>
      <c r="AS33" s="624"/>
      <c r="AT33" s="624"/>
      <c r="AU33" s="624"/>
      <c r="AV33" s="624"/>
      <c r="AW33" s="624"/>
      <c r="AX33" s="624"/>
      <c r="AY33" s="624"/>
      <c r="AZ33" s="624"/>
      <c r="BA33" s="624"/>
      <c r="BB33" s="624"/>
      <c r="BC33" s="624"/>
      <c r="BD33" s="199"/>
      <c r="BE33" s="623">
        <f t="shared" si="2"/>
        <v>19</v>
      </c>
      <c r="BF33" s="623"/>
      <c r="BG33" s="624" t="str">
        <f>IF('各会計、関係団体の財政状況及び健全化判断比率'!B36="","",'各会計、関係団体の財政状況及び健全化判断比率'!B36)</f>
        <v>工業用地等管理特別会計</v>
      </c>
      <c r="BH33" s="624"/>
      <c r="BI33" s="624"/>
      <c r="BJ33" s="624"/>
      <c r="BK33" s="624"/>
      <c r="BL33" s="624"/>
      <c r="BM33" s="624"/>
      <c r="BN33" s="624"/>
      <c r="BO33" s="624"/>
      <c r="BP33" s="624"/>
      <c r="BQ33" s="624"/>
      <c r="BR33" s="624"/>
      <c r="BS33" s="624"/>
      <c r="BT33" s="624"/>
      <c r="BU33" s="624"/>
      <c r="BV33" s="199"/>
      <c r="BW33" s="623" t="str">
        <f t="shared" si="3"/>
        <v/>
      </c>
      <c r="BX33" s="623"/>
      <c r="BY33" s="624" t="str">
        <f>IF('各会計、関係団体の財政状況及び健全化判断比率'!B70="","",'各会計、関係団体の財政状況及び健全化判断比率'!B70)</f>
        <v/>
      </c>
      <c r="BZ33" s="624"/>
      <c r="CA33" s="624"/>
      <c r="CB33" s="624"/>
      <c r="CC33" s="624"/>
      <c r="CD33" s="624"/>
      <c r="CE33" s="624"/>
      <c r="CF33" s="624"/>
      <c r="CG33" s="624"/>
      <c r="CH33" s="624"/>
      <c r="CI33" s="624"/>
      <c r="CJ33" s="624"/>
      <c r="CK33" s="624"/>
      <c r="CL33" s="624"/>
      <c r="CM33" s="624"/>
      <c r="CN33" s="199"/>
      <c r="CO33" s="623">
        <f t="shared" si="4"/>
        <v>22</v>
      </c>
      <c r="CP33" s="623"/>
      <c r="CQ33" s="624" t="str">
        <f>IF('各会計、関係団体の財政状況及び健全化判断比率'!BS9="","",'各会計、関係団体の財政状況及び健全化判断比率'!BS9)</f>
        <v>(財)富山県消防設備保守協会</v>
      </c>
      <c r="CR33" s="624"/>
      <c r="CS33" s="624"/>
      <c r="CT33" s="624"/>
      <c r="CU33" s="624"/>
      <c r="CV33" s="624"/>
      <c r="CW33" s="624"/>
      <c r="CX33" s="624"/>
      <c r="CY33" s="624"/>
      <c r="CZ33" s="624"/>
      <c r="DA33" s="624"/>
      <c r="DB33" s="624"/>
      <c r="DC33" s="624"/>
      <c r="DD33" s="624"/>
      <c r="DE33" s="624"/>
      <c r="DF33" s="191"/>
      <c r="DG33" s="626" t="str">
        <f>IF('各会計、関係団体の財政状況及び健全化判断比率'!BR9="","",'各会計、関係団体の財政状況及び健全化判断比率'!BR9)</f>
        <v/>
      </c>
      <c r="DH33" s="626"/>
      <c r="DI33" s="202"/>
      <c r="DJ33" s="157"/>
      <c r="DK33" s="157"/>
      <c r="DL33" s="157"/>
      <c r="DM33" s="157"/>
      <c r="DN33" s="157"/>
      <c r="DO33" s="157"/>
    </row>
    <row r="34" spans="1:119" ht="32.25" customHeight="1" x14ac:dyDescent="0.15">
      <c r="A34" s="158"/>
      <c r="B34" s="198"/>
      <c r="C34" s="623">
        <f>IF(E34="","",C33+1)</f>
        <v>4</v>
      </c>
      <c r="D34" s="623"/>
      <c r="E34" s="624" t="str">
        <f>IF('各会計、関係団体の財政状況及び健全化判断比率'!B10="","",'各会計、関係団体の財政状況及び健全化判断比率'!B10)</f>
        <v>収入証紙特別会計</v>
      </c>
      <c r="F34" s="624"/>
      <c r="G34" s="624"/>
      <c r="H34" s="624"/>
      <c r="I34" s="624"/>
      <c r="J34" s="624"/>
      <c r="K34" s="624"/>
      <c r="L34" s="624"/>
      <c r="M34" s="624"/>
      <c r="N34" s="624"/>
      <c r="O34" s="624"/>
      <c r="P34" s="624"/>
      <c r="Q34" s="624"/>
      <c r="R34" s="624"/>
      <c r="S34" s="624"/>
      <c r="T34" s="199"/>
      <c r="U34" s="623" t="str">
        <f t="shared" si="0"/>
        <v/>
      </c>
      <c r="V34" s="623"/>
      <c r="W34" s="624"/>
      <c r="X34" s="624"/>
      <c r="Y34" s="624"/>
      <c r="Z34" s="624"/>
      <c r="AA34" s="624"/>
      <c r="AB34" s="624"/>
      <c r="AC34" s="624"/>
      <c r="AD34" s="624"/>
      <c r="AE34" s="624"/>
      <c r="AF34" s="624"/>
      <c r="AG34" s="624"/>
      <c r="AH34" s="624"/>
      <c r="AI34" s="624"/>
      <c r="AJ34" s="624"/>
      <c r="AK34" s="624"/>
      <c r="AL34" s="199"/>
      <c r="AM34" s="623">
        <f t="shared" si="1"/>
        <v>15</v>
      </c>
      <c r="AN34" s="623"/>
      <c r="AO34" s="624" t="str">
        <f>IF('各会計、関係団体の財政状況及び健全化判断比率'!B32="","",'各会計、関係団体の財政状況及び健全化判断比率'!B32)</f>
        <v>地域開発事業会計</v>
      </c>
      <c r="AP34" s="624"/>
      <c r="AQ34" s="624"/>
      <c r="AR34" s="624"/>
      <c r="AS34" s="624"/>
      <c r="AT34" s="624"/>
      <c r="AU34" s="624"/>
      <c r="AV34" s="624"/>
      <c r="AW34" s="624"/>
      <c r="AX34" s="624"/>
      <c r="AY34" s="624"/>
      <c r="AZ34" s="624"/>
      <c r="BA34" s="624"/>
      <c r="BB34" s="624"/>
      <c r="BC34" s="624"/>
      <c r="BD34" s="199"/>
      <c r="BE34" s="623" t="str">
        <f t="shared" si="2"/>
        <v/>
      </c>
      <c r="BF34" s="623"/>
      <c r="BG34" s="624"/>
      <c r="BH34" s="624"/>
      <c r="BI34" s="624"/>
      <c r="BJ34" s="624"/>
      <c r="BK34" s="624"/>
      <c r="BL34" s="624"/>
      <c r="BM34" s="624"/>
      <c r="BN34" s="624"/>
      <c r="BO34" s="624"/>
      <c r="BP34" s="624"/>
      <c r="BQ34" s="624"/>
      <c r="BR34" s="624"/>
      <c r="BS34" s="624"/>
      <c r="BT34" s="624"/>
      <c r="BU34" s="624"/>
      <c r="BV34" s="199"/>
      <c r="BW34" s="623" t="str">
        <f t="shared" si="3"/>
        <v/>
      </c>
      <c r="BX34" s="623"/>
      <c r="BY34" s="624" t="str">
        <f>IF('各会計、関係団体の財政状況及び健全化判断比率'!B71="","",'各会計、関係団体の財政状況及び健全化判断比率'!B71)</f>
        <v/>
      </c>
      <c r="BZ34" s="624"/>
      <c r="CA34" s="624"/>
      <c r="CB34" s="624"/>
      <c r="CC34" s="624"/>
      <c r="CD34" s="624"/>
      <c r="CE34" s="624"/>
      <c r="CF34" s="624"/>
      <c r="CG34" s="624"/>
      <c r="CH34" s="624"/>
      <c r="CI34" s="624"/>
      <c r="CJ34" s="624"/>
      <c r="CK34" s="624"/>
      <c r="CL34" s="624"/>
      <c r="CM34" s="624"/>
      <c r="CN34" s="199"/>
      <c r="CO34" s="623">
        <f t="shared" si="4"/>
        <v>23</v>
      </c>
      <c r="CP34" s="623"/>
      <c r="CQ34" s="624" t="str">
        <f>IF('各会計、関係団体の財政状況及び健全化判断比率'!BS10="","",'各会計、関係団体の財政状況及び健全化判断比率'!BS10)</f>
        <v>(財)富山県文化振興財団</v>
      </c>
      <c r="CR34" s="624"/>
      <c r="CS34" s="624"/>
      <c r="CT34" s="624"/>
      <c r="CU34" s="624"/>
      <c r="CV34" s="624"/>
      <c r="CW34" s="624"/>
      <c r="CX34" s="624"/>
      <c r="CY34" s="624"/>
      <c r="CZ34" s="624"/>
      <c r="DA34" s="624"/>
      <c r="DB34" s="624"/>
      <c r="DC34" s="624"/>
      <c r="DD34" s="624"/>
      <c r="DE34" s="624"/>
      <c r="DF34" s="191"/>
      <c r="DG34" s="626" t="str">
        <f>IF('各会計、関係団体の財政状況及び健全化判断比率'!BR10="","",'各会計、関係団体の財政状況及び健全化判断比率'!BR10)</f>
        <v/>
      </c>
      <c r="DH34" s="626"/>
      <c r="DI34" s="202"/>
      <c r="DJ34" s="157"/>
      <c r="DK34" s="157"/>
      <c r="DL34" s="157"/>
      <c r="DM34" s="157"/>
      <c r="DN34" s="157"/>
      <c r="DO34" s="157"/>
    </row>
    <row r="35" spans="1:119" ht="32.25" customHeight="1" x14ac:dyDescent="0.15">
      <c r="A35" s="158"/>
      <c r="B35" s="198"/>
      <c r="C35" s="623">
        <f t="shared" ref="C35:C40" si="5">IF(E35="","",C34+1)</f>
        <v>5</v>
      </c>
      <c r="D35" s="623"/>
      <c r="E35" s="624" t="str">
        <f>IF('各会計、関係団体の財政状況及び健全化判断比率'!B11="","",'各会計、関係団体の財政状況及び健全化判断比率'!B11)</f>
        <v>母子父子寡婦福祉資金特別会計</v>
      </c>
      <c r="F35" s="624"/>
      <c r="G35" s="624"/>
      <c r="H35" s="624"/>
      <c r="I35" s="624"/>
      <c r="J35" s="624"/>
      <c r="K35" s="624"/>
      <c r="L35" s="624"/>
      <c r="M35" s="624"/>
      <c r="N35" s="624"/>
      <c r="O35" s="624"/>
      <c r="P35" s="624"/>
      <c r="Q35" s="624"/>
      <c r="R35" s="624"/>
      <c r="S35" s="624"/>
      <c r="T35" s="199"/>
      <c r="U35" s="623" t="str">
        <f t="shared" si="0"/>
        <v/>
      </c>
      <c r="V35" s="623"/>
      <c r="W35" s="624"/>
      <c r="X35" s="624"/>
      <c r="Y35" s="624"/>
      <c r="Z35" s="624"/>
      <c r="AA35" s="624"/>
      <c r="AB35" s="624"/>
      <c r="AC35" s="624"/>
      <c r="AD35" s="624"/>
      <c r="AE35" s="624"/>
      <c r="AF35" s="624"/>
      <c r="AG35" s="624"/>
      <c r="AH35" s="624"/>
      <c r="AI35" s="624"/>
      <c r="AJ35" s="624"/>
      <c r="AK35" s="624"/>
      <c r="AL35" s="199"/>
      <c r="AM35" s="623">
        <f t="shared" si="1"/>
        <v>16</v>
      </c>
      <c r="AN35" s="623"/>
      <c r="AO35" s="624" t="str">
        <f>IF('各会計、関係団体の財政状況及び健全化判断比率'!B33="","",'各会計、関係団体の財政状況及び健全化判断比率'!B33)</f>
        <v>病院事業会計</v>
      </c>
      <c r="AP35" s="624"/>
      <c r="AQ35" s="624"/>
      <c r="AR35" s="624"/>
      <c r="AS35" s="624"/>
      <c r="AT35" s="624"/>
      <c r="AU35" s="624"/>
      <c r="AV35" s="624"/>
      <c r="AW35" s="624"/>
      <c r="AX35" s="624"/>
      <c r="AY35" s="624"/>
      <c r="AZ35" s="624"/>
      <c r="BA35" s="624"/>
      <c r="BB35" s="624"/>
      <c r="BC35" s="624"/>
      <c r="BD35" s="199"/>
      <c r="BE35" s="623" t="str">
        <f t="shared" si="2"/>
        <v/>
      </c>
      <c r="BF35" s="623"/>
      <c r="BG35" s="624"/>
      <c r="BH35" s="624"/>
      <c r="BI35" s="624"/>
      <c r="BJ35" s="624"/>
      <c r="BK35" s="624"/>
      <c r="BL35" s="624"/>
      <c r="BM35" s="624"/>
      <c r="BN35" s="624"/>
      <c r="BO35" s="624"/>
      <c r="BP35" s="624"/>
      <c r="BQ35" s="624"/>
      <c r="BR35" s="624"/>
      <c r="BS35" s="624"/>
      <c r="BT35" s="624"/>
      <c r="BU35" s="624"/>
      <c r="BV35" s="199"/>
      <c r="BW35" s="623" t="str">
        <f t="shared" si="3"/>
        <v/>
      </c>
      <c r="BX35" s="623"/>
      <c r="BY35" s="624" t="str">
        <f>IF('各会計、関係団体の財政状況及び健全化判断比率'!B72="","",'各会計、関係団体の財政状況及び健全化判断比率'!B72)</f>
        <v/>
      </c>
      <c r="BZ35" s="624"/>
      <c r="CA35" s="624"/>
      <c r="CB35" s="624"/>
      <c r="CC35" s="624"/>
      <c r="CD35" s="624"/>
      <c r="CE35" s="624"/>
      <c r="CF35" s="624"/>
      <c r="CG35" s="624"/>
      <c r="CH35" s="624"/>
      <c r="CI35" s="624"/>
      <c r="CJ35" s="624"/>
      <c r="CK35" s="624"/>
      <c r="CL35" s="624"/>
      <c r="CM35" s="624"/>
      <c r="CN35" s="199"/>
      <c r="CO35" s="623">
        <f t="shared" si="4"/>
        <v>24</v>
      </c>
      <c r="CP35" s="623"/>
      <c r="CQ35" s="624" t="str">
        <f>IF('各会計、関係団体の財政状況及び健全化判断比率'!BS11="","",'各会計、関係団体の財政状況及び健全化判断比率'!BS11)</f>
        <v>(財)とやま環境財団</v>
      </c>
      <c r="CR35" s="624"/>
      <c r="CS35" s="624"/>
      <c r="CT35" s="624"/>
      <c r="CU35" s="624"/>
      <c r="CV35" s="624"/>
      <c r="CW35" s="624"/>
      <c r="CX35" s="624"/>
      <c r="CY35" s="624"/>
      <c r="CZ35" s="624"/>
      <c r="DA35" s="624"/>
      <c r="DB35" s="624"/>
      <c r="DC35" s="624"/>
      <c r="DD35" s="624"/>
      <c r="DE35" s="624"/>
      <c r="DF35" s="191"/>
      <c r="DG35" s="626" t="str">
        <f>IF('各会計、関係団体の財政状況及び健全化判断比率'!BR11="","",'各会計、関係団体の財政状況及び健全化判断比率'!BR11)</f>
        <v/>
      </c>
      <c r="DH35" s="626"/>
      <c r="DI35" s="202"/>
      <c r="DJ35" s="157"/>
      <c r="DK35" s="157"/>
      <c r="DL35" s="157"/>
      <c r="DM35" s="157"/>
      <c r="DN35" s="157"/>
      <c r="DO35" s="157"/>
    </row>
    <row r="36" spans="1:119" ht="32.25" customHeight="1" x14ac:dyDescent="0.15">
      <c r="A36" s="158"/>
      <c r="B36" s="198"/>
      <c r="C36" s="623">
        <f t="shared" si="5"/>
        <v>6</v>
      </c>
      <c r="D36" s="623"/>
      <c r="E36" s="624" t="str">
        <f>IF('各会計、関係団体の財政状況及び健全化判断比率'!B12="","",'各会計、関係団体の財政状況及び健全化判断比率'!B12)</f>
        <v>中小企業活性化資金特別会計</v>
      </c>
      <c r="F36" s="624"/>
      <c r="G36" s="624"/>
      <c r="H36" s="624"/>
      <c r="I36" s="624"/>
      <c r="J36" s="624"/>
      <c r="K36" s="624"/>
      <c r="L36" s="624"/>
      <c r="M36" s="624"/>
      <c r="N36" s="624"/>
      <c r="O36" s="624"/>
      <c r="P36" s="624"/>
      <c r="Q36" s="624"/>
      <c r="R36" s="624"/>
      <c r="S36" s="624"/>
      <c r="T36" s="199"/>
      <c r="U36" s="623" t="str">
        <f t="shared" si="0"/>
        <v/>
      </c>
      <c r="V36" s="623"/>
      <c r="W36" s="624"/>
      <c r="X36" s="624"/>
      <c r="Y36" s="624"/>
      <c r="Z36" s="624"/>
      <c r="AA36" s="624"/>
      <c r="AB36" s="624"/>
      <c r="AC36" s="624"/>
      <c r="AD36" s="624"/>
      <c r="AE36" s="624"/>
      <c r="AF36" s="624"/>
      <c r="AG36" s="624"/>
      <c r="AH36" s="624"/>
      <c r="AI36" s="624"/>
      <c r="AJ36" s="624"/>
      <c r="AK36" s="624"/>
      <c r="AL36" s="199"/>
      <c r="AM36" s="623" t="str">
        <f t="shared" si="1"/>
        <v/>
      </c>
      <c r="AN36" s="623"/>
      <c r="AO36" s="624"/>
      <c r="AP36" s="624"/>
      <c r="AQ36" s="624"/>
      <c r="AR36" s="624"/>
      <c r="AS36" s="624"/>
      <c r="AT36" s="624"/>
      <c r="AU36" s="624"/>
      <c r="AV36" s="624"/>
      <c r="AW36" s="624"/>
      <c r="AX36" s="624"/>
      <c r="AY36" s="624"/>
      <c r="AZ36" s="624"/>
      <c r="BA36" s="624"/>
      <c r="BB36" s="624"/>
      <c r="BC36" s="624"/>
      <c r="BD36" s="199"/>
      <c r="BE36" s="623" t="str">
        <f t="shared" si="2"/>
        <v/>
      </c>
      <c r="BF36" s="623"/>
      <c r="BG36" s="624"/>
      <c r="BH36" s="624"/>
      <c r="BI36" s="624"/>
      <c r="BJ36" s="624"/>
      <c r="BK36" s="624"/>
      <c r="BL36" s="624"/>
      <c r="BM36" s="624"/>
      <c r="BN36" s="624"/>
      <c r="BO36" s="624"/>
      <c r="BP36" s="624"/>
      <c r="BQ36" s="624"/>
      <c r="BR36" s="624"/>
      <c r="BS36" s="624"/>
      <c r="BT36" s="624"/>
      <c r="BU36" s="624"/>
      <c r="BV36" s="199"/>
      <c r="BW36" s="623" t="str">
        <f t="shared" si="3"/>
        <v/>
      </c>
      <c r="BX36" s="623"/>
      <c r="BY36" s="624" t="str">
        <f>IF('各会計、関係団体の財政状況及び健全化判断比率'!B73="","",'各会計、関係団体の財政状況及び健全化判断比率'!B73)</f>
        <v/>
      </c>
      <c r="BZ36" s="624"/>
      <c r="CA36" s="624"/>
      <c r="CB36" s="624"/>
      <c r="CC36" s="624"/>
      <c r="CD36" s="624"/>
      <c r="CE36" s="624"/>
      <c r="CF36" s="624"/>
      <c r="CG36" s="624"/>
      <c r="CH36" s="624"/>
      <c r="CI36" s="624"/>
      <c r="CJ36" s="624"/>
      <c r="CK36" s="624"/>
      <c r="CL36" s="624"/>
      <c r="CM36" s="624"/>
      <c r="CN36" s="199"/>
      <c r="CO36" s="623">
        <f t="shared" si="4"/>
        <v>25</v>
      </c>
      <c r="CP36" s="623"/>
      <c r="CQ36" s="624" t="str">
        <f>IF('各会計、関係団体の財政状況及び健全化判断比率'!BS12="","",'各会計、関係団体の財政状況及び健全化判断比率'!BS12)</f>
        <v>(財)とやま国際センター</v>
      </c>
      <c r="CR36" s="624"/>
      <c r="CS36" s="624"/>
      <c r="CT36" s="624"/>
      <c r="CU36" s="624"/>
      <c r="CV36" s="624"/>
      <c r="CW36" s="624"/>
      <c r="CX36" s="624"/>
      <c r="CY36" s="624"/>
      <c r="CZ36" s="624"/>
      <c r="DA36" s="624"/>
      <c r="DB36" s="624"/>
      <c r="DC36" s="624"/>
      <c r="DD36" s="624"/>
      <c r="DE36" s="624"/>
      <c r="DF36" s="191"/>
      <c r="DG36" s="626" t="str">
        <f>IF('各会計、関係団体の財政状況及び健全化判断比率'!BR12="","",'各会計、関係団体の財政状況及び健全化判断比率'!BR12)</f>
        <v/>
      </c>
      <c r="DH36" s="626"/>
      <c r="DI36" s="202"/>
      <c r="DJ36" s="157"/>
      <c r="DK36" s="157"/>
      <c r="DL36" s="157"/>
      <c r="DM36" s="157"/>
      <c r="DN36" s="157"/>
      <c r="DO36" s="157"/>
    </row>
    <row r="37" spans="1:119" ht="32.25" customHeight="1" x14ac:dyDescent="0.15">
      <c r="A37" s="158"/>
      <c r="B37" s="198"/>
      <c r="C37" s="623">
        <f t="shared" si="5"/>
        <v>7</v>
      </c>
      <c r="D37" s="623"/>
      <c r="E37" s="624" t="str">
        <f>IF('各会計、関係団体の財政状況及び健全化判断比率'!B13="","",'各会計、関係団体の財政状況及び健全化判断比率'!B13)</f>
        <v>就農支援資金特別会計</v>
      </c>
      <c r="F37" s="624"/>
      <c r="G37" s="624"/>
      <c r="H37" s="624"/>
      <c r="I37" s="624"/>
      <c r="J37" s="624"/>
      <c r="K37" s="624"/>
      <c r="L37" s="624"/>
      <c r="M37" s="624"/>
      <c r="N37" s="624"/>
      <c r="O37" s="624"/>
      <c r="P37" s="624"/>
      <c r="Q37" s="624"/>
      <c r="R37" s="624"/>
      <c r="S37" s="624"/>
      <c r="T37" s="199"/>
      <c r="U37" s="623" t="str">
        <f t="shared" si="0"/>
        <v/>
      </c>
      <c r="V37" s="623"/>
      <c r="W37" s="624"/>
      <c r="X37" s="624"/>
      <c r="Y37" s="624"/>
      <c r="Z37" s="624"/>
      <c r="AA37" s="624"/>
      <c r="AB37" s="624"/>
      <c r="AC37" s="624"/>
      <c r="AD37" s="624"/>
      <c r="AE37" s="624"/>
      <c r="AF37" s="624"/>
      <c r="AG37" s="624"/>
      <c r="AH37" s="624"/>
      <c r="AI37" s="624"/>
      <c r="AJ37" s="624"/>
      <c r="AK37" s="624"/>
      <c r="AL37" s="199"/>
      <c r="AM37" s="623" t="str">
        <f t="shared" si="1"/>
        <v/>
      </c>
      <c r="AN37" s="623"/>
      <c r="AO37" s="624"/>
      <c r="AP37" s="624"/>
      <c r="AQ37" s="624"/>
      <c r="AR37" s="624"/>
      <c r="AS37" s="624"/>
      <c r="AT37" s="624"/>
      <c r="AU37" s="624"/>
      <c r="AV37" s="624"/>
      <c r="AW37" s="624"/>
      <c r="AX37" s="624"/>
      <c r="AY37" s="624"/>
      <c r="AZ37" s="624"/>
      <c r="BA37" s="624"/>
      <c r="BB37" s="624"/>
      <c r="BC37" s="624"/>
      <c r="BD37" s="199"/>
      <c r="BE37" s="623" t="str">
        <f t="shared" si="2"/>
        <v/>
      </c>
      <c r="BF37" s="623"/>
      <c r="BG37" s="624"/>
      <c r="BH37" s="624"/>
      <c r="BI37" s="624"/>
      <c r="BJ37" s="624"/>
      <c r="BK37" s="624"/>
      <c r="BL37" s="624"/>
      <c r="BM37" s="624"/>
      <c r="BN37" s="624"/>
      <c r="BO37" s="624"/>
      <c r="BP37" s="624"/>
      <c r="BQ37" s="624"/>
      <c r="BR37" s="624"/>
      <c r="BS37" s="624"/>
      <c r="BT37" s="624"/>
      <c r="BU37" s="624"/>
      <c r="BV37" s="199"/>
      <c r="BW37" s="623" t="str">
        <f t="shared" si="3"/>
        <v/>
      </c>
      <c r="BX37" s="623"/>
      <c r="BY37" s="624" t="str">
        <f>IF('各会計、関係団体の財政状況及び健全化判断比率'!B74="","",'各会計、関係団体の財政状況及び健全化判断比率'!B74)</f>
        <v/>
      </c>
      <c r="BZ37" s="624"/>
      <c r="CA37" s="624"/>
      <c r="CB37" s="624"/>
      <c r="CC37" s="624"/>
      <c r="CD37" s="624"/>
      <c r="CE37" s="624"/>
      <c r="CF37" s="624"/>
      <c r="CG37" s="624"/>
      <c r="CH37" s="624"/>
      <c r="CI37" s="624"/>
      <c r="CJ37" s="624"/>
      <c r="CK37" s="624"/>
      <c r="CL37" s="624"/>
      <c r="CM37" s="624"/>
      <c r="CN37" s="199"/>
      <c r="CO37" s="623">
        <f t="shared" si="4"/>
        <v>26</v>
      </c>
      <c r="CP37" s="623"/>
      <c r="CQ37" s="624" t="str">
        <f>IF('各会計、関係団体の財政状況及び健全化判断比率'!BS13="","",'各会計、関係団体の財政状況及び健全化判断比率'!BS13)</f>
        <v>(財)富山県女性財団</v>
      </c>
      <c r="CR37" s="624"/>
      <c r="CS37" s="624"/>
      <c r="CT37" s="624"/>
      <c r="CU37" s="624"/>
      <c r="CV37" s="624"/>
      <c r="CW37" s="624"/>
      <c r="CX37" s="624"/>
      <c r="CY37" s="624"/>
      <c r="CZ37" s="624"/>
      <c r="DA37" s="624"/>
      <c r="DB37" s="624"/>
      <c r="DC37" s="624"/>
      <c r="DD37" s="624"/>
      <c r="DE37" s="624"/>
      <c r="DF37" s="191"/>
      <c r="DG37" s="626" t="str">
        <f>IF('各会計、関係団体の財政状況及び健全化判断比率'!BR13="","",'各会計、関係団体の財政状況及び健全化判断比率'!BR13)</f>
        <v/>
      </c>
      <c r="DH37" s="626"/>
      <c r="DI37" s="202"/>
      <c r="DJ37" s="157"/>
      <c r="DK37" s="157"/>
      <c r="DL37" s="157"/>
      <c r="DM37" s="157"/>
      <c r="DN37" s="157"/>
      <c r="DO37" s="157"/>
    </row>
    <row r="38" spans="1:119" ht="32.25" customHeight="1" x14ac:dyDescent="0.15">
      <c r="A38" s="158"/>
      <c r="B38" s="198"/>
      <c r="C38" s="623">
        <f t="shared" si="5"/>
        <v>8</v>
      </c>
      <c r="D38" s="623"/>
      <c r="E38" s="624" t="str">
        <f>IF('各会計、関係団体の財政状況及び健全化判断比率'!B14="","",'各会計、関係団体の財政状況及び健全化判断比率'!B14)</f>
        <v>沿岸漁業改善資金特別会計</v>
      </c>
      <c r="F38" s="624"/>
      <c r="G38" s="624"/>
      <c r="H38" s="624"/>
      <c r="I38" s="624"/>
      <c r="J38" s="624"/>
      <c r="K38" s="624"/>
      <c r="L38" s="624"/>
      <c r="M38" s="624"/>
      <c r="N38" s="624"/>
      <c r="O38" s="624"/>
      <c r="P38" s="624"/>
      <c r="Q38" s="624"/>
      <c r="R38" s="624"/>
      <c r="S38" s="624"/>
      <c r="T38" s="199"/>
      <c r="U38" s="623" t="str">
        <f t="shared" si="0"/>
        <v/>
      </c>
      <c r="V38" s="623"/>
      <c r="W38" s="624"/>
      <c r="X38" s="624"/>
      <c r="Y38" s="624"/>
      <c r="Z38" s="624"/>
      <c r="AA38" s="624"/>
      <c r="AB38" s="624"/>
      <c r="AC38" s="624"/>
      <c r="AD38" s="624"/>
      <c r="AE38" s="624"/>
      <c r="AF38" s="624"/>
      <c r="AG38" s="624"/>
      <c r="AH38" s="624"/>
      <c r="AI38" s="624"/>
      <c r="AJ38" s="624"/>
      <c r="AK38" s="624"/>
      <c r="AL38" s="199"/>
      <c r="AM38" s="623" t="str">
        <f t="shared" si="1"/>
        <v/>
      </c>
      <c r="AN38" s="623"/>
      <c r="AO38" s="624"/>
      <c r="AP38" s="624"/>
      <c r="AQ38" s="624"/>
      <c r="AR38" s="624"/>
      <c r="AS38" s="624"/>
      <c r="AT38" s="624"/>
      <c r="AU38" s="624"/>
      <c r="AV38" s="624"/>
      <c r="AW38" s="624"/>
      <c r="AX38" s="624"/>
      <c r="AY38" s="624"/>
      <c r="AZ38" s="624"/>
      <c r="BA38" s="624"/>
      <c r="BB38" s="624"/>
      <c r="BC38" s="624"/>
      <c r="BD38" s="199"/>
      <c r="BE38" s="623" t="str">
        <f t="shared" si="2"/>
        <v/>
      </c>
      <c r="BF38" s="623"/>
      <c r="BG38" s="624"/>
      <c r="BH38" s="624"/>
      <c r="BI38" s="624"/>
      <c r="BJ38" s="624"/>
      <c r="BK38" s="624"/>
      <c r="BL38" s="624"/>
      <c r="BM38" s="624"/>
      <c r="BN38" s="624"/>
      <c r="BO38" s="624"/>
      <c r="BP38" s="624"/>
      <c r="BQ38" s="624"/>
      <c r="BR38" s="624"/>
      <c r="BS38" s="624"/>
      <c r="BT38" s="624"/>
      <c r="BU38" s="624"/>
      <c r="BV38" s="199"/>
      <c r="BW38" s="623" t="str">
        <f t="shared" si="3"/>
        <v/>
      </c>
      <c r="BX38" s="623"/>
      <c r="BY38" s="624" t="str">
        <f>IF('各会計、関係団体の財政状況及び健全化判断比率'!B75="","",'各会計、関係団体の財政状況及び健全化判断比率'!B75)</f>
        <v/>
      </c>
      <c r="BZ38" s="624"/>
      <c r="CA38" s="624"/>
      <c r="CB38" s="624"/>
      <c r="CC38" s="624"/>
      <c r="CD38" s="624"/>
      <c r="CE38" s="624"/>
      <c r="CF38" s="624"/>
      <c r="CG38" s="624"/>
      <c r="CH38" s="624"/>
      <c r="CI38" s="624"/>
      <c r="CJ38" s="624"/>
      <c r="CK38" s="624"/>
      <c r="CL38" s="624"/>
      <c r="CM38" s="624"/>
      <c r="CN38" s="199"/>
      <c r="CO38" s="623">
        <f t="shared" si="4"/>
        <v>27</v>
      </c>
      <c r="CP38" s="623"/>
      <c r="CQ38" s="624" t="str">
        <f>IF('各会計、関係団体の財政状況及び健全化判断比率'!BS14="","",'各会計、関係団体の財政状況及び健全化判断比率'!BS14)</f>
        <v>加越能バス(株)</v>
      </c>
      <c r="CR38" s="624"/>
      <c r="CS38" s="624"/>
      <c r="CT38" s="624"/>
      <c r="CU38" s="624"/>
      <c r="CV38" s="624"/>
      <c r="CW38" s="624"/>
      <c r="CX38" s="624"/>
      <c r="CY38" s="624"/>
      <c r="CZ38" s="624"/>
      <c r="DA38" s="624"/>
      <c r="DB38" s="624"/>
      <c r="DC38" s="624"/>
      <c r="DD38" s="624"/>
      <c r="DE38" s="624"/>
      <c r="DF38" s="191"/>
      <c r="DG38" s="626" t="str">
        <f>IF('各会計、関係団体の財政状況及び健全化判断比率'!BR14="","",'各会計、関係団体の財政状況及び健全化判断比率'!BR14)</f>
        <v/>
      </c>
      <c r="DH38" s="626"/>
      <c r="DI38" s="202"/>
      <c r="DJ38" s="157"/>
      <c r="DK38" s="157"/>
      <c r="DL38" s="157"/>
      <c r="DM38" s="157"/>
      <c r="DN38" s="157"/>
      <c r="DO38" s="157"/>
    </row>
    <row r="39" spans="1:119" ht="32.25" customHeight="1" x14ac:dyDescent="0.15">
      <c r="A39" s="158"/>
      <c r="B39" s="198"/>
      <c r="C39" s="623">
        <f t="shared" si="5"/>
        <v>9</v>
      </c>
      <c r="D39" s="623"/>
      <c r="E39" s="624" t="str">
        <f>IF('各会計、関係団体の財政状況及び健全化判断比率'!B15="","",'各会計、関係団体の財政状況及び健全化判断比率'!B15)</f>
        <v>林業振興・有峰森林特別会計</v>
      </c>
      <c r="F39" s="624"/>
      <c r="G39" s="624"/>
      <c r="H39" s="624"/>
      <c r="I39" s="624"/>
      <c r="J39" s="624"/>
      <c r="K39" s="624"/>
      <c r="L39" s="624"/>
      <c r="M39" s="624"/>
      <c r="N39" s="624"/>
      <c r="O39" s="624"/>
      <c r="P39" s="624"/>
      <c r="Q39" s="624"/>
      <c r="R39" s="624"/>
      <c r="S39" s="624"/>
      <c r="T39" s="199"/>
      <c r="U39" s="623" t="str">
        <f t="shared" si="0"/>
        <v/>
      </c>
      <c r="V39" s="623"/>
      <c r="W39" s="624"/>
      <c r="X39" s="624"/>
      <c r="Y39" s="624"/>
      <c r="Z39" s="624"/>
      <c r="AA39" s="624"/>
      <c r="AB39" s="624"/>
      <c r="AC39" s="624"/>
      <c r="AD39" s="624"/>
      <c r="AE39" s="624"/>
      <c r="AF39" s="624"/>
      <c r="AG39" s="624"/>
      <c r="AH39" s="624"/>
      <c r="AI39" s="624"/>
      <c r="AJ39" s="624"/>
      <c r="AK39" s="624"/>
      <c r="AL39" s="199"/>
      <c r="AM39" s="623" t="str">
        <f t="shared" si="1"/>
        <v/>
      </c>
      <c r="AN39" s="623"/>
      <c r="AO39" s="624"/>
      <c r="AP39" s="624"/>
      <c r="AQ39" s="624"/>
      <c r="AR39" s="624"/>
      <c r="AS39" s="624"/>
      <c r="AT39" s="624"/>
      <c r="AU39" s="624"/>
      <c r="AV39" s="624"/>
      <c r="AW39" s="624"/>
      <c r="AX39" s="624"/>
      <c r="AY39" s="624"/>
      <c r="AZ39" s="624"/>
      <c r="BA39" s="624"/>
      <c r="BB39" s="624"/>
      <c r="BC39" s="624"/>
      <c r="BD39" s="199"/>
      <c r="BE39" s="623" t="str">
        <f t="shared" si="2"/>
        <v/>
      </c>
      <c r="BF39" s="623"/>
      <c r="BG39" s="624"/>
      <c r="BH39" s="624"/>
      <c r="BI39" s="624"/>
      <c r="BJ39" s="624"/>
      <c r="BK39" s="624"/>
      <c r="BL39" s="624"/>
      <c r="BM39" s="624"/>
      <c r="BN39" s="624"/>
      <c r="BO39" s="624"/>
      <c r="BP39" s="624"/>
      <c r="BQ39" s="624"/>
      <c r="BR39" s="624"/>
      <c r="BS39" s="624"/>
      <c r="BT39" s="624"/>
      <c r="BU39" s="624"/>
      <c r="BV39" s="199"/>
      <c r="BW39" s="623" t="str">
        <f t="shared" si="3"/>
        <v/>
      </c>
      <c r="BX39" s="623"/>
      <c r="BY39" s="624" t="str">
        <f>IF('各会計、関係団体の財政状況及び健全化判断比率'!B76="","",'各会計、関係団体の財政状況及び健全化判断比率'!B76)</f>
        <v/>
      </c>
      <c r="BZ39" s="624"/>
      <c r="CA39" s="624"/>
      <c r="CB39" s="624"/>
      <c r="CC39" s="624"/>
      <c r="CD39" s="624"/>
      <c r="CE39" s="624"/>
      <c r="CF39" s="624"/>
      <c r="CG39" s="624"/>
      <c r="CH39" s="624"/>
      <c r="CI39" s="624"/>
      <c r="CJ39" s="624"/>
      <c r="CK39" s="624"/>
      <c r="CL39" s="624"/>
      <c r="CM39" s="624"/>
      <c r="CN39" s="199"/>
      <c r="CO39" s="623">
        <f t="shared" si="4"/>
        <v>28</v>
      </c>
      <c r="CP39" s="623"/>
      <c r="CQ39" s="624" t="str">
        <f>IF('各会計、関係団体の財政状況及び健全化判断比率'!BS15="","",'各会計、関係団体の財政状況及び健全化判断比率'!BS15)</f>
        <v>富山地方鉄道(株)</v>
      </c>
      <c r="CR39" s="624"/>
      <c r="CS39" s="624"/>
      <c r="CT39" s="624"/>
      <c r="CU39" s="624"/>
      <c r="CV39" s="624"/>
      <c r="CW39" s="624"/>
      <c r="CX39" s="624"/>
      <c r="CY39" s="624"/>
      <c r="CZ39" s="624"/>
      <c r="DA39" s="624"/>
      <c r="DB39" s="624"/>
      <c r="DC39" s="624"/>
      <c r="DD39" s="624"/>
      <c r="DE39" s="624"/>
      <c r="DF39" s="191"/>
      <c r="DG39" s="626" t="str">
        <f>IF('各会計、関係団体の財政状況及び健全化判断比率'!BR15="","",'各会計、関係団体の財政状況及び健全化判断比率'!BR15)</f>
        <v/>
      </c>
      <c r="DH39" s="626"/>
      <c r="DI39" s="202"/>
      <c r="DJ39" s="157"/>
      <c r="DK39" s="157"/>
      <c r="DL39" s="157"/>
      <c r="DM39" s="157"/>
      <c r="DN39" s="157"/>
      <c r="DO39" s="157"/>
    </row>
    <row r="40" spans="1:119" ht="32.25" customHeight="1" x14ac:dyDescent="0.15">
      <c r="A40" s="158"/>
      <c r="B40" s="198"/>
      <c r="C40" s="623">
        <f t="shared" si="5"/>
        <v>10</v>
      </c>
      <c r="D40" s="623"/>
      <c r="E40" s="624" t="str">
        <f>IF('各会計、関係団体の財政状況及び健全化判断比率'!B16="","",'各会計、関係団体の財政状況及び健全化判断比率'!B16)</f>
        <v>奨学資金特別会計</v>
      </c>
      <c r="F40" s="624"/>
      <c r="G40" s="624"/>
      <c r="H40" s="624"/>
      <c r="I40" s="624"/>
      <c r="J40" s="624"/>
      <c r="K40" s="624"/>
      <c r="L40" s="624"/>
      <c r="M40" s="624"/>
      <c r="N40" s="624"/>
      <c r="O40" s="624"/>
      <c r="P40" s="624"/>
      <c r="Q40" s="624"/>
      <c r="R40" s="624"/>
      <c r="S40" s="624"/>
      <c r="T40" s="199"/>
      <c r="U40" s="623" t="str">
        <f t="shared" si="0"/>
        <v/>
      </c>
      <c r="V40" s="623"/>
      <c r="W40" s="624"/>
      <c r="X40" s="624"/>
      <c r="Y40" s="624"/>
      <c r="Z40" s="624"/>
      <c r="AA40" s="624"/>
      <c r="AB40" s="624"/>
      <c r="AC40" s="624"/>
      <c r="AD40" s="624"/>
      <c r="AE40" s="624"/>
      <c r="AF40" s="624"/>
      <c r="AG40" s="624"/>
      <c r="AH40" s="624"/>
      <c r="AI40" s="624"/>
      <c r="AJ40" s="624"/>
      <c r="AK40" s="624"/>
      <c r="AL40" s="199"/>
      <c r="AM40" s="623" t="str">
        <f t="shared" si="1"/>
        <v/>
      </c>
      <c r="AN40" s="623"/>
      <c r="AO40" s="624"/>
      <c r="AP40" s="624"/>
      <c r="AQ40" s="624"/>
      <c r="AR40" s="624"/>
      <c r="AS40" s="624"/>
      <c r="AT40" s="624"/>
      <c r="AU40" s="624"/>
      <c r="AV40" s="624"/>
      <c r="AW40" s="624"/>
      <c r="AX40" s="624"/>
      <c r="AY40" s="624"/>
      <c r="AZ40" s="624"/>
      <c r="BA40" s="624"/>
      <c r="BB40" s="624"/>
      <c r="BC40" s="624"/>
      <c r="BD40" s="199"/>
      <c r="BE40" s="623" t="str">
        <f t="shared" si="2"/>
        <v/>
      </c>
      <c r="BF40" s="623"/>
      <c r="BG40" s="624"/>
      <c r="BH40" s="624"/>
      <c r="BI40" s="624"/>
      <c r="BJ40" s="624"/>
      <c r="BK40" s="624"/>
      <c r="BL40" s="624"/>
      <c r="BM40" s="624"/>
      <c r="BN40" s="624"/>
      <c r="BO40" s="624"/>
      <c r="BP40" s="624"/>
      <c r="BQ40" s="624"/>
      <c r="BR40" s="624"/>
      <c r="BS40" s="624"/>
      <c r="BT40" s="624"/>
      <c r="BU40" s="624"/>
      <c r="BV40" s="199"/>
      <c r="BW40" s="623" t="str">
        <f t="shared" si="3"/>
        <v/>
      </c>
      <c r="BX40" s="623"/>
      <c r="BY40" s="624" t="str">
        <f>IF('各会計、関係団体の財政状況及び健全化判断比率'!B77="","",'各会計、関係団体の財政状況及び健全化判断比率'!B77)</f>
        <v/>
      </c>
      <c r="BZ40" s="624"/>
      <c r="CA40" s="624"/>
      <c r="CB40" s="624"/>
      <c r="CC40" s="624"/>
      <c r="CD40" s="624"/>
      <c r="CE40" s="624"/>
      <c r="CF40" s="624"/>
      <c r="CG40" s="624"/>
      <c r="CH40" s="624"/>
      <c r="CI40" s="624"/>
      <c r="CJ40" s="624"/>
      <c r="CK40" s="624"/>
      <c r="CL40" s="624"/>
      <c r="CM40" s="624"/>
      <c r="CN40" s="199"/>
      <c r="CO40" s="623">
        <f t="shared" si="4"/>
        <v>29</v>
      </c>
      <c r="CP40" s="623"/>
      <c r="CQ40" s="624" t="str">
        <f>IF('各会計、関係団体の財政状況及び健全化判断比率'!BS16="","",'各会計、関係団体の財政状況及び健全化判断比率'!BS16)</f>
        <v>(財)富山県健康づくり財団</v>
      </c>
      <c r="CR40" s="624"/>
      <c r="CS40" s="624"/>
      <c r="CT40" s="624"/>
      <c r="CU40" s="624"/>
      <c r="CV40" s="624"/>
      <c r="CW40" s="624"/>
      <c r="CX40" s="624"/>
      <c r="CY40" s="624"/>
      <c r="CZ40" s="624"/>
      <c r="DA40" s="624"/>
      <c r="DB40" s="624"/>
      <c r="DC40" s="624"/>
      <c r="DD40" s="624"/>
      <c r="DE40" s="624"/>
      <c r="DF40" s="191"/>
      <c r="DG40" s="626" t="str">
        <f>IF('各会計、関係団体の財政状況及び健全化判断比率'!BR16="","",'各会計、関係団体の財政状況及び健全化判断比率'!BR16)</f>
        <v/>
      </c>
      <c r="DH40" s="626"/>
      <c r="DI40" s="202"/>
      <c r="DJ40" s="157"/>
      <c r="DK40" s="157"/>
      <c r="DL40" s="157"/>
      <c r="DM40" s="157"/>
      <c r="DN40" s="157"/>
      <c r="DO40" s="157"/>
    </row>
    <row r="41" spans="1:119" ht="13.5" customHeight="1" thickBot="1" x14ac:dyDescent="0.2">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15">
      <c r="A43" s="157"/>
      <c r="B43" s="157" t="s">
        <v>174</v>
      </c>
      <c r="C43" s="157"/>
      <c r="D43" s="157"/>
      <c r="E43" s="157" t="s">
        <v>175</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15">
      <c r="A44" s="157"/>
      <c r="B44" s="157"/>
      <c r="C44" s="157"/>
      <c r="D44" s="157"/>
      <c r="E44" s="157" t="s">
        <v>176</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15">
      <c r="A45" s="157"/>
      <c r="B45" s="157"/>
      <c r="C45" s="157"/>
      <c r="D45" s="157"/>
      <c r="E45" s="157" t="s">
        <v>177</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15">
      <c r="A46" s="157"/>
      <c r="B46" s="157"/>
      <c r="C46" s="157"/>
      <c r="D46" s="157"/>
      <c r="E46" s="157" t="s">
        <v>178</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15">
      <c r="E47" s="159" t="s">
        <v>179</v>
      </c>
    </row>
    <row r="48" spans="1:119" x14ac:dyDescent="0.15">
      <c r="E48" s="159" t="s">
        <v>180</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algorithmName="SHA-512" hashValue="j7o8yQH7UV9UIDoRFzbeBuSmMp+CqNjhQbMVTngIMA9NMiQDoGuiza4mQpmsAh4NY5gnOJ0HiOZgTFEQhXffXQ==" saltValue="2Yal2ShSAHA7IcF9nqY3m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15"/>
  <cols>
    <col min="1" max="138" width="1.625" style="208" customWidth="1"/>
    <col min="139" max="16384" width="0" style="208" hidden="1"/>
  </cols>
  <sheetData>
    <row r="1" spans="2:138"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27" t="s">
        <v>181</v>
      </c>
      <c r="DD1" s="628"/>
      <c r="DE1" s="628"/>
      <c r="DF1" s="628"/>
      <c r="DG1" s="628"/>
      <c r="DH1" s="628"/>
      <c r="DI1" s="629"/>
      <c r="DK1" s="627" t="s">
        <v>182</v>
      </c>
      <c r="DL1" s="628"/>
      <c r="DM1" s="628"/>
      <c r="DN1" s="628"/>
      <c r="DO1" s="628"/>
      <c r="DP1" s="628"/>
      <c r="DQ1" s="628"/>
      <c r="DR1" s="628"/>
      <c r="DS1" s="628"/>
      <c r="DT1" s="628"/>
      <c r="DU1" s="628"/>
      <c r="DV1" s="628"/>
      <c r="DW1" s="628"/>
      <c r="DX1" s="629"/>
      <c r="DY1" s="207"/>
      <c r="DZ1" s="207"/>
      <c r="EA1" s="207"/>
      <c r="EB1" s="207"/>
      <c r="EC1" s="207"/>
      <c r="ED1" s="207"/>
      <c r="EE1" s="207"/>
      <c r="EF1" s="207"/>
      <c r="EG1" s="207"/>
      <c r="EH1" s="207"/>
    </row>
    <row r="2" spans="2:138" ht="22.5" customHeight="1" x14ac:dyDescent="0.15">
      <c r="B2" s="209" t="s">
        <v>183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15">
      <c r="B3" s="630" t="s">
        <v>184</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0" t="s">
        <v>185</v>
      </c>
      <c r="AQ3" s="631"/>
      <c r="AR3" s="631"/>
      <c r="AS3" s="631"/>
      <c r="AT3" s="631"/>
      <c r="AU3" s="631"/>
      <c r="AV3" s="631"/>
      <c r="AW3" s="631"/>
      <c r="AX3" s="631"/>
      <c r="AY3" s="631"/>
      <c r="AZ3" s="631"/>
      <c r="BA3" s="631"/>
      <c r="BB3" s="631"/>
      <c r="BC3" s="631"/>
      <c r="BD3" s="631"/>
      <c r="BE3" s="631"/>
      <c r="BF3" s="631"/>
      <c r="BG3" s="631"/>
      <c r="BH3" s="631"/>
      <c r="BI3" s="631"/>
      <c r="BJ3" s="631"/>
      <c r="BK3" s="631"/>
      <c r="BL3" s="631"/>
      <c r="BM3" s="631"/>
      <c r="BN3" s="631"/>
      <c r="BO3" s="631"/>
      <c r="BP3" s="631"/>
      <c r="BQ3" s="631"/>
      <c r="BR3" s="631"/>
      <c r="BS3" s="631"/>
      <c r="BT3" s="631"/>
      <c r="BU3" s="631"/>
      <c r="BV3" s="631"/>
      <c r="BW3" s="632"/>
      <c r="BY3" s="630" t="s">
        <v>186</v>
      </c>
      <c r="BZ3" s="631"/>
      <c r="CA3" s="631"/>
      <c r="CB3" s="631"/>
      <c r="CC3" s="631"/>
      <c r="CD3" s="631"/>
      <c r="CE3" s="631"/>
      <c r="CF3" s="631"/>
      <c r="CG3" s="631"/>
      <c r="CH3" s="631"/>
      <c r="CI3" s="631"/>
      <c r="CJ3" s="631"/>
      <c r="CK3" s="631"/>
      <c r="CL3" s="631"/>
      <c r="CM3" s="631"/>
      <c r="CN3" s="631"/>
      <c r="CO3" s="631"/>
      <c r="CP3" s="631"/>
      <c r="CQ3" s="631"/>
      <c r="CR3" s="631"/>
      <c r="CS3" s="631"/>
      <c r="CT3" s="631"/>
      <c r="CU3" s="631"/>
      <c r="CV3" s="631"/>
      <c r="CW3" s="631"/>
      <c r="CX3" s="631"/>
      <c r="CY3" s="631"/>
      <c r="CZ3" s="631"/>
      <c r="DA3" s="631"/>
      <c r="DB3" s="631"/>
      <c r="DC3" s="631"/>
      <c r="DD3" s="631"/>
      <c r="DE3" s="631"/>
      <c r="DF3" s="631"/>
      <c r="DG3" s="631"/>
      <c r="DH3" s="631"/>
      <c r="DI3" s="631"/>
      <c r="DJ3" s="631"/>
      <c r="DK3" s="631"/>
      <c r="DL3" s="631"/>
      <c r="DM3" s="631"/>
      <c r="DN3" s="631"/>
      <c r="DO3" s="631"/>
      <c r="DP3" s="631"/>
      <c r="DQ3" s="631"/>
      <c r="DR3" s="631"/>
      <c r="DS3" s="631"/>
      <c r="DT3" s="631"/>
      <c r="DU3" s="631"/>
      <c r="DV3" s="631"/>
      <c r="DW3" s="631"/>
      <c r="DX3" s="632"/>
    </row>
    <row r="4" spans="2:138" ht="11.25" customHeight="1" x14ac:dyDescent="0.15">
      <c r="B4" s="630" t="s">
        <v>1</v>
      </c>
      <c r="C4" s="631"/>
      <c r="D4" s="631"/>
      <c r="E4" s="631"/>
      <c r="F4" s="631"/>
      <c r="G4" s="631"/>
      <c r="H4" s="631"/>
      <c r="I4" s="631"/>
      <c r="J4" s="631"/>
      <c r="K4" s="631"/>
      <c r="L4" s="631"/>
      <c r="M4" s="631"/>
      <c r="N4" s="631"/>
      <c r="O4" s="631"/>
      <c r="P4" s="631"/>
      <c r="Q4" s="632"/>
      <c r="R4" s="630" t="s">
        <v>187</v>
      </c>
      <c r="S4" s="631"/>
      <c r="T4" s="631"/>
      <c r="U4" s="631"/>
      <c r="V4" s="631"/>
      <c r="W4" s="631"/>
      <c r="X4" s="631"/>
      <c r="Y4" s="632"/>
      <c r="Z4" s="630" t="s">
        <v>188</v>
      </c>
      <c r="AA4" s="631"/>
      <c r="AB4" s="631"/>
      <c r="AC4" s="632"/>
      <c r="AD4" s="630" t="s">
        <v>189</v>
      </c>
      <c r="AE4" s="631"/>
      <c r="AF4" s="631"/>
      <c r="AG4" s="631"/>
      <c r="AH4" s="631"/>
      <c r="AI4" s="631"/>
      <c r="AJ4" s="631"/>
      <c r="AK4" s="632"/>
      <c r="AL4" s="630" t="s">
        <v>188</v>
      </c>
      <c r="AM4" s="631"/>
      <c r="AN4" s="631"/>
      <c r="AO4" s="632"/>
      <c r="AP4" s="633" t="s">
        <v>190</v>
      </c>
      <c r="AQ4" s="633"/>
      <c r="AR4" s="633"/>
      <c r="AS4" s="633"/>
      <c r="AT4" s="633"/>
      <c r="AU4" s="633"/>
      <c r="AV4" s="633"/>
      <c r="AW4" s="633"/>
      <c r="AX4" s="633"/>
      <c r="AY4" s="633"/>
      <c r="AZ4" s="633"/>
      <c r="BA4" s="633"/>
      <c r="BB4" s="633"/>
      <c r="BC4" s="633"/>
      <c r="BD4" s="633" t="s">
        <v>191</v>
      </c>
      <c r="BE4" s="633"/>
      <c r="BF4" s="633"/>
      <c r="BG4" s="633"/>
      <c r="BH4" s="633"/>
      <c r="BI4" s="633"/>
      <c r="BJ4" s="633"/>
      <c r="BK4" s="633"/>
      <c r="BL4" s="633" t="s">
        <v>188</v>
      </c>
      <c r="BM4" s="633"/>
      <c r="BN4" s="633"/>
      <c r="BO4" s="633"/>
      <c r="BP4" s="633" t="s">
        <v>192</v>
      </c>
      <c r="BQ4" s="633"/>
      <c r="BR4" s="633"/>
      <c r="BS4" s="633"/>
      <c r="BT4" s="633"/>
      <c r="BU4" s="633"/>
      <c r="BV4" s="633"/>
      <c r="BW4" s="633"/>
      <c r="BY4" s="630" t="s">
        <v>193</v>
      </c>
      <c r="BZ4" s="631"/>
      <c r="CA4" s="631"/>
      <c r="CB4" s="631"/>
      <c r="CC4" s="631"/>
      <c r="CD4" s="631"/>
      <c r="CE4" s="631"/>
      <c r="CF4" s="631"/>
      <c r="CG4" s="631"/>
      <c r="CH4" s="631"/>
      <c r="CI4" s="631"/>
      <c r="CJ4" s="631"/>
      <c r="CK4" s="631"/>
      <c r="CL4" s="631"/>
      <c r="CM4" s="631"/>
      <c r="CN4" s="631"/>
      <c r="CO4" s="631"/>
      <c r="CP4" s="631"/>
      <c r="CQ4" s="631"/>
      <c r="CR4" s="631"/>
      <c r="CS4" s="631"/>
      <c r="CT4" s="631"/>
      <c r="CU4" s="631"/>
      <c r="CV4" s="631"/>
      <c r="CW4" s="631"/>
      <c r="CX4" s="631"/>
      <c r="CY4" s="631"/>
      <c r="CZ4" s="631"/>
      <c r="DA4" s="631"/>
      <c r="DB4" s="631"/>
      <c r="DC4" s="631"/>
      <c r="DD4" s="631"/>
      <c r="DE4" s="631"/>
      <c r="DF4" s="631"/>
      <c r="DG4" s="631"/>
      <c r="DH4" s="631"/>
      <c r="DI4" s="631"/>
      <c r="DJ4" s="631"/>
      <c r="DK4" s="631"/>
      <c r="DL4" s="631"/>
      <c r="DM4" s="631"/>
      <c r="DN4" s="631"/>
      <c r="DO4" s="631"/>
      <c r="DP4" s="631"/>
      <c r="DQ4" s="631"/>
      <c r="DR4" s="631"/>
      <c r="DS4" s="631"/>
      <c r="DT4" s="631"/>
      <c r="DU4" s="631"/>
      <c r="DV4" s="631"/>
      <c r="DW4" s="631"/>
      <c r="DX4" s="632"/>
    </row>
    <row r="5" spans="2:138" s="212" customFormat="1" ht="11.25" customHeight="1" x14ac:dyDescent="0.15">
      <c r="B5" s="634" t="s">
        <v>194</v>
      </c>
      <c r="C5" s="635"/>
      <c r="D5" s="635"/>
      <c r="E5" s="635"/>
      <c r="F5" s="635"/>
      <c r="G5" s="635"/>
      <c r="H5" s="635"/>
      <c r="I5" s="635"/>
      <c r="J5" s="635"/>
      <c r="K5" s="635"/>
      <c r="L5" s="635"/>
      <c r="M5" s="635"/>
      <c r="N5" s="635"/>
      <c r="O5" s="635"/>
      <c r="P5" s="635"/>
      <c r="Q5" s="636"/>
      <c r="R5" s="637">
        <v>152497748</v>
      </c>
      <c r="S5" s="638"/>
      <c r="T5" s="638"/>
      <c r="U5" s="638"/>
      <c r="V5" s="638"/>
      <c r="W5" s="638"/>
      <c r="X5" s="638"/>
      <c r="Y5" s="639"/>
      <c r="Z5" s="640">
        <v>30.5</v>
      </c>
      <c r="AA5" s="640"/>
      <c r="AB5" s="640"/>
      <c r="AC5" s="640"/>
      <c r="AD5" s="641">
        <v>127515947</v>
      </c>
      <c r="AE5" s="641"/>
      <c r="AF5" s="641"/>
      <c r="AG5" s="641"/>
      <c r="AH5" s="641"/>
      <c r="AI5" s="641"/>
      <c r="AJ5" s="641"/>
      <c r="AK5" s="641"/>
      <c r="AL5" s="642">
        <v>45.7</v>
      </c>
      <c r="AM5" s="643"/>
      <c r="AN5" s="643"/>
      <c r="AO5" s="644"/>
      <c r="AP5" s="634" t="s">
        <v>195</v>
      </c>
      <c r="AQ5" s="635"/>
      <c r="AR5" s="635"/>
      <c r="AS5" s="635"/>
      <c r="AT5" s="635"/>
      <c r="AU5" s="635"/>
      <c r="AV5" s="635"/>
      <c r="AW5" s="635"/>
      <c r="AX5" s="635"/>
      <c r="AY5" s="635"/>
      <c r="AZ5" s="635"/>
      <c r="BA5" s="635"/>
      <c r="BB5" s="635"/>
      <c r="BC5" s="636"/>
      <c r="BD5" s="648">
        <v>152491556</v>
      </c>
      <c r="BE5" s="649"/>
      <c r="BF5" s="649"/>
      <c r="BG5" s="649"/>
      <c r="BH5" s="649"/>
      <c r="BI5" s="649"/>
      <c r="BJ5" s="649"/>
      <c r="BK5" s="650"/>
      <c r="BL5" s="651">
        <v>100</v>
      </c>
      <c r="BM5" s="651"/>
      <c r="BN5" s="651"/>
      <c r="BO5" s="651"/>
      <c r="BP5" s="652">
        <v>1086832</v>
      </c>
      <c r="BQ5" s="652"/>
      <c r="BR5" s="652"/>
      <c r="BS5" s="652"/>
      <c r="BT5" s="652"/>
      <c r="BU5" s="652"/>
      <c r="BV5" s="652"/>
      <c r="BW5" s="656"/>
      <c r="BY5" s="630" t="s">
        <v>190</v>
      </c>
      <c r="BZ5" s="631"/>
      <c r="CA5" s="631"/>
      <c r="CB5" s="631"/>
      <c r="CC5" s="631"/>
      <c r="CD5" s="631"/>
      <c r="CE5" s="631"/>
      <c r="CF5" s="631"/>
      <c r="CG5" s="631"/>
      <c r="CH5" s="631"/>
      <c r="CI5" s="631"/>
      <c r="CJ5" s="631"/>
      <c r="CK5" s="631"/>
      <c r="CL5" s="632"/>
      <c r="CM5" s="630" t="s">
        <v>196</v>
      </c>
      <c r="CN5" s="631"/>
      <c r="CO5" s="631"/>
      <c r="CP5" s="631"/>
      <c r="CQ5" s="631"/>
      <c r="CR5" s="631"/>
      <c r="CS5" s="631"/>
      <c r="CT5" s="632"/>
      <c r="CU5" s="630" t="s">
        <v>188</v>
      </c>
      <c r="CV5" s="631"/>
      <c r="CW5" s="631"/>
      <c r="CX5" s="632"/>
      <c r="CY5" s="630" t="s">
        <v>197</v>
      </c>
      <c r="CZ5" s="631"/>
      <c r="DA5" s="631"/>
      <c r="DB5" s="631"/>
      <c r="DC5" s="631"/>
      <c r="DD5" s="631"/>
      <c r="DE5" s="631"/>
      <c r="DF5" s="631"/>
      <c r="DG5" s="631"/>
      <c r="DH5" s="631"/>
      <c r="DI5" s="631"/>
      <c r="DJ5" s="631"/>
      <c r="DK5" s="632"/>
      <c r="DL5" s="630" t="s">
        <v>198</v>
      </c>
      <c r="DM5" s="631"/>
      <c r="DN5" s="631"/>
      <c r="DO5" s="631"/>
      <c r="DP5" s="631"/>
      <c r="DQ5" s="631"/>
      <c r="DR5" s="631"/>
      <c r="DS5" s="631"/>
      <c r="DT5" s="631"/>
      <c r="DU5" s="631"/>
      <c r="DV5" s="631"/>
      <c r="DW5" s="631"/>
      <c r="DX5" s="632"/>
    </row>
    <row r="6" spans="2:138" ht="11.25" customHeight="1" x14ac:dyDescent="0.15">
      <c r="B6" s="645" t="s">
        <v>199</v>
      </c>
      <c r="C6" s="646"/>
      <c r="D6" s="646"/>
      <c r="E6" s="646"/>
      <c r="F6" s="646"/>
      <c r="G6" s="646"/>
      <c r="H6" s="646"/>
      <c r="I6" s="646"/>
      <c r="J6" s="646"/>
      <c r="K6" s="646"/>
      <c r="L6" s="646"/>
      <c r="M6" s="646"/>
      <c r="N6" s="646"/>
      <c r="O6" s="646"/>
      <c r="P6" s="646"/>
      <c r="Q6" s="647"/>
      <c r="R6" s="648">
        <v>20338104</v>
      </c>
      <c r="S6" s="649"/>
      <c r="T6" s="649"/>
      <c r="U6" s="649"/>
      <c r="V6" s="649"/>
      <c r="W6" s="649"/>
      <c r="X6" s="649"/>
      <c r="Y6" s="650"/>
      <c r="Z6" s="651">
        <v>4.0999999999999996</v>
      </c>
      <c r="AA6" s="651"/>
      <c r="AB6" s="651"/>
      <c r="AC6" s="651"/>
      <c r="AD6" s="652">
        <v>20338104</v>
      </c>
      <c r="AE6" s="652"/>
      <c r="AF6" s="652"/>
      <c r="AG6" s="652"/>
      <c r="AH6" s="652"/>
      <c r="AI6" s="652"/>
      <c r="AJ6" s="652"/>
      <c r="AK6" s="652"/>
      <c r="AL6" s="653">
        <v>7.3</v>
      </c>
      <c r="AM6" s="654"/>
      <c r="AN6" s="654"/>
      <c r="AO6" s="655"/>
      <c r="AP6" s="645" t="s">
        <v>200</v>
      </c>
      <c r="AQ6" s="646"/>
      <c r="AR6" s="646"/>
      <c r="AS6" s="646"/>
      <c r="AT6" s="646"/>
      <c r="AU6" s="646"/>
      <c r="AV6" s="646"/>
      <c r="AW6" s="646"/>
      <c r="AX6" s="646"/>
      <c r="AY6" s="646"/>
      <c r="AZ6" s="646"/>
      <c r="BA6" s="646"/>
      <c r="BB6" s="646"/>
      <c r="BC6" s="647"/>
      <c r="BD6" s="648">
        <v>152491556</v>
      </c>
      <c r="BE6" s="649"/>
      <c r="BF6" s="649"/>
      <c r="BG6" s="649"/>
      <c r="BH6" s="649"/>
      <c r="BI6" s="649"/>
      <c r="BJ6" s="649"/>
      <c r="BK6" s="650"/>
      <c r="BL6" s="651">
        <v>100</v>
      </c>
      <c r="BM6" s="651"/>
      <c r="BN6" s="651"/>
      <c r="BO6" s="651"/>
      <c r="BP6" s="652">
        <v>1086832</v>
      </c>
      <c r="BQ6" s="652"/>
      <c r="BR6" s="652"/>
      <c r="BS6" s="652"/>
      <c r="BT6" s="652"/>
      <c r="BU6" s="652"/>
      <c r="BV6" s="652"/>
      <c r="BW6" s="656"/>
      <c r="BY6" s="634" t="s">
        <v>201</v>
      </c>
      <c r="BZ6" s="635"/>
      <c r="CA6" s="635"/>
      <c r="CB6" s="635"/>
      <c r="CC6" s="635"/>
      <c r="CD6" s="635"/>
      <c r="CE6" s="635"/>
      <c r="CF6" s="635"/>
      <c r="CG6" s="635"/>
      <c r="CH6" s="635"/>
      <c r="CI6" s="635"/>
      <c r="CJ6" s="635"/>
      <c r="CK6" s="635"/>
      <c r="CL6" s="636"/>
      <c r="CM6" s="648">
        <v>1015916</v>
      </c>
      <c r="CN6" s="649"/>
      <c r="CO6" s="649"/>
      <c r="CP6" s="649"/>
      <c r="CQ6" s="649"/>
      <c r="CR6" s="649"/>
      <c r="CS6" s="649"/>
      <c r="CT6" s="650"/>
      <c r="CU6" s="651">
        <v>0.2</v>
      </c>
      <c r="CV6" s="651"/>
      <c r="CW6" s="651"/>
      <c r="CX6" s="651"/>
      <c r="CY6" s="657" t="s">
        <v>202</v>
      </c>
      <c r="CZ6" s="649"/>
      <c r="DA6" s="649"/>
      <c r="DB6" s="649"/>
      <c r="DC6" s="649"/>
      <c r="DD6" s="649"/>
      <c r="DE6" s="649"/>
      <c r="DF6" s="649"/>
      <c r="DG6" s="649"/>
      <c r="DH6" s="649"/>
      <c r="DI6" s="649"/>
      <c r="DJ6" s="649"/>
      <c r="DK6" s="650"/>
      <c r="DL6" s="657">
        <v>1015646</v>
      </c>
      <c r="DM6" s="649"/>
      <c r="DN6" s="649"/>
      <c r="DO6" s="649"/>
      <c r="DP6" s="649"/>
      <c r="DQ6" s="649"/>
      <c r="DR6" s="649"/>
      <c r="DS6" s="649"/>
      <c r="DT6" s="649"/>
      <c r="DU6" s="649"/>
      <c r="DV6" s="649"/>
      <c r="DW6" s="649"/>
      <c r="DX6" s="658"/>
    </row>
    <row r="7" spans="2:138" ht="11.25" customHeight="1" x14ac:dyDescent="0.15">
      <c r="B7" s="645" t="s">
        <v>203</v>
      </c>
      <c r="C7" s="646"/>
      <c r="D7" s="646"/>
      <c r="E7" s="646"/>
      <c r="F7" s="646"/>
      <c r="G7" s="646"/>
      <c r="H7" s="646"/>
      <c r="I7" s="646"/>
      <c r="J7" s="646"/>
      <c r="K7" s="646"/>
      <c r="L7" s="646"/>
      <c r="M7" s="646"/>
      <c r="N7" s="646"/>
      <c r="O7" s="646"/>
      <c r="P7" s="646"/>
      <c r="Q7" s="647"/>
      <c r="R7" s="648">
        <v>2130870</v>
      </c>
      <c r="S7" s="649"/>
      <c r="T7" s="649"/>
      <c r="U7" s="649"/>
      <c r="V7" s="649"/>
      <c r="W7" s="649"/>
      <c r="X7" s="649"/>
      <c r="Y7" s="650"/>
      <c r="Z7" s="651">
        <v>0.4</v>
      </c>
      <c r="AA7" s="651"/>
      <c r="AB7" s="651"/>
      <c r="AC7" s="651"/>
      <c r="AD7" s="652">
        <v>2130870</v>
      </c>
      <c r="AE7" s="652"/>
      <c r="AF7" s="652"/>
      <c r="AG7" s="652"/>
      <c r="AH7" s="652"/>
      <c r="AI7" s="652"/>
      <c r="AJ7" s="652"/>
      <c r="AK7" s="652"/>
      <c r="AL7" s="653">
        <v>0.8</v>
      </c>
      <c r="AM7" s="654"/>
      <c r="AN7" s="654"/>
      <c r="AO7" s="655"/>
      <c r="AP7" s="645" t="s">
        <v>204</v>
      </c>
      <c r="AQ7" s="646"/>
      <c r="AR7" s="646"/>
      <c r="AS7" s="646"/>
      <c r="AT7" s="646"/>
      <c r="AU7" s="646"/>
      <c r="AV7" s="646"/>
      <c r="AW7" s="646"/>
      <c r="AX7" s="646"/>
      <c r="AY7" s="646"/>
      <c r="AZ7" s="646"/>
      <c r="BA7" s="646"/>
      <c r="BB7" s="646"/>
      <c r="BC7" s="647"/>
      <c r="BD7" s="648">
        <v>45525612</v>
      </c>
      <c r="BE7" s="649"/>
      <c r="BF7" s="649"/>
      <c r="BG7" s="649"/>
      <c r="BH7" s="649"/>
      <c r="BI7" s="649"/>
      <c r="BJ7" s="649"/>
      <c r="BK7" s="650"/>
      <c r="BL7" s="651">
        <v>29.9</v>
      </c>
      <c r="BM7" s="651"/>
      <c r="BN7" s="651"/>
      <c r="BO7" s="651"/>
      <c r="BP7" s="652">
        <v>1086832</v>
      </c>
      <c r="BQ7" s="652"/>
      <c r="BR7" s="652"/>
      <c r="BS7" s="652"/>
      <c r="BT7" s="652"/>
      <c r="BU7" s="652"/>
      <c r="BV7" s="652"/>
      <c r="BW7" s="656"/>
      <c r="BY7" s="645" t="s">
        <v>205</v>
      </c>
      <c r="BZ7" s="646"/>
      <c r="CA7" s="646"/>
      <c r="CB7" s="646"/>
      <c r="CC7" s="646"/>
      <c r="CD7" s="646"/>
      <c r="CE7" s="646"/>
      <c r="CF7" s="646"/>
      <c r="CG7" s="646"/>
      <c r="CH7" s="646"/>
      <c r="CI7" s="646"/>
      <c r="CJ7" s="646"/>
      <c r="CK7" s="646"/>
      <c r="CL7" s="647"/>
      <c r="CM7" s="648">
        <v>22433745</v>
      </c>
      <c r="CN7" s="649"/>
      <c r="CO7" s="649"/>
      <c r="CP7" s="649"/>
      <c r="CQ7" s="649"/>
      <c r="CR7" s="649"/>
      <c r="CS7" s="649"/>
      <c r="CT7" s="650"/>
      <c r="CU7" s="651">
        <v>4.7</v>
      </c>
      <c r="CV7" s="651"/>
      <c r="CW7" s="651"/>
      <c r="CX7" s="651"/>
      <c r="CY7" s="657">
        <v>1397262</v>
      </c>
      <c r="CZ7" s="649"/>
      <c r="DA7" s="649"/>
      <c r="DB7" s="649"/>
      <c r="DC7" s="649"/>
      <c r="DD7" s="649"/>
      <c r="DE7" s="649"/>
      <c r="DF7" s="649"/>
      <c r="DG7" s="649"/>
      <c r="DH7" s="649"/>
      <c r="DI7" s="649"/>
      <c r="DJ7" s="649"/>
      <c r="DK7" s="650"/>
      <c r="DL7" s="657">
        <v>18837376</v>
      </c>
      <c r="DM7" s="649"/>
      <c r="DN7" s="649"/>
      <c r="DO7" s="649"/>
      <c r="DP7" s="649"/>
      <c r="DQ7" s="649"/>
      <c r="DR7" s="649"/>
      <c r="DS7" s="649"/>
      <c r="DT7" s="649"/>
      <c r="DU7" s="649"/>
      <c r="DV7" s="649"/>
      <c r="DW7" s="649"/>
      <c r="DX7" s="658"/>
    </row>
    <row r="8" spans="2:138" ht="11.25" customHeight="1" x14ac:dyDescent="0.15">
      <c r="B8" s="645" t="s">
        <v>206</v>
      </c>
      <c r="C8" s="646"/>
      <c r="D8" s="646"/>
      <c r="E8" s="646"/>
      <c r="F8" s="646"/>
      <c r="G8" s="646"/>
      <c r="H8" s="646"/>
      <c r="I8" s="646"/>
      <c r="J8" s="646"/>
      <c r="K8" s="646"/>
      <c r="L8" s="646"/>
      <c r="M8" s="646"/>
      <c r="N8" s="646"/>
      <c r="O8" s="646"/>
      <c r="P8" s="646"/>
      <c r="Q8" s="647"/>
      <c r="R8" s="648" t="s">
        <v>202</v>
      </c>
      <c r="S8" s="649"/>
      <c r="T8" s="649"/>
      <c r="U8" s="649"/>
      <c r="V8" s="649"/>
      <c r="W8" s="649"/>
      <c r="X8" s="649"/>
      <c r="Y8" s="650"/>
      <c r="Z8" s="651" t="s">
        <v>136</v>
      </c>
      <c r="AA8" s="651"/>
      <c r="AB8" s="651"/>
      <c r="AC8" s="651"/>
      <c r="AD8" s="652" t="s">
        <v>136</v>
      </c>
      <c r="AE8" s="652"/>
      <c r="AF8" s="652"/>
      <c r="AG8" s="652"/>
      <c r="AH8" s="652"/>
      <c r="AI8" s="652"/>
      <c r="AJ8" s="652"/>
      <c r="AK8" s="652"/>
      <c r="AL8" s="653" t="s">
        <v>136</v>
      </c>
      <c r="AM8" s="654"/>
      <c r="AN8" s="654"/>
      <c r="AO8" s="655"/>
      <c r="AP8" s="645" t="s">
        <v>207</v>
      </c>
      <c r="AQ8" s="646"/>
      <c r="AR8" s="646"/>
      <c r="AS8" s="646"/>
      <c r="AT8" s="646"/>
      <c r="AU8" s="646"/>
      <c r="AV8" s="646"/>
      <c r="AW8" s="646"/>
      <c r="AX8" s="646"/>
      <c r="AY8" s="646"/>
      <c r="AZ8" s="646"/>
      <c r="BA8" s="646"/>
      <c r="BB8" s="646"/>
      <c r="BC8" s="647"/>
      <c r="BD8" s="648">
        <v>1142233</v>
      </c>
      <c r="BE8" s="649"/>
      <c r="BF8" s="649"/>
      <c r="BG8" s="649"/>
      <c r="BH8" s="649"/>
      <c r="BI8" s="649"/>
      <c r="BJ8" s="649"/>
      <c r="BK8" s="650"/>
      <c r="BL8" s="651">
        <v>0.7</v>
      </c>
      <c r="BM8" s="651"/>
      <c r="BN8" s="651"/>
      <c r="BO8" s="651"/>
      <c r="BP8" s="652">
        <v>285351</v>
      </c>
      <c r="BQ8" s="652"/>
      <c r="BR8" s="652"/>
      <c r="BS8" s="652"/>
      <c r="BT8" s="652"/>
      <c r="BU8" s="652"/>
      <c r="BV8" s="652"/>
      <c r="BW8" s="656"/>
      <c r="BY8" s="645" t="s">
        <v>208</v>
      </c>
      <c r="BZ8" s="646"/>
      <c r="CA8" s="646"/>
      <c r="CB8" s="646"/>
      <c r="CC8" s="646"/>
      <c r="CD8" s="646"/>
      <c r="CE8" s="646"/>
      <c r="CF8" s="646"/>
      <c r="CG8" s="646"/>
      <c r="CH8" s="646"/>
      <c r="CI8" s="646"/>
      <c r="CJ8" s="646"/>
      <c r="CK8" s="646"/>
      <c r="CL8" s="647"/>
      <c r="CM8" s="648">
        <v>64209591</v>
      </c>
      <c r="CN8" s="649"/>
      <c r="CO8" s="649"/>
      <c r="CP8" s="649"/>
      <c r="CQ8" s="649"/>
      <c r="CR8" s="649"/>
      <c r="CS8" s="649"/>
      <c r="CT8" s="650"/>
      <c r="CU8" s="651">
        <v>13.3</v>
      </c>
      <c r="CV8" s="651"/>
      <c r="CW8" s="651"/>
      <c r="CX8" s="651"/>
      <c r="CY8" s="657">
        <v>1295414</v>
      </c>
      <c r="CZ8" s="649"/>
      <c r="DA8" s="649"/>
      <c r="DB8" s="649"/>
      <c r="DC8" s="649"/>
      <c r="DD8" s="649"/>
      <c r="DE8" s="649"/>
      <c r="DF8" s="649"/>
      <c r="DG8" s="649"/>
      <c r="DH8" s="649"/>
      <c r="DI8" s="649"/>
      <c r="DJ8" s="649"/>
      <c r="DK8" s="650"/>
      <c r="DL8" s="657">
        <v>58310854</v>
      </c>
      <c r="DM8" s="649"/>
      <c r="DN8" s="649"/>
      <c r="DO8" s="649"/>
      <c r="DP8" s="649"/>
      <c r="DQ8" s="649"/>
      <c r="DR8" s="649"/>
      <c r="DS8" s="649"/>
      <c r="DT8" s="649"/>
      <c r="DU8" s="649"/>
      <c r="DV8" s="649"/>
      <c r="DW8" s="649"/>
      <c r="DX8" s="658"/>
    </row>
    <row r="9" spans="2:138" ht="11.25" customHeight="1" x14ac:dyDescent="0.15">
      <c r="B9" s="645" t="s">
        <v>209</v>
      </c>
      <c r="C9" s="646"/>
      <c r="D9" s="646"/>
      <c r="E9" s="646"/>
      <c r="F9" s="646"/>
      <c r="G9" s="646"/>
      <c r="H9" s="646"/>
      <c r="I9" s="646"/>
      <c r="J9" s="646"/>
      <c r="K9" s="646"/>
      <c r="L9" s="646"/>
      <c r="M9" s="646"/>
      <c r="N9" s="646"/>
      <c r="O9" s="646"/>
      <c r="P9" s="646"/>
      <c r="Q9" s="647"/>
      <c r="R9" s="648" t="s">
        <v>136</v>
      </c>
      <c r="S9" s="649"/>
      <c r="T9" s="649"/>
      <c r="U9" s="649"/>
      <c r="V9" s="649"/>
      <c r="W9" s="649"/>
      <c r="X9" s="649"/>
      <c r="Y9" s="650"/>
      <c r="Z9" s="651" t="s">
        <v>202</v>
      </c>
      <c r="AA9" s="651"/>
      <c r="AB9" s="651"/>
      <c r="AC9" s="651"/>
      <c r="AD9" s="652" t="s">
        <v>202</v>
      </c>
      <c r="AE9" s="652"/>
      <c r="AF9" s="652"/>
      <c r="AG9" s="652"/>
      <c r="AH9" s="652"/>
      <c r="AI9" s="652"/>
      <c r="AJ9" s="652"/>
      <c r="AK9" s="652"/>
      <c r="AL9" s="653" t="s">
        <v>136</v>
      </c>
      <c r="AM9" s="654"/>
      <c r="AN9" s="654"/>
      <c r="AO9" s="655"/>
      <c r="AP9" s="645" t="s">
        <v>210</v>
      </c>
      <c r="AQ9" s="646"/>
      <c r="AR9" s="646"/>
      <c r="AS9" s="646"/>
      <c r="AT9" s="646"/>
      <c r="AU9" s="646"/>
      <c r="AV9" s="646"/>
      <c r="AW9" s="646"/>
      <c r="AX9" s="646"/>
      <c r="AY9" s="646"/>
      <c r="AZ9" s="646"/>
      <c r="BA9" s="646"/>
      <c r="BB9" s="646"/>
      <c r="BC9" s="647"/>
      <c r="BD9" s="648">
        <v>36695302</v>
      </c>
      <c r="BE9" s="649"/>
      <c r="BF9" s="649"/>
      <c r="BG9" s="649"/>
      <c r="BH9" s="649"/>
      <c r="BI9" s="649"/>
      <c r="BJ9" s="649"/>
      <c r="BK9" s="650"/>
      <c r="BL9" s="651">
        <v>24.1</v>
      </c>
      <c r="BM9" s="651"/>
      <c r="BN9" s="651"/>
      <c r="BO9" s="651"/>
      <c r="BP9" s="652" t="s">
        <v>136</v>
      </c>
      <c r="BQ9" s="652"/>
      <c r="BR9" s="652"/>
      <c r="BS9" s="652"/>
      <c r="BT9" s="652"/>
      <c r="BU9" s="652"/>
      <c r="BV9" s="652"/>
      <c r="BW9" s="656"/>
      <c r="BY9" s="645" t="s">
        <v>211</v>
      </c>
      <c r="BZ9" s="646"/>
      <c r="CA9" s="646"/>
      <c r="CB9" s="646"/>
      <c r="CC9" s="646"/>
      <c r="CD9" s="646"/>
      <c r="CE9" s="646"/>
      <c r="CF9" s="646"/>
      <c r="CG9" s="646"/>
      <c r="CH9" s="646"/>
      <c r="CI9" s="646"/>
      <c r="CJ9" s="646"/>
      <c r="CK9" s="646"/>
      <c r="CL9" s="647"/>
      <c r="CM9" s="648">
        <v>17345916</v>
      </c>
      <c r="CN9" s="649"/>
      <c r="CO9" s="649"/>
      <c r="CP9" s="649"/>
      <c r="CQ9" s="649"/>
      <c r="CR9" s="649"/>
      <c r="CS9" s="649"/>
      <c r="CT9" s="650"/>
      <c r="CU9" s="651">
        <v>3.6</v>
      </c>
      <c r="CV9" s="651"/>
      <c r="CW9" s="651"/>
      <c r="CX9" s="651"/>
      <c r="CY9" s="657">
        <v>4099571</v>
      </c>
      <c r="CZ9" s="649"/>
      <c r="DA9" s="649"/>
      <c r="DB9" s="649"/>
      <c r="DC9" s="649"/>
      <c r="DD9" s="649"/>
      <c r="DE9" s="649"/>
      <c r="DF9" s="649"/>
      <c r="DG9" s="649"/>
      <c r="DH9" s="649"/>
      <c r="DI9" s="649"/>
      <c r="DJ9" s="649"/>
      <c r="DK9" s="650"/>
      <c r="DL9" s="657">
        <v>10420268</v>
      </c>
      <c r="DM9" s="649"/>
      <c r="DN9" s="649"/>
      <c r="DO9" s="649"/>
      <c r="DP9" s="649"/>
      <c r="DQ9" s="649"/>
      <c r="DR9" s="649"/>
      <c r="DS9" s="649"/>
      <c r="DT9" s="649"/>
      <c r="DU9" s="649"/>
      <c r="DV9" s="649"/>
      <c r="DW9" s="649"/>
      <c r="DX9" s="658"/>
    </row>
    <row r="10" spans="2:138" ht="11.25" customHeight="1" x14ac:dyDescent="0.15">
      <c r="B10" s="645" t="s">
        <v>212</v>
      </c>
      <c r="C10" s="646"/>
      <c r="D10" s="646"/>
      <c r="E10" s="646"/>
      <c r="F10" s="646"/>
      <c r="G10" s="646"/>
      <c r="H10" s="646"/>
      <c r="I10" s="646"/>
      <c r="J10" s="646"/>
      <c r="K10" s="646"/>
      <c r="L10" s="646"/>
      <c r="M10" s="646"/>
      <c r="N10" s="646"/>
      <c r="O10" s="646"/>
      <c r="P10" s="646"/>
      <c r="Q10" s="647"/>
      <c r="R10" s="648">
        <v>110223</v>
      </c>
      <c r="S10" s="649"/>
      <c r="T10" s="649"/>
      <c r="U10" s="649"/>
      <c r="V10" s="649"/>
      <c r="W10" s="649"/>
      <c r="X10" s="649"/>
      <c r="Y10" s="650"/>
      <c r="Z10" s="651">
        <v>0</v>
      </c>
      <c r="AA10" s="651"/>
      <c r="AB10" s="651"/>
      <c r="AC10" s="651"/>
      <c r="AD10" s="652">
        <v>110223</v>
      </c>
      <c r="AE10" s="652"/>
      <c r="AF10" s="652"/>
      <c r="AG10" s="652"/>
      <c r="AH10" s="652"/>
      <c r="AI10" s="652"/>
      <c r="AJ10" s="652"/>
      <c r="AK10" s="652"/>
      <c r="AL10" s="653">
        <v>0</v>
      </c>
      <c r="AM10" s="654"/>
      <c r="AN10" s="654"/>
      <c r="AO10" s="655"/>
      <c r="AP10" s="645" t="s">
        <v>213</v>
      </c>
      <c r="AQ10" s="646"/>
      <c r="AR10" s="646"/>
      <c r="AS10" s="646"/>
      <c r="AT10" s="646"/>
      <c r="AU10" s="646"/>
      <c r="AV10" s="646"/>
      <c r="AW10" s="646"/>
      <c r="AX10" s="646"/>
      <c r="AY10" s="646"/>
      <c r="AZ10" s="646"/>
      <c r="BA10" s="646"/>
      <c r="BB10" s="646"/>
      <c r="BC10" s="647"/>
      <c r="BD10" s="648">
        <v>1526345</v>
      </c>
      <c r="BE10" s="649"/>
      <c r="BF10" s="649"/>
      <c r="BG10" s="649"/>
      <c r="BH10" s="649"/>
      <c r="BI10" s="649"/>
      <c r="BJ10" s="649"/>
      <c r="BK10" s="650"/>
      <c r="BL10" s="651">
        <v>1</v>
      </c>
      <c r="BM10" s="651"/>
      <c r="BN10" s="651"/>
      <c r="BO10" s="651"/>
      <c r="BP10" s="652">
        <v>107385</v>
      </c>
      <c r="BQ10" s="652"/>
      <c r="BR10" s="652"/>
      <c r="BS10" s="652"/>
      <c r="BT10" s="652"/>
      <c r="BU10" s="652"/>
      <c r="BV10" s="652"/>
      <c r="BW10" s="656"/>
      <c r="BY10" s="645" t="s">
        <v>214</v>
      </c>
      <c r="BZ10" s="646"/>
      <c r="CA10" s="646"/>
      <c r="CB10" s="646"/>
      <c r="CC10" s="646"/>
      <c r="CD10" s="646"/>
      <c r="CE10" s="646"/>
      <c r="CF10" s="646"/>
      <c r="CG10" s="646"/>
      <c r="CH10" s="646"/>
      <c r="CI10" s="646"/>
      <c r="CJ10" s="646"/>
      <c r="CK10" s="646"/>
      <c r="CL10" s="647"/>
      <c r="CM10" s="648">
        <v>1517776</v>
      </c>
      <c r="CN10" s="649"/>
      <c r="CO10" s="649"/>
      <c r="CP10" s="649"/>
      <c r="CQ10" s="649"/>
      <c r="CR10" s="649"/>
      <c r="CS10" s="649"/>
      <c r="CT10" s="650"/>
      <c r="CU10" s="651">
        <v>0.3</v>
      </c>
      <c r="CV10" s="651"/>
      <c r="CW10" s="651"/>
      <c r="CX10" s="651"/>
      <c r="CY10" s="657">
        <v>34160</v>
      </c>
      <c r="CZ10" s="649"/>
      <c r="DA10" s="649"/>
      <c r="DB10" s="649"/>
      <c r="DC10" s="649"/>
      <c r="DD10" s="649"/>
      <c r="DE10" s="649"/>
      <c r="DF10" s="649"/>
      <c r="DG10" s="649"/>
      <c r="DH10" s="649"/>
      <c r="DI10" s="649"/>
      <c r="DJ10" s="649"/>
      <c r="DK10" s="650"/>
      <c r="DL10" s="657">
        <v>835475</v>
      </c>
      <c r="DM10" s="649"/>
      <c r="DN10" s="649"/>
      <c r="DO10" s="649"/>
      <c r="DP10" s="649"/>
      <c r="DQ10" s="649"/>
      <c r="DR10" s="649"/>
      <c r="DS10" s="649"/>
      <c r="DT10" s="649"/>
      <c r="DU10" s="649"/>
      <c r="DV10" s="649"/>
      <c r="DW10" s="649"/>
      <c r="DX10" s="658"/>
    </row>
    <row r="11" spans="2:138" ht="11.25" customHeight="1" x14ac:dyDescent="0.15">
      <c r="B11" s="645" t="s">
        <v>215</v>
      </c>
      <c r="C11" s="646"/>
      <c r="D11" s="646"/>
      <c r="E11" s="646"/>
      <c r="F11" s="646"/>
      <c r="G11" s="646"/>
      <c r="H11" s="646"/>
      <c r="I11" s="646"/>
      <c r="J11" s="646"/>
      <c r="K11" s="646"/>
      <c r="L11" s="646"/>
      <c r="M11" s="646"/>
      <c r="N11" s="646"/>
      <c r="O11" s="646"/>
      <c r="P11" s="646"/>
      <c r="Q11" s="647"/>
      <c r="R11" s="648">
        <v>34169</v>
      </c>
      <c r="S11" s="649"/>
      <c r="T11" s="649"/>
      <c r="U11" s="649"/>
      <c r="V11" s="649"/>
      <c r="W11" s="649"/>
      <c r="X11" s="649"/>
      <c r="Y11" s="650"/>
      <c r="Z11" s="651">
        <v>0</v>
      </c>
      <c r="AA11" s="651"/>
      <c r="AB11" s="651"/>
      <c r="AC11" s="651"/>
      <c r="AD11" s="652">
        <v>34169</v>
      </c>
      <c r="AE11" s="652"/>
      <c r="AF11" s="652"/>
      <c r="AG11" s="652"/>
      <c r="AH11" s="652"/>
      <c r="AI11" s="652"/>
      <c r="AJ11" s="652"/>
      <c r="AK11" s="652"/>
      <c r="AL11" s="653">
        <v>0</v>
      </c>
      <c r="AM11" s="654"/>
      <c r="AN11" s="654"/>
      <c r="AO11" s="655"/>
      <c r="AP11" s="645" t="s">
        <v>216</v>
      </c>
      <c r="AQ11" s="646"/>
      <c r="AR11" s="646"/>
      <c r="AS11" s="646"/>
      <c r="AT11" s="646"/>
      <c r="AU11" s="646"/>
      <c r="AV11" s="646"/>
      <c r="AW11" s="646"/>
      <c r="AX11" s="646"/>
      <c r="AY11" s="646"/>
      <c r="AZ11" s="646"/>
      <c r="BA11" s="646"/>
      <c r="BB11" s="646"/>
      <c r="BC11" s="647"/>
      <c r="BD11" s="648">
        <v>3725472</v>
      </c>
      <c r="BE11" s="649"/>
      <c r="BF11" s="649"/>
      <c r="BG11" s="649"/>
      <c r="BH11" s="649"/>
      <c r="BI11" s="649"/>
      <c r="BJ11" s="649"/>
      <c r="BK11" s="650"/>
      <c r="BL11" s="651">
        <v>2.4</v>
      </c>
      <c r="BM11" s="651"/>
      <c r="BN11" s="651"/>
      <c r="BO11" s="651"/>
      <c r="BP11" s="652">
        <v>694096</v>
      </c>
      <c r="BQ11" s="652"/>
      <c r="BR11" s="652"/>
      <c r="BS11" s="652"/>
      <c r="BT11" s="652"/>
      <c r="BU11" s="652"/>
      <c r="BV11" s="652"/>
      <c r="BW11" s="656"/>
      <c r="BY11" s="645" t="s">
        <v>217</v>
      </c>
      <c r="BZ11" s="646"/>
      <c r="CA11" s="646"/>
      <c r="CB11" s="646"/>
      <c r="CC11" s="646"/>
      <c r="CD11" s="646"/>
      <c r="CE11" s="646"/>
      <c r="CF11" s="646"/>
      <c r="CG11" s="646"/>
      <c r="CH11" s="646"/>
      <c r="CI11" s="646"/>
      <c r="CJ11" s="646"/>
      <c r="CK11" s="646"/>
      <c r="CL11" s="647"/>
      <c r="CM11" s="648">
        <v>40140024</v>
      </c>
      <c r="CN11" s="649"/>
      <c r="CO11" s="649"/>
      <c r="CP11" s="649"/>
      <c r="CQ11" s="649"/>
      <c r="CR11" s="649"/>
      <c r="CS11" s="649"/>
      <c r="CT11" s="650"/>
      <c r="CU11" s="651">
        <v>8.3000000000000007</v>
      </c>
      <c r="CV11" s="651"/>
      <c r="CW11" s="651"/>
      <c r="CX11" s="651"/>
      <c r="CY11" s="657">
        <v>23092730</v>
      </c>
      <c r="CZ11" s="649"/>
      <c r="DA11" s="649"/>
      <c r="DB11" s="649"/>
      <c r="DC11" s="649"/>
      <c r="DD11" s="649"/>
      <c r="DE11" s="649"/>
      <c r="DF11" s="649"/>
      <c r="DG11" s="649"/>
      <c r="DH11" s="649"/>
      <c r="DI11" s="649"/>
      <c r="DJ11" s="649"/>
      <c r="DK11" s="650"/>
      <c r="DL11" s="657">
        <v>9883700</v>
      </c>
      <c r="DM11" s="649"/>
      <c r="DN11" s="649"/>
      <c r="DO11" s="649"/>
      <c r="DP11" s="649"/>
      <c r="DQ11" s="649"/>
      <c r="DR11" s="649"/>
      <c r="DS11" s="649"/>
      <c r="DT11" s="649"/>
      <c r="DU11" s="649"/>
      <c r="DV11" s="649"/>
      <c r="DW11" s="649"/>
      <c r="DX11" s="658"/>
    </row>
    <row r="12" spans="2:138" ht="11.25" customHeight="1" x14ac:dyDescent="0.15">
      <c r="B12" s="645" t="s">
        <v>218</v>
      </c>
      <c r="C12" s="646"/>
      <c r="D12" s="646"/>
      <c r="E12" s="646"/>
      <c r="F12" s="646"/>
      <c r="G12" s="646"/>
      <c r="H12" s="646"/>
      <c r="I12" s="646"/>
      <c r="J12" s="646"/>
      <c r="K12" s="646"/>
      <c r="L12" s="646"/>
      <c r="M12" s="646"/>
      <c r="N12" s="646"/>
      <c r="O12" s="646"/>
      <c r="P12" s="646"/>
      <c r="Q12" s="647"/>
      <c r="R12" s="648">
        <v>18062842</v>
      </c>
      <c r="S12" s="649"/>
      <c r="T12" s="649"/>
      <c r="U12" s="649"/>
      <c r="V12" s="649"/>
      <c r="W12" s="649"/>
      <c r="X12" s="649"/>
      <c r="Y12" s="650"/>
      <c r="Z12" s="651">
        <v>3.6</v>
      </c>
      <c r="AA12" s="651"/>
      <c r="AB12" s="651"/>
      <c r="AC12" s="651"/>
      <c r="AD12" s="652">
        <v>18062842</v>
      </c>
      <c r="AE12" s="652"/>
      <c r="AF12" s="652"/>
      <c r="AG12" s="652"/>
      <c r="AH12" s="652"/>
      <c r="AI12" s="652"/>
      <c r="AJ12" s="652"/>
      <c r="AK12" s="652"/>
      <c r="AL12" s="653">
        <v>6.5</v>
      </c>
      <c r="AM12" s="654"/>
      <c r="AN12" s="654"/>
      <c r="AO12" s="655"/>
      <c r="AP12" s="645" t="s">
        <v>219</v>
      </c>
      <c r="AQ12" s="646"/>
      <c r="AR12" s="646"/>
      <c r="AS12" s="646"/>
      <c r="AT12" s="646"/>
      <c r="AU12" s="646"/>
      <c r="AV12" s="646"/>
      <c r="AW12" s="646"/>
      <c r="AX12" s="646"/>
      <c r="AY12" s="646"/>
      <c r="AZ12" s="646"/>
      <c r="BA12" s="646"/>
      <c r="BB12" s="646"/>
      <c r="BC12" s="647"/>
      <c r="BD12" s="648">
        <v>461110</v>
      </c>
      <c r="BE12" s="649"/>
      <c r="BF12" s="649"/>
      <c r="BG12" s="649"/>
      <c r="BH12" s="649"/>
      <c r="BI12" s="649"/>
      <c r="BJ12" s="649"/>
      <c r="BK12" s="650"/>
      <c r="BL12" s="651">
        <v>0.3</v>
      </c>
      <c r="BM12" s="651"/>
      <c r="BN12" s="651"/>
      <c r="BO12" s="651"/>
      <c r="BP12" s="652" t="s">
        <v>202</v>
      </c>
      <c r="BQ12" s="652"/>
      <c r="BR12" s="652"/>
      <c r="BS12" s="652"/>
      <c r="BT12" s="652"/>
      <c r="BU12" s="652"/>
      <c r="BV12" s="652"/>
      <c r="BW12" s="656"/>
      <c r="BY12" s="645" t="s">
        <v>220</v>
      </c>
      <c r="BZ12" s="646"/>
      <c r="CA12" s="646"/>
      <c r="CB12" s="646"/>
      <c r="CC12" s="646"/>
      <c r="CD12" s="646"/>
      <c r="CE12" s="646"/>
      <c r="CF12" s="646"/>
      <c r="CG12" s="646"/>
      <c r="CH12" s="646"/>
      <c r="CI12" s="646"/>
      <c r="CJ12" s="646"/>
      <c r="CK12" s="646"/>
      <c r="CL12" s="647"/>
      <c r="CM12" s="648">
        <v>19988535</v>
      </c>
      <c r="CN12" s="649"/>
      <c r="CO12" s="649"/>
      <c r="CP12" s="649"/>
      <c r="CQ12" s="649"/>
      <c r="CR12" s="649"/>
      <c r="CS12" s="649"/>
      <c r="CT12" s="650"/>
      <c r="CU12" s="651">
        <v>4.0999999999999996</v>
      </c>
      <c r="CV12" s="651"/>
      <c r="CW12" s="651"/>
      <c r="CX12" s="651"/>
      <c r="CY12" s="657">
        <v>2248106</v>
      </c>
      <c r="CZ12" s="649"/>
      <c r="DA12" s="649"/>
      <c r="DB12" s="649"/>
      <c r="DC12" s="649"/>
      <c r="DD12" s="649"/>
      <c r="DE12" s="649"/>
      <c r="DF12" s="649"/>
      <c r="DG12" s="649"/>
      <c r="DH12" s="649"/>
      <c r="DI12" s="649"/>
      <c r="DJ12" s="649"/>
      <c r="DK12" s="650"/>
      <c r="DL12" s="657">
        <v>6545848</v>
      </c>
      <c r="DM12" s="649"/>
      <c r="DN12" s="649"/>
      <c r="DO12" s="649"/>
      <c r="DP12" s="649"/>
      <c r="DQ12" s="649"/>
      <c r="DR12" s="649"/>
      <c r="DS12" s="649"/>
      <c r="DT12" s="649"/>
      <c r="DU12" s="649"/>
      <c r="DV12" s="649"/>
      <c r="DW12" s="649"/>
      <c r="DX12" s="658"/>
    </row>
    <row r="13" spans="2:138" ht="11.25" customHeight="1" x14ac:dyDescent="0.15">
      <c r="B13" s="645" t="s">
        <v>221</v>
      </c>
      <c r="C13" s="646"/>
      <c r="D13" s="646"/>
      <c r="E13" s="646"/>
      <c r="F13" s="646"/>
      <c r="G13" s="646"/>
      <c r="H13" s="646"/>
      <c r="I13" s="646"/>
      <c r="J13" s="646"/>
      <c r="K13" s="646"/>
      <c r="L13" s="646"/>
      <c r="M13" s="646"/>
      <c r="N13" s="646"/>
      <c r="O13" s="646"/>
      <c r="P13" s="646"/>
      <c r="Q13" s="647"/>
      <c r="R13" s="648" t="s">
        <v>202</v>
      </c>
      <c r="S13" s="649"/>
      <c r="T13" s="649"/>
      <c r="U13" s="649"/>
      <c r="V13" s="649"/>
      <c r="W13" s="649"/>
      <c r="X13" s="649"/>
      <c r="Y13" s="650"/>
      <c r="Z13" s="651" t="s">
        <v>136</v>
      </c>
      <c r="AA13" s="651"/>
      <c r="AB13" s="651"/>
      <c r="AC13" s="651"/>
      <c r="AD13" s="652" t="s">
        <v>202</v>
      </c>
      <c r="AE13" s="652"/>
      <c r="AF13" s="652"/>
      <c r="AG13" s="652"/>
      <c r="AH13" s="652"/>
      <c r="AI13" s="652"/>
      <c r="AJ13" s="652"/>
      <c r="AK13" s="652"/>
      <c r="AL13" s="653" t="s">
        <v>136</v>
      </c>
      <c r="AM13" s="654"/>
      <c r="AN13" s="654"/>
      <c r="AO13" s="655"/>
      <c r="AP13" s="645" t="s">
        <v>222</v>
      </c>
      <c r="AQ13" s="646"/>
      <c r="AR13" s="646"/>
      <c r="AS13" s="646"/>
      <c r="AT13" s="646"/>
      <c r="AU13" s="646"/>
      <c r="AV13" s="646"/>
      <c r="AW13" s="646"/>
      <c r="AX13" s="646"/>
      <c r="AY13" s="646"/>
      <c r="AZ13" s="646"/>
      <c r="BA13" s="646"/>
      <c r="BB13" s="646"/>
      <c r="BC13" s="647"/>
      <c r="BD13" s="648">
        <v>1075999</v>
      </c>
      <c r="BE13" s="649"/>
      <c r="BF13" s="649"/>
      <c r="BG13" s="649"/>
      <c r="BH13" s="649"/>
      <c r="BI13" s="649"/>
      <c r="BJ13" s="649"/>
      <c r="BK13" s="650"/>
      <c r="BL13" s="651">
        <v>0.7</v>
      </c>
      <c r="BM13" s="651"/>
      <c r="BN13" s="651"/>
      <c r="BO13" s="651"/>
      <c r="BP13" s="652" t="s">
        <v>118</v>
      </c>
      <c r="BQ13" s="652"/>
      <c r="BR13" s="652"/>
      <c r="BS13" s="652"/>
      <c r="BT13" s="652"/>
      <c r="BU13" s="652"/>
      <c r="BV13" s="652"/>
      <c r="BW13" s="656"/>
      <c r="BY13" s="645" t="s">
        <v>223</v>
      </c>
      <c r="BZ13" s="646"/>
      <c r="CA13" s="646"/>
      <c r="CB13" s="646"/>
      <c r="CC13" s="646"/>
      <c r="CD13" s="646"/>
      <c r="CE13" s="646"/>
      <c r="CF13" s="646"/>
      <c r="CG13" s="646"/>
      <c r="CH13" s="646"/>
      <c r="CI13" s="646"/>
      <c r="CJ13" s="646"/>
      <c r="CK13" s="646"/>
      <c r="CL13" s="647"/>
      <c r="CM13" s="648">
        <v>66392290</v>
      </c>
      <c r="CN13" s="649"/>
      <c r="CO13" s="649"/>
      <c r="CP13" s="649"/>
      <c r="CQ13" s="649"/>
      <c r="CR13" s="649"/>
      <c r="CS13" s="649"/>
      <c r="CT13" s="650"/>
      <c r="CU13" s="651">
        <v>13.8</v>
      </c>
      <c r="CV13" s="651"/>
      <c r="CW13" s="651"/>
      <c r="CX13" s="651"/>
      <c r="CY13" s="657">
        <v>52927982</v>
      </c>
      <c r="CZ13" s="649"/>
      <c r="DA13" s="649"/>
      <c r="DB13" s="649"/>
      <c r="DC13" s="649"/>
      <c r="DD13" s="649"/>
      <c r="DE13" s="649"/>
      <c r="DF13" s="649"/>
      <c r="DG13" s="649"/>
      <c r="DH13" s="649"/>
      <c r="DI13" s="649"/>
      <c r="DJ13" s="649"/>
      <c r="DK13" s="650"/>
      <c r="DL13" s="657">
        <v>13937906</v>
      </c>
      <c r="DM13" s="649"/>
      <c r="DN13" s="649"/>
      <c r="DO13" s="649"/>
      <c r="DP13" s="649"/>
      <c r="DQ13" s="649"/>
      <c r="DR13" s="649"/>
      <c r="DS13" s="649"/>
      <c r="DT13" s="649"/>
      <c r="DU13" s="649"/>
      <c r="DV13" s="649"/>
      <c r="DW13" s="649"/>
      <c r="DX13" s="658"/>
    </row>
    <row r="14" spans="2:138" ht="11.25" customHeight="1" x14ac:dyDescent="0.15">
      <c r="B14" s="645" t="s">
        <v>224</v>
      </c>
      <c r="C14" s="646"/>
      <c r="D14" s="646"/>
      <c r="E14" s="646"/>
      <c r="F14" s="646"/>
      <c r="G14" s="646"/>
      <c r="H14" s="646"/>
      <c r="I14" s="646"/>
      <c r="J14" s="646"/>
      <c r="K14" s="646"/>
      <c r="L14" s="646"/>
      <c r="M14" s="646"/>
      <c r="N14" s="646"/>
      <c r="O14" s="646"/>
      <c r="P14" s="646"/>
      <c r="Q14" s="647"/>
      <c r="R14" s="648">
        <v>447634</v>
      </c>
      <c r="S14" s="649"/>
      <c r="T14" s="649"/>
      <c r="U14" s="649"/>
      <c r="V14" s="649"/>
      <c r="W14" s="649"/>
      <c r="X14" s="649"/>
      <c r="Y14" s="650"/>
      <c r="Z14" s="651">
        <v>0.1</v>
      </c>
      <c r="AA14" s="651"/>
      <c r="AB14" s="651"/>
      <c r="AC14" s="651"/>
      <c r="AD14" s="652">
        <v>447634</v>
      </c>
      <c r="AE14" s="652"/>
      <c r="AF14" s="652"/>
      <c r="AG14" s="652"/>
      <c r="AH14" s="652"/>
      <c r="AI14" s="652"/>
      <c r="AJ14" s="652"/>
      <c r="AK14" s="652"/>
      <c r="AL14" s="653">
        <v>0.2</v>
      </c>
      <c r="AM14" s="654"/>
      <c r="AN14" s="654"/>
      <c r="AO14" s="655"/>
      <c r="AP14" s="645" t="s">
        <v>225</v>
      </c>
      <c r="AQ14" s="646"/>
      <c r="AR14" s="646"/>
      <c r="AS14" s="646"/>
      <c r="AT14" s="646"/>
      <c r="AU14" s="646"/>
      <c r="AV14" s="646"/>
      <c r="AW14" s="646"/>
      <c r="AX14" s="646"/>
      <c r="AY14" s="646"/>
      <c r="AZ14" s="646"/>
      <c r="BA14" s="646"/>
      <c r="BB14" s="646"/>
      <c r="BC14" s="647"/>
      <c r="BD14" s="648">
        <v>899151</v>
      </c>
      <c r="BE14" s="649"/>
      <c r="BF14" s="649"/>
      <c r="BG14" s="649"/>
      <c r="BH14" s="649"/>
      <c r="BI14" s="649"/>
      <c r="BJ14" s="649"/>
      <c r="BK14" s="650"/>
      <c r="BL14" s="651">
        <v>0.6</v>
      </c>
      <c r="BM14" s="651"/>
      <c r="BN14" s="651"/>
      <c r="BO14" s="651"/>
      <c r="BP14" s="652" t="s">
        <v>136</v>
      </c>
      <c r="BQ14" s="652"/>
      <c r="BR14" s="652"/>
      <c r="BS14" s="652"/>
      <c r="BT14" s="652"/>
      <c r="BU14" s="652"/>
      <c r="BV14" s="652"/>
      <c r="BW14" s="656"/>
      <c r="BY14" s="645" t="s">
        <v>226</v>
      </c>
      <c r="BZ14" s="646"/>
      <c r="CA14" s="646"/>
      <c r="CB14" s="646"/>
      <c r="CC14" s="646"/>
      <c r="CD14" s="646"/>
      <c r="CE14" s="646"/>
      <c r="CF14" s="646"/>
      <c r="CG14" s="646"/>
      <c r="CH14" s="646"/>
      <c r="CI14" s="646"/>
      <c r="CJ14" s="646"/>
      <c r="CK14" s="646"/>
      <c r="CL14" s="647"/>
      <c r="CM14" s="648">
        <v>24653584</v>
      </c>
      <c r="CN14" s="649"/>
      <c r="CO14" s="649"/>
      <c r="CP14" s="649"/>
      <c r="CQ14" s="649"/>
      <c r="CR14" s="649"/>
      <c r="CS14" s="649"/>
      <c r="CT14" s="650"/>
      <c r="CU14" s="651">
        <v>5.0999999999999996</v>
      </c>
      <c r="CV14" s="651"/>
      <c r="CW14" s="651"/>
      <c r="CX14" s="651"/>
      <c r="CY14" s="657">
        <v>1140975</v>
      </c>
      <c r="CZ14" s="649"/>
      <c r="DA14" s="649"/>
      <c r="DB14" s="649"/>
      <c r="DC14" s="649"/>
      <c r="DD14" s="649"/>
      <c r="DE14" s="649"/>
      <c r="DF14" s="649"/>
      <c r="DG14" s="649"/>
      <c r="DH14" s="649"/>
      <c r="DI14" s="649"/>
      <c r="DJ14" s="649"/>
      <c r="DK14" s="650"/>
      <c r="DL14" s="657">
        <v>22037152</v>
      </c>
      <c r="DM14" s="649"/>
      <c r="DN14" s="649"/>
      <c r="DO14" s="649"/>
      <c r="DP14" s="649"/>
      <c r="DQ14" s="649"/>
      <c r="DR14" s="649"/>
      <c r="DS14" s="649"/>
      <c r="DT14" s="649"/>
      <c r="DU14" s="649"/>
      <c r="DV14" s="649"/>
      <c r="DW14" s="649"/>
      <c r="DX14" s="658"/>
    </row>
    <row r="15" spans="2:138" ht="11.25" customHeight="1" x14ac:dyDescent="0.15">
      <c r="B15" s="645" t="s">
        <v>227</v>
      </c>
      <c r="C15" s="646"/>
      <c r="D15" s="646"/>
      <c r="E15" s="646"/>
      <c r="F15" s="646"/>
      <c r="G15" s="646"/>
      <c r="H15" s="646"/>
      <c r="I15" s="646"/>
      <c r="J15" s="646"/>
      <c r="K15" s="646"/>
      <c r="L15" s="646"/>
      <c r="M15" s="646"/>
      <c r="N15" s="646"/>
      <c r="O15" s="646"/>
      <c r="P15" s="646"/>
      <c r="Q15" s="647"/>
      <c r="R15" s="648">
        <v>129291880</v>
      </c>
      <c r="S15" s="649"/>
      <c r="T15" s="649"/>
      <c r="U15" s="649"/>
      <c r="V15" s="649"/>
      <c r="W15" s="649"/>
      <c r="X15" s="649"/>
      <c r="Y15" s="650"/>
      <c r="Z15" s="651">
        <v>25.9</v>
      </c>
      <c r="AA15" s="651"/>
      <c r="AB15" s="651"/>
      <c r="AC15" s="651"/>
      <c r="AD15" s="652">
        <v>125823272</v>
      </c>
      <c r="AE15" s="652"/>
      <c r="AF15" s="652"/>
      <c r="AG15" s="652"/>
      <c r="AH15" s="652"/>
      <c r="AI15" s="652"/>
      <c r="AJ15" s="652"/>
      <c r="AK15" s="652"/>
      <c r="AL15" s="653">
        <v>45.1</v>
      </c>
      <c r="AM15" s="654"/>
      <c r="AN15" s="654"/>
      <c r="AO15" s="655"/>
      <c r="AP15" s="645" t="s">
        <v>228</v>
      </c>
      <c r="AQ15" s="646"/>
      <c r="AR15" s="646"/>
      <c r="AS15" s="646"/>
      <c r="AT15" s="646"/>
      <c r="AU15" s="646"/>
      <c r="AV15" s="646"/>
      <c r="AW15" s="646"/>
      <c r="AX15" s="646"/>
      <c r="AY15" s="646"/>
      <c r="AZ15" s="646"/>
      <c r="BA15" s="646"/>
      <c r="BB15" s="646"/>
      <c r="BC15" s="647"/>
      <c r="BD15" s="648">
        <v>31131499</v>
      </c>
      <c r="BE15" s="649"/>
      <c r="BF15" s="649"/>
      <c r="BG15" s="649"/>
      <c r="BH15" s="649"/>
      <c r="BI15" s="649"/>
      <c r="BJ15" s="649"/>
      <c r="BK15" s="650"/>
      <c r="BL15" s="651">
        <v>20.399999999999999</v>
      </c>
      <c r="BM15" s="651"/>
      <c r="BN15" s="651"/>
      <c r="BO15" s="651"/>
      <c r="BP15" s="652" t="s">
        <v>118</v>
      </c>
      <c r="BQ15" s="652"/>
      <c r="BR15" s="652"/>
      <c r="BS15" s="652"/>
      <c r="BT15" s="652"/>
      <c r="BU15" s="652"/>
      <c r="BV15" s="652"/>
      <c r="BW15" s="656"/>
      <c r="BY15" s="645" t="s">
        <v>229</v>
      </c>
      <c r="BZ15" s="646"/>
      <c r="CA15" s="646"/>
      <c r="CB15" s="646"/>
      <c r="CC15" s="646"/>
      <c r="CD15" s="646"/>
      <c r="CE15" s="646"/>
      <c r="CF15" s="646"/>
      <c r="CG15" s="646"/>
      <c r="CH15" s="646"/>
      <c r="CI15" s="646"/>
      <c r="CJ15" s="646"/>
      <c r="CK15" s="646"/>
      <c r="CL15" s="647"/>
      <c r="CM15" s="648" t="s">
        <v>136</v>
      </c>
      <c r="CN15" s="649"/>
      <c r="CO15" s="649"/>
      <c r="CP15" s="649"/>
      <c r="CQ15" s="649"/>
      <c r="CR15" s="649"/>
      <c r="CS15" s="649"/>
      <c r="CT15" s="650"/>
      <c r="CU15" s="651" t="s">
        <v>202</v>
      </c>
      <c r="CV15" s="651"/>
      <c r="CW15" s="651"/>
      <c r="CX15" s="651"/>
      <c r="CY15" s="657" t="s">
        <v>202</v>
      </c>
      <c r="CZ15" s="649"/>
      <c r="DA15" s="649"/>
      <c r="DB15" s="649"/>
      <c r="DC15" s="649"/>
      <c r="DD15" s="649"/>
      <c r="DE15" s="649"/>
      <c r="DF15" s="649"/>
      <c r="DG15" s="649"/>
      <c r="DH15" s="649"/>
      <c r="DI15" s="649"/>
      <c r="DJ15" s="649"/>
      <c r="DK15" s="650"/>
      <c r="DL15" s="657" t="s">
        <v>202</v>
      </c>
      <c r="DM15" s="649"/>
      <c r="DN15" s="649"/>
      <c r="DO15" s="649"/>
      <c r="DP15" s="649"/>
      <c r="DQ15" s="649"/>
      <c r="DR15" s="649"/>
      <c r="DS15" s="649"/>
      <c r="DT15" s="649"/>
      <c r="DU15" s="649"/>
      <c r="DV15" s="649"/>
      <c r="DW15" s="649"/>
      <c r="DX15" s="658"/>
    </row>
    <row r="16" spans="2:138" ht="11.25" customHeight="1" x14ac:dyDescent="0.15">
      <c r="B16" s="645" t="s">
        <v>230</v>
      </c>
      <c r="C16" s="646"/>
      <c r="D16" s="646"/>
      <c r="E16" s="646"/>
      <c r="F16" s="646"/>
      <c r="G16" s="646"/>
      <c r="H16" s="646"/>
      <c r="I16" s="646"/>
      <c r="J16" s="646"/>
      <c r="K16" s="646"/>
      <c r="L16" s="646"/>
      <c r="M16" s="646"/>
      <c r="N16" s="646"/>
      <c r="O16" s="646"/>
      <c r="P16" s="646"/>
      <c r="Q16" s="647"/>
      <c r="R16" s="648">
        <v>125823272</v>
      </c>
      <c r="S16" s="649"/>
      <c r="T16" s="649"/>
      <c r="U16" s="649"/>
      <c r="V16" s="649"/>
      <c r="W16" s="649"/>
      <c r="X16" s="649"/>
      <c r="Y16" s="650"/>
      <c r="Z16" s="653">
        <v>25.2</v>
      </c>
      <c r="AA16" s="654"/>
      <c r="AB16" s="654"/>
      <c r="AC16" s="659"/>
      <c r="AD16" s="657">
        <v>125823272</v>
      </c>
      <c r="AE16" s="649"/>
      <c r="AF16" s="649"/>
      <c r="AG16" s="649"/>
      <c r="AH16" s="649"/>
      <c r="AI16" s="649"/>
      <c r="AJ16" s="649"/>
      <c r="AK16" s="650"/>
      <c r="AL16" s="653">
        <v>45.1</v>
      </c>
      <c r="AM16" s="654"/>
      <c r="AN16" s="654"/>
      <c r="AO16" s="655"/>
      <c r="AP16" s="645" t="s">
        <v>231</v>
      </c>
      <c r="AQ16" s="646"/>
      <c r="AR16" s="646"/>
      <c r="AS16" s="646"/>
      <c r="AT16" s="646"/>
      <c r="AU16" s="646"/>
      <c r="AV16" s="646"/>
      <c r="AW16" s="646"/>
      <c r="AX16" s="646"/>
      <c r="AY16" s="646"/>
      <c r="AZ16" s="646"/>
      <c r="BA16" s="646"/>
      <c r="BB16" s="646"/>
      <c r="BC16" s="647"/>
      <c r="BD16" s="648">
        <v>1201036</v>
      </c>
      <c r="BE16" s="649"/>
      <c r="BF16" s="649"/>
      <c r="BG16" s="649"/>
      <c r="BH16" s="649"/>
      <c r="BI16" s="649"/>
      <c r="BJ16" s="649"/>
      <c r="BK16" s="650"/>
      <c r="BL16" s="651">
        <v>0.8</v>
      </c>
      <c r="BM16" s="651"/>
      <c r="BN16" s="651"/>
      <c r="BO16" s="651"/>
      <c r="BP16" s="652" t="s">
        <v>232</v>
      </c>
      <c r="BQ16" s="652"/>
      <c r="BR16" s="652"/>
      <c r="BS16" s="652"/>
      <c r="BT16" s="652"/>
      <c r="BU16" s="652"/>
      <c r="BV16" s="652"/>
      <c r="BW16" s="656"/>
      <c r="BY16" s="645" t="s">
        <v>233</v>
      </c>
      <c r="BZ16" s="646"/>
      <c r="CA16" s="646"/>
      <c r="CB16" s="646"/>
      <c r="CC16" s="646"/>
      <c r="CD16" s="646"/>
      <c r="CE16" s="646"/>
      <c r="CF16" s="646"/>
      <c r="CG16" s="646"/>
      <c r="CH16" s="646"/>
      <c r="CI16" s="646"/>
      <c r="CJ16" s="646"/>
      <c r="CK16" s="646"/>
      <c r="CL16" s="647"/>
      <c r="CM16" s="648">
        <v>104330636</v>
      </c>
      <c r="CN16" s="649"/>
      <c r="CO16" s="649"/>
      <c r="CP16" s="649"/>
      <c r="CQ16" s="649"/>
      <c r="CR16" s="649"/>
      <c r="CS16" s="649"/>
      <c r="CT16" s="650"/>
      <c r="CU16" s="651">
        <v>21.6</v>
      </c>
      <c r="CV16" s="651"/>
      <c r="CW16" s="651"/>
      <c r="CX16" s="651"/>
      <c r="CY16" s="657">
        <v>5253467</v>
      </c>
      <c r="CZ16" s="649"/>
      <c r="DA16" s="649"/>
      <c r="DB16" s="649"/>
      <c r="DC16" s="649"/>
      <c r="DD16" s="649"/>
      <c r="DE16" s="649"/>
      <c r="DF16" s="649"/>
      <c r="DG16" s="649"/>
      <c r="DH16" s="649"/>
      <c r="DI16" s="649"/>
      <c r="DJ16" s="649"/>
      <c r="DK16" s="650"/>
      <c r="DL16" s="657">
        <v>78390464</v>
      </c>
      <c r="DM16" s="649"/>
      <c r="DN16" s="649"/>
      <c r="DO16" s="649"/>
      <c r="DP16" s="649"/>
      <c r="DQ16" s="649"/>
      <c r="DR16" s="649"/>
      <c r="DS16" s="649"/>
      <c r="DT16" s="649"/>
      <c r="DU16" s="649"/>
      <c r="DV16" s="649"/>
      <c r="DW16" s="649"/>
      <c r="DX16" s="658"/>
    </row>
    <row r="17" spans="2:128" ht="11.25" customHeight="1" x14ac:dyDescent="0.15">
      <c r="B17" s="645" t="s">
        <v>234</v>
      </c>
      <c r="C17" s="646"/>
      <c r="D17" s="646"/>
      <c r="E17" s="646"/>
      <c r="F17" s="646"/>
      <c r="G17" s="646"/>
      <c r="H17" s="646"/>
      <c r="I17" s="646"/>
      <c r="J17" s="646"/>
      <c r="K17" s="646"/>
      <c r="L17" s="646"/>
      <c r="M17" s="646"/>
      <c r="N17" s="646"/>
      <c r="O17" s="646"/>
      <c r="P17" s="646"/>
      <c r="Q17" s="647"/>
      <c r="R17" s="648">
        <v>3458855</v>
      </c>
      <c r="S17" s="649"/>
      <c r="T17" s="649"/>
      <c r="U17" s="649"/>
      <c r="V17" s="649"/>
      <c r="W17" s="649"/>
      <c r="X17" s="649"/>
      <c r="Y17" s="650"/>
      <c r="Z17" s="653">
        <v>0.7</v>
      </c>
      <c r="AA17" s="654"/>
      <c r="AB17" s="654"/>
      <c r="AC17" s="659"/>
      <c r="AD17" s="657" t="s">
        <v>136</v>
      </c>
      <c r="AE17" s="649"/>
      <c r="AF17" s="649"/>
      <c r="AG17" s="649"/>
      <c r="AH17" s="649"/>
      <c r="AI17" s="649"/>
      <c r="AJ17" s="649"/>
      <c r="AK17" s="650"/>
      <c r="AL17" s="653" t="s">
        <v>136</v>
      </c>
      <c r="AM17" s="654"/>
      <c r="AN17" s="654"/>
      <c r="AO17" s="655"/>
      <c r="AP17" s="645" t="s">
        <v>235</v>
      </c>
      <c r="AQ17" s="646"/>
      <c r="AR17" s="646"/>
      <c r="AS17" s="646"/>
      <c r="AT17" s="646"/>
      <c r="AU17" s="646"/>
      <c r="AV17" s="646"/>
      <c r="AW17" s="646"/>
      <c r="AX17" s="646"/>
      <c r="AY17" s="646"/>
      <c r="AZ17" s="646"/>
      <c r="BA17" s="646"/>
      <c r="BB17" s="646"/>
      <c r="BC17" s="647"/>
      <c r="BD17" s="648">
        <v>29930463</v>
      </c>
      <c r="BE17" s="649"/>
      <c r="BF17" s="649"/>
      <c r="BG17" s="649"/>
      <c r="BH17" s="649"/>
      <c r="BI17" s="649"/>
      <c r="BJ17" s="649"/>
      <c r="BK17" s="650"/>
      <c r="BL17" s="651">
        <v>19.600000000000001</v>
      </c>
      <c r="BM17" s="651"/>
      <c r="BN17" s="651"/>
      <c r="BO17" s="651"/>
      <c r="BP17" s="652" t="s">
        <v>136</v>
      </c>
      <c r="BQ17" s="652"/>
      <c r="BR17" s="652"/>
      <c r="BS17" s="652"/>
      <c r="BT17" s="652"/>
      <c r="BU17" s="652"/>
      <c r="BV17" s="652"/>
      <c r="BW17" s="656"/>
      <c r="BY17" s="645" t="s">
        <v>236</v>
      </c>
      <c r="BZ17" s="646"/>
      <c r="CA17" s="646"/>
      <c r="CB17" s="646"/>
      <c r="CC17" s="646"/>
      <c r="CD17" s="646"/>
      <c r="CE17" s="646"/>
      <c r="CF17" s="646"/>
      <c r="CG17" s="646"/>
      <c r="CH17" s="646"/>
      <c r="CI17" s="646"/>
      <c r="CJ17" s="646"/>
      <c r="CK17" s="646"/>
      <c r="CL17" s="647"/>
      <c r="CM17" s="648">
        <v>3159249</v>
      </c>
      <c r="CN17" s="649"/>
      <c r="CO17" s="649"/>
      <c r="CP17" s="649"/>
      <c r="CQ17" s="649"/>
      <c r="CR17" s="649"/>
      <c r="CS17" s="649"/>
      <c r="CT17" s="650"/>
      <c r="CU17" s="651">
        <v>0.7</v>
      </c>
      <c r="CV17" s="651"/>
      <c r="CW17" s="651"/>
      <c r="CX17" s="651"/>
      <c r="CY17" s="657" t="s">
        <v>202</v>
      </c>
      <c r="CZ17" s="649"/>
      <c r="DA17" s="649"/>
      <c r="DB17" s="649"/>
      <c r="DC17" s="649"/>
      <c r="DD17" s="649"/>
      <c r="DE17" s="649"/>
      <c r="DF17" s="649"/>
      <c r="DG17" s="649"/>
      <c r="DH17" s="649"/>
      <c r="DI17" s="649"/>
      <c r="DJ17" s="649"/>
      <c r="DK17" s="650"/>
      <c r="DL17" s="657">
        <v>52744</v>
      </c>
      <c r="DM17" s="649"/>
      <c r="DN17" s="649"/>
      <c r="DO17" s="649"/>
      <c r="DP17" s="649"/>
      <c r="DQ17" s="649"/>
      <c r="DR17" s="649"/>
      <c r="DS17" s="649"/>
      <c r="DT17" s="649"/>
      <c r="DU17" s="649"/>
      <c r="DV17" s="649"/>
      <c r="DW17" s="649"/>
      <c r="DX17" s="658"/>
    </row>
    <row r="18" spans="2:128" ht="11.25" customHeight="1" x14ac:dyDescent="0.15">
      <c r="B18" s="645" t="s">
        <v>237</v>
      </c>
      <c r="C18" s="646"/>
      <c r="D18" s="646"/>
      <c r="E18" s="646"/>
      <c r="F18" s="646"/>
      <c r="G18" s="646"/>
      <c r="H18" s="646"/>
      <c r="I18" s="646"/>
      <c r="J18" s="646"/>
      <c r="K18" s="646"/>
      <c r="L18" s="646"/>
      <c r="M18" s="646"/>
      <c r="N18" s="646"/>
      <c r="O18" s="646"/>
      <c r="P18" s="646"/>
      <c r="Q18" s="647"/>
      <c r="R18" s="648">
        <v>9753</v>
      </c>
      <c r="S18" s="649"/>
      <c r="T18" s="649"/>
      <c r="U18" s="649"/>
      <c r="V18" s="649"/>
      <c r="W18" s="649"/>
      <c r="X18" s="649"/>
      <c r="Y18" s="650"/>
      <c r="Z18" s="653">
        <v>0</v>
      </c>
      <c r="AA18" s="654"/>
      <c r="AB18" s="654"/>
      <c r="AC18" s="659"/>
      <c r="AD18" s="657" t="s">
        <v>136</v>
      </c>
      <c r="AE18" s="649"/>
      <c r="AF18" s="649"/>
      <c r="AG18" s="649"/>
      <c r="AH18" s="649"/>
      <c r="AI18" s="649"/>
      <c r="AJ18" s="649"/>
      <c r="AK18" s="650"/>
      <c r="AL18" s="653" t="s">
        <v>136</v>
      </c>
      <c r="AM18" s="654"/>
      <c r="AN18" s="654"/>
      <c r="AO18" s="655"/>
      <c r="AP18" s="645" t="s">
        <v>238</v>
      </c>
      <c r="AQ18" s="646"/>
      <c r="AR18" s="646"/>
      <c r="AS18" s="646"/>
      <c r="AT18" s="646"/>
      <c r="AU18" s="646"/>
      <c r="AV18" s="646"/>
      <c r="AW18" s="646"/>
      <c r="AX18" s="646"/>
      <c r="AY18" s="646"/>
      <c r="AZ18" s="646"/>
      <c r="BA18" s="646"/>
      <c r="BB18" s="646"/>
      <c r="BC18" s="647"/>
      <c r="BD18" s="648">
        <v>41982115</v>
      </c>
      <c r="BE18" s="649"/>
      <c r="BF18" s="649"/>
      <c r="BG18" s="649"/>
      <c r="BH18" s="649"/>
      <c r="BI18" s="649"/>
      <c r="BJ18" s="649"/>
      <c r="BK18" s="650"/>
      <c r="BL18" s="651">
        <v>27.5</v>
      </c>
      <c r="BM18" s="651"/>
      <c r="BN18" s="651"/>
      <c r="BO18" s="651"/>
      <c r="BP18" s="652" t="s">
        <v>136</v>
      </c>
      <c r="BQ18" s="652"/>
      <c r="BR18" s="652"/>
      <c r="BS18" s="652"/>
      <c r="BT18" s="652"/>
      <c r="BU18" s="652"/>
      <c r="BV18" s="652"/>
      <c r="BW18" s="656"/>
      <c r="BY18" s="645" t="s">
        <v>239</v>
      </c>
      <c r="BZ18" s="646"/>
      <c r="CA18" s="646"/>
      <c r="CB18" s="646"/>
      <c r="CC18" s="646"/>
      <c r="CD18" s="646"/>
      <c r="CE18" s="646"/>
      <c r="CF18" s="646"/>
      <c r="CG18" s="646"/>
      <c r="CH18" s="646"/>
      <c r="CI18" s="646"/>
      <c r="CJ18" s="646"/>
      <c r="CK18" s="646"/>
      <c r="CL18" s="647"/>
      <c r="CM18" s="648">
        <v>92151530</v>
      </c>
      <c r="CN18" s="649"/>
      <c r="CO18" s="649"/>
      <c r="CP18" s="649"/>
      <c r="CQ18" s="649"/>
      <c r="CR18" s="649"/>
      <c r="CS18" s="649"/>
      <c r="CT18" s="650"/>
      <c r="CU18" s="651">
        <v>19.100000000000001</v>
      </c>
      <c r="CV18" s="651"/>
      <c r="CW18" s="651"/>
      <c r="CX18" s="651"/>
      <c r="CY18" s="657" t="s">
        <v>136</v>
      </c>
      <c r="CZ18" s="649"/>
      <c r="DA18" s="649"/>
      <c r="DB18" s="649"/>
      <c r="DC18" s="649"/>
      <c r="DD18" s="649"/>
      <c r="DE18" s="649"/>
      <c r="DF18" s="649"/>
      <c r="DG18" s="649"/>
      <c r="DH18" s="649"/>
      <c r="DI18" s="649"/>
      <c r="DJ18" s="649"/>
      <c r="DK18" s="650"/>
      <c r="DL18" s="657">
        <v>89735943</v>
      </c>
      <c r="DM18" s="649"/>
      <c r="DN18" s="649"/>
      <c r="DO18" s="649"/>
      <c r="DP18" s="649"/>
      <c r="DQ18" s="649"/>
      <c r="DR18" s="649"/>
      <c r="DS18" s="649"/>
      <c r="DT18" s="649"/>
      <c r="DU18" s="649"/>
      <c r="DV18" s="649"/>
      <c r="DW18" s="649"/>
      <c r="DX18" s="658"/>
    </row>
    <row r="19" spans="2:128" ht="11.25" customHeight="1" x14ac:dyDescent="0.15">
      <c r="B19" s="645" t="s">
        <v>240</v>
      </c>
      <c r="C19" s="646"/>
      <c r="D19" s="646"/>
      <c r="E19" s="646"/>
      <c r="F19" s="646"/>
      <c r="G19" s="646"/>
      <c r="H19" s="646"/>
      <c r="I19" s="646"/>
      <c r="J19" s="646"/>
      <c r="K19" s="646"/>
      <c r="L19" s="646"/>
      <c r="M19" s="646"/>
      <c r="N19" s="646"/>
      <c r="O19" s="646"/>
      <c r="P19" s="646"/>
      <c r="Q19" s="647"/>
      <c r="R19" s="648">
        <v>302575366</v>
      </c>
      <c r="S19" s="649"/>
      <c r="T19" s="649"/>
      <c r="U19" s="649"/>
      <c r="V19" s="649"/>
      <c r="W19" s="649"/>
      <c r="X19" s="649"/>
      <c r="Y19" s="650"/>
      <c r="Z19" s="653">
        <v>60.6</v>
      </c>
      <c r="AA19" s="654"/>
      <c r="AB19" s="654"/>
      <c r="AC19" s="659"/>
      <c r="AD19" s="657">
        <v>274124957</v>
      </c>
      <c r="AE19" s="649"/>
      <c r="AF19" s="649"/>
      <c r="AG19" s="649"/>
      <c r="AH19" s="649"/>
      <c r="AI19" s="649"/>
      <c r="AJ19" s="649"/>
      <c r="AK19" s="650"/>
      <c r="AL19" s="653">
        <v>98.2</v>
      </c>
      <c r="AM19" s="654"/>
      <c r="AN19" s="654"/>
      <c r="AO19" s="655"/>
      <c r="AP19" s="645" t="s">
        <v>241</v>
      </c>
      <c r="AQ19" s="646"/>
      <c r="AR19" s="646"/>
      <c r="AS19" s="646"/>
      <c r="AT19" s="646"/>
      <c r="AU19" s="646"/>
      <c r="AV19" s="646"/>
      <c r="AW19" s="646"/>
      <c r="AX19" s="646"/>
      <c r="AY19" s="646"/>
      <c r="AZ19" s="646"/>
      <c r="BA19" s="646"/>
      <c r="BB19" s="646"/>
      <c r="BC19" s="647"/>
      <c r="BD19" s="648">
        <v>2271397</v>
      </c>
      <c r="BE19" s="649"/>
      <c r="BF19" s="649"/>
      <c r="BG19" s="649"/>
      <c r="BH19" s="649"/>
      <c r="BI19" s="649"/>
      <c r="BJ19" s="649"/>
      <c r="BK19" s="650"/>
      <c r="BL19" s="651">
        <v>1.5</v>
      </c>
      <c r="BM19" s="651"/>
      <c r="BN19" s="651"/>
      <c r="BO19" s="651"/>
      <c r="BP19" s="652" t="s">
        <v>136</v>
      </c>
      <c r="BQ19" s="652"/>
      <c r="BR19" s="652"/>
      <c r="BS19" s="652"/>
      <c r="BT19" s="652"/>
      <c r="BU19" s="652"/>
      <c r="BV19" s="652"/>
      <c r="BW19" s="656"/>
      <c r="BY19" s="645" t="s">
        <v>242</v>
      </c>
      <c r="BZ19" s="646"/>
      <c r="CA19" s="646"/>
      <c r="CB19" s="646"/>
      <c r="CC19" s="646"/>
      <c r="CD19" s="646"/>
      <c r="CE19" s="646"/>
      <c r="CF19" s="646"/>
      <c r="CG19" s="646"/>
      <c r="CH19" s="646"/>
      <c r="CI19" s="646"/>
      <c r="CJ19" s="646"/>
      <c r="CK19" s="646"/>
      <c r="CL19" s="647"/>
      <c r="CM19" s="648">
        <v>901914</v>
      </c>
      <c r="CN19" s="649"/>
      <c r="CO19" s="649"/>
      <c r="CP19" s="649"/>
      <c r="CQ19" s="649"/>
      <c r="CR19" s="649"/>
      <c r="CS19" s="649"/>
      <c r="CT19" s="650"/>
      <c r="CU19" s="651">
        <v>0.2</v>
      </c>
      <c r="CV19" s="651"/>
      <c r="CW19" s="651"/>
      <c r="CX19" s="651"/>
      <c r="CY19" s="657" t="s">
        <v>118</v>
      </c>
      <c r="CZ19" s="649"/>
      <c r="DA19" s="649"/>
      <c r="DB19" s="649"/>
      <c r="DC19" s="649"/>
      <c r="DD19" s="649"/>
      <c r="DE19" s="649"/>
      <c r="DF19" s="649"/>
      <c r="DG19" s="649"/>
      <c r="DH19" s="649"/>
      <c r="DI19" s="649"/>
      <c r="DJ19" s="649"/>
      <c r="DK19" s="650"/>
      <c r="DL19" s="657">
        <v>901914</v>
      </c>
      <c r="DM19" s="649"/>
      <c r="DN19" s="649"/>
      <c r="DO19" s="649"/>
      <c r="DP19" s="649"/>
      <c r="DQ19" s="649"/>
      <c r="DR19" s="649"/>
      <c r="DS19" s="649"/>
      <c r="DT19" s="649"/>
      <c r="DU19" s="649"/>
      <c r="DV19" s="649"/>
      <c r="DW19" s="649"/>
      <c r="DX19" s="658"/>
    </row>
    <row r="20" spans="2:128" ht="11.25" customHeight="1" x14ac:dyDescent="0.15">
      <c r="B20" s="645" t="s">
        <v>243</v>
      </c>
      <c r="C20" s="646"/>
      <c r="D20" s="646"/>
      <c r="E20" s="646"/>
      <c r="F20" s="646"/>
      <c r="G20" s="646"/>
      <c r="H20" s="646"/>
      <c r="I20" s="646"/>
      <c r="J20" s="646"/>
      <c r="K20" s="646"/>
      <c r="L20" s="646"/>
      <c r="M20" s="646"/>
      <c r="N20" s="646"/>
      <c r="O20" s="646"/>
      <c r="P20" s="646"/>
      <c r="Q20" s="647"/>
      <c r="R20" s="648">
        <v>279912</v>
      </c>
      <c r="S20" s="649"/>
      <c r="T20" s="649"/>
      <c r="U20" s="649"/>
      <c r="V20" s="649"/>
      <c r="W20" s="649"/>
      <c r="X20" s="649"/>
      <c r="Y20" s="650"/>
      <c r="Z20" s="653">
        <v>0.1</v>
      </c>
      <c r="AA20" s="654"/>
      <c r="AB20" s="654"/>
      <c r="AC20" s="659"/>
      <c r="AD20" s="657">
        <v>279912</v>
      </c>
      <c r="AE20" s="649"/>
      <c r="AF20" s="649"/>
      <c r="AG20" s="649"/>
      <c r="AH20" s="649"/>
      <c r="AI20" s="649"/>
      <c r="AJ20" s="649"/>
      <c r="AK20" s="650"/>
      <c r="AL20" s="653">
        <v>0.1</v>
      </c>
      <c r="AM20" s="654"/>
      <c r="AN20" s="654"/>
      <c r="AO20" s="655"/>
      <c r="AP20" s="660" t="s">
        <v>244</v>
      </c>
      <c r="AQ20" s="661"/>
      <c r="AR20" s="661"/>
      <c r="AS20" s="661"/>
      <c r="AT20" s="661"/>
      <c r="AU20" s="661"/>
      <c r="AV20" s="661"/>
      <c r="AW20" s="661"/>
      <c r="AX20" s="661"/>
      <c r="AY20" s="661"/>
      <c r="AZ20" s="661"/>
      <c r="BA20" s="661"/>
      <c r="BB20" s="661"/>
      <c r="BC20" s="662"/>
      <c r="BD20" s="648">
        <v>1091544</v>
      </c>
      <c r="BE20" s="649"/>
      <c r="BF20" s="649"/>
      <c r="BG20" s="649"/>
      <c r="BH20" s="649"/>
      <c r="BI20" s="649"/>
      <c r="BJ20" s="649"/>
      <c r="BK20" s="650"/>
      <c r="BL20" s="651">
        <v>0.7</v>
      </c>
      <c r="BM20" s="651"/>
      <c r="BN20" s="651"/>
      <c r="BO20" s="651"/>
      <c r="BP20" s="652" t="s">
        <v>136</v>
      </c>
      <c r="BQ20" s="652"/>
      <c r="BR20" s="652"/>
      <c r="BS20" s="652"/>
      <c r="BT20" s="652"/>
      <c r="BU20" s="652"/>
      <c r="BV20" s="652"/>
      <c r="BW20" s="656"/>
      <c r="BY20" s="660" t="s">
        <v>245</v>
      </c>
      <c r="BZ20" s="661"/>
      <c r="CA20" s="661"/>
      <c r="CB20" s="661"/>
      <c r="CC20" s="661"/>
      <c r="CD20" s="661"/>
      <c r="CE20" s="661"/>
      <c r="CF20" s="661"/>
      <c r="CG20" s="661"/>
      <c r="CH20" s="661"/>
      <c r="CI20" s="661"/>
      <c r="CJ20" s="661"/>
      <c r="CK20" s="661"/>
      <c r="CL20" s="662"/>
      <c r="CM20" s="648" t="s">
        <v>136</v>
      </c>
      <c r="CN20" s="649"/>
      <c r="CO20" s="649"/>
      <c r="CP20" s="649"/>
      <c r="CQ20" s="649"/>
      <c r="CR20" s="649"/>
      <c r="CS20" s="649"/>
      <c r="CT20" s="650"/>
      <c r="CU20" s="651" t="s">
        <v>136</v>
      </c>
      <c r="CV20" s="651"/>
      <c r="CW20" s="651"/>
      <c r="CX20" s="651"/>
      <c r="CY20" s="657" t="s">
        <v>136</v>
      </c>
      <c r="CZ20" s="649"/>
      <c r="DA20" s="649"/>
      <c r="DB20" s="649"/>
      <c r="DC20" s="649"/>
      <c r="DD20" s="649"/>
      <c r="DE20" s="649"/>
      <c r="DF20" s="649"/>
      <c r="DG20" s="649"/>
      <c r="DH20" s="649"/>
      <c r="DI20" s="649"/>
      <c r="DJ20" s="649"/>
      <c r="DK20" s="650"/>
      <c r="DL20" s="657" t="s">
        <v>202</v>
      </c>
      <c r="DM20" s="649"/>
      <c r="DN20" s="649"/>
      <c r="DO20" s="649"/>
      <c r="DP20" s="649"/>
      <c r="DQ20" s="649"/>
      <c r="DR20" s="649"/>
      <c r="DS20" s="649"/>
      <c r="DT20" s="649"/>
      <c r="DU20" s="649"/>
      <c r="DV20" s="649"/>
      <c r="DW20" s="649"/>
      <c r="DX20" s="658"/>
    </row>
    <row r="21" spans="2:128" ht="11.25" customHeight="1" x14ac:dyDescent="0.15">
      <c r="B21" s="645" t="s">
        <v>246</v>
      </c>
      <c r="C21" s="646"/>
      <c r="D21" s="646"/>
      <c r="E21" s="646"/>
      <c r="F21" s="646"/>
      <c r="G21" s="646"/>
      <c r="H21" s="646"/>
      <c r="I21" s="646"/>
      <c r="J21" s="646"/>
      <c r="K21" s="646"/>
      <c r="L21" s="646"/>
      <c r="M21" s="646"/>
      <c r="N21" s="646"/>
      <c r="O21" s="646"/>
      <c r="P21" s="646"/>
      <c r="Q21" s="647"/>
      <c r="R21" s="648">
        <v>3341701</v>
      </c>
      <c r="S21" s="649"/>
      <c r="T21" s="649"/>
      <c r="U21" s="649"/>
      <c r="V21" s="649"/>
      <c r="W21" s="649"/>
      <c r="X21" s="649"/>
      <c r="Y21" s="650"/>
      <c r="Z21" s="653">
        <v>0.7</v>
      </c>
      <c r="AA21" s="654"/>
      <c r="AB21" s="654"/>
      <c r="AC21" s="659"/>
      <c r="AD21" s="657" t="s">
        <v>136</v>
      </c>
      <c r="AE21" s="649"/>
      <c r="AF21" s="649"/>
      <c r="AG21" s="649"/>
      <c r="AH21" s="649"/>
      <c r="AI21" s="649"/>
      <c r="AJ21" s="649"/>
      <c r="AK21" s="650"/>
      <c r="AL21" s="653" t="s">
        <v>136</v>
      </c>
      <c r="AM21" s="654"/>
      <c r="AN21" s="654"/>
      <c r="AO21" s="655"/>
      <c r="AP21" s="660" t="s">
        <v>247</v>
      </c>
      <c r="AQ21" s="661"/>
      <c r="AR21" s="661"/>
      <c r="AS21" s="661"/>
      <c r="AT21" s="661"/>
      <c r="AU21" s="661"/>
      <c r="AV21" s="661"/>
      <c r="AW21" s="661"/>
      <c r="AX21" s="661"/>
      <c r="AY21" s="661"/>
      <c r="AZ21" s="661"/>
      <c r="BA21" s="661"/>
      <c r="BB21" s="661"/>
      <c r="BC21" s="662"/>
      <c r="BD21" s="648">
        <v>286287</v>
      </c>
      <c r="BE21" s="649"/>
      <c r="BF21" s="649"/>
      <c r="BG21" s="649"/>
      <c r="BH21" s="649"/>
      <c r="BI21" s="649"/>
      <c r="BJ21" s="649"/>
      <c r="BK21" s="650"/>
      <c r="BL21" s="651">
        <v>0.2</v>
      </c>
      <c r="BM21" s="651"/>
      <c r="BN21" s="651"/>
      <c r="BO21" s="651"/>
      <c r="BP21" s="652" t="s">
        <v>136</v>
      </c>
      <c r="BQ21" s="652"/>
      <c r="BR21" s="652"/>
      <c r="BS21" s="652"/>
      <c r="BT21" s="652"/>
      <c r="BU21" s="652"/>
      <c r="BV21" s="652"/>
      <c r="BW21" s="656"/>
      <c r="BY21" s="660" t="s">
        <v>248</v>
      </c>
      <c r="BZ21" s="661"/>
      <c r="CA21" s="661"/>
      <c r="CB21" s="661"/>
      <c r="CC21" s="661"/>
      <c r="CD21" s="661"/>
      <c r="CE21" s="661"/>
      <c r="CF21" s="661"/>
      <c r="CG21" s="661"/>
      <c r="CH21" s="661"/>
      <c r="CI21" s="661"/>
      <c r="CJ21" s="661"/>
      <c r="CK21" s="661"/>
      <c r="CL21" s="662"/>
      <c r="CM21" s="648">
        <v>285667</v>
      </c>
      <c r="CN21" s="649"/>
      <c r="CO21" s="649"/>
      <c r="CP21" s="649"/>
      <c r="CQ21" s="649"/>
      <c r="CR21" s="649"/>
      <c r="CS21" s="649"/>
      <c r="CT21" s="650"/>
      <c r="CU21" s="651">
        <v>0.1</v>
      </c>
      <c r="CV21" s="651"/>
      <c r="CW21" s="651"/>
      <c r="CX21" s="651"/>
      <c r="CY21" s="657" t="s">
        <v>202</v>
      </c>
      <c r="CZ21" s="649"/>
      <c r="DA21" s="649"/>
      <c r="DB21" s="649"/>
      <c r="DC21" s="649"/>
      <c r="DD21" s="649"/>
      <c r="DE21" s="649"/>
      <c r="DF21" s="649"/>
      <c r="DG21" s="649"/>
      <c r="DH21" s="649"/>
      <c r="DI21" s="649"/>
      <c r="DJ21" s="649"/>
      <c r="DK21" s="650"/>
      <c r="DL21" s="657">
        <v>285667</v>
      </c>
      <c r="DM21" s="649"/>
      <c r="DN21" s="649"/>
      <c r="DO21" s="649"/>
      <c r="DP21" s="649"/>
      <c r="DQ21" s="649"/>
      <c r="DR21" s="649"/>
      <c r="DS21" s="649"/>
      <c r="DT21" s="649"/>
      <c r="DU21" s="649"/>
      <c r="DV21" s="649"/>
      <c r="DW21" s="649"/>
      <c r="DX21" s="658"/>
    </row>
    <row r="22" spans="2:128" ht="11.25" customHeight="1" x14ac:dyDescent="0.15">
      <c r="B22" s="645" t="s">
        <v>249</v>
      </c>
      <c r="C22" s="646"/>
      <c r="D22" s="646"/>
      <c r="E22" s="646"/>
      <c r="F22" s="646"/>
      <c r="G22" s="646"/>
      <c r="H22" s="646"/>
      <c r="I22" s="646"/>
      <c r="J22" s="646"/>
      <c r="K22" s="646"/>
      <c r="L22" s="646"/>
      <c r="M22" s="646"/>
      <c r="N22" s="646"/>
      <c r="O22" s="646"/>
      <c r="P22" s="646"/>
      <c r="Q22" s="647"/>
      <c r="R22" s="648">
        <v>7829818</v>
      </c>
      <c r="S22" s="649"/>
      <c r="T22" s="649"/>
      <c r="U22" s="649"/>
      <c r="V22" s="649"/>
      <c r="W22" s="649"/>
      <c r="X22" s="649"/>
      <c r="Y22" s="650"/>
      <c r="Z22" s="653">
        <v>1.6</v>
      </c>
      <c r="AA22" s="654"/>
      <c r="AB22" s="654"/>
      <c r="AC22" s="659"/>
      <c r="AD22" s="657">
        <v>4122406</v>
      </c>
      <c r="AE22" s="649"/>
      <c r="AF22" s="649"/>
      <c r="AG22" s="649"/>
      <c r="AH22" s="649"/>
      <c r="AI22" s="649"/>
      <c r="AJ22" s="649"/>
      <c r="AK22" s="650"/>
      <c r="AL22" s="653">
        <v>1.5</v>
      </c>
      <c r="AM22" s="654"/>
      <c r="AN22" s="654"/>
      <c r="AO22" s="655"/>
      <c r="AP22" s="660" t="s">
        <v>250</v>
      </c>
      <c r="AQ22" s="661"/>
      <c r="AR22" s="661"/>
      <c r="AS22" s="661"/>
      <c r="AT22" s="661"/>
      <c r="AU22" s="661"/>
      <c r="AV22" s="661"/>
      <c r="AW22" s="661"/>
      <c r="AX22" s="661"/>
      <c r="AY22" s="661"/>
      <c r="AZ22" s="661"/>
      <c r="BA22" s="661"/>
      <c r="BB22" s="661"/>
      <c r="BC22" s="662"/>
      <c r="BD22" s="648">
        <v>1826778</v>
      </c>
      <c r="BE22" s="649"/>
      <c r="BF22" s="649"/>
      <c r="BG22" s="649"/>
      <c r="BH22" s="649"/>
      <c r="BI22" s="649"/>
      <c r="BJ22" s="649"/>
      <c r="BK22" s="650"/>
      <c r="BL22" s="651">
        <v>1.2</v>
      </c>
      <c r="BM22" s="651"/>
      <c r="BN22" s="651"/>
      <c r="BO22" s="651"/>
      <c r="BP22" s="652" t="s">
        <v>136</v>
      </c>
      <c r="BQ22" s="652"/>
      <c r="BR22" s="652"/>
      <c r="BS22" s="652"/>
      <c r="BT22" s="652"/>
      <c r="BU22" s="652"/>
      <c r="BV22" s="652"/>
      <c r="BW22" s="656"/>
      <c r="BY22" s="660" t="s">
        <v>251</v>
      </c>
      <c r="BZ22" s="661"/>
      <c r="CA22" s="661"/>
      <c r="CB22" s="661"/>
      <c r="CC22" s="661"/>
      <c r="CD22" s="661"/>
      <c r="CE22" s="661"/>
      <c r="CF22" s="661"/>
      <c r="CG22" s="661"/>
      <c r="CH22" s="661"/>
      <c r="CI22" s="661"/>
      <c r="CJ22" s="661"/>
      <c r="CK22" s="661"/>
      <c r="CL22" s="662"/>
      <c r="CM22" s="648">
        <v>639210</v>
      </c>
      <c r="CN22" s="649"/>
      <c r="CO22" s="649"/>
      <c r="CP22" s="649"/>
      <c r="CQ22" s="649"/>
      <c r="CR22" s="649"/>
      <c r="CS22" s="649"/>
      <c r="CT22" s="650"/>
      <c r="CU22" s="651">
        <v>0.1</v>
      </c>
      <c r="CV22" s="651"/>
      <c r="CW22" s="651"/>
      <c r="CX22" s="651"/>
      <c r="CY22" s="657" t="s">
        <v>136</v>
      </c>
      <c r="CZ22" s="649"/>
      <c r="DA22" s="649"/>
      <c r="DB22" s="649"/>
      <c r="DC22" s="649"/>
      <c r="DD22" s="649"/>
      <c r="DE22" s="649"/>
      <c r="DF22" s="649"/>
      <c r="DG22" s="649"/>
      <c r="DH22" s="649"/>
      <c r="DI22" s="649"/>
      <c r="DJ22" s="649"/>
      <c r="DK22" s="650"/>
      <c r="DL22" s="657">
        <v>639210</v>
      </c>
      <c r="DM22" s="649"/>
      <c r="DN22" s="649"/>
      <c r="DO22" s="649"/>
      <c r="DP22" s="649"/>
      <c r="DQ22" s="649"/>
      <c r="DR22" s="649"/>
      <c r="DS22" s="649"/>
      <c r="DT22" s="649"/>
      <c r="DU22" s="649"/>
      <c r="DV22" s="649"/>
      <c r="DW22" s="649"/>
      <c r="DX22" s="658"/>
    </row>
    <row r="23" spans="2:128" ht="11.25" customHeight="1" x14ac:dyDescent="0.15">
      <c r="B23" s="645" t="s">
        <v>252</v>
      </c>
      <c r="C23" s="646"/>
      <c r="D23" s="646"/>
      <c r="E23" s="646"/>
      <c r="F23" s="646"/>
      <c r="G23" s="646"/>
      <c r="H23" s="646"/>
      <c r="I23" s="646"/>
      <c r="J23" s="646"/>
      <c r="K23" s="646"/>
      <c r="L23" s="646"/>
      <c r="M23" s="646"/>
      <c r="N23" s="646"/>
      <c r="O23" s="646"/>
      <c r="P23" s="646"/>
      <c r="Q23" s="647"/>
      <c r="R23" s="648">
        <v>1864202</v>
      </c>
      <c r="S23" s="649"/>
      <c r="T23" s="649"/>
      <c r="U23" s="649"/>
      <c r="V23" s="649"/>
      <c r="W23" s="649"/>
      <c r="X23" s="649"/>
      <c r="Y23" s="650"/>
      <c r="Z23" s="653">
        <v>0.4</v>
      </c>
      <c r="AA23" s="654"/>
      <c r="AB23" s="654"/>
      <c r="AC23" s="659"/>
      <c r="AD23" s="657" t="s">
        <v>136</v>
      </c>
      <c r="AE23" s="649"/>
      <c r="AF23" s="649"/>
      <c r="AG23" s="649"/>
      <c r="AH23" s="649"/>
      <c r="AI23" s="649"/>
      <c r="AJ23" s="649"/>
      <c r="AK23" s="650"/>
      <c r="AL23" s="653" t="s">
        <v>202</v>
      </c>
      <c r="AM23" s="654"/>
      <c r="AN23" s="654"/>
      <c r="AO23" s="655"/>
      <c r="AP23" s="660" t="s">
        <v>253</v>
      </c>
      <c r="AQ23" s="661"/>
      <c r="AR23" s="661"/>
      <c r="AS23" s="661"/>
      <c r="AT23" s="661"/>
      <c r="AU23" s="661"/>
      <c r="AV23" s="661"/>
      <c r="AW23" s="661"/>
      <c r="AX23" s="661"/>
      <c r="AY23" s="661"/>
      <c r="AZ23" s="661"/>
      <c r="BA23" s="661"/>
      <c r="BB23" s="661"/>
      <c r="BC23" s="662"/>
      <c r="BD23" s="648">
        <v>11319963</v>
      </c>
      <c r="BE23" s="649"/>
      <c r="BF23" s="649"/>
      <c r="BG23" s="649"/>
      <c r="BH23" s="649"/>
      <c r="BI23" s="649"/>
      <c r="BJ23" s="649"/>
      <c r="BK23" s="650"/>
      <c r="BL23" s="651">
        <v>7.4</v>
      </c>
      <c r="BM23" s="651"/>
      <c r="BN23" s="651"/>
      <c r="BO23" s="651"/>
      <c r="BP23" s="652" t="s">
        <v>136</v>
      </c>
      <c r="BQ23" s="652"/>
      <c r="BR23" s="652"/>
      <c r="BS23" s="652"/>
      <c r="BT23" s="652"/>
      <c r="BU23" s="652"/>
      <c r="BV23" s="652"/>
      <c r="BW23" s="656"/>
      <c r="BY23" s="660" t="s">
        <v>254</v>
      </c>
      <c r="BZ23" s="661"/>
      <c r="CA23" s="661"/>
      <c r="CB23" s="661"/>
      <c r="CC23" s="661"/>
      <c r="CD23" s="661"/>
      <c r="CE23" s="661"/>
      <c r="CF23" s="661"/>
      <c r="CG23" s="661"/>
      <c r="CH23" s="661"/>
      <c r="CI23" s="661"/>
      <c r="CJ23" s="661"/>
      <c r="CK23" s="661"/>
      <c r="CL23" s="662"/>
      <c r="CM23" s="648">
        <v>531592</v>
      </c>
      <c r="CN23" s="649"/>
      <c r="CO23" s="649"/>
      <c r="CP23" s="649"/>
      <c r="CQ23" s="649"/>
      <c r="CR23" s="649"/>
      <c r="CS23" s="649"/>
      <c r="CT23" s="650"/>
      <c r="CU23" s="651">
        <v>0.1</v>
      </c>
      <c r="CV23" s="651"/>
      <c r="CW23" s="651"/>
      <c r="CX23" s="651"/>
      <c r="CY23" s="657" t="s">
        <v>202</v>
      </c>
      <c r="CZ23" s="649"/>
      <c r="DA23" s="649"/>
      <c r="DB23" s="649"/>
      <c r="DC23" s="649"/>
      <c r="DD23" s="649"/>
      <c r="DE23" s="649"/>
      <c r="DF23" s="649"/>
      <c r="DG23" s="649"/>
      <c r="DH23" s="649"/>
      <c r="DI23" s="649"/>
      <c r="DJ23" s="649"/>
      <c r="DK23" s="650"/>
      <c r="DL23" s="657">
        <v>531592</v>
      </c>
      <c r="DM23" s="649"/>
      <c r="DN23" s="649"/>
      <c r="DO23" s="649"/>
      <c r="DP23" s="649"/>
      <c r="DQ23" s="649"/>
      <c r="DR23" s="649"/>
      <c r="DS23" s="649"/>
      <c r="DT23" s="649"/>
      <c r="DU23" s="649"/>
      <c r="DV23" s="649"/>
      <c r="DW23" s="649"/>
      <c r="DX23" s="658"/>
    </row>
    <row r="24" spans="2:128" ht="11.25" customHeight="1" x14ac:dyDescent="0.15">
      <c r="B24" s="645" t="s">
        <v>255</v>
      </c>
      <c r="C24" s="646"/>
      <c r="D24" s="646"/>
      <c r="E24" s="646"/>
      <c r="F24" s="646"/>
      <c r="G24" s="646"/>
      <c r="H24" s="646"/>
      <c r="I24" s="646"/>
      <c r="J24" s="646"/>
      <c r="K24" s="646"/>
      <c r="L24" s="646"/>
      <c r="M24" s="646"/>
      <c r="N24" s="646"/>
      <c r="O24" s="646"/>
      <c r="P24" s="646"/>
      <c r="Q24" s="647"/>
      <c r="R24" s="648">
        <v>59630114</v>
      </c>
      <c r="S24" s="649"/>
      <c r="T24" s="649"/>
      <c r="U24" s="649"/>
      <c r="V24" s="649"/>
      <c r="W24" s="649"/>
      <c r="X24" s="649"/>
      <c r="Y24" s="650"/>
      <c r="Z24" s="653">
        <v>11.9</v>
      </c>
      <c r="AA24" s="654"/>
      <c r="AB24" s="654"/>
      <c r="AC24" s="659"/>
      <c r="AD24" s="657" t="s">
        <v>136</v>
      </c>
      <c r="AE24" s="649"/>
      <c r="AF24" s="649"/>
      <c r="AG24" s="649"/>
      <c r="AH24" s="649"/>
      <c r="AI24" s="649"/>
      <c r="AJ24" s="649"/>
      <c r="AK24" s="650"/>
      <c r="AL24" s="653" t="s">
        <v>136</v>
      </c>
      <c r="AM24" s="654"/>
      <c r="AN24" s="654"/>
      <c r="AO24" s="655"/>
      <c r="AP24" s="660" t="s">
        <v>256</v>
      </c>
      <c r="AQ24" s="661"/>
      <c r="AR24" s="661"/>
      <c r="AS24" s="661"/>
      <c r="AT24" s="661"/>
      <c r="AU24" s="661"/>
      <c r="AV24" s="661"/>
      <c r="AW24" s="661"/>
      <c r="AX24" s="661"/>
      <c r="AY24" s="661"/>
      <c r="AZ24" s="661"/>
      <c r="BA24" s="661"/>
      <c r="BB24" s="661"/>
      <c r="BC24" s="662"/>
      <c r="BD24" s="648">
        <v>17055700</v>
      </c>
      <c r="BE24" s="649"/>
      <c r="BF24" s="649"/>
      <c r="BG24" s="649"/>
      <c r="BH24" s="649"/>
      <c r="BI24" s="649"/>
      <c r="BJ24" s="649"/>
      <c r="BK24" s="650"/>
      <c r="BL24" s="651">
        <v>11.2</v>
      </c>
      <c r="BM24" s="651"/>
      <c r="BN24" s="651"/>
      <c r="BO24" s="651"/>
      <c r="BP24" s="652" t="s">
        <v>202</v>
      </c>
      <c r="BQ24" s="652"/>
      <c r="BR24" s="652"/>
      <c r="BS24" s="652"/>
      <c r="BT24" s="652"/>
      <c r="BU24" s="652"/>
      <c r="BV24" s="652"/>
      <c r="BW24" s="656"/>
      <c r="BY24" s="660" t="s">
        <v>257</v>
      </c>
      <c r="BZ24" s="661"/>
      <c r="CA24" s="661"/>
      <c r="CB24" s="661"/>
      <c r="CC24" s="661"/>
      <c r="CD24" s="661"/>
      <c r="CE24" s="661"/>
      <c r="CF24" s="661"/>
      <c r="CG24" s="661"/>
      <c r="CH24" s="661"/>
      <c r="CI24" s="661"/>
      <c r="CJ24" s="661"/>
      <c r="CK24" s="661"/>
      <c r="CL24" s="662"/>
      <c r="CM24" s="648" t="s">
        <v>136</v>
      </c>
      <c r="CN24" s="649"/>
      <c r="CO24" s="649"/>
      <c r="CP24" s="649"/>
      <c r="CQ24" s="649"/>
      <c r="CR24" s="649"/>
      <c r="CS24" s="649"/>
      <c r="CT24" s="650"/>
      <c r="CU24" s="651" t="s">
        <v>136</v>
      </c>
      <c r="CV24" s="651"/>
      <c r="CW24" s="651"/>
      <c r="CX24" s="651"/>
      <c r="CY24" s="657" t="s">
        <v>202</v>
      </c>
      <c r="CZ24" s="649"/>
      <c r="DA24" s="649"/>
      <c r="DB24" s="649"/>
      <c r="DC24" s="649"/>
      <c r="DD24" s="649"/>
      <c r="DE24" s="649"/>
      <c r="DF24" s="649"/>
      <c r="DG24" s="649"/>
      <c r="DH24" s="649"/>
      <c r="DI24" s="649"/>
      <c r="DJ24" s="649"/>
      <c r="DK24" s="650"/>
      <c r="DL24" s="657" t="s">
        <v>136</v>
      </c>
      <c r="DM24" s="649"/>
      <c r="DN24" s="649"/>
      <c r="DO24" s="649"/>
      <c r="DP24" s="649"/>
      <c r="DQ24" s="649"/>
      <c r="DR24" s="649"/>
      <c r="DS24" s="649"/>
      <c r="DT24" s="649"/>
      <c r="DU24" s="649"/>
      <c r="DV24" s="649"/>
      <c r="DW24" s="649"/>
      <c r="DX24" s="658"/>
    </row>
    <row r="25" spans="2:128" ht="11.25" customHeight="1" x14ac:dyDescent="0.15">
      <c r="B25" s="645" t="s">
        <v>258</v>
      </c>
      <c r="C25" s="646"/>
      <c r="D25" s="646"/>
      <c r="E25" s="646"/>
      <c r="F25" s="646"/>
      <c r="G25" s="646"/>
      <c r="H25" s="646"/>
      <c r="I25" s="646"/>
      <c r="J25" s="646"/>
      <c r="K25" s="646"/>
      <c r="L25" s="646"/>
      <c r="M25" s="646"/>
      <c r="N25" s="646"/>
      <c r="O25" s="646"/>
      <c r="P25" s="646"/>
      <c r="Q25" s="647"/>
      <c r="R25" s="648" t="s">
        <v>118</v>
      </c>
      <c r="S25" s="649"/>
      <c r="T25" s="649"/>
      <c r="U25" s="649"/>
      <c r="V25" s="649"/>
      <c r="W25" s="649"/>
      <c r="X25" s="649"/>
      <c r="Y25" s="650"/>
      <c r="Z25" s="653" t="s">
        <v>202</v>
      </c>
      <c r="AA25" s="654"/>
      <c r="AB25" s="654"/>
      <c r="AC25" s="659"/>
      <c r="AD25" s="657" t="s">
        <v>136</v>
      </c>
      <c r="AE25" s="649"/>
      <c r="AF25" s="649"/>
      <c r="AG25" s="649"/>
      <c r="AH25" s="649"/>
      <c r="AI25" s="649"/>
      <c r="AJ25" s="649"/>
      <c r="AK25" s="650"/>
      <c r="AL25" s="653" t="s">
        <v>232</v>
      </c>
      <c r="AM25" s="654"/>
      <c r="AN25" s="654"/>
      <c r="AO25" s="655"/>
      <c r="AP25" s="660" t="s">
        <v>259</v>
      </c>
      <c r="AQ25" s="661"/>
      <c r="AR25" s="661"/>
      <c r="AS25" s="661"/>
      <c r="AT25" s="661"/>
      <c r="AU25" s="661"/>
      <c r="AV25" s="661"/>
      <c r="AW25" s="661"/>
      <c r="AX25" s="661"/>
      <c r="AY25" s="661"/>
      <c r="AZ25" s="661"/>
      <c r="BA25" s="661"/>
      <c r="BB25" s="661"/>
      <c r="BC25" s="662"/>
      <c r="BD25" s="648">
        <v>661</v>
      </c>
      <c r="BE25" s="649"/>
      <c r="BF25" s="649"/>
      <c r="BG25" s="649"/>
      <c r="BH25" s="649"/>
      <c r="BI25" s="649"/>
      <c r="BJ25" s="649"/>
      <c r="BK25" s="650"/>
      <c r="BL25" s="651">
        <v>0</v>
      </c>
      <c r="BM25" s="651"/>
      <c r="BN25" s="651"/>
      <c r="BO25" s="651"/>
      <c r="BP25" s="652" t="s">
        <v>136</v>
      </c>
      <c r="BQ25" s="652"/>
      <c r="BR25" s="652"/>
      <c r="BS25" s="652"/>
      <c r="BT25" s="652"/>
      <c r="BU25" s="652"/>
      <c r="BV25" s="652"/>
      <c r="BW25" s="656"/>
      <c r="BY25" s="660" t="s">
        <v>260</v>
      </c>
      <c r="BZ25" s="661"/>
      <c r="CA25" s="661"/>
      <c r="CB25" s="661"/>
      <c r="CC25" s="661"/>
      <c r="CD25" s="661"/>
      <c r="CE25" s="661"/>
      <c r="CF25" s="661"/>
      <c r="CG25" s="661"/>
      <c r="CH25" s="661"/>
      <c r="CI25" s="661"/>
      <c r="CJ25" s="661"/>
      <c r="CK25" s="661"/>
      <c r="CL25" s="662"/>
      <c r="CM25" s="648" t="s">
        <v>136</v>
      </c>
      <c r="CN25" s="649"/>
      <c r="CO25" s="649"/>
      <c r="CP25" s="649"/>
      <c r="CQ25" s="649"/>
      <c r="CR25" s="649"/>
      <c r="CS25" s="649"/>
      <c r="CT25" s="650"/>
      <c r="CU25" s="651" t="s">
        <v>202</v>
      </c>
      <c r="CV25" s="651"/>
      <c r="CW25" s="651"/>
      <c r="CX25" s="651"/>
      <c r="CY25" s="657" t="s">
        <v>202</v>
      </c>
      <c r="CZ25" s="649"/>
      <c r="DA25" s="649"/>
      <c r="DB25" s="649"/>
      <c r="DC25" s="649"/>
      <c r="DD25" s="649"/>
      <c r="DE25" s="649"/>
      <c r="DF25" s="649"/>
      <c r="DG25" s="649"/>
      <c r="DH25" s="649"/>
      <c r="DI25" s="649"/>
      <c r="DJ25" s="649"/>
      <c r="DK25" s="650"/>
      <c r="DL25" s="657" t="s">
        <v>136</v>
      </c>
      <c r="DM25" s="649"/>
      <c r="DN25" s="649"/>
      <c r="DO25" s="649"/>
      <c r="DP25" s="649"/>
      <c r="DQ25" s="649"/>
      <c r="DR25" s="649"/>
      <c r="DS25" s="649"/>
      <c r="DT25" s="649"/>
      <c r="DU25" s="649"/>
      <c r="DV25" s="649"/>
      <c r="DW25" s="649"/>
      <c r="DX25" s="658"/>
    </row>
    <row r="26" spans="2:128" ht="11.25" customHeight="1" x14ac:dyDescent="0.15">
      <c r="B26" s="645" t="s">
        <v>261</v>
      </c>
      <c r="C26" s="646"/>
      <c r="D26" s="646"/>
      <c r="E26" s="646"/>
      <c r="F26" s="646"/>
      <c r="G26" s="646"/>
      <c r="H26" s="646"/>
      <c r="I26" s="646"/>
      <c r="J26" s="646"/>
      <c r="K26" s="646"/>
      <c r="L26" s="646"/>
      <c r="M26" s="646"/>
      <c r="N26" s="646"/>
      <c r="O26" s="646"/>
      <c r="P26" s="646"/>
      <c r="Q26" s="647"/>
      <c r="R26" s="648">
        <v>930090</v>
      </c>
      <c r="S26" s="649"/>
      <c r="T26" s="649"/>
      <c r="U26" s="649"/>
      <c r="V26" s="649"/>
      <c r="W26" s="649"/>
      <c r="X26" s="649"/>
      <c r="Y26" s="650"/>
      <c r="Z26" s="653">
        <v>0.2</v>
      </c>
      <c r="AA26" s="654"/>
      <c r="AB26" s="654"/>
      <c r="AC26" s="659"/>
      <c r="AD26" s="657">
        <v>328878</v>
      </c>
      <c r="AE26" s="649"/>
      <c r="AF26" s="649"/>
      <c r="AG26" s="649"/>
      <c r="AH26" s="649"/>
      <c r="AI26" s="649"/>
      <c r="AJ26" s="649"/>
      <c r="AK26" s="650"/>
      <c r="AL26" s="653">
        <v>0.1</v>
      </c>
      <c r="AM26" s="654"/>
      <c r="AN26" s="654"/>
      <c r="AO26" s="655"/>
      <c r="AP26" s="660" t="s">
        <v>262</v>
      </c>
      <c r="AQ26" s="661"/>
      <c r="AR26" s="661"/>
      <c r="AS26" s="661"/>
      <c r="AT26" s="661"/>
      <c r="AU26" s="661"/>
      <c r="AV26" s="661"/>
      <c r="AW26" s="661"/>
      <c r="AX26" s="661"/>
      <c r="AY26" s="661"/>
      <c r="AZ26" s="661"/>
      <c r="BA26" s="661"/>
      <c r="BB26" s="661"/>
      <c r="BC26" s="662"/>
      <c r="BD26" s="648" t="s">
        <v>136</v>
      </c>
      <c r="BE26" s="649"/>
      <c r="BF26" s="649"/>
      <c r="BG26" s="649"/>
      <c r="BH26" s="649"/>
      <c r="BI26" s="649"/>
      <c r="BJ26" s="649"/>
      <c r="BK26" s="650"/>
      <c r="BL26" s="651" t="s">
        <v>202</v>
      </c>
      <c r="BM26" s="651"/>
      <c r="BN26" s="651"/>
      <c r="BO26" s="651"/>
      <c r="BP26" s="652" t="s">
        <v>202</v>
      </c>
      <c r="BQ26" s="652"/>
      <c r="BR26" s="652"/>
      <c r="BS26" s="652"/>
      <c r="BT26" s="652"/>
      <c r="BU26" s="652"/>
      <c r="BV26" s="652"/>
      <c r="BW26" s="656"/>
      <c r="BY26" s="660" t="s">
        <v>263</v>
      </c>
      <c r="BZ26" s="661"/>
      <c r="CA26" s="661"/>
      <c r="CB26" s="661"/>
      <c r="CC26" s="661"/>
      <c r="CD26" s="661"/>
      <c r="CE26" s="661"/>
      <c r="CF26" s="661"/>
      <c r="CG26" s="661"/>
      <c r="CH26" s="661"/>
      <c r="CI26" s="661"/>
      <c r="CJ26" s="661"/>
      <c r="CK26" s="661"/>
      <c r="CL26" s="662"/>
      <c r="CM26" s="648">
        <v>21007343</v>
      </c>
      <c r="CN26" s="649"/>
      <c r="CO26" s="649"/>
      <c r="CP26" s="649"/>
      <c r="CQ26" s="649"/>
      <c r="CR26" s="649"/>
      <c r="CS26" s="649"/>
      <c r="CT26" s="650"/>
      <c r="CU26" s="651">
        <v>4.4000000000000004</v>
      </c>
      <c r="CV26" s="651"/>
      <c r="CW26" s="651"/>
      <c r="CX26" s="651"/>
      <c r="CY26" s="657" t="s">
        <v>202</v>
      </c>
      <c r="CZ26" s="649"/>
      <c r="DA26" s="649"/>
      <c r="DB26" s="649"/>
      <c r="DC26" s="649"/>
      <c r="DD26" s="649"/>
      <c r="DE26" s="649"/>
      <c r="DF26" s="649"/>
      <c r="DG26" s="649"/>
      <c r="DH26" s="649"/>
      <c r="DI26" s="649"/>
      <c r="DJ26" s="649"/>
      <c r="DK26" s="650"/>
      <c r="DL26" s="657">
        <v>21007343</v>
      </c>
      <c r="DM26" s="649"/>
      <c r="DN26" s="649"/>
      <c r="DO26" s="649"/>
      <c r="DP26" s="649"/>
      <c r="DQ26" s="649"/>
      <c r="DR26" s="649"/>
      <c r="DS26" s="649"/>
      <c r="DT26" s="649"/>
      <c r="DU26" s="649"/>
      <c r="DV26" s="649"/>
      <c r="DW26" s="649"/>
      <c r="DX26" s="658"/>
    </row>
    <row r="27" spans="2:128" ht="11.25" customHeight="1" x14ac:dyDescent="0.15">
      <c r="B27" s="645" t="s">
        <v>264</v>
      </c>
      <c r="C27" s="646"/>
      <c r="D27" s="646"/>
      <c r="E27" s="646"/>
      <c r="F27" s="646"/>
      <c r="G27" s="646"/>
      <c r="H27" s="646"/>
      <c r="I27" s="646"/>
      <c r="J27" s="646"/>
      <c r="K27" s="646"/>
      <c r="L27" s="646"/>
      <c r="M27" s="646"/>
      <c r="N27" s="646"/>
      <c r="O27" s="646"/>
      <c r="P27" s="646"/>
      <c r="Q27" s="647"/>
      <c r="R27" s="648">
        <v>171392</v>
      </c>
      <c r="S27" s="649"/>
      <c r="T27" s="649"/>
      <c r="U27" s="649"/>
      <c r="V27" s="649"/>
      <c r="W27" s="649"/>
      <c r="X27" s="649"/>
      <c r="Y27" s="650"/>
      <c r="Z27" s="653">
        <v>0</v>
      </c>
      <c r="AA27" s="654"/>
      <c r="AB27" s="654"/>
      <c r="AC27" s="659"/>
      <c r="AD27" s="657" t="s">
        <v>136</v>
      </c>
      <c r="AE27" s="649"/>
      <c r="AF27" s="649"/>
      <c r="AG27" s="649"/>
      <c r="AH27" s="649"/>
      <c r="AI27" s="649"/>
      <c r="AJ27" s="649"/>
      <c r="AK27" s="650"/>
      <c r="AL27" s="653" t="s">
        <v>136</v>
      </c>
      <c r="AM27" s="654"/>
      <c r="AN27" s="654"/>
      <c r="AO27" s="655"/>
      <c r="AP27" s="660" t="s">
        <v>265</v>
      </c>
      <c r="AQ27" s="661"/>
      <c r="AR27" s="661"/>
      <c r="AS27" s="661"/>
      <c r="AT27" s="661"/>
      <c r="AU27" s="661"/>
      <c r="AV27" s="661"/>
      <c r="AW27" s="661"/>
      <c r="AX27" s="661"/>
      <c r="AY27" s="661"/>
      <c r="AZ27" s="661"/>
      <c r="BA27" s="661"/>
      <c r="BB27" s="661"/>
      <c r="BC27" s="662"/>
      <c r="BD27" s="648" t="s">
        <v>202</v>
      </c>
      <c r="BE27" s="649"/>
      <c r="BF27" s="649"/>
      <c r="BG27" s="649"/>
      <c r="BH27" s="649"/>
      <c r="BI27" s="649"/>
      <c r="BJ27" s="649"/>
      <c r="BK27" s="650"/>
      <c r="BL27" s="651" t="s">
        <v>202</v>
      </c>
      <c r="BM27" s="651"/>
      <c r="BN27" s="651"/>
      <c r="BO27" s="651"/>
      <c r="BP27" s="652" t="s">
        <v>136</v>
      </c>
      <c r="BQ27" s="652"/>
      <c r="BR27" s="652"/>
      <c r="BS27" s="652"/>
      <c r="BT27" s="652"/>
      <c r="BU27" s="652"/>
      <c r="BV27" s="652"/>
      <c r="BW27" s="656"/>
      <c r="BY27" s="660" t="s">
        <v>266</v>
      </c>
      <c r="BZ27" s="661"/>
      <c r="CA27" s="661"/>
      <c r="CB27" s="661"/>
      <c r="CC27" s="661"/>
      <c r="CD27" s="661"/>
      <c r="CE27" s="661"/>
      <c r="CF27" s="661"/>
      <c r="CG27" s="661"/>
      <c r="CH27" s="661"/>
      <c r="CI27" s="661"/>
      <c r="CJ27" s="661"/>
      <c r="CK27" s="661"/>
      <c r="CL27" s="662"/>
      <c r="CM27" s="648">
        <v>194737</v>
      </c>
      <c r="CN27" s="649"/>
      <c r="CO27" s="649"/>
      <c r="CP27" s="649"/>
      <c r="CQ27" s="649"/>
      <c r="CR27" s="649"/>
      <c r="CS27" s="649"/>
      <c r="CT27" s="650"/>
      <c r="CU27" s="651">
        <v>0</v>
      </c>
      <c r="CV27" s="651"/>
      <c r="CW27" s="651"/>
      <c r="CX27" s="651"/>
      <c r="CY27" s="657" t="s">
        <v>232</v>
      </c>
      <c r="CZ27" s="649"/>
      <c r="DA27" s="649"/>
      <c r="DB27" s="649"/>
      <c r="DC27" s="649"/>
      <c r="DD27" s="649"/>
      <c r="DE27" s="649"/>
      <c r="DF27" s="649"/>
      <c r="DG27" s="649"/>
      <c r="DH27" s="649"/>
      <c r="DI27" s="649"/>
      <c r="DJ27" s="649"/>
      <c r="DK27" s="650"/>
      <c r="DL27" s="657">
        <v>194737</v>
      </c>
      <c r="DM27" s="649"/>
      <c r="DN27" s="649"/>
      <c r="DO27" s="649"/>
      <c r="DP27" s="649"/>
      <c r="DQ27" s="649"/>
      <c r="DR27" s="649"/>
      <c r="DS27" s="649"/>
      <c r="DT27" s="649"/>
      <c r="DU27" s="649"/>
      <c r="DV27" s="649"/>
      <c r="DW27" s="649"/>
      <c r="DX27" s="658"/>
    </row>
    <row r="28" spans="2:128" ht="11.25" customHeight="1" x14ac:dyDescent="0.15">
      <c r="B28" s="645" t="s">
        <v>267</v>
      </c>
      <c r="C28" s="646"/>
      <c r="D28" s="646"/>
      <c r="E28" s="646"/>
      <c r="F28" s="646"/>
      <c r="G28" s="646"/>
      <c r="H28" s="646"/>
      <c r="I28" s="646"/>
      <c r="J28" s="646"/>
      <c r="K28" s="646"/>
      <c r="L28" s="646"/>
      <c r="M28" s="646"/>
      <c r="N28" s="646"/>
      <c r="O28" s="646"/>
      <c r="P28" s="646"/>
      <c r="Q28" s="647"/>
      <c r="R28" s="648">
        <v>5088905</v>
      </c>
      <c r="S28" s="649"/>
      <c r="T28" s="649"/>
      <c r="U28" s="649"/>
      <c r="V28" s="649"/>
      <c r="W28" s="649"/>
      <c r="X28" s="649"/>
      <c r="Y28" s="650"/>
      <c r="Z28" s="653">
        <v>1</v>
      </c>
      <c r="AA28" s="654"/>
      <c r="AB28" s="654"/>
      <c r="AC28" s="659"/>
      <c r="AD28" s="657" t="s">
        <v>136</v>
      </c>
      <c r="AE28" s="649"/>
      <c r="AF28" s="649"/>
      <c r="AG28" s="649"/>
      <c r="AH28" s="649"/>
      <c r="AI28" s="649"/>
      <c r="AJ28" s="649"/>
      <c r="AK28" s="650"/>
      <c r="AL28" s="653" t="s">
        <v>136</v>
      </c>
      <c r="AM28" s="654"/>
      <c r="AN28" s="654"/>
      <c r="AO28" s="655"/>
      <c r="AP28" s="660" t="s">
        <v>268</v>
      </c>
      <c r="AQ28" s="661"/>
      <c r="AR28" s="661"/>
      <c r="AS28" s="661"/>
      <c r="AT28" s="661"/>
      <c r="AU28" s="661"/>
      <c r="AV28" s="661"/>
      <c r="AW28" s="661"/>
      <c r="AX28" s="661"/>
      <c r="AY28" s="661"/>
      <c r="AZ28" s="661"/>
      <c r="BA28" s="661"/>
      <c r="BB28" s="661"/>
      <c r="BC28" s="662"/>
      <c r="BD28" s="648">
        <v>6192</v>
      </c>
      <c r="BE28" s="649"/>
      <c r="BF28" s="649"/>
      <c r="BG28" s="649"/>
      <c r="BH28" s="649"/>
      <c r="BI28" s="649"/>
      <c r="BJ28" s="649"/>
      <c r="BK28" s="650"/>
      <c r="BL28" s="651">
        <v>0</v>
      </c>
      <c r="BM28" s="651"/>
      <c r="BN28" s="651"/>
      <c r="BO28" s="651"/>
      <c r="BP28" s="652" t="s">
        <v>202</v>
      </c>
      <c r="BQ28" s="652"/>
      <c r="BR28" s="652"/>
      <c r="BS28" s="652"/>
      <c r="BT28" s="652"/>
      <c r="BU28" s="652"/>
      <c r="BV28" s="652"/>
      <c r="BW28" s="656"/>
      <c r="BY28" s="660" t="s">
        <v>269</v>
      </c>
      <c r="BZ28" s="661"/>
      <c r="CA28" s="661"/>
      <c r="CB28" s="661"/>
      <c r="CC28" s="661"/>
      <c r="CD28" s="661"/>
      <c r="CE28" s="661"/>
      <c r="CF28" s="661"/>
      <c r="CG28" s="661"/>
      <c r="CH28" s="661"/>
      <c r="CI28" s="661"/>
      <c r="CJ28" s="661"/>
      <c r="CK28" s="661"/>
      <c r="CL28" s="662"/>
      <c r="CM28" s="648" t="s">
        <v>202</v>
      </c>
      <c r="CN28" s="649"/>
      <c r="CO28" s="649"/>
      <c r="CP28" s="649"/>
      <c r="CQ28" s="649"/>
      <c r="CR28" s="649"/>
      <c r="CS28" s="649"/>
      <c r="CT28" s="650"/>
      <c r="CU28" s="651" t="s">
        <v>232</v>
      </c>
      <c r="CV28" s="651"/>
      <c r="CW28" s="651"/>
      <c r="CX28" s="651"/>
      <c r="CY28" s="657" t="s">
        <v>136</v>
      </c>
      <c r="CZ28" s="649"/>
      <c r="DA28" s="649"/>
      <c r="DB28" s="649"/>
      <c r="DC28" s="649"/>
      <c r="DD28" s="649"/>
      <c r="DE28" s="649"/>
      <c r="DF28" s="649"/>
      <c r="DG28" s="649"/>
      <c r="DH28" s="649"/>
      <c r="DI28" s="649"/>
      <c r="DJ28" s="649"/>
      <c r="DK28" s="650"/>
      <c r="DL28" s="657" t="s">
        <v>118</v>
      </c>
      <c r="DM28" s="649"/>
      <c r="DN28" s="649"/>
      <c r="DO28" s="649"/>
      <c r="DP28" s="649"/>
      <c r="DQ28" s="649"/>
      <c r="DR28" s="649"/>
      <c r="DS28" s="649"/>
      <c r="DT28" s="649"/>
      <c r="DU28" s="649"/>
      <c r="DV28" s="649"/>
      <c r="DW28" s="649"/>
      <c r="DX28" s="658"/>
    </row>
    <row r="29" spans="2:128" ht="11.25" customHeight="1" x14ac:dyDescent="0.15">
      <c r="B29" s="645" t="s">
        <v>270</v>
      </c>
      <c r="C29" s="646"/>
      <c r="D29" s="646"/>
      <c r="E29" s="646"/>
      <c r="F29" s="646"/>
      <c r="G29" s="646"/>
      <c r="H29" s="646"/>
      <c r="I29" s="646"/>
      <c r="J29" s="646"/>
      <c r="K29" s="646"/>
      <c r="L29" s="646"/>
      <c r="M29" s="646"/>
      <c r="N29" s="646"/>
      <c r="O29" s="646"/>
      <c r="P29" s="646"/>
      <c r="Q29" s="647"/>
      <c r="R29" s="648">
        <v>18687148</v>
      </c>
      <c r="S29" s="649"/>
      <c r="T29" s="649"/>
      <c r="U29" s="649"/>
      <c r="V29" s="649"/>
      <c r="W29" s="649"/>
      <c r="X29" s="649"/>
      <c r="Y29" s="650"/>
      <c r="Z29" s="653">
        <v>3.7</v>
      </c>
      <c r="AA29" s="654"/>
      <c r="AB29" s="654"/>
      <c r="AC29" s="659"/>
      <c r="AD29" s="657" t="s">
        <v>136</v>
      </c>
      <c r="AE29" s="649"/>
      <c r="AF29" s="649"/>
      <c r="AG29" s="649"/>
      <c r="AH29" s="649"/>
      <c r="AI29" s="649"/>
      <c r="AJ29" s="649"/>
      <c r="AK29" s="650"/>
      <c r="AL29" s="653" t="s">
        <v>118</v>
      </c>
      <c r="AM29" s="654"/>
      <c r="AN29" s="654"/>
      <c r="AO29" s="655"/>
      <c r="AP29" s="660" t="s">
        <v>271</v>
      </c>
      <c r="AQ29" s="661"/>
      <c r="AR29" s="661"/>
      <c r="AS29" s="661"/>
      <c r="AT29" s="661"/>
      <c r="AU29" s="661"/>
      <c r="AV29" s="661"/>
      <c r="AW29" s="661"/>
      <c r="AX29" s="661"/>
      <c r="AY29" s="661"/>
      <c r="AZ29" s="661"/>
      <c r="BA29" s="661"/>
      <c r="BB29" s="661"/>
      <c r="BC29" s="662"/>
      <c r="BD29" s="648">
        <v>6192</v>
      </c>
      <c r="BE29" s="649"/>
      <c r="BF29" s="649"/>
      <c r="BG29" s="649"/>
      <c r="BH29" s="649"/>
      <c r="BI29" s="649"/>
      <c r="BJ29" s="649"/>
      <c r="BK29" s="650"/>
      <c r="BL29" s="651">
        <v>0</v>
      </c>
      <c r="BM29" s="651"/>
      <c r="BN29" s="651"/>
      <c r="BO29" s="651"/>
      <c r="BP29" s="652" t="s">
        <v>202</v>
      </c>
      <c r="BQ29" s="652"/>
      <c r="BR29" s="652"/>
      <c r="BS29" s="652"/>
      <c r="BT29" s="652"/>
      <c r="BU29" s="652"/>
      <c r="BV29" s="652"/>
      <c r="BW29" s="656"/>
      <c r="BY29" s="660" t="s">
        <v>272</v>
      </c>
      <c r="BZ29" s="661"/>
      <c r="CA29" s="661"/>
      <c r="CB29" s="661"/>
      <c r="CC29" s="661"/>
      <c r="CD29" s="661"/>
      <c r="CE29" s="661"/>
      <c r="CF29" s="661"/>
      <c r="CG29" s="661"/>
      <c r="CH29" s="661"/>
      <c r="CI29" s="661"/>
      <c r="CJ29" s="661"/>
      <c r="CK29" s="661"/>
      <c r="CL29" s="662"/>
      <c r="CM29" s="648">
        <v>1236420</v>
      </c>
      <c r="CN29" s="649"/>
      <c r="CO29" s="649"/>
      <c r="CP29" s="649"/>
      <c r="CQ29" s="649"/>
      <c r="CR29" s="649"/>
      <c r="CS29" s="649"/>
      <c r="CT29" s="650"/>
      <c r="CU29" s="651">
        <v>0.3</v>
      </c>
      <c r="CV29" s="651"/>
      <c r="CW29" s="651"/>
      <c r="CX29" s="651"/>
      <c r="CY29" s="657" t="s">
        <v>136</v>
      </c>
      <c r="CZ29" s="649"/>
      <c r="DA29" s="649"/>
      <c r="DB29" s="649"/>
      <c r="DC29" s="649"/>
      <c r="DD29" s="649"/>
      <c r="DE29" s="649"/>
      <c r="DF29" s="649"/>
      <c r="DG29" s="649"/>
      <c r="DH29" s="649"/>
      <c r="DI29" s="649"/>
      <c r="DJ29" s="649"/>
      <c r="DK29" s="650"/>
      <c r="DL29" s="657">
        <v>1236420</v>
      </c>
      <c r="DM29" s="649"/>
      <c r="DN29" s="649"/>
      <c r="DO29" s="649"/>
      <c r="DP29" s="649"/>
      <c r="DQ29" s="649"/>
      <c r="DR29" s="649"/>
      <c r="DS29" s="649"/>
      <c r="DT29" s="649"/>
      <c r="DU29" s="649"/>
      <c r="DV29" s="649"/>
      <c r="DW29" s="649"/>
      <c r="DX29" s="658"/>
    </row>
    <row r="30" spans="2:128" ht="11.25" customHeight="1" x14ac:dyDescent="0.15">
      <c r="B30" s="645" t="s">
        <v>273</v>
      </c>
      <c r="C30" s="646"/>
      <c r="D30" s="646"/>
      <c r="E30" s="646"/>
      <c r="F30" s="646"/>
      <c r="G30" s="646"/>
      <c r="H30" s="646"/>
      <c r="I30" s="646"/>
      <c r="J30" s="646"/>
      <c r="K30" s="646"/>
      <c r="L30" s="646"/>
      <c r="M30" s="646"/>
      <c r="N30" s="646"/>
      <c r="O30" s="646"/>
      <c r="P30" s="646"/>
      <c r="Q30" s="647"/>
      <c r="R30" s="648">
        <v>29788686</v>
      </c>
      <c r="S30" s="649"/>
      <c r="T30" s="649"/>
      <c r="U30" s="649"/>
      <c r="V30" s="649"/>
      <c r="W30" s="649"/>
      <c r="X30" s="649"/>
      <c r="Y30" s="650"/>
      <c r="Z30" s="653">
        <v>6</v>
      </c>
      <c r="AA30" s="654"/>
      <c r="AB30" s="654"/>
      <c r="AC30" s="659"/>
      <c r="AD30" s="657">
        <v>201614</v>
      </c>
      <c r="AE30" s="649"/>
      <c r="AF30" s="649"/>
      <c r="AG30" s="649"/>
      <c r="AH30" s="649"/>
      <c r="AI30" s="649"/>
      <c r="AJ30" s="649"/>
      <c r="AK30" s="650"/>
      <c r="AL30" s="653">
        <v>0.1</v>
      </c>
      <c r="AM30" s="654"/>
      <c r="AN30" s="654"/>
      <c r="AO30" s="655"/>
      <c r="AP30" s="660" t="s">
        <v>274</v>
      </c>
      <c r="AQ30" s="661"/>
      <c r="AR30" s="661"/>
      <c r="AS30" s="661"/>
      <c r="AT30" s="661"/>
      <c r="AU30" s="661"/>
      <c r="AV30" s="661"/>
      <c r="AW30" s="661"/>
      <c r="AX30" s="661"/>
      <c r="AY30" s="661"/>
      <c r="AZ30" s="661"/>
      <c r="BA30" s="661"/>
      <c r="BB30" s="661"/>
      <c r="BC30" s="662"/>
      <c r="BD30" s="648">
        <v>6192</v>
      </c>
      <c r="BE30" s="649"/>
      <c r="BF30" s="649"/>
      <c r="BG30" s="649"/>
      <c r="BH30" s="649"/>
      <c r="BI30" s="649"/>
      <c r="BJ30" s="649"/>
      <c r="BK30" s="650"/>
      <c r="BL30" s="651">
        <v>0</v>
      </c>
      <c r="BM30" s="651"/>
      <c r="BN30" s="651"/>
      <c r="BO30" s="651"/>
      <c r="BP30" s="652" t="s">
        <v>202</v>
      </c>
      <c r="BQ30" s="652"/>
      <c r="BR30" s="652"/>
      <c r="BS30" s="652"/>
      <c r="BT30" s="652"/>
      <c r="BU30" s="652"/>
      <c r="BV30" s="652"/>
      <c r="BW30" s="656"/>
      <c r="BY30" s="660" t="s">
        <v>275</v>
      </c>
      <c r="BZ30" s="666"/>
      <c r="CA30" s="666"/>
      <c r="CB30" s="666"/>
      <c r="CC30" s="666"/>
      <c r="CD30" s="666"/>
      <c r="CE30" s="666"/>
      <c r="CF30" s="666"/>
      <c r="CG30" s="666"/>
      <c r="CH30" s="666"/>
      <c r="CI30" s="666"/>
      <c r="CJ30" s="666"/>
      <c r="CK30" s="666"/>
      <c r="CL30" s="662"/>
      <c r="CM30" s="648" t="s">
        <v>118</v>
      </c>
      <c r="CN30" s="649"/>
      <c r="CO30" s="649"/>
      <c r="CP30" s="649"/>
      <c r="CQ30" s="649"/>
      <c r="CR30" s="649"/>
      <c r="CS30" s="649"/>
      <c r="CT30" s="650"/>
      <c r="CU30" s="651" t="s">
        <v>136</v>
      </c>
      <c r="CV30" s="651"/>
      <c r="CW30" s="651"/>
      <c r="CX30" s="651"/>
      <c r="CY30" s="657" t="s">
        <v>136</v>
      </c>
      <c r="CZ30" s="649"/>
      <c r="DA30" s="649"/>
      <c r="DB30" s="649"/>
      <c r="DC30" s="649"/>
      <c r="DD30" s="649"/>
      <c r="DE30" s="649"/>
      <c r="DF30" s="649"/>
      <c r="DG30" s="649"/>
      <c r="DH30" s="649"/>
      <c r="DI30" s="649"/>
      <c r="DJ30" s="649"/>
      <c r="DK30" s="650"/>
      <c r="DL30" s="657" t="s">
        <v>136</v>
      </c>
      <c r="DM30" s="649"/>
      <c r="DN30" s="649"/>
      <c r="DO30" s="649"/>
      <c r="DP30" s="649"/>
      <c r="DQ30" s="649"/>
      <c r="DR30" s="649"/>
      <c r="DS30" s="649"/>
      <c r="DT30" s="649"/>
      <c r="DU30" s="649"/>
      <c r="DV30" s="649"/>
      <c r="DW30" s="649"/>
      <c r="DX30" s="658"/>
    </row>
    <row r="31" spans="2:128" ht="11.25" customHeight="1" x14ac:dyDescent="0.15">
      <c r="B31" s="645" t="s">
        <v>276</v>
      </c>
      <c r="C31" s="646"/>
      <c r="D31" s="646"/>
      <c r="E31" s="646"/>
      <c r="F31" s="646"/>
      <c r="G31" s="646"/>
      <c r="H31" s="646"/>
      <c r="I31" s="646"/>
      <c r="J31" s="646"/>
      <c r="K31" s="646"/>
      <c r="L31" s="646"/>
      <c r="M31" s="646"/>
      <c r="N31" s="646"/>
      <c r="O31" s="646"/>
      <c r="P31" s="646"/>
      <c r="Q31" s="647"/>
      <c r="R31" s="648">
        <v>69141100</v>
      </c>
      <c r="S31" s="649"/>
      <c r="T31" s="649"/>
      <c r="U31" s="649"/>
      <c r="V31" s="649"/>
      <c r="W31" s="649"/>
      <c r="X31" s="649"/>
      <c r="Y31" s="650"/>
      <c r="Z31" s="653">
        <v>13.8</v>
      </c>
      <c r="AA31" s="654"/>
      <c r="AB31" s="654"/>
      <c r="AC31" s="659"/>
      <c r="AD31" s="657" t="s">
        <v>232</v>
      </c>
      <c r="AE31" s="649"/>
      <c r="AF31" s="649"/>
      <c r="AG31" s="649"/>
      <c r="AH31" s="649"/>
      <c r="AI31" s="649"/>
      <c r="AJ31" s="649"/>
      <c r="AK31" s="650"/>
      <c r="AL31" s="653" t="s">
        <v>136</v>
      </c>
      <c r="AM31" s="654"/>
      <c r="AN31" s="654"/>
      <c r="AO31" s="655"/>
      <c r="AP31" s="660" t="s">
        <v>277</v>
      </c>
      <c r="AQ31" s="661"/>
      <c r="AR31" s="661"/>
      <c r="AS31" s="661"/>
      <c r="AT31" s="661"/>
      <c r="AU31" s="661"/>
      <c r="AV31" s="661"/>
      <c r="AW31" s="661"/>
      <c r="AX31" s="661"/>
      <c r="AY31" s="661"/>
      <c r="AZ31" s="661"/>
      <c r="BA31" s="661"/>
      <c r="BB31" s="661"/>
      <c r="BC31" s="662"/>
      <c r="BD31" s="648" t="s">
        <v>136</v>
      </c>
      <c r="BE31" s="649"/>
      <c r="BF31" s="649"/>
      <c r="BG31" s="649"/>
      <c r="BH31" s="649"/>
      <c r="BI31" s="649"/>
      <c r="BJ31" s="649"/>
      <c r="BK31" s="650"/>
      <c r="BL31" s="651" t="s">
        <v>118</v>
      </c>
      <c r="BM31" s="651"/>
      <c r="BN31" s="651"/>
      <c r="BO31" s="651"/>
      <c r="BP31" s="652" t="s">
        <v>202</v>
      </c>
      <c r="BQ31" s="652"/>
      <c r="BR31" s="652"/>
      <c r="BS31" s="652"/>
      <c r="BT31" s="652"/>
      <c r="BU31" s="652"/>
      <c r="BV31" s="652"/>
      <c r="BW31" s="656"/>
      <c r="BY31" s="645" t="s">
        <v>278</v>
      </c>
      <c r="BZ31" s="646"/>
      <c r="CA31" s="646"/>
      <c r="CB31" s="646"/>
      <c r="CC31" s="646"/>
      <c r="CD31" s="646"/>
      <c r="CE31" s="646"/>
      <c r="CF31" s="646"/>
      <c r="CG31" s="646"/>
      <c r="CH31" s="646"/>
      <c r="CI31" s="646"/>
      <c r="CJ31" s="646"/>
      <c r="CK31" s="646"/>
      <c r="CL31" s="647"/>
      <c r="CM31" s="648" t="s">
        <v>136</v>
      </c>
      <c r="CN31" s="649"/>
      <c r="CO31" s="649"/>
      <c r="CP31" s="649"/>
      <c r="CQ31" s="649"/>
      <c r="CR31" s="649"/>
      <c r="CS31" s="649"/>
      <c r="CT31" s="650"/>
      <c r="CU31" s="651" t="s">
        <v>136</v>
      </c>
      <c r="CV31" s="651"/>
      <c r="CW31" s="651"/>
      <c r="CX31" s="651"/>
      <c r="CY31" s="657" t="s">
        <v>136</v>
      </c>
      <c r="CZ31" s="649"/>
      <c r="DA31" s="649"/>
      <c r="DB31" s="649"/>
      <c r="DC31" s="649"/>
      <c r="DD31" s="649"/>
      <c r="DE31" s="649"/>
      <c r="DF31" s="649"/>
      <c r="DG31" s="649"/>
      <c r="DH31" s="649"/>
      <c r="DI31" s="649"/>
      <c r="DJ31" s="649"/>
      <c r="DK31" s="650"/>
      <c r="DL31" s="657" t="s">
        <v>136</v>
      </c>
      <c r="DM31" s="649"/>
      <c r="DN31" s="649"/>
      <c r="DO31" s="649"/>
      <c r="DP31" s="649"/>
      <c r="DQ31" s="649"/>
      <c r="DR31" s="649"/>
      <c r="DS31" s="649"/>
      <c r="DT31" s="649"/>
      <c r="DU31" s="649"/>
      <c r="DV31" s="649"/>
      <c r="DW31" s="649"/>
      <c r="DX31" s="658"/>
    </row>
    <row r="32" spans="2:128" ht="11.25" customHeight="1" x14ac:dyDescent="0.15">
      <c r="B32" s="645" t="s">
        <v>279</v>
      </c>
      <c r="C32" s="646"/>
      <c r="D32" s="646"/>
      <c r="E32" s="646"/>
      <c r="F32" s="646"/>
      <c r="G32" s="646"/>
      <c r="H32" s="646"/>
      <c r="I32" s="646"/>
      <c r="J32" s="646"/>
      <c r="K32" s="646"/>
      <c r="L32" s="646"/>
      <c r="M32" s="646"/>
      <c r="N32" s="646"/>
      <c r="O32" s="646"/>
      <c r="P32" s="646"/>
      <c r="Q32" s="647"/>
      <c r="R32" s="648">
        <v>100000</v>
      </c>
      <c r="S32" s="649"/>
      <c r="T32" s="649"/>
      <c r="U32" s="649"/>
      <c r="V32" s="649"/>
      <c r="W32" s="649"/>
      <c r="X32" s="649"/>
      <c r="Y32" s="650"/>
      <c r="Z32" s="653">
        <v>0</v>
      </c>
      <c r="AA32" s="654"/>
      <c r="AB32" s="654"/>
      <c r="AC32" s="659"/>
      <c r="AD32" s="657" t="s">
        <v>136</v>
      </c>
      <c r="AE32" s="649"/>
      <c r="AF32" s="649"/>
      <c r="AG32" s="649"/>
      <c r="AH32" s="649"/>
      <c r="AI32" s="649"/>
      <c r="AJ32" s="649"/>
      <c r="AK32" s="650"/>
      <c r="AL32" s="653" t="s">
        <v>202</v>
      </c>
      <c r="AM32" s="654"/>
      <c r="AN32" s="654"/>
      <c r="AO32" s="655"/>
      <c r="AP32" s="660" t="s">
        <v>280</v>
      </c>
      <c r="AQ32" s="661"/>
      <c r="AR32" s="661"/>
      <c r="AS32" s="661"/>
      <c r="AT32" s="661"/>
      <c r="AU32" s="661"/>
      <c r="AV32" s="661"/>
      <c r="AW32" s="661"/>
      <c r="AX32" s="661"/>
      <c r="AY32" s="661"/>
      <c r="AZ32" s="661"/>
      <c r="BA32" s="661"/>
      <c r="BB32" s="661"/>
      <c r="BC32" s="662"/>
      <c r="BD32" s="648" t="s">
        <v>136</v>
      </c>
      <c r="BE32" s="649"/>
      <c r="BF32" s="649"/>
      <c r="BG32" s="649"/>
      <c r="BH32" s="649"/>
      <c r="BI32" s="649"/>
      <c r="BJ32" s="649"/>
      <c r="BK32" s="650"/>
      <c r="BL32" s="651" t="s">
        <v>202</v>
      </c>
      <c r="BM32" s="651"/>
      <c r="BN32" s="651"/>
      <c r="BO32" s="651"/>
      <c r="BP32" s="652" t="s">
        <v>202</v>
      </c>
      <c r="BQ32" s="652"/>
      <c r="BR32" s="652"/>
      <c r="BS32" s="652"/>
      <c r="BT32" s="652"/>
      <c r="BU32" s="652"/>
      <c r="BV32" s="652"/>
      <c r="BW32" s="656"/>
      <c r="BY32" s="663" t="s">
        <v>281</v>
      </c>
      <c r="BZ32" s="664"/>
      <c r="CA32" s="664"/>
      <c r="CB32" s="664"/>
      <c r="CC32" s="664"/>
      <c r="CD32" s="664"/>
      <c r="CE32" s="664"/>
      <c r="CF32" s="664"/>
      <c r="CG32" s="664"/>
      <c r="CH32" s="664"/>
      <c r="CI32" s="664"/>
      <c r="CJ32" s="664"/>
      <c r="CK32" s="664"/>
      <c r="CL32" s="665"/>
      <c r="CM32" s="648">
        <v>482135675</v>
      </c>
      <c r="CN32" s="649"/>
      <c r="CO32" s="649"/>
      <c r="CP32" s="649"/>
      <c r="CQ32" s="649"/>
      <c r="CR32" s="649"/>
      <c r="CS32" s="649"/>
      <c r="CT32" s="650"/>
      <c r="CU32" s="651">
        <v>100</v>
      </c>
      <c r="CV32" s="651"/>
      <c r="CW32" s="651"/>
      <c r="CX32" s="651"/>
      <c r="CY32" s="657">
        <v>91489667</v>
      </c>
      <c r="CZ32" s="649"/>
      <c r="DA32" s="649"/>
      <c r="DB32" s="649"/>
      <c r="DC32" s="649"/>
      <c r="DD32" s="649"/>
      <c r="DE32" s="649"/>
      <c r="DF32" s="649"/>
      <c r="DG32" s="649"/>
      <c r="DH32" s="649"/>
      <c r="DI32" s="649"/>
      <c r="DJ32" s="649"/>
      <c r="DK32" s="650"/>
      <c r="DL32" s="657">
        <v>334800259</v>
      </c>
      <c r="DM32" s="649"/>
      <c r="DN32" s="649"/>
      <c r="DO32" s="649"/>
      <c r="DP32" s="649"/>
      <c r="DQ32" s="649"/>
      <c r="DR32" s="649"/>
      <c r="DS32" s="649"/>
      <c r="DT32" s="649"/>
      <c r="DU32" s="649"/>
      <c r="DV32" s="649"/>
      <c r="DW32" s="649"/>
      <c r="DX32" s="658"/>
    </row>
    <row r="33" spans="2:128" ht="11.25" customHeight="1" x14ac:dyDescent="0.15">
      <c r="B33" s="645" t="s">
        <v>282</v>
      </c>
      <c r="C33" s="646"/>
      <c r="D33" s="646"/>
      <c r="E33" s="646"/>
      <c r="F33" s="646"/>
      <c r="G33" s="646"/>
      <c r="H33" s="646"/>
      <c r="I33" s="646"/>
      <c r="J33" s="646"/>
      <c r="K33" s="646"/>
      <c r="L33" s="646"/>
      <c r="M33" s="646"/>
      <c r="N33" s="646"/>
      <c r="O33" s="646"/>
      <c r="P33" s="646"/>
      <c r="Q33" s="647"/>
      <c r="R33" s="648">
        <v>24836000</v>
      </c>
      <c r="S33" s="649"/>
      <c r="T33" s="649"/>
      <c r="U33" s="649"/>
      <c r="V33" s="649"/>
      <c r="W33" s="649"/>
      <c r="X33" s="649"/>
      <c r="Y33" s="650"/>
      <c r="Z33" s="653">
        <v>5</v>
      </c>
      <c r="AA33" s="654"/>
      <c r="AB33" s="654"/>
      <c r="AC33" s="659"/>
      <c r="AD33" s="657" t="s">
        <v>136</v>
      </c>
      <c r="AE33" s="649"/>
      <c r="AF33" s="649"/>
      <c r="AG33" s="649"/>
      <c r="AH33" s="649"/>
      <c r="AI33" s="649"/>
      <c r="AJ33" s="649"/>
      <c r="AK33" s="650"/>
      <c r="AL33" s="653" t="s">
        <v>136</v>
      </c>
      <c r="AM33" s="654"/>
      <c r="AN33" s="654"/>
      <c r="AO33" s="655"/>
      <c r="AP33" s="645" t="s">
        <v>154</v>
      </c>
      <c r="AQ33" s="646"/>
      <c r="AR33" s="646"/>
      <c r="AS33" s="646"/>
      <c r="AT33" s="646"/>
      <c r="AU33" s="646"/>
      <c r="AV33" s="646"/>
      <c r="AW33" s="646"/>
      <c r="AX33" s="646"/>
      <c r="AY33" s="646"/>
      <c r="AZ33" s="646"/>
      <c r="BA33" s="646"/>
      <c r="BB33" s="646"/>
      <c r="BC33" s="647"/>
      <c r="BD33" s="648">
        <v>152497748</v>
      </c>
      <c r="BE33" s="649"/>
      <c r="BF33" s="649"/>
      <c r="BG33" s="649"/>
      <c r="BH33" s="649"/>
      <c r="BI33" s="649"/>
      <c r="BJ33" s="649"/>
      <c r="BK33" s="650"/>
      <c r="BL33" s="651">
        <v>100</v>
      </c>
      <c r="BM33" s="651"/>
      <c r="BN33" s="651"/>
      <c r="BO33" s="651"/>
      <c r="BP33" s="652">
        <v>1086832</v>
      </c>
      <c r="BQ33" s="652"/>
      <c r="BR33" s="652"/>
      <c r="BS33" s="652"/>
      <c r="BT33" s="652"/>
      <c r="BU33" s="652"/>
      <c r="BV33" s="652"/>
      <c r="BW33" s="656"/>
      <c r="BY33" s="630" t="s">
        <v>283</v>
      </c>
      <c r="BZ33" s="631"/>
      <c r="CA33" s="631"/>
      <c r="CB33" s="631"/>
      <c r="CC33" s="631"/>
      <c r="CD33" s="631"/>
      <c r="CE33" s="631"/>
      <c r="CF33" s="631"/>
      <c r="CG33" s="631"/>
      <c r="CH33" s="631"/>
      <c r="CI33" s="631"/>
      <c r="CJ33" s="631"/>
      <c r="CK33" s="631"/>
      <c r="CL33" s="631"/>
      <c r="CM33" s="631"/>
      <c r="CN33" s="631"/>
      <c r="CO33" s="631"/>
      <c r="CP33" s="631"/>
      <c r="CQ33" s="631"/>
      <c r="CR33" s="631"/>
      <c r="CS33" s="631"/>
      <c r="CT33" s="631"/>
      <c r="CU33" s="631"/>
      <c r="CV33" s="631"/>
      <c r="CW33" s="631"/>
      <c r="CX33" s="631"/>
      <c r="CY33" s="631"/>
      <c r="CZ33" s="631"/>
      <c r="DA33" s="631"/>
      <c r="DB33" s="631"/>
      <c r="DC33" s="631"/>
      <c r="DD33" s="631"/>
      <c r="DE33" s="631"/>
      <c r="DF33" s="631"/>
      <c r="DG33" s="631"/>
      <c r="DH33" s="631"/>
      <c r="DI33" s="631"/>
      <c r="DJ33" s="631"/>
      <c r="DK33" s="631"/>
      <c r="DL33" s="631"/>
      <c r="DM33" s="631"/>
      <c r="DN33" s="631"/>
      <c r="DO33" s="631"/>
      <c r="DP33" s="631"/>
      <c r="DQ33" s="631"/>
      <c r="DR33" s="631"/>
      <c r="DS33" s="631"/>
      <c r="DT33" s="631"/>
      <c r="DU33" s="631"/>
      <c r="DV33" s="631"/>
      <c r="DW33" s="631"/>
      <c r="DX33" s="632"/>
    </row>
    <row r="34" spans="2:128" ht="11.25" customHeight="1" x14ac:dyDescent="0.15">
      <c r="B34" s="663" t="s">
        <v>284</v>
      </c>
      <c r="C34" s="664"/>
      <c r="D34" s="664"/>
      <c r="E34" s="664"/>
      <c r="F34" s="664"/>
      <c r="G34" s="664"/>
      <c r="H34" s="664"/>
      <c r="I34" s="664"/>
      <c r="J34" s="664"/>
      <c r="K34" s="664"/>
      <c r="L34" s="664"/>
      <c r="M34" s="664"/>
      <c r="N34" s="664"/>
      <c r="O34" s="664"/>
      <c r="P34" s="664"/>
      <c r="Q34" s="665"/>
      <c r="R34" s="648">
        <v>499328434</v>
      </c>
      <c r="S34" s="649"/>
      <c r="T34" s="649"/>
      <c r="U34" s="649"/>
      <c r="V34" s="649"/>
      <c r="W34" s="649"/>
      <c r="X34" s="649"/>
      <c r="Y34" s="650"/>
      <c r="Z34" s="651">
        <v>100</v>
      </c>
      <c r="AA34" s="651"/>
      <c r="AB34" s="651"/>
      <c r="AC34" s="651"/>
      <c r="AD34" s="652">
        <v>279057767</v>
      </c>
      <c r="AE34" s="652"/>
      <c r="AF34" s="652"/>
      <c r="AG34" s="652"/>
      <c r="AH34" s="652"/>
      <c r="AI34" s="652"/>
      <c r="AJ34" s="652"/>
      <c r="AK34" s="652"/>
      <c r="AL34" s="653">
        <v>100</v>
      </c>
      <c r="AM34" s="654"/>
      <c r="AN34" s="654"/>
      <c r="AO34" s="655"/>
      <c r="AP34" s="663"/>
      <c r="AQ34" s="664"/>
      <c r="AR34" s="664"/>
      <c r="AS34" s="664"/>
      <c r="AT34" s="664"/>
      <c r="AU34" s="664"/>
      <c r="AV34" s="664"/>
      <c r="AW34" s="664"/>
      <c r="AX34" s="664"/>
      <c r="AY34" s="664"/>
      <c r="AZ34" s="664"/>
      <c r="BA34" s="664"/>
      <c r="BB34" s="664"/>
      <c r="BC34" s="665"/>
      <c r="BD34" s="648"/>
      <c r="BE34" s="649"/>
      <c r="BF34" s="649"/>
      <c r="BG34" s="649"/>
      <c r="BH34" s="649"/>
      <c r="BI34" s="649"/>
      <c r="BJ34" s="649"/>
      <c r="BK34" s="650"/>
      <c r="BL34" s="651"/>
      <c r="BM34" s="651"/>
      <c r="BN34" s="651"/>
      <c r="BO34" s="651"/>
      <c r="BP34" s="652"/>
      <c r="BQ34" s="652"/>
      <c r="BR34" s="652"/>
      <c r="BS34" s="652"/>
      <c r="BT34" s="652"/>
      <c r="BU34" s="652"/>
      <c r="BV34" s="652"/>
      <c r="BW34" s="656"/>
      <c r="BY34" s="630" t="s">
        <v>190</v>
      </c>
      <c r="BZ34" s="631"/>
      <c r="CA34" s="631"/>
      <c r="CB34" s="631"/>
      <c r="CC34" s="631"/>
      <c r="CD34" s="631"/>
      <c r="CE34" s="631"/>
      <c r="CF34" s="631"/>
      <c r="CG34" s="631"/>
      <c r="CH34" s="631"/>
      <c r="CI34" s="631"/>
      <c r="CJ34" s="631"/>
      <c r="CK34" s="631"/>
      <c r="CL34" s="632"/>
      <c r="CM34" s="630" t="s">
        <v>285</v>
      </c>
      <c r="CN34" s="631"/>
      <c r="CO34" s="631"/>
      <c r="CP34" s="631"/>
      <c r="CQ34" s="631"/>
      <c r="CR34" s="631"/>
      <c r="CS34" s="631"/>
      <c r="CT34" s="632"/>
      <c r="CU34" s="630" t="s">
        <v>286</v>
      </c>
      <c r="CV34" s="631"/>
      <c r="CW34" s="631"/>
      <c r="CX34" s="632"/>
      <c r="CY34" s="630" t="s">
        <v>287</v>
      </c>
      <c r="CZ34" s="631"/>
      <c r="DA34" s="631"/>
      <c r="DB34" s="631"/>
      <c r="DC34" s="631"/>
      <c r="DD34" s="631"/>
      <c r="DE34" s="631"/>
      <c r="DF34" s="632"/>
      <c r="DG34" s="672" t="s">
        <v>288</v>
      </c>
      <c r="DH34" s="673"/>
      <c r="DI34" s="673"/>
      <c r="DJ34" s="673"/>
      <c r="DK34" s="673"/>
      <c r="DL34" s="673"/>
      <c r="DM34" s="673"/>
      <c r="DN34" s="673"/>
      <c r="DO34" s="673"/>
      <c r="DP34" s="673"/>
      <c r="DQ34" s="674"/>
      <c r="DR34" s="630" t="s">
        <v>289</v>
      </c>
      <c r="DS34" s="631"/>
      <c r="DT34" s="631"/>
      <c r="DU34" s="631"/>
      <c r="DV34" s="631"/>
      <c r="DW34" s="631"/>
      <c r="DX34" s="632"/>
    </row>
    <row r="35" spans="2:128" ht="11.25" customHeight="1" x14ac:dyDescent="0.15">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34" t="s">
        <v>290</v>
      </c>
      <c r="BZ35" s="635"/>
      <c r="CA35" s="635"/>
      <c r="CB35" s="635"/>
      <c r="CC35" s="635"/>
      <c r="CD35" s="635"/>
      <c r="CE35" s="635"/>
      <c r="CF35" s="635"/>
      <c r="CG35" s="635"/>
      <c r="CH35" s="635"/>
      <c r="CI35" s="635"/>
      <c r="CJ35" s="635"/>
      <c r="CK35" s="635"/>
      <c r="CL35" s="636"/>
      <c r="CM35" s="637">
        <v>228021473</v>
      </c>
      <c r="CN35" s="638"/>
      <c r="CO35" s="638"/>
      <c r="CP35" s="638"/>
      <c r="CQ35" s="638"/>
      <c r="CR35" s="638"/>
      <c r="CS35" s="638"/>
      <c r="CT35" s="639"/>
      <c r="CU35" s="642">
        <v>47.3</v>
      </c>
      <c r="CV35" s="643"/>
      <c r="CW35" s="643"/>
      <c r="CX35" s="675"/>
      <c r="CY35" s="676">
        <v>204946844</v>
      </c>
      <c r="CZ35" s="638"/>
      <c r="DA35" s="638"/>
      <c r="DB35" s="638"/>
      <c r="DC35" s="638"/>
      <c r="DD35" s="638"/>
      <c r="DE35" s="638"/>
      <c r="DF35" s="639"/>
      <c r="DG35" s="676">
        <v>203497119</v>
      </c>
      <c r="DH35" s="638"/>
      <c r="DI35" s="638"/>
      <c r="DJ35" s="638"/>
      <c r="DK35" s="638"/>
      <c r="DL35" s="638"/>
      <c r="DM35" s="638"/>
      <c r="DN35" s="638"/>
      <c r="DO35" s="638"/>
      <c r="DP35" s="638"/>
      <c r="DQ35" s="639"/>
      <c r="DR35" s="642">
        <v>66.900000000000006</v>
      </c>
      <c r="DS35" s="643"/>
      <c r="DT35" s="643"/>
      <c r="DU35" s="643"/>
      <c r="DV35" s="643"/>
      <c r="DW35" s="643"/>
      <c r="DX35" s="644"/>
    </row>
    <row r="36" spans="2:128" ht="11.25" customHeight="1" x14ac:dyDescent="0.15">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45" t="s">
        <v>291</v>
      </c>
      <c r="BZ36" s="646"/>
      <c r="CA36" s="646"/>
      <c r="CB36" s="646"/>
      <c r="CC36" s="646"/>
      <c r="CD36" s="646"/>
      <c r="CE36" s="646"/>
      <c r="CF36" s="646"/>
      <c r="CG36" s="646"/>
      <c r="CH36" s="646"/>
      <c r="CI36" s="646"/>
      <c r="CJ36" s="646"/>
      <c r="CK36" s="646"/>
      <c r="CL36" s="647"/>
      <c r="CM36" s="648">
        <v>130377457</v>
      </c>
      <c r="CN36" s="667"/>
      <c r="CO36" s="667"/>
      <c r="CP36" s="667"/>
      <c r="CQ36" s="667"/>
      <c r="CR36" s="667"/>
      <c r="CS36" s="667"/>
      <c r="CT36" s="668"/>
      <c r="CU36" s="653">
        <v>27</v>
      </c>
      <c r="CV36" s="669"/>
      <c r="CW36" s="669"/>
      <c r="CX36" s="670"/>
      <c r="CY36" s="657">
        <v>112352676</v>
      </c>
      <c r="CZ36" s="667"/>
      <c r="DA36" s="667"/>
      <c r="DB36" s="667"/>
      <c r="DC36" s="667"/>
      <c r="DD36" s="667"/>
      <c r="DE36" s="667"/>
      <c r="DF36" s="668"/>
      <c r="DG36" s="657">
        <v>110902951</v>
      </c>
      <c r="DH36" s="667"/>
      <c r="DI36" s="667"/>
      <c r="DJ36" s="667"/>
      <c r="DK36" s="667"/>
      <c r="DL36" s="667"/>
      <c r="DM36" s="667"/>
      <c r="DN36" s="667"/>
      <c r="DO36" s="667"/>
      <c r="DP36" s="667"/>
      <c r="DQ36" s="668"/>
      <c r="DR36" s="653">
        <v>36.5</v>
      </c>
      <c r="DS36" s="669"/>
      <c r="DT36" s="669"/>
      <c r="DU36" s="669"/>
      <c r="DV36" s="669"/>
      <c r="DW36" s="669"/>
      <c r="DX36" s="671"/>
    </row>
    <row r="37" spans="2:128" ht="11.25" customHeight="1" x14ac:dyDescent="0.15">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30" t="s">
        <v>292</v>
      </c>
      <c r="AQ37" s="631"/>
      <c r="AR37" s="631"/>
      <c r="AS37" s="631"/>
      <c r="AT37" s="631"/>
      <c r="AU37" s="631"/>
      <c r="AV37" s="631"/>
      <c r="AW37" s="631"/>
      <c r="AX37" s="631"/>
      <c r="AY37" s="631"/>
      <c r="AZ37" s="631"/>
      <c r="BA37" s="631"/>
      <c r="BB37" s="631"/>
      <c r="BC37" s="632"/>
      <c r="BD37" s="630" t="s">
        <v>293</v>
      </c>
      <c r="BE37" s="631"/>
      <c r="BF37" s="631"/>
      <c r="BG37" s="631"/>
      <c r="BH37" s="631"/>
      <c r="BI37" s="631"/>
      <c r="BJ37" s="631"/>
      <c r="BK37" s="631"/>
      <c r="BL37" s="631"/>
      <c r="BM37" s="632"/>
      <c r="BN37" s="630" t="s">
        <v>294</v>
      </c>
      <c r="BO37" s="631"/>
      <c r="BP37" s="631"/>
      <c r="BQ37" s="631"/>
      <c r="BR37" s="631"/>
      <c r="BS37" s="631"/>
      <c r="BT37" s="631"/>
      <c r="BU37" s="631"/>
      <c r="BV37" s="631"/>
      <c r="BW37" s="632"/>
      <c r="BY37" s="645" t="s">
        <v>295</v>
      </c>
      <c r="BZ37" s="646"/>
      <c r="CA37" s="646"/>
      <c r="CB37" s="646"/>
      <c r="CC37" s="646"/>
      <c r="CD37" s="646"/>
      <c r="CE37" s="646"/>
      <c r="CF37" s="646"/>
      <c r="CG37" s="646"/>
      <c r="CH37" s="646"/>
      <c r="CI37" s="646"/>
      <c r="CJ37" s="646"/>
      <c r="CK37" s="646"/>
      <c r="CL37" s="647"/>
      <c r="CM37" s="648">
        <v>94578364</v>
      </c>
      <c r="CN37" s="649"/>
      <c r="CO37" s="649"/>
      <c r="CP37" s="649"/>
      <c r="CQ37" s="649"/>
      <c r="CR37" s="649"/>
      <c r="CS37" s="649"/>
      <c r="CT37" s="650"/>
      <c r="CU37" s="653">
        <v>19.600000000000001</v>
      </c>
      <c r="CV37" s="669"/>
      <c r="CW37" s="669"/>
      <c r="CX37" s="670"/>
      <c r="CY37" s="657">
        <v>78018779</v>
      </c>
      <c r="CZ37" s="667"/>
      <c r="DA37" s="667"/>
      <c r="DB37" s="667"/>
      <c r="DC37" s="667"/>
      <c r="DD37" s="667"/>
      <c r="DE37" s="667"/>
      <c r="DF37" s="668"/>
      <c r="DG37" s="657">
        <v>77971155</v>
      </c>
      <c r="DH37" s="667"/>
      <c r="DI37" s="667"/>
      <c r="DJ37" s="667"/>
      <c r="DK37" s="667"/>
      <c r="DL37" s="667"/>
      <c r="DM37" s="667"/>
      <c r="DN37" s="667"/>
      <c r="DO37" s="667"/>
      <c r="DP37" s="667"/>
      <c r="DQ37" s="668"/>
      <c r="DR37" s="653">
        <v>25.6</v>
      </c>
      <c r="DS37" s="669"/>
      <c r="DT37" s="669"/>
      <c r="DU37" s="669"/>
      <c r="DV37" s="669"/>
      <c r="DW37" s="669"/>
      <c r="DX37" s="671"/>
    </row>
    <row r="38" spans="2:128" ht="11.25" customHeight="1" x14ac:dyDescent="0.15">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87" t="s">
        <v>296</v>
      </c>
      <c r="AQ38" s="688"/>
      <c r="AR38" s="688"/>
      <c r="AS38" s="688"/>
      <c r="AT38" s="693" t="s">
        <v>297</v>
      </c>
      <c r="AU38" s="223"/>
      <c r="AV38" s="223"/>
      <c r="AW38" s="223"/>
      <c r="AX38" s="634" t="s">
        <v>154</v>
      </c>
      <c r="AY38" s="635"/>
      <c r="AZ38" s="635"/>
      <c r="BA38" s="635"/>
      <c r="BB38" s="635"/>
      <c r="BC38" s="636"/>
      <c r="BD38" s="677">
        <v>99.3</v>
      </c>
      <c r="BE38" s="678"/>
      <c r="BF38" s="678"/>
      <c r="BG38" s="678"/>
      <c r="BH38" s="678"/>
      <c r="BI38" s="678">
        <v>98.4</v>
      </c>
      <c r="BJ38" s="678"/>
      <c r="BK38" s="678"/>
      <c r="BL38" s="678"/>
      <c r="BM38" s="679"/>
      <c r="BN38" s="677">
        <v>99.2</v>
      </c>
      <c r="BO38" s="678"/>
      <c r="BP38" s="678"/>
      <c r="BQ38" s="678"/>
      <c r="BR38" s="678"/>
      <c r="BS38" s="678">
        <v>98.2</v>
      </c>
      <c r="BT38" s="678"/>
      <c r="BU38" s="678"/>
      <c r="BV38" s="678"/>
      <c r="BW38" s="679"/>
      <c r="BY38" s="645" t="s">
        <v>298</v>
      </c>
      <c r="BZ38" s="646"/>
      <c r="CA38" s="646"/>
      <c r="CB38" s="646"/>
      <c r="CC38" s="646"/>
      <c r="CD38" s="646"/>
      <c r="CE38" s="646"/>
      <c r="CF38" s="646"/>
      <c r="CG38" s="646"/>
      <c r="CH38" s="646"/>
      <c r="CI38" s="646"/>
      <c r="CJ38" s="646"/>
      <c r="CK38" s="646"/>
      <c r="CL38" s="647"/>
      <c r="CM38" s="648">
        <v>5544475</v>
      </c>
      <c r="CN38" s="667"/>
      <c r="CO38" s="667"/>
      <c r="CP38" s="667"/>
      <c r="CQ38" s="667"/>
      <c r="CR38" s="667"/>
      <c r="CS38" s="667"/>
      <c r="CT38" s="668"/>
      <c r="CU38" s="653">
        <v>1.1000000000000001</v>
      </c>
      <c r="CV38" s="669"/>
      <c r="CW38" s="669"/>
      <c r="CX38" s="670"/>
      <c r="CY38" s="657">
        <v>2910214</v>
      </c>
      <c r="CZ38" s="667"/>
      <c r="DA38" s="667"/>
      <c r="DB38" s="667"/>
      <c r="DC38" s="667"/>
      <c r="DD38" s="667"/>
      <c r="DE38" s="667"/>
      <c r="DF38" s="668"/>
      <c r="DG38" s="657">
        <v>2910214</v>
      </c>
      <c r="DH38" s="667"/>
      <c r="DI38" s="667"/>
      <c r="DJ38" s="667"/>
      <c r="DK38" s="667"/>
      <c r="DL38" s="667"/>
      <c r="DM38" s="667"/>
      <c r="DN38" s="667"/>
      <c r="DO38" s="667"/>
      <c r="DP38" s="667"/>
      <c r="DQ38" s="668"/>
      <c r="DR38" s="653">
        <v>1</v>
      </c>
      <c r="DS38" s="669"/>
      <c r="DT38" s="669"/>
      <c r="DU38" s="669"/>
      <c r="DV38" s="669"/>
      <c r="DW38" s="669"/>
      <c r="DX38" s="671"/>
    </row>
    <row r="39" spans="2:128" ht="11.25" customHeight="1" x14ac:dyDescent="0.15">
      <c r="AP39" s="689"/>
      <c r="AQ39" s="690"/>
      <c r="AR39" s="690"/>
      <c r="AS39" s="690"/>
      <c r="AT39" s="694"/>
      <c r="AU39" s="212" t="s">
        <v>299</v>
      </c>
      <c r="AV39" s="212"/>
      <c r="AW39" s="212"/>
      <c r="AX39" s="645" t="s">
        <v>300</v>
      </c>
      <c r="AY39" s="646"/>
      <c r="AZ39" s="646"/>
      <c r="BA39" s="646"/>
      <c r="BB39" s="646"/>
      <c r="BC39" s="647"/>
      <c r="BD39" s="685">
        <v>99.1</v>
      </c>
      <c r="BE39" s="681"/>
      <c r="BF39" s="681"/>
      <c r="BG39" s="681"/>
      <c r="BH39" s="681"/>
      <c r="BI39" s="681">
        <v>96.3</v>
      </c>
      <c r="BJ39" s="681"/>
      <c r="BK39" s="681"/>
      <c r="BL39" s="681"/>
      <c r="BM39" s="686"/>
      <c r="BN39" s="685">
        <v>99.1</v>
      </c>
      <c r="BO39" s="681"/>
      <c r="BP39" s="681"/>
      <c r="BQ39" s="681"/>
      <c r="BR39" s="681"/>
      <c r="BS39" s="681">
        <v>96</v>
      </c>
      <c r="BT39" s="681"/>
      <c r="BU39" s="681"/>
      <c r="BV39" s="681"/>
      <c r="BW39" s="686"/>
      <c r="BY39" s="645" t="s">
        <v>301</v>
      </c>
      <c r="BZ39" s="646"/>
      <c r="CA39" s="646"/>
      <c r="CB39" s="646"/>
      <c r="CC39" s="646"/>
      <c r="CD39" s="646"/>
      <c r="CE39" s="646"/>
      <c r="CF39" s="646"/>
      <c r="CG39" s="646"/>
      <c r="CH39" s="646"/>
      <c r="CI39" s="646"/>
      <c r="CJ39" s="646"/>
      <c r="CK39" s="646"/>
      <c r="CL39" s="647"/>
      <c r="CM39" s="648">
        <v>92099541</v>
      </c>
      <c r="CN39" s="649"/>
      <c r="CO39" s="649"/>
      <c r="CP39" s="649"/>
      <c r="CQ39" s="649"/>
      <c r="CR39" s="649"/>
      <c r="CS39" s="649"/>
      <c r="CT39" s="650"/>
      <c r="CU39" s="653">
        <v>19.100000000000001</v>
      </c>
      <c r="CV39" s="669"/>
      <c r="CW39" s="669"/>
      <c r="CX39" s="670"/>
      <c r="CY39" s="657">
        <v>89683954</v>
      </c>
      <c r="CZ39" s="667"/>
      <c r="DA39" s="667"/>
      <c r="DB39" s="667"/>
      <c r="DC39" s="667"/>
      <c r="DD39" s="667"/>
      <c r="DE39" s="667"/>
      <c r="DF39" s="668"/>
      <c r="DG39" s="657">
        <v>89683954</v>
      </c>
      <c r="DH39" s="667"/>
      <c r="DI39" s="667"/>
      <c r="DJ39" s="667"/>
      <c r="DK39" s="667"/>
      <c r="DL39" s="667"/>
      <c r="DM39" s="667"/>
      <c r="DN39" s="667"/>
      <c r="DO39" s="667"/>
      <c r="DP39" s="667"/>
      <c r="DQ39" s="668"/>
      <c r="DR39" s="653">
        <v>29.5</v>
      </c>
      <c r="DS39" s="669"/>
      <c r="DT39" s="669"/>
      <c r="DU39" s="669"/>
      <c r="DV39" s="669"/>
      <c r="DW39" s="669"/>
      <c r="DX39" s="671"/>
    </row>
    <row r="40" spans="2:128" ht="11.25" customHeight="1" x14ac:dyDescent="0.15">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91"/>
      <c r="AQ40" s="692"/>
      <c r="AR40" s="692"/>
      <c r="AS40" s="692"/>
      <c r="AT40" s="695"/>
      <c r="AU40" s="225"/>
      <c r="AV40" s="225"/>
      <c r="AW40" s="225"/>
      <c r="AX40" s="663" t="s">
        <v>302</v>
      </c>
      <c r="AY40" s="664"/>
      <c r="AZ40" s="664"/>
      <c r="BA40" s="664"/>
      <c r="BB40" s="664"/>
      <c r="BC40" s="665"/>
      <c r="BD40" s="682">
        <v>99.9</v>
      </c>
      <c r="BE40" s="683"/>
      <c r="BF40" s="683"/>
      <c r="BG40" s="683"/>
      <c r="BH40" s="683"/>
      <c r="BI40" s="683">
        <v>99.6</v>
      </c>
      <c r="BJ40" s="683"/>
      <c r="BK40" s="683"/>
      <c r="BL40" s="683"/>
      <c r="BM40" s="684"/>
      <c r="BN40" s="682">
        <v>99.9</v>
      </c>
      <c r="BO40" s="683"/>
      <c r="BP40" s="683"/>
      <c r="BQ40" s="683"/>
      <c r="BR40" s="683"/>
      <c r="BS40" s="683">
        <v>99.6</v>
      </c>
      <c r="BT40" s="683"/>
      <c r="BU40" s="683"/>
      <c r="BV40" s="683"/>
      <c r="BW40" s="684"/>
      <c r="BY40" s="710" t="s">
        <v>303</v>
      </c>
      <c r="BZ40" s="711"/>
      <c r="CA40" s="645" t="s">
        <v>304</v>
      </c>
      <c r="CB40" s="646"/>
      <c r="CC40" s="646"/>
      <c r="CD40" s="646"/>
      <c r="CE40" s="646"/>
      <c r="CF40" s="646"/>
      <c r="CG40" s="646"/>
      <c r="CH40" s="646"/>
      <c r="CI40" s="646"/>
      <c r="CJ40" s="646"/>
      <c r="CK40" s="646"/>
      <c r="CL40" s="647"/>
      <c r="CM40" s="648">
        <v>92098270</v>
      </c>
      <c r="CN40" s="667"/>
      <c r="CO40" s="667"/>
      <c r="CP40" s="667"/>
      <c r="CQ40" s="667"/>
      <c r="CR40" s="667"/>
      <c r="CS40" s="667"/>
      <c r="CT40" s="668"/>
      <c r="CU40" s="653">
        <v>19.100000000000001</v>
      </c>
      <c r="CV40" s="669"/>
      <c r="CW40" s="669"/>
      <c r="CX40" s="670"/>
      <c r="CY40" s="657">
        <v>89682683</v>
      </c>
      <c r="CZ40" s="667"/>
      <c r="DA40" s="667"/>
      <c r="DB40" s="667"/>
      <c r="DC40" s="667"/>
      <c r="DD40" s="667"/>
      <c r="DE40" s="667"/>
      <c r="DF40" s="668"/>
      <c r="DG40" s="657">
        <v>89682683</v>
      </c>
      <c r="DH40" s="667"/>
      <c r="DI40" s="667"/>
      <c r="DJ40" s="667"/>
      <c r="DK40" s="667"/>
      <c r="DL40" s="667"/>
      <c r="DM40" s="667"/>
      <c r="DN40" s="667"/>
      <c r="DO40" s="667"/>
      <c r="DP40" s="667"/>
      <c r="DQ40" s="668"/>
      <c r="DR40" s="653">
        <v>29.5</v>
      </c>
      <c r="DS40" s="669"/>
      <c r="DT40" s="669"/>
      <c r="DU40" s="669"/>
      <c r="DV40" s="669"/>
      <c r="DW40" s="669"/>
      <c r="DX40" s="671"/>
    </row>
    <row r="41" spans="2:128" ht="11.25" customHeight="1" x14ac:dyDescent="0.15">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703" t="s">
        <v>305</v>
      </c>
      <c r="AQ41" s="704"/>
      <c r="AR41" s="704"/>
      <c r="AS41" s="704"/>
      <c r="AT41" s="704"/>
      <c r="AU41" s="704"/>
      <c r="AV41" s="704"/>
      <c r="AW41" s="705"/>
      <c r="AX41" s="706" t="s">
        <v>306</v>
      </c>
      <c r="AY41" s="706"/>
      <c r="AZ41" s="706"/>
      <c r="BA41" s="706"/>
      <c r="BB41" s="706"/>
      <c r="BC41" s="706"/>
      <c r="BD41" s="707">
        <v>2057549</v>
      </c>
      <c r="BE41" s="708"/>
      <c r="BF41" s="708"/>
      <c r="BG41" s="708"/>
      <c r="BH41" s="708"/>
      <c r="BI41" s="708"/>
      <c r="BJ41" s="708"/>
      <c r="BK41" s="708"/>
      <c r="BL41" s="708"/>
      <c r="BM41" s="709"/>
      <c r="BN41" s="707" t="s">
        <v>307</v>
      </c>
      <c r="BO41" s="708"/>
      <c r="BP41" s="708"/>
      <c r="BQ41" s="708"/>
      <c r="BR41" s="708"/>
      <c r="BS41" s="708"/>
      <c r="BT41" s="708"/>
      <c r="BU41" s="708"/>
      <c r="BV41" s="708"/>
      <c r="BW41" s="709"/>
      <c r="BY41" s="712"/>
      <c r="BZ41" s="713"/>
      <c r="CA41" s="645" t="s">
        <v>308</v>
      </c>
      <c r="CB41" s="646"/>
      <c r="CC41" s="646"/>
      <c r="CD41" s="646"/>
      <c r="CE41" s="646"/>
      <c r="CF41" s="646"/>
      <c r="CG41" s="646"/>
      <c r="CH41" s="646"/>
      <c r="CI41" s="646"/>
      <c r="CJ41" s="646"/>
      <c r="CK41" s="646"/>
      <c r="CL41" s="647"/>
      <c r="CM41" s="648">
        <v>83045134</v>
      </c>
      <c r="CN41" s="649"/>
      <c r="CO41" s="649"/>
      <c r="CP41" s="649"/>
      <c r="CQ41" s="649"/>
      <c r="CR41" s="649"/>
      <c r="CS41" s="649"/>
      <c r="CT41" s="650"/>
      <c r="CU41" s="653">
        <v>17.2</v>
      </c>
      <c r="CV41" s="669"/>
      <c r="CW41" s="669"/>
      <c r="CX41" s="670"/>
      <c r="CY41" s="657">
        <v>80644215</v>
      </c>
      <c r="CZ41" s="667"/>
      <c r="DA41" s="667"/>
      <c r="DB41" s="667"/>
      <c r="DC41" s="667"/>
      <c r="DD41" s="667"/>
      <c r="DE41" s="667"/>
      <c r="DF41" s="668"/>
      <c r="DG41" s="657">
        <v>80644215</v>
      </c>
      <c r="DH41" s="667"/>
      <c r="DI41" s="667"/>
      <c r="DJ41" s="667"/>
      <c r="DK41" s="667"/>
      <c r="DL41" s="667"/>
      <c r="DM41" s="667"/>
      <c r="DN41" s="667"/>
      <c r="DO41" s="667"/>
      <c r="DP41" s="667"/>
      <c r="DQ41" s="668"/>
      <c r="DR41" s="653">
        <v>26.5</v>
      </c>
      <c r="DS41" s="669"/>
      <c r="DT41" s="669"/>
      <c r="DU41" s="669"/>
      <c r="DV41" s="669"/>
      <c r="DW41" s="669"/>
      <c r="DX41" s="671"/>
    </row>
    <row r="42" spans="2:128" ht="11.25" customHeight="1" x14ac:dyDescent="0.15">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96" t="s">
        <v>309</v>
      </c>
      <c r="AQ42" s="697"/>
      <c r="AR42" s="697"/>
      <c r="AS42" s="697"/>
      <c r="AT42" s="697"/>
      <c r="AU42" s="697"/>
      <c r="AV42" s="697"/>
      <c r="AW42" s="698"/>
      <c r="AX42" s="699" t="s">
        <v>310</v>
      </c>
      <c r="AY42" s="699"/>
      <c r="AZ42" s="699"/>
      <c r="BA42" s="699"/>
      <c r="BB42" s="699"/>
      <c r="BC42" s="699"/>
      <c r="BD42" s="700">
        <v>2057549</v>
      </c>
      <c r="BE42" s="701"/>
      <c r="BF42" s="701"/>
      <c r="BG42" s="701"/>
      <c r="BH42" s="701"/>
      <c r="BI42" s="701"/>
      <c r="BJ42" s="701"/>
      <c r="BK42" s="701"/>
      <c r="BL42" s="701"/>
      <c r="BM42" s="702"/>
      <c r="BN42" s="700" t="s">
        <v>311</v>
      </c>
      <c r="BO42" s="701"/>
      <c r="BP42" s="701"/>
      <c r="BQ42" s="701"/>
      <c r="BR42" s="701"/>
      <c r="BS42" s="701"/>
      <c r="BT42" s="701"/>
      <c r="BU42" s="701"/>
      <c r="BV42" s="701"/>
      <c r="BW42" s="702"/>
      <c r="BY42" s="712"/>
      <c r="BZ42" s="713"/>
      <c r="CA42" s="645" t="s">
        <v>312</v>
      </c>
      <c r="CB42" s="646"/>
      <c r="CC42" s="646"/>
      <c r="CD42" s="646"/>
      <c r="CE42" s="646"/>
      <c r="CF42" s="646"/>
      <c r="CG42" s="646"/>
      <c r="CH42" s="646"/>
      <c r="CI42" s="646"/>
      <c r="CJ42" s="646"/>
      <c r="CK42" s="646"/>
      <c r="CL42" s="647"/>
      <c r="CM42" s="648">
        <v>9053136</v>
      </c>
      <c r="CN42" s="667"/>
      <c r="CO42" s="667"/>
      <c r="CP42" s="667"/>
      <c r="CQ42" s="667"/>
      <c r="CR42" s="667"/>
      <c r="CS42" s="667"/>
      <c r="CT42" s="668"/>
      <c r="CU42" s="653">
        <v>1.9</v>
      </c>
      <c r="CV42" s="669"/>
      <c r="CW42" s="669"/>
      <c r="CX42" s="670"/>
      <c r="CY42" s="657">
        <v>9038468</v>
      </c>
      <c r="CZ42" s="667"/>
      <c r="DA42" s="667"/>
      <c r="DB42" s="667"/>
      <c r="DC42" s="667"/>
      <c r="DD42" s="667"/>
      <c r="DE42" s="667"/>
      <c r="DF42" s="668"/>
      <c r="DG42" s="657">
        <v>9038468</v>
      </c>
      <c r="DH42" s="667"/>
      <c r="DI42" s="667"/>
      <c r="DJ42" s="667"/>
      <c r="DK42" s="667"/>
      <c r="DL42" s="667"/>
      <c r="DM42" s="667"/>
      <c r="DN42" s="667"/>
      <c r="DO42" s="667"/>
      <c r="DP42" s="667"/>
      <c r="DQ42" s="668"/>
      <c r="DR42" s="653">
        <v>3</v>
      </c>
      <c r="DS42" s="669"/>
      <c r="DT42" s="669"/>
      <c r="DU42" s="669"/>
      <c r="DV42" s="669"/>
      <c r="DW42" s="669"/>
      <c r="DX42" s="671"/>
    </row>
    <row r="43" spans="2:128" ht="11.25" customHeight="1" x14ac:dyDescent="0.15">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80"/>
      <c r="AQ43" s="680"/>
      <c r="AR43" s="680"/>
      <c r="AS43" s="680"/>
      <c r="AT43" s="218"/>
      <c r="AU43" s="218"/>
      <c r="AV43" s="218"/>
      <c r="AW43" s="218"/>
      <c r="AX43" s="218"/>
      <c r="AY43" s="218"/>
      <c r="AZ43" s="218"/>
      <c r="BA43" s="218"/>
      <c r="BB43" s="218"/>
      <c r="BC43" s="218"/>
      <c r="BD43" s="681"/>
      <c r="BE43" s="681"/>
      <c r="BF43" s="681"/>
      <c r="BG43" s="681"/>
      <c r="BH43" s="681"/>
      <c r="BI43" s="681"/>
      <c r="BJ43" s="681"/>
      <c r="BK43" s="681"/>
      <c r="BL43" s="681"/>
      <c r="BM43" s="681"/>
      <c r="BN43" s="681"/>
      <c r="BO43" s="681"/>
      <c r="BP43" s="681"/>
      <c r="BQ43" s="681"/>
      <c r="BR43" s="681"/>
      <c r="BS43" s="681"/>
      <c r="BT43" s="681"/>
      <c r="BU43" s="681"/>
      <c r="BV43" s="681"/>
      <c r="BW43" s="681"/>
      <c r="BY43" s="714"/>
      <c r="BZ43" s="715"/>
      <c r="CA43" s="645" t="s">
        <v>313</v>
      </c>
      <c r="CB43" s="646"/>
      <c r="CC43" s="646"/>
      <c r="CD43" s="646"/>
      <c r="CE43" s="646"/>
      <c r="CF43" s="646"/>
      <c r="CG43" s="646"/>
      <c r="CH43" s="646"/>
      <c r="CI43" s="646"/>
      <c r="CJ43" s="646"/>
      <c r="CK43" s="646"/>
      <c r="CL43" s="647"/>
      <c r="CM43" s="648">
        <v>1271</v>
      </c>
      <c r="CN43" s="649"/>
      <c r="CO43" s="649"/>
      <c r="CP43" s="649"/>
      <c r="CQ43" s="649"/>
      <c r="CR43" s="649"/>
      <c r="CS43" s="649"/>
      <c r="CT43" s="650"/>
      <c r="CU43" s="653">
        <v>0</v>
      </c>
      <c r="CV43" s="669"/>
      <c r="CW43" s="669"/>
      <c r="CX43" s="670"/>
      <c r="CY43" s="657">
        <v>1271</v>
      </c>
      <c r="CZ43" s="667"/>
      <c r="DA43" s="667"/>
      <c r="DB43" s="667"/>
      <c r="DC43" s="667"/>
      <c r="DD43" s="667"/>
      <c r="DE43" s="667"/>
      <c r="DF43" s="668"/>
      <c r="DG43" s="657">
        <v>1271</v>
      </c>
      <c r="DH43" s="667"/>
      <c r="DI43" s="667"/>
      <c r="DJ43" s="667"/>
      <c r="DK43" s="667"/>
      <c r="DL43" s="667"/>
      <c r="DM43" s="667"/>
      <c r="DN43" s="667"/>
      <c r="DO43" s="667"/>
      <c r="DP43" s="667"/>
      <c r="DQ43" s="668"/>
      <c r="DR43" s="653">
        <v>0</v>
      </c>
      <c r="DS43" s="669"/>
      <c r="DT43" s="669"/>
      <c r="DU43" s="669"/>
      <c r="DV43" s="669"/>
      <c r="DW43" s="669"/>
      <c r="DX43" s="671"/>
    </row>
    <row r="44" spans="2:128" ht="11.25" customHeight="1" x14ac:dyDescent="0.15">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80"/>
      <c r="AQ44" s="680"/>
      <c r="AR44" s="680"/>
      <c r="AS44" s="680"/>
      <c r="AT44" s="218"/>
      <c r="AU44" s="218"/>
      <c r="AV44" s="218"/>
      <c r="AW44" s="218"/>
      <c r="AX44" s="218"/>
      <c r="AY44" s="218"/>
      <c r="AZ44" s="218"/>
      <c r="BA44" s="218"/>
      <c r="BB44" s="218"/>
      <c r="BC44" s="218"/>
      <c r="BD44" s="681"/>
      <c r="BE44" s="681"/>
      <c r="BF44" s="681"/>
      <c r="BG44" s="681"/>
      <c r="BH44" s="681"/>
      <c r="BI44" s="681"/>
      <c r="BJ44" s="681"/>
      <c r="BK44" s="681"/>
      <c r="BL44" s="681"/>
      <c r="BM44" s="681"/>
      <c r="BN44" s="681"/>
      <c r="BO44" s="681"/>
      <c r="BP44" s="681"/>
      <c r="BQ44" s="681"/>
      <c r="BR44" s="681"/>
      <c r="BS44" s="681"/>
      <c r="BT44" s="681"/>
      <c r="BU44" s="681"/>
      <c r="BV44" s="681"/>
      <c r="BW44" s="681"/>
      <c r="BY44" s="645" t="s">
        <v>314</v>
      </c>
      <c r="BZ44" s="646"/>
      <c r="CA44" s="646"/>
      <c r="CB44" s="646"/>
      <c r="CC44" s="646"/>
      <c r="CD44" s="646"/>
      <c r="CE44" s="646"/>
      <c r="CF44" s="646"/>
      <c r="CG44" s="646"/>
      <c r="CH44" s="646"/>
      <c r="CI44" s="646"/>
      <c r="CJ44" s="646"/>
      <c r="CK44" s="646"/>
      <c r="CL44" s="647"/>
      <c r="CM44" s="648">
        <v>159465286</v>
      </c>
      <c r="CN44" s="667"/>
      <c r="CO44" s="667"/>
      <c r="CP44" s="667"/>
      <c r="CQ44" s="667"/>
      <c r="CR44" s="667"/>
      <c r="CS44" s="667"/>
      <c r="CT44" s="668"/>
      <c r="CU44" s="653">
        <v>33.1</v>
      </c>
      <c r="CV44" s="669"/>
      <c r="CW44" s="669"/>
      <c r="CX44" s="670"/>
      <c r="CY44" s="657">
        <v>122294036</v>
      </c>
      <c r="CZ44" s="667"/>
      <c r="DA44" s="667"/>
      <c r="DB44" s="667"/>
      <c r="DC44" s="667"/>
      <c r="DD44" s="667"/>
      <c r="DE44" s="667"/>
      <c r="DF44" s="668"/>
      <c r="DG44" s="657">
        <v>89086084</v>
      </c>
      <c r="DH44" s="667"/>
      <c r="DI44" s="667"/>
      <c r="DJ44" s="667"/>
      <c r="DK44" s="667"/>
      <c r="DL44" s="667"/>
      <c r="DM44" s="667"/>
      <c r="DN44" s="667"/>
      <c r="DO44" s="667"/>
      <c r="DP44" s="667"/>
      <c r="DQ44" s="668"/>
      <c r="DR44" s="653">
        <v>29.3</v>
      </c>
      <c r="DS44" s="669"/>
      <c r="DT44" s="669"/>
      <c r="DU44" s="669"/>
      <c r="DV44" s="669"/>
      <c r="DW44" s="669"/>
      <c r="DX44" s="671"/>
    </row>
    <row r="45" spans="2:128" ht="11.25" customHeight="1" x14ac:dyDescent="0.15">
      <c r="B45" s="212" t="s">
        <v>315</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45" t="s">
        <v>316</v>
      </c>
      <c r="BZ45" s="646"/>
      <c r="CA45" s="646"/>
      <c r="CB45" s="646"/>
      <c r="CC45" s="646"/>
      <c r="CD45" s="646"/>
      <c r="CE45" s="646"/>
      <c r="CF45" s="646"/>
      <c r="CG45" s="646"/>
      <c r="CH45" s="646"/>
      <c r="CI45" s="646"/>
      <c r="CJ45" s="646"/>
      <c r="CK45" s="646"/>
      <c r="CL45" s="647"/>
      <c r="CM45" s="648">
        <v>20600539</v>
      </c>
      <c r="CN45" s="649"/>
      <c r="CO45" s="649"/>
      <c r="CP45" s="649"/>
      <c r="CQ45" s="649"/>
      <c r="CR45" s="649"/>
      <c r="CS45" s="649"/>
      <c r="CT45" s="650"/>
      <c r="CU45" s="653">
        <v>4.3</v>
      </c>
      <c r="CV45" s="669"/>
      <c r="CW45" s="669"/>
      <c r="CX45" s="670"/>
      <c r="CY45" s="657">
        <v>14291445</v>
      </c>
      <c r="CZ45" s="667"/>
      <c r="DA45" s="667"/>
      <c r="DB45" s="667"/>
      <c r="DC45" s="667"/>
      <c r="DD45" s="667"/>
      <c r="DE45" s="667"/>
      <c r="DF45" s="668"/>
      <c r="DG45" s="657">
        <v>12866041</v>
      </c>
      <c r="DH45" s="667"/>
      <c r="DI45" s="667"/>
      <c r="DJ45" s="667"/>
      <c r="DK45" s="667"/>
      <c r="DL45" s="667"/>
      <c r="DM45" s="667"/>
      <c r="DN45" s="667"/>
      <c r="DO45" s="667"/>
      <c r="DP45" s="667"/>
      <c r="DQ45" s="668"/>
      <c r="DR45" s="653">
        <v>4.2</v>
      </c>
      <c r="DS45" s="669"/>
      <c r="DT45" s="669"/>
      <c r="DU45" s="669"/>
      <c r="DV45" s="669"/>
      <c r="DW45" s="669"/>
      <c r="DX45" s="671"/>
    </row>
    <row r="46" spans="2:128" ht="11.25" customHeight="1" x14ac:dyDescent="0.15">
      <c r="B46" s="226" t="s">
        <v>317</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45" t="s">
        <v>318</v>
      </c>
      <c r="BZ46" s="646"/>
      <c r="CA46" s="646"/>
      <c r="CB46" s="646"/>
      <c r="CC46" s="646"/>
      <c r="CD46" s="646"/>
      <c r="CE46" s="646"/>
      <c r="CF46" s="646"/>
      <c r="CG46" s="646"/>
      <c r="CH46" s="646"/>
      <c r="CI46" s="646"/>
      <c r="CJ46" s="646"/>
      <c r="CK46" s="646"/>
      <c r="CL46" s="647"/>
      <c r="CM46" s="648">
        <v>6309410</v>
      </c>
      <c r="CN46" s="667"/>
      <c r="CO46" s="667"/>
      <c r="CP46" s="667"/>
      <c r="CQ46" s="667"/>
      <c r="CR46" s="667"/>
      <c r="CS46" s="667"/>
      <c r="CT46" s="668"/>
      <c r="CU46" s="653">
        <v>1.3</v>
      </c>
      <c r="CV46" s="669"/>
      <c r="CW46" s="669"/>
      <c r="CX46" s="670"/>
      <c r="CY46" s="657">
        <v>5173188</v>
      </c>
      <c r="CZ46" s="667"/>
      <c r="DA46" s="667"/>
      <c r="DB46" s="667"/>
      <c r="DC46" s="667"/>
      <c r="DD46" s="667"/>
      <c r="DE46" s="667"/>
      <c r="DF46" s="668"/>
      <c r="DG46" s="657">
        <v>5173188</v>
      </c>
      <c r="DH46" s="667"/>
      <c r="DI46" s="667"/>
      <c r="DJ46" s="667"/>
      <c r="DK46" s="667"/>
      <c r="DL46" s="667"/>
      <c r="DM46" s="667"/>
      <c r="DN46" s="667"/>
      <c r="DO46" s="667"/>
      <c r="DP46" s="667"/>
      <c r="DQ46" s="668"/>
      <c r="DR46" s="653">
        <v>1.7</v>
      </c>
      <c r="DS46" s="669"/>
      <c r="DT46" s="669"/>
      <c r="DU46" s="669"/>
      <c r="DV46" s="669"/>
      <c r="DW46" s="669"/>
      <c r="DX46" s="671"/>
    </row>
    <row r="47" spans="2:128" ht="11.25" customHeight="1" x14ac:dyDescent="0.15">
      <c r="B47" s="227" t="s">
        <v>319</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45" t="s">
        <v>320</v>
      </c>
      <c r="BZ47" s="646"/>
      <c r="CA47" s="646"/>
      <c r="CB47" s="646"/>
      <c r="CC47" s="646"/>
      <c r="CD47" s="646"/>
      <c r="CE47" s="646"/>
      <c r="CF47" s="646"/>
      <c r="CG47" s="646"/>
      <c r="CH47" s="646"/>
      <c r="CI47" s="646"/>
      <c r="CJ47" s="646"/>
      <c r="CK47" s="646"/>
      <c r="CL47" s="647"/>
      <c r="CM47" s="648">
        <v>104240843</v>
      </c>
      <c r="CN47" s="649"/>
      <c r="CO47" s="649"/>
      <c r="CP47" s="649"/>
      <c r="CQ47" s="649"/>
      <c r="CR47" s="649"/>
      <c r="CS47" s="649"/>
      <c r="CT47" s="650"/>
      <c r="CU47" s="653">
        <v>21.6</v>
      </c>
      <c r="CV47" s="669"/>
      <c r="CW47" s="669"/>
      <c r="CX47" s="670"/>
      <c r="CY47" s="657">
        <v>94549367</v>
      </c>
      <c r="CZ47" s="667"/>
      <c r="DA47" s="667"/>
      <c r="DB47" s="667"/>
      <c r="DC47" s="667"/>
      <c r="DD47" s="667"/>
      <c r="DE47" s="667"/>
      <c r="DF47" s="668"/>
      <c r="DG47" s="657">
        <v>65987242</v>
      </c>
      <c r="DH47" s="667"/>
      <c r="DI47" s="667"/>
      <c r="DJ47" s="667"/>
      <c r="DK47" s="667"/>
      <c r="DL47" s="667"/>
      <c r="DM47" s="667"/>
      <c r="DN47" s="667"/>
      <c r="DO47" s="667"/>
      <c r="DP47" s="667"/>
      <c r="DQ47" s="668"/>
      <c r="DR47" s="653">
        <v>21.7</v>
      </c>
      <c r="DS47" s="669"/>
      <c r="DT47" s="669"/>
      <c r="DU47" s="669"/>
      <c r="DV47" s="669"/>
      <c r="DW47" s="669"/>
      <c r="DX47" s="671"/>
    </row>
    <row r="48" spans="2:128" ht="11.25" customHeight="1" x14ac:dyDescent="0.15">
      <c r="AP48" s="680"/>
      <c r="AQ48" s="680"/>
      <c r="AR48" s="680"/>
      <c r="AS48" s="680"/>
      <c r="AT48" s="218"/>
      <c r="AU48" s="218"/>
      <c r="AV48" s="218"/>
      <c r="AW48" s="218"/>
      <c r="AX48" s="218"/>
      <c r="AY48" s="218"/>
      <c r="AZ48" s="218"/>
      <c r="BA48" s="218"/>
      <c r="BB48" s="218"/>
      <c r="BC48" s="218"/>
      <c r="BD48" s="681"/>
      <c r="BE48" s="681"/>
      <c r="BF48" s="681"/>
      <c r="BG48" s="681"/>
      <c r="BH48" s="681"/>
      <c r="BI48" s="681"/>
      <c r="BJ48" s="681"/>
      <c r="BK48" s="681"/>
      <c r="BL48" s="681"/>
      <c r="BM48" s="681"/>
      <c r="BN48" s="681"/>
      <c r="BO48" s="681"/>
      <c r="BP48" s="681"/>
      <c r="BQ48" s="681"/>
      <c r="BR48" s="681"/>
      <c r="BS48" s="681"/>
      <c r="BT48" s="681"/>
      <c r="BU48" s="681"/>
      <c r="BV48" s="681"/>
      <c r="BW48" s="681"/>
      <c r="BY48" s="645" t="s">
        <v>321</v>
      </c>
      <c r="BZ48" s="646"/>
      <c r="CA48" s="646"/>
      <c r="CB48" s="646"/>
      <c r="CC48" s="646"/>
      <c r="CD48" s="646"/>
      <c r="CE48" s="646"/>
      <c r="CF48" s="646"/>
      <c r="CG48" s="646"/>
      <c r="CH48" s="646"/>
      <c r="CI48" s="646"/>
      <c r="CJ48" s="646"/>
      <c r="CK48" s="646"/>
      <c r="CL48" s="647"/>
      <c r="CM48" s="648">
        <v>5804579</v>
      </c>
      <c r="CN48" s="667"/>
      <c r="CO48" s="667"/>
      <c r="CP48" s="667"/>
      <c r="CQ48" s="667"/>
      <c r="CR48" s="667"/>
      <c r="CS48" s="667"/>
      <c r="CT48" s="668"/>
      <c r="CU48" s="653">
        <v>1.2</v>
      </c>
      <c r="CV48" s="669"/>
      <c r="CW48" s="669"/>
      <c r="CX48" s="670"/>
      <c r="CY48" s="657">
        <v>5800365</v>
      </c>
      <c r="CZ48" s="667"/>
      <c r="DA48" s="667"/>
      <c r="DB48" s="667"/>
      <c r="DC48" s="667"/>
      <c r="DD48" s="667"/>
      <c r="DE48" s="667"/>
      <c r="DF48" s="668"/>
      <c r="DG48" s="657">
        <v>4700362</v>
      </c>
      <c r="DH48" s="667"/>
      <c r="DI48" s="667"/>
      <c r="DJ48" s="667"/>
      <c r="DK48" s="667"/>
      <c r="DL48" s="667"/>
      <c r="DM48" s="667"/>
      <c r="DN48" s="667"/>
      <c r="DO48" s="667"/>
      <c r="DP48" s="667"/>
      <c r="DQ48" s="668"/>
      <c r="DR48" s="653">
        <v>1.5</v>
      </c>
      <c r="DS48" s="669"/>
      <c r="DT48" s="669"/>
      <c r="DU48" s="669"/>
      <c r="DV48" s="669"/>
      <c r="DW48" s="669"/>
      <c r="DX48" s="671"/>
    </row>
    <row r="49" spans="2:128" ht="11.25" customHeight="1" x14ac:dyDescent="0.15">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80"/>
      <c r="AQ49" s="680"/>
      <c r="AR49" s="680"/>
      <c r="AS49" s="680"/>
      <c r="AT49" s="218"/>
      <c r="AU49" s="218"/>
      <c r="AV49" s="218"/>
      <c r="AW49" s="218"/>
      <c r="AX49" s="218"/>
      <c r="AY49" s="218"/>
      <c r="AZ49" s="218"/>
      <c r="BA49" s="218"/>
      <c r="BB49" s="218"/>
      <c r="BC49" s="218"/>
      <c r="BD49" s="681"/>
      <c r="BE49" s="681"/>
      <c r="BF49" s="681"/>
      <c r="BG49" s="681"/>
      <c r="BH49" s="681"/>
      <c r="BI49" s="681"/>
      <c r="BJ49" s="681"/>
      <c r="BK49" s="681"/>
      <c r="BL49" s="681"/>
      <c r="BM49" s="681"/>
      <c r="BN49" s="681"/>
      <c r="BO49" s="681"/>
      <c r="BP49" s="681"/>
      <c r="BQ49" s="681"/>
      <c r="BR49" s="681"/>
      <c r="BS49" s="681"/>
      <c r="BT49" s="681"/>
      <c r="BU49" s="681"/>
      <c r="BV49" s="681"/>
      <c r="BW49" s="681"/>
      <c r="BY49" s="645" t="s">
        <v>322</v>
      </c>
      <c r="BZ49" s="646"/>
      <c r="CA49" s="646"/>
      <c r="CB49" s="646"/>
      <c r="CC49" s="646"/>
      <c r="CD49" s="646"/>
      <c r="CE49" s="646"/>
      <c r="CF49" s="646"/>
      <c r="CG49" s="646"/>
      <c r="CH49" s="646"/>
      <c r="CI49" s="646"/>
      <c r="CJ49" s="646"/>
      <c r="CK49" s="646"/>
      <c r="CL49" s="647"/>
      <c r="CM49" s="648">
        <v>3959916</v>
      </c>
      <c r="CN49" s="649"/>
      <c r="CO49" s="649"/>
      <c r="CP49" s="649"/>
      <c r="CQ49" s="649"/>
      <c r="CR49" s="649"/>
      <c r="CS49" s="649"/>
      <c r="CT49" s="650"/>
      <c r="CU49" s="653">
        <v>0.8</v>
      </c>
      <c r="CV49" s="669"/>
      <c r="CW49" s="669"/>
      <c r="CX49" s="670"/>
      <c r="CY49" s="657">
        <v>1615916</v>
      </c>
      <c r="CZ49" s="667"/>
      <c r="DA49" s="667"/>
      <c r="DB49" s="667"/>
      <c r="DC49" s="667"/>
      <c r="DD49" s="667"/>
      <c r="DE49" s="667"/>
      <c r="DF49" s="668"/>
      <c r="DG49" s="657" t="s">
        <v>136</v>
      </c>
      <c r="DH49" s="667"/>
      <c r="DI49" s="667"/>
      <c r="DJ49" s="667"/>
      <c r="DK49" s="667"/>
      <c r="DL49" s="667"/>
      <c r="DM49" s="667"/>
      <c r="DN49" s="667"/>
      <c r="DO49" s="667"/>
      <c r="DP49" s="667"/>
      <c r="DQ49" s="668"/>
      <c r="DR49" s="653" t="s">
        <v>202</v>
      </c>
      <c r="DS49" s="669"/>
      <c r="DT49" s="669"/>
      <c r="DU49" s="669"/>
      <c r="DV49" s="669"/>
      <c r="DW49" s="669"/>
      <c r="DX49" s="671"/>
    </row>
    <row r="50" spans="2:128" ht="11.25" customHeight="1" x14ac:dyDescent="0.15">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80"/>
      <c r="AQ50" s="680"/>
      <c r="AR50" s="680"/>
      <c r="AS50" s="680"/>
      <c r="AT50" s="218"/>
      <c r="AU50" s="218"/>
      <c r="AV50" s="218"/>
      <c r="AW50" s="218"/>
      <c r="AX50" s="218"/>
      <c r="AY50" s="218"/>
      <c r="AZ50" s="218"/>
      <c r="BA50" s="218"/>
      <c r="BB50" s="218"/>
      <c r="BC50" s="218"/>
      <c r="BD50" s="681"/>
      <c r="BE50" s="681"/>
      <c r="BF50" s="681"/>
      <c r="BG50" s="681"/>
      <c r="BH50" s="681"/>
      <c r="BI50" s="681"/>
      <c r="BJ50" s="681"/>
      <c r="BK50" s="681"/>
      <c r="BL50" s="681"/>
      <c r="BM50" s="681"/>
      <c r="BN50" s="681"/>
      <c r="BO50" s="681"/>
      <c r="BP50" s="681"/>
      <c r="BQ50" s="681"/>
      <c r="BR50" s="681"/>
      <c r="BS50" s="681"/>
      <c r="BT50" s="681"/>
      <c r="BU50" s="681"/>
      <c r="BV50" s="681"/>
      <c r="BW50" s="681"/>
      <c r="BY50" s="645" t="s">
        <v>323</v>
      </c>
      <c r="BZ50" s="646"/>
      <c r="CA50" s="646"/>
      <c r="CB50" s="646"/>
      <c r="CC50" s="646"/>
      <c r="CD50" s="646"/>
      <c r="CE50" s="646"/>
      <c r="CF50" s="646"/>
      <c r="CG50" s="646"/>
      <c r="CH50" s="646"/>
      <c r="CI50" s="646"/>
      <c r="CJ50" s="646"/>
      <c r="CK50" s="646"/>
      <c r="CL50" s="647"/>
      <c r="CM50" s="648">
        <v>267958</v>
      </c>
      <c r="CN50" s="667"/>
      <c r="CO50" s="667"/>
      <c r="CP50" s="667"/>
      <c r="CQ50" s="667"/>
      <c r="CR50" s="667"/>
      <c r="CS50" s="667"/>
      <c r="CT50" s="668"/>
      <c r="CU50" s="653">
        <v>0.1</v>
      </c>
      <c r="CV50" s="669"/>
      <c r="CW50" s="669"/>
      <c r="CX50" s="670"/>
      <c r="CY50" s="657">
        <v>263752</v>
      </c>
      <c r="CZ50" s="667"/>
      <c r="DA50" s="667"/>
      <c r="DB50" s="667"/>
      <c r="DC50" s="667"/>
      <c r="DD50" s="667"/>
      <c r="DE50" s="667"/>
      <c r="DF50" s="668"/>
      <c r="DG50" s="657" t="s">
        <v>202</v>
      </c>
      <c r="DH50" s="667"/>
      <c r="DI50" s="667"/>
      <c r="DJ50" s="667"/>
      <c r="DK50" s="667"/>
      <c r="DL50" s="667"/>
      <c r="DM50" s="667"/>
      <c r="DN50" s="667"/>
      <c r="DO50" s="667"/>
      <c r="DP50" s="667"/>
      <c r="DQ50" s="668"/>
      <c r="DR50" s="653" t="s">
        <v>202</v>
      </c>
      <c r="DS50" s="669"/>
      <c r="DT50" s="669"/>
      <c r="DU50" s="669"/>
      <c r="DV50" s="669"/>
      <c r="DW50" s="669"/>
      <c r="DX50" s="671"/>
    </row>
    <row r="51" spans="2:128" ht="11.25" customHeight="1" x14ac:dyDescent="0.15">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45" t="s">
        <v>324</v>
      </c>
      <c r="BZ51" s="646"/>
      <c r="CA51" s="646"/>
      <c r="CB51" s="646"/>
      <c r="CC51" s="646"/>
      <c r="CD51" s="646"/>
      <c r="CE51" s="646"/>
      <c r="CF51" s="646"/>
      <c r="CG51" s="646"/>
      <c r="CH51" s="646"/>
      <c r="CI51" s="646"/>
      <c r="CJ51" s="646"/>
      <c r="CK51" s="646"/>
      <c r="CL51" s="647"/>
      <c r="CM51" s="648">
        <v>18282041</v>
      </c>
      <c r="CN51" s="649"/>
      <c r="CO51" s="649"/>
      <c r="CP51" s="649"/>
      <c r="CQ51" s="649"/>
      <c r="CR51" s="649"/>
      <c r="CS51" s="649"/>
      <c r="CT51" s="650"/>
      <c r="CU51" s="653">
        <v>3.8</v>
      </c>
      <c r="CV51" s="669"/>
      <c r="CW51" s="669"/>
      <c r="CX51" s="670"/>
      <c r="CY51" s="657">
        <v>600003</v>
      </c>
      <c r="CZ51" s="667"/>
      <c r="DA51" s="667"/>
      <c r="DB51" s="667"/>
      <c r="DC51" s="667"/>
      <c r="DD51" s="667"/>
      <c r="DE51" s="667"/>
      <c r="DF51" s="668"/>
      <c r="DG51" s="657">
        <v>359251</v>
      </c>
      <c r="DH51" s="667"/>
      <c r="DI51" s="667"/>
      <c r="DJ51" s="667"/>
      <c r="DK51" s="667"/>
      <c r="DL51" s="667"/>
      <c r="DM51" s="667"/>
      <c r="DN51" s="667"/>
      <c r="DO51" s="667"/>
      <c r="DP51" s="667"/>
      <c r="DQ51" s="668"/>
      <c r="DR51" s="653">
        <v>0.1</v>
      </c>
      <c r="DS51" s="669"/>
      <c r="DT51" s="669"/>
      <c r="DU51" s="669"/>
      <c r="DV51" s="669"/>
      <c r="DW51" s="669"/>
      <c r="DX51" s="671"/>
    </row>
    <row r="52" spans="2:128" ht="11.25" customHeight="1" x14ac:dyDescent="0.15">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723"/>
      <c r="AR52" s="723"/>
      <c r="AS52" s="723"/>
      <c r="AT52" s="723"/>
      <c r="AU52" s="723"/>
      <c r="AV52" s="723"/>
      <c r="AW52" s="723"/>
      <c r="AX52" s="723"/>
      <c r="AY52" s="723"/>
      <c r="AZ52" s="723"/>
      <c r="BA52" s="723"/>
      <c r="BB52" s="723"/>
      <c r="BC52" s="723"/>
      <c r="BD52" s="723"/>
      <c r="BE52" s="723"/>
      <c r="BF52" s="723"/>
      <c r="BG52" s="723"/>
      <c r="BH52" s="723"/>
      <c r="BI52" s="723"/>
      <c r="BJ52" s="723"/>
      <c r="BK52" s="723"/>
      <c r="BL52" s="723"/>
      <c r="BM52" s="723"/>
      <c r="BN52" s="723"/>
      <c r="BO52" s="723"/>
      <c r="BP52" s="723"/>
      <c r="BQ52" s="723"/>
      <c r="BR52" s="723"/>
      <c r="BS52" s="723"/>
      <c r="BT52" s="723"/>
      <c r="BU52" s="723"/>
      <c r="BV52" s="723"/>
      <c r="BW52" s="723"/>
      <c r="BY52" s="645" t="s">
        <v>325</v>
      </c>
      <c r="BZ52" s="646"/>
      <c r="CA52" s="646"/>
      <c r="CB52" s="646"/>
      <c r="CC52" s="646"/>
      <c r="CD52" s="646"/>
      <c r="CE52" s="646"/>
      <c r="CF52" s="646"/>
      <c r="CG52" s="646"/>
      <c r="CH52" s="646"/>
      <c r="CI52" s="646"/>
      <c r="CJ52" s="646"/>
      <c r="CK52" s="646"/>
      <c r="CL52" s="647"/>
      <c r="CM52" s="648" t="s">
        <v>136</v>
      </c>
      <c r="CN52" s="667"/>
      <c r="CO52" s="667"/>
      <c r="CP52" s="667"/>
      <c r="CQ52" s="667"/>
      <c r="CR52" s="667"/>
      <c r="CS52" s="667"/>
      <c r="CT52" s="668"/>
      <c r="CU52" s="653" t="s">
        <v>136</v>
      </c>
      <c r="CV52" s="669"/>
      <c r="CW52" s="669"/>
      <c r="CX52" s="670"/>
      <c r="CY52" s="657" t="s">
        <v>118</v>
      </c>
      <c r="CZ52" s="667"/>
      <c r="DA52" s="667"/>
      <c r="DB52" s="667"/>
      <c r="DC52" s="667"/>
      <c r="DD52" s="667"/>
      <c r="DE52" s="667"/>
      <c r="DF52" s="668"/>
      <c r="DG52" s="657" t="s">
        <v>136</v>
      </c>
      <c r="DH52" s="667"/>
      <c r="DI52" s="667"/>
      <c r="DJ52" s="667"/>
      <c r="DK52" s="667"/>
      <c r="DL52" s="667"/>
      <c r="DM52" s="667"/>
      <c r="DN52" s="667"/>
      <c r="DO52" s="667"/>
      <c r="DP52" s="667"/>
      <c r="DQ52" s="668"/>
      <c r="DR52" s="653" t="s">
        <v>202</v>
      </c>
      <c r="DS52" s="669"/>
      <c r="DT52" s="669"/>
      <c r="DU52" s="669"/>
      <c r="DV52" s="669"/>
      <c r="DW52" s="669"/>
      <c r="DX52" s="671"/>
    </row>
    <row r="53" spans="2:128" ht="11.25" customHeight="1" x14ac:dyDescent="0.15">
      <c r="B53" s="227"/>
      <c r="AP53" s="222"/>
      <c r="AQ53" s="218"/>
      <c r="AR53" s="218"/>
      <c r="AS53" s="218"/>
      <c r="AT53" s="218"/>
      <c r="AU53" s="218"/>
      <c r="AV53" s="218"/>
      <c r="AW53" s="218"/>
      <c r="AX53" s="218"/>
      <c r="AY53" s="218"/>
      <c r="AZ53" s="716"/>
      <c r="BA53" s="716"/>
      <c r="BB53" s="716"/>
      <c r="BC53" s="716"/>
      <c r="BD53" s="218"/>
      <c r="BE53" s="218"/>
      <c r="BF53" s="218"/>
      <c r="BG53" s="218"/>
      <c r="BH53" s="218"/>
      <c r="BI53" s="218"/>
      <c r="BJ53" s="218"/>
      <c r="BK53" s="218"/>
      <c r="BL53" s="218"/>
      <c r="BM53" s="218"/>
      <c r="BN53" s="218"/>
      <c r="BO53" s="218"/>
      <c r="BP53" s="218"/>
      <c r="BQ53" s="218"/>
      <c r="BR53" s="218"/>
      <c r="BS53" s="716"/>
      <c r="BT53" s="716"/>
      <c r="BU53" s="716"/>
      <c r="BV53" s="716"/>
      <c r="BW53" s="716"/>
      <c r="BY53" s="645" t="s">
        <v>326</v>
      </c>
      <c r="BZ53" s="646"/>
      <c r="CA53" s="646"/>
      <c r="CB53" s="646"/>
      <c r="CC53" s="646"/>
      <c r="CD53" s="646"/>
      <c r="CE53" s="646"/>
      <c r="CF53" s="646"/>
      <c r="CG53" s="646"/>
      <c r="CH53" s="646"/>
      <c r="CI53" s="646"/>
      <c r="CJ53" s="646"/>
      <c r="CK53" s="646"/>
      <c r="CL53" s="647"/>
      <c r="CM53" s="648">
        <v>94648916</v>
      </c>
      <c r="CN53" s="649"/>
      <c r="CO53" s="649"/>
      <c r="CP53" s="649"/>
      <c r="CQ53" s="649"/>
      <c r="CR53" s="649"/>
      <c r="CS53" s="649"/>
      <c r="CT53" s="650"/>
      <c r="CU53" s="653">
        <v>19.600000000000001</v>
      </c>
      <c r="CV53" s="669"/>
      <c r="CW53" s="669"/>
      <c r="CX53" s="670"/>
      <c r="CY53" s="657">
        <v>7559379</v>
      </c>
      <c r="CZ53" s="667"/>
      <c r="DA53" s="667"/>
      <c r="DB53" s="667"/>
      <c r="DC53" s="667"/>
      <c r="DD53" s="667"/>
      <c r="DE53" s="667"/>
      <c r="DF53" s="668"/>
      <c r="DG53" s="717"/>
      <c r="DH53" s="718"/>
      <c r="DI53" s="718"/>
      <c r="DJ53" s="718"/>
      <c r="DK53" s="718"/>
      <c r="DL53" s="718"/>
      <c r="DM53" s="718"/>
      <c r="DN53" s="718"/>
      <c r="DO53" s="718"/>
      <c r="DP53" s="718"/>
      <c r="DQ53" s="719"/>
      <c r="DR53" s="720"/>
      <c r="DS53" s="721"/>
      <c r="DT53" s="721"/>
      <c r="DU53" s="721"/>
      <c r="DV53" s="721"/>
      <c r="DW53" s="721"/>
      <c r="DX53" s="722"/>
    </row>
    <row r="54" spans="2:128" ht="11.25" customHeight="1" x14ac:dyDescent="0.15">
      <c r="AP54" s="218"/>
      <c r="AQ54" s="222"/>
      <c r="AR54" s="222"/>
      <c r="AS54" s="222"/>
      <c r="AT54" s="222"/>
      <c r="AU54" s="222"/>
      <c r="AV54" s="222"/>
      <c r="AW54" s="222"/>
      <c r="AX54" s="222"/>
      <c r="AY54" s="218"/>
      <c r="AZ54" s="716"/>
      <c r="BA54" s="716"/>
      <c r="BB54" s="716"/>
      <c r="BC54" s="716"/>
      <c r="BD54" s="218"/>
      <c r="BE54" s="218"/>
      <c r="BF54" s="218"/>
      <c r="BG54" s="218"/>
      <c r="BH54" s="218"/>
      <c r="BI54" s="218"/>
      <c r="BJ54" s="218"/>
      <c r="BK54" s="218"/>
      <c r="BL54" s="218"/>
      <c r="BM54" s="218"/>
      <c r="BN54" s="218"/>
      <c r="BO54" s="218"/>
      <c r="BP54" s="218"/>
      <c r="BQ54" s="218"/>
      <c r="BR54" s="218"/>
      <c r="BS54" s="716"/>
      <c r="BT54" s="716"/>
      <c r="BU54" s="716"/>
      <c r="BV54" s="716"/>
      <c r="BW54" s="716"/>
      <c r="BY54" s="645" t="s">
        <v>327</v>
      </c>
      <c r="BZ54" s="646"/>
      <c r="CA54" s="646"/>
      <c r="CB54" s="646"/>
      <c r="CC54" s="646"/>
      <c r="CD54" s="646"/>
      <c r="CE54" s="646"/>
      <c r="CF54" s="646"/>
      <c r="CG54" s="646"/>
      <c r="CH54" s="646"/>
      <c r="CI54" s="646"/>
      <c r="CJ54" s="646"/>
      <c r="CK54" s="646"/>
      <c r="CL54" s="647"/>
      <c r="CM54" s="648">
        <v>1384204</v>
      </c>
      <c r="CN54" s="649"/>
      <c r="CO54" s="649"/>
      <c r="CP54" s="649"/>
      <c r="CQ54" s="649"/>
      <c r="CR54" s="649"/>
      <c r="CS54" s="649"/>
      <c r="CT54" s="650"/>
      <c r="CU54" s="653">
        <v>0.3</v>
      </c>
      <c r="CV54" s="669"/>
      <c r="CW54" s="669"/>
      <c r="CX54" s="670"/>
      <c r="CY54" s="657">
        <v>945749</v>
      </c>
      <c r="CZ54" s="667"/>
      <c r="DA54" s="667"/>
      <c r="DB54" s="667"/>
      <c r="DC54" s="667"/>
      <c r="DD54" s="667"/>
      <c r="DE54" s="667"/>
      <c r="DF54" s="668"/>
      <c r="DG54" s="717"/>
      <c r="DH54" s="718"/>
      <c r="DI54" s="718"/>
      <c r="DJ54" s="718"/>
      <c r="DK54" s="718"/>
      <c r="DL54" s="718"/>
      <c r="DM54" s="718"/>
      <c r="DN54" s="718"/>
      <c r="DO54" s="718"/>
      <c r="DP54" s="718"/>
      <c r="DQ54" s="719"/>
      <c r="DR54" s="720"/>
      <c r="DS54" s="721"/>
      <c r="DT54" s="721"/>
      <c r="DU54" s="721"/>
      <c r="DV54" s="721"/>
      <c r="DW54" s="721"/>
      <c r="DX54" s="722"/>
    </row>
    <row r="55" spans="2:128" ht="11.25" customHeight="1" x14ac:dyDescent="0.15">
      <c r="AP55" s="218"/>
      <c r="AQ55" s="222"/>
      <c r="AR55" s="222"/>
      <c r="AS55" s="222"/>
      <c r="AT55" s="222"/>
      <c r="AU55" s="222"/>
      <c r="AV55" s="222"/>
      <c r="AW55" s="222"/>
      <c r="AX55" s="222"/>
      <c r="AY55" s="218"/>
      <c r="AZ55" s="716"/>
      <c r="BA55" s="716"/>
      <c r="BB55" s="716"/>
      <c r="BC55" s="716"/>
      <c r="BD55" s="218"/>
      <c r="BE55" s="218"/>
      <c r="BF55" s="218"/>
      <c r="BG55" s="218"/>
      <c r="BH55" s="218"/>
      <c r="BI55" s="218"/>
      <c r="BJ55" s="218"/>
      <c r="BK55" s="218"/>
      <c r="BL55" s="218"/>
      <c r="BM55" s="218"/>
      <c r="BN55" s="218"/>
      <c r="BO55" s="218"/>
      <c r="BP55" s="218"/>
      <c r="BQ55" s="218"/>
      <c r="BR55" s="218"/>
      <c r="BS55" s="716"/>
      <c r="BT55" s="716"/>
      <c r="BU55" s="716"/>
      <c r="BV55" s="716"/>
      <c r="BW55" s="716"/>
      <c r="BY55" s="710" t="s">
        <v>303</v>
      </c>
      <c r="BZ55" s="711"/>
      <c r="CA55" s="645" t="s">
        <v>328</v>
      </c>
      <c r="CB55" s="646"/>
      <c r="CC55" s="646"/>
      <c r="CD55" s="646"/>
      <c r="CE55" s="646"/>
      <c r="CF55" s="646"/>
      <c r="CG55" s="646"/>
      <c r="CH55" s="646"/>
      <c r="CI55" s="646"/>
      <c r="CJ55" s="646"/>
      <c r="CK55" s="646"/>
      <c r="CL55" s="647"/>
      <c r="CM55" s="648">
        <v>91489667</v>
      </c>
      <c r="CN55" s="649"/>
      <c r="CO55" s="649"/>
      <c r="CP55" s="649"/>
      <c r="CQ55" s="649"/>
      <c r="CR55" s="649"/>
      <c r="CS55" s="649"/>
      <c r="CT55" s="650"/>
      <c r="CU55" s="653">
        <v>19</v>
      </c>
      <c r="CV55" s="669"/>
      <c r="CW55" s="669"/>
      <c r="CX55" s="670"/>
      <c r="CY55" s="657">
        <v>7506635</v>
      </c>
      <c r="CZ55" s="667"/>
      <c r="DA55" s="667"/>
      <c r="DB55" s="667"/>
      <c r="DC55" s="667"/>
      <c r="DD55" s="667"/>
      <c r="DE55" s="667"/>
      <c r="DF55" s="668"/>
      <c r="DG55" s="717"/>
      <c r="DH55" s="718"/>
      <c r="DI55" s="718"/>
      <c r="DJ55" s="718"/>
      <c r="DK55" s="718"/>
      <c r="DL55" s="718"/>
      <c r="DM55" s="718"/>
      <c r="DN55" s="718"/>
      <c r="DO55" s="718"/>
      <c r="DP55" s="718"/>
      <c r="DQ55" s="719"/>
      <c r="DR55" s="720"/>
      <c r="DS55" s="721"/>
      <c r="DT55" s="721"/>
      <c r="DU55" s="721"/>
      <c r="DV55" s="721"/>
      <c r="DW55" s="721"/>
      <c r="DX55" s="722"/>
    </row>
    <row r="56" spans="2:128" ht="11.25" customHeight="1" x14ac:dyDescent="0.15">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712"/>
      <c r="BZ56" s="713"/>
      <c r="CA56" s="645" t="s">
        <v>329</v>
      </c>
      <c r="CB56" s="646"/>
      <c r="CC56" s="646"/>
      <c r="CD56" s="646"/>
      <c r="CE56" s="646"/>
      <c r="CF56" s="646"/>
      <c r="CG56" s="646"/>
      <c r="CH56" s="646"/>
      <c r="CI56" s="646"/>
      <c r="CJ56" s="646"/>
      <c r="CK56" s="646"/>
      <c r="CL56" s="647"/>
      <c r="CM56" s="648">
        <v>59401585</v>
      </c>
      <c r="CN56" s="649"/>
      <c r="CO56" s="649"/>
      <c r="CP56" s="649"/>
      <c r="CQ56" s="649"/>
      <c r="CR56" s="649"/>
      <c r="CS56" s="649"/>
      <c r="CT56" s="650"/>
      <c r="CU56" s="653">
        <v>12.3</v>
      </c>
      <c r="CV56" s="669"/>
      <c r="CW56" s="669"/>
      <c r="CX56" s="670"/>
      <c r="CY56" s="657">
        <v>3075459</v>
      </c>
      <c r="CZ56" s="667"/>
      <c r="DA56" s="667"/>
      <c r="DB56" s="667"/>
      <c r="DC56" s="667"/>
      <c r="DD56" s="667"/>
      <c r="DE56" s="667"/>
      <c r="DF56" s="668"/>
      <c r="DG56" s="717"/>
      <c r="DH56" s="718"/>
      <c r="DI56" s="718"/>
      <c r="DJ56" s="718"/>
      <c r="DK56" s="718"/>
      <c r="DL56" s="718"/>
      <c r="DM56" s="718"/>
      <c r="DN56" s="718"/>
      <c r="DO56" s="718"/>
      <c r="DP56" s="718"/>
      <c r="DQ56" s="719"/>
      <c r="DR56" s="720"/>
      <c r="DS56" s="721"/>
      <c r="DT56" s="721"/>
      <c r="DU56" s="721"/>
      <c r="DV56" s="721"/>
      <c r="DW56" s="721"/>
      <c r="DX56" s="722"/>
    </row>
    <row r="57" spans="2:128" ht="11.25" customHeight="1" x14ac:dyDescent="0.15">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712"/>
      <c r="BZ57" s="713"/>
      <c r="CA57" s="645" t="s">
        <v>330</v>
      </c>
      <c r="CB57" s="646"/>
      <c r="CC57" s="646"/>
      <c r="CD57" s="646"/>
      <c r="CE57" s="646"/>
      <c r="CF57" s="646"/>
      <c r="CG57" s="646"/>
      <c r="CH57" s="646"/>
      <c r="CI57" s="646"/>
      <c r="CJ57" s="646"/>
      <c r="CK57" s="646"/>
      <c r="CL57" s="647"/>
      <c r="CM57" s="648">
        <v>22789719</v>
      </c>
      <c r="CN57" s="649"/>
      <c r="CO57" s="649"/>
      <c r="CP57" s="649"/>
      <c r="CQ57" s="649"/>
      <c r="CR57" s="649"/>
      <c r="CS57" s="649"/>
      <c r="CT57" s="650"/>
      <c r="CU57" s="653">
        <v>4.7</v>
      </c>
      <c r="CV57" s="669"/>
      <c r="CW57" s="669"/>
      <c r="CX57" s="670"/>
      <c r="CY57" s="657">
        <v>4411223</v>
      </c>
      <c r="CZ57" s="667"/>
      <c r="DA57" s="667"/>
      <c r="DB57" s="667"/>
      <c r="DC57" s="667"/>
      <c r="DD57" s="667"/>
      <c r="DE57" s="667"/>
      <c r="DF57" s="668"/>
      <c r="DG57" s="717"/>
      <c r="DH57" s="718"/>
      <c r="DI57" s="718"/>
      <c r="DJ57" s="718"/>
      <c r="DK57" s="718"/>
      <c r="DL57" s="718"/>
      <c r="DM57" s="718"/>
      <c r="DN57" s="718"/>
      <c r="DO57" s="718"/>
      <c r="DP57" s="718"/>
      <c r="DQ57" s="719"/>
      <c r="DR57" s="720"/>
      <c r="DS57" s="721"/>
      <c r="DT57" s="721"/>
      <c r="DU57" s="721"/>
      <c r="DV57" s="721"/>
      <c r="DW57" s="721"/>
      <c r="DX57" s="722"/>
    </row>
    <row r="58" spans="2:128" ht="11.25" customHeight="1" x14ac:dyDescent="0.15">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712"/>
      <c r="BZ58" s="713"/>
      <c r="CA58" s="645" t="s">
        <v>331</v>
      </c>
      <c r="CB58" s="646"/>
      <c r="CC58" s="646"/>
      <c r="CD58" s="646"/>
      <c r="CE58" s="646"/>
      <c r="CF58" s="646"/>
      <c r="CG58" s="646"/>
      <c r="CH58" s="646"/>
      <c r="CI58" s="646"/>
      <c r="CJ58" s="646"/>
      <c r="CK58" s="646"/>
      <c r="CL58" s="647"/>
      <c r="CM58" s="648">
        <v>3159249</v>
      </c>
      <c r="CN58" s="649"/>
      <c r="CO58" s="649"/>
      <c r="CP58" s="649"/>
      <c r="CQ58" s="649"/>
      <c r="CR58" s="649"/>
      <c r="CS58" s="649"/>
      <c r="CT58" s="650"/>
      <c r="CU58" s="653">
        <v>0.7</v>
      </c>
      <c r="CV58" s="669"/>
      <c r="CW58" s="669"/>
      <c r="CX58" s="670"/>
      <c r="CY58" s="657">
        <v>52744</v>
      </c>
      <c r="CZ58" s="667"/>
      <c r="DA58" s="667"/>
      <c r="DB58" s="667"/>
      <c r="DC58" s="667"/>
      <c r="DD58" s="667"/>
      <c r="DE58" s="667"/>
      <c r="DF58" s="668"/>
      <c r="DG58" s="717"/>
      <c r="DH58" s="718"/>
      <c r="DI58" s="718"/>
      <c r="DJ58" s="718"/>
      <c r="DK58" s="718"/>
      <c r="DL58" s="718"/>
      <c r="DM58" s="718"/>
      <c r="DN58" s="718"/>
      <c r="DO58" s="718"/>
      <c r="DP58" s="718"/>
      <c r="DQ58" s="719"/>
      <c r="DR58" s="720"/>
      <c r="DS58" s="721"/>
      <c r="DT58" s="721"/>
      <c r="DU58" s="721"/>
      <c r="DV58" s="721"/>
      <c r="DW58" s="721"/>
      <c r="DX58" s="722"/>
    </row>
    <row r="59" spans="2:128" ht="11.25" customHeight="1" x14ac:dyDescent="0.15">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714"/>
      <c r="BZ59" s="715"/>
      <c r="CA59" s="645" t="s">
        <v>332</v>
      </c>
      <c r="CB59" s="646"/>
      <c r="CC59" s="646"/>
      <c r="CD59" s="646"/>
      <c r="CE59" s="646"/>
      <c r="CF59" s="646"/>
      <c r="CG59" s="646"/>
      <c r="CH59" s="646"/>
      <c r="CI59" s="646"/>
      <c r="CJ59" s="646"/>
      <c r="CK59" s="646"/>
      <c r="CL59" s="647"/>
      <c r="CM59" s="648" t="s">
        <v>136</v>
      </c>
      <c r="CN59" s="649"/>
      <c r="CO59" s="649"/>
      <c r="CP59" s="649"/>
      <c r="CQ59" s="649"/>
      <c r="CR59" s="649"/>
      <c r="CS59" s="649"/>
      <c r="CT59" s="650"/>
      <c r="CU59" s="653" t="s">
        <v>136</v>
      </c>
      <c r="CV59" s="669"/>
      <c r="CW59" s="669"/>
      <c r="CX59" s="670"/>
      <c r="CY59" s="657" t="s">
        <v>202</v>
      </c>
      <c r="CZ59" s="667"/>
      <c r="DA59" s="667"/>
      <c r="DB59" s="667"/>
      <c r="DC59" s="667"/>
      <c r="DD59" s="667"/>
      <c r="DE59" s="667"/>
      <c r="DF59" s="668"/>
      <c r="DG59" s="717"/>
      <c r="DH59" s="718"/>
      <c r="DI59" s="718"/>
      <c r="DJ59" s="718"/>
      <c r="DK59" s="718"/>
      <c r="DL59" s="718"/>
      <c r="DM59" s="718"/>
      <c r="DN59" s="718"/>
      <c r="DO59" s="718"/>
      <c r="DP59" s="718"/>
      <c r="DQ59" s="719"/>
      <c r="DR59" s="720"/>
      <c r="DS59" s="721"/>
      <c r="DT59" s="721"/>
      <c r="DU59" s="721"/>
      <c r="DV59" s="721"/>
      <c r="DW59" s="721"/>
      <c r="DX59" s="722"/>
    </row>
    <row r="60" spans="2:128" ht="11.25" customHeight="1" x14ac:dyDescent="0.15">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63" t="s">
        <v>333</v>
      </c>
      <c r="BZ60" s="664"/>
      <c r="CA60" s="664"/>
      <c r="CB60" s="664"/>
      <c r="CC60" s="664"/>
      <c r="CD60" s="664"/>
      <c r="CE60" s="664"/>
      <c r="CF60" s="664"/>
      <c r="CG60" s="664"/>
      <c r="CH60" s="664"/>
      <c r="CI60" s="664"/>
      <c r="CJ60" s="664"/>
      <c r="CK60" s="664"/>
      <c r="CL60" s="665"/>
      <c r="CM60" s="724">
        <v>482135675</v>
      </c>
      <c r="CN60" s="725"/>
      <c r="CO60" s="725"/>
      <c r="CP60" s="725"/>
      <c r="CQ60" s="725"/>
      <c r="CR60" s="725"/>
      <c r="CS60" s="725"/>
      <c r="CT60" s="726"/>
      <c r="CU60" s="727">
        <v>100</v>
      </c>
      <c r="CV60" s="728"/>
      <c r="CW60" s="728"/>
      <c r="CX60" s="729"/>
      <c r="CY60" s="730">
        <v>334800259</v>
      </c>
      <c r="CZ60" s="731"/>
      <c r="DA60" s="731"/>
      <c r="DB60" s="731"/>
      <c r="DC60" s="731"/>
      <c r="DD60" s="731"/>
      <c r="DE60" s="731"/>
      <c r="DF60" s="732"/>
      <c r="DG60" s="733"/>
      <c r="DH60" s="734"/>
      <c r="DI60" s="734"/>
      <c r="DJ60" s="734"/>
      <c r="DK60" s="734"/>
      <c r="DL60" s="734"/>
      <c r="DM60" s="734"/>
      <c r="DN60" s="734"/>
      <c r="DO60" s="734"/>
      <c r="DP60" s="734"/>
      <c r="DQ60" s="735"/>
      <c r="DR60" s="736"/>
      <c r="DS60" s="737"/>
      <c r="DT60" s="737"/>
      <c r="DU60" s="737"/>
      <c r="DV60" s="737"/>
      <c r="DW60" s="737"/>
      <c r="DX60" s="738"/>
    </row>
    <row r="61" spans="2:128" ht="11.25" customHeight="1" x14ac:dyDescent="0.15">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15">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15">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15">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15"/>
    <row r="66" ht="11.25" customHeight="1" x14ac:dyDescent="0.15"/>
    <row r="67" ht="11.25" hidden="1" customHeight="1" x14ac:dyDescent="0.15"/>
    <row r="68" ht="11.25" hidden="1" customHeight="1" x14ac:dyDescent="0.15"/>
    <row r="69" ht="0" hidden="1" customHeight="1" x14ac:dyDescent="0.15"/>
  </sheetData>
  <sheetProtection algorithmName="SHA-512" hashValue="MTkc3dUaxMPXE58hi0wSW+Ngc/7FjdyeeCawW/QYPsxo7apWf8sK/ipxnO6T1AXCYJWD904oO67Qnv5vy16vbg==" saltValue="O/M4eMhpCDbdTJSKbYD3VA=="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77" customWidth="1"/>
    <col min="131" max="131" width="1.625" style="277" customWidth="1"/>
    <col min="132" max="16384" width="9" style="277" hidden="1"/>
  </cols>
  <sheetData>
    <row r="1" spans="1:131" s="235" customFormat="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
      <c r="A2" s="236" t="s">
        <v>334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68" t="s">
        <v>335</v>
      </c>
      <c r="DK2" s="769"/>
      <c r="DL2" s="769"/>
      <c r="DM2" s="769"/>
      <c r="DN2" s="769"/>
      <c r="DO2" s="770"/>
      <c r="DP2" s="237"/>
      <c r="DQ2" s="768" t="s">
        <v>336</v>
      </c>
      <c r="DR2" s="769"/>
      <c r="DS2" s="769"/>
      <c r="DT2" s="769"/>
      <c r="DU2" s="769"/>
      <c r="DV2" s="769"/>
      <c r="DW2" s="769"/>
      <c r="DX2" s="769"/>
      <c r="DY2" s="769"/>
      <c r="DZ2" s="770"/>
      <c r="EA2" s="238"/>
    </row>
    <row r="3" spans="1:131" s="235" customFormat="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
      <c r="A4" s="771" t="s">
        <v>337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40"/>
      <c r="BA4" s="240"/>
      <c r="BB4" s="240"/>
      <c r="BC4" s="240"/>
      <c r="BD4" s="240"/>
      <c r="BE4" s="241"/>
      <c r="BF4" s="241"/>
      <c r="BG4" s="241"/>
      <c r="BH4" s="241"/>
      <c r="BI4" s="241"/>
      <c r="BJ4" s="241"/>
      <c r="BK4" s="241"/>
      <c r="BL4" s="241"/>
      <c r="BM4" s="241"/>
      <c r="BN4" s="241"/>
      <c r="BO4" s="241"/>
      <c r="BP4" s="241"/>
      <c r="BQ4" s="240" t="s">
        <v>338</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15">
      <c r="A5" s="762" t="s">
        <v>339</v>
      </c>
      <c r="B5" s="763"/>
      <c r="C5" s="763"/>
      <c r="D5" s="763"/>
      <c r="E5" s="763"/>
      <c r="F5" s="763"/>
      <c r="G5" s="763"/>
      <c r="H5" s="763"/>
      <c r="I5" s="763"/>
      <c r="J5" s="763"/>
      <c r="K5" s="763"/>
      <c r="L5" s="763"/>
      <c r="M5" s="763"/>
      <c r="N5" s="763"/>
      <c r="O5" s="763"/>
      <c r="P5" s="764"/>
      <c r="Q5" s="739" t="s">
        <v>340</v>
      </c>
      <c r="R5" s="740"/>
      <c r="S5" s="740"/>
      <c r="T5" s="740"/>
      <c r="U5" s="741"/>
      <c r="V5" s="739" t="s">
        <v>341</v>
      </c>
      <c r="W5" s="740"/>
      <c r="X5" s="740"/>
      <c r="Y5" s="740"/>
      <c r="Z5" s="741"/>
      <c r="AA5" s="739" t="s">
        <v>342</v>
      </c>
      <c r="AB5" s="740"/>
      <c r="AC5" s="740"/>
      <c r="AD5" s="740"/>
      <c r="AE5" s="740"/>
      <c r="AF5" s="772" t="s">
        <v>343</v>
      </c>
      <c r="AG5" s="740"/>
      <c r="AH5" s="740"/>
      <c r="AI5" s="740"/>
      <c r="AJ5" s="751"/>
      <c r="AK5" s="740" t="s">
        <v>344</v>
      </c>
      <c r="AL5" s="740"/>
      <c r="AM5" s="740"/>
      <c r="AN5" s="740"/>
      <c r="AO5" s="741"/>
      <c r="AP5" s="739" t="s">
        <v>345</v>
      </c>
      <c r="AQ5" s="740"/>
      <c r="AR5" s="740"/>
      <c r="AS5" s="740"/>
      <c r="AT5" s="741"/>
      <c r="AU5" s="739" t="s">
        <v>346</v>
      </c>
      <c r="AV5" s="740"/>
      <c r="AW5" s="740"/>
      <c r="AX5" s="740"/>
      <c r="AY5" s="751"/>
      <c r="AZ5" s="244"/>
      <c r="BA5" s="244"/>
      <c r="BB5" s="244"/>
      <c r="BC5" s="244"/>
      <c r="BD5" s="244"/>
      <c r="BE5" s="245"/>
      <c r="BF5" s="245"/>
      <c r="BG5" s="245"/>
      <c r="BH5" s="245"/>
      <c r="BI5" s="245"/>
      <c r="BJ5" s="245"/>
      <c r="BK5" s="245"/>
      <c r="BL5" s="245"/>
      <c r="BM5" s="245"/>
      <c r="BN5" s="245"/>
      <c r="BO5" s="245"/>
      <c r="BP5" s="245"/>
      <c r="BQ5" s="762" t="s">
        <v>347</v>
      </c>
      <c r="BR5" s="763"/>
      <c r="BS5" s="763"/>
      <c r="BT5" s="763"/>
      <c r="BU5" s="763"/>
      <c r="BV5" s="763"/>
      <c r="BW5" s="763"/>
      <c r="BX5" s="763"/>
      <c r="BY5" s="763"/>
      <c r="BZ5" s="763"/>
      <c r="CA5" s="763"/>
      <c r="CB5" s="763"/>
      <c r="CC5" s="763"/>
      <c r="CD5" s="763"/>
      <c r="CE5" s="763"/>
      <c r="CF5" s="763"/>
      <c r="CG5" s="764"/>
      <c r="CH5" s="739" t="s">
        <v>348</v>
      </c>
      <c r="CI5" s="740"/>
      <c r="CJ5" s="740"/>
      <c r="CK5" s="740"/>
      <c r="CL5" s="741"/>
      <c r="CM5" s="739" t="s">
        <v>349</v>
      </c>
      <c r="CN5" s="740"/>
      <c r="CO5" s="740"/>
      <c r="CP5" s="740"/>
      <c r="CQ5" s="741"/>
      <c r="CR5" s="739" t="s">
        <v>350</v>
      </c>
      <c r="CS5" s="740"/>
      <c r="CT5" s="740"/>
      <c r="CU5" s="740"/>
      <c r="CV5" s="741"/>
      <c r="CW5" s="739" t="s">
        <v>351</v>
      </c>
      <c r="CX5" s="740"/>
      <c r="CY5" s="740"/>
      <c r="CZ5" s="740"/>
      <c r="DA5" s="741"/>
      <c r="DB5" s="739" t="s">
        <v>352</v>
      </c>
      <c r="DC5" s="740"/>
      <c r="DD5" s="740"/>
      <c r="DE5" s="740"/>
      <c r="DF5" s="741"/>
      <c r="DG5" s="745" t="s">
        <v>353</v>
      </c>
      <c r="DH5" s="746"/>
      <c r="DI5" s="746"/>
      <c r="DJ5" s="746"/>
      <c r="DK5" s="747"/>
      <c r="DL5" s="745" t="s">
        <v>354</v>
      </c>
      <c r="DM5" s="746"/>
      <c r="DN5" s="746"/>
      <c r="DO5" s="746"/>
      <c r="DP5" s="747"/>
      <c r="DQ5" s="739" t="s">
        <v>355</v>
      </c>
      <c r="DR5" s="740"/>
      <c r="DS5" s="740"/>
      <c r="DT5" s="740"/>
      <c r="DU5" s="741"/>
      <c r="DV5" s="739" t="s">
        <v>346</v>
      </c>
      <c r="DW5" s="740"/>
      <c r="DX5" s="740"/>
      <c r="DY5" s="740"/>
      <c r="DZ5" s="751"/>
      <c r="EA5" s="242"/>
    </row>
    <row r="6" spans="1:131" s="243"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40"/>
      <c r="BA6" s="240"/>
      <c r="BB6" s="240"/>
      <c r="BC6" s="240"/>
      <c r="BD6" s="240"/>
      <c r="BE6" s="241"/>
      <c r="BF6" s="241"/>
      <c r="BG6" s="241"/>
      <c r="BH6" s="241"/>
      <c r="BI6" s="241"/>
      <c r="BJ6" s="241"/>
      <c r="BK6" s="241"/>
      <c r="BL6" s="241"/>
      <c r="BM6" s="241"/>
      <c r="BN6" s="241"/>
      <c r="BO6" s="241"/>
      <c r="BP6" s="241"/>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42"/>
    </row>
    <row r="7" spans="1:131" s="243" customFormat="1" ht="26.25" customHeight="1" thickTop="1" x14ac:dyDescent="0.15">
      <c r="A7" s="246">
        <v>1</v>
      </c>
      <c r="B7" s="753" t="s">
        <v>356</v>
      </c>
      <c r="C7" s="754"/>
      <c r="D7" s="754"/>
      <c r="E7" s="754"/>
      <c r="F7" s="754"/>
      <c r="G7" s="754"/>
      <c r="H7" s="754"/>
      <c r="I7" s="754"/>
      <c r="J7" s="754"/>
      <c r="K7" s="754"/>
      <c r="L7" s="754"/>
      <c r="M7" s="754"/>
      <c r="N7" s="754"/>
      <c r="O7" s="754"/>
      <c r="P7" s="755"/>
      <c r="Q7" s="756">
        <v>524019</v>
      </c>
      <c r="R7" s="757"/>
      <c r="S7" s="757"/>
      <c r="T7" s="757"/>
      <c r="U7" s="757"/>
      <c r="V7" s="757">
        <v>509319</v>
      </c>
      <c r="W7" s="757"/>
      <c r="X7" s="757"/>
      <c r="Y7" s="757"/>
      <c r="Z7" s="757"/>
      <c r="AA7" s="757">
        <v>14701</v>
      </c>
      <c r="AB7" s="757"/>
      <c r="AC7" s="757"/>
      <c r="AD7" s="757"/>
      <c r="AE7" s="758"/>
      <c r="AF7" s="759">
        <v>701</v>
      </c>
      <c r="AG7" s="760"/>
      <c r="AH7" s="760"/>
      <c r="AI7" s="760"/>
      <c r="AJ7" s="761"/>
      <c r="AK7" s="799">
        <v>5565</v>
      </c>
      <c r="AL7" s="800"/>
      <c r="AM7" s="800"/>
      <c r="AN7" s="800"/>
      <c r="AO7" s="800"/>
      <c r="AP7" s="800">
        <v>1210106</v>
      </c>
      <c r="AQ7" s="800"/>
      <c r="AR7" s="800"/>
      <c r="AS7" s="800"/>
      <c r="AT7" s="800"/>
      <c r="AU7" s="801"/>
      <c r="AV7" s="801"/>
      <c r="AW7" s="801"/>
      <c r="AX7" s="801"/>
      <c r="AY7" s="802"/>
      <c r="AZ7" s="240"/>
      <c r="BA7" s="240"/>
      <c r="BB7" s="240"/>
      <c r="BC7" s="240"/>
      <c r="BD7" s="240"/>
      <c r="BE7" s="241"/>
      <c r="BF7" s="241"/>
      <c r="BG7" s="241"/>
      <c r="BH7" s="241"/>
      <c r="BI7" s="241"/>
      <c r="BJ7" s="241"/>
      <c r="BK7" s="241"/>
      <c r="BL7" s="241"/>
      <c r="BM7" s="241"/>
      <c r="BN7" s="241"/>
      <c r="BO7" s="241"/>
      <c r="BP7" s="241"/>
      <c r="BQ7" s="247">
        <v>1</v>
      </c>
      <c r="BR7" s="248" t="s">
        <v>594</v>
      </c>
      <c r="BS7" s="803" t="s">
        <v>549</v>
      </c>
      <c r="BT7" s="804"/>
      <c r="BU7" s="804"/>
      <c r="BV7" s="804"/>
      <c r="BW7" s="804"/>
      <c r="BX7" s="804"/>
      <c r="BY7" s="804"/>
      <c r="BZ7" s="804"/>
      <c r="CA7" s="804"/>
      <c r="CB7" s="804"/>
      <c r="CC7" s="804"/>
      <c r="CD7" s="804"/>
      <c r="CE7" s="804"/>
      <c r="CF7" s="804"/>
      <c r="CG7" s="805"/>
      <c r="CH7" s="793">
        <v>0</v>
      </c>
      <c r="CI7" s="794"/>
      <c r="CJ7" s="794"/>
      <c r="CK7" s="794"/>
      <c r="CL7" s="795"/>
      <c r="CM7" s="793">
        <v>5745</v>
      </c>
      <c r="CN7" s="794"/>
      <c r="CO7" s="794"/>
      <c r="CP7" s="794"/>
      <c r="CQ7" s="795"/>
      <c r="CR7" s="793">
        <v>5745</v>
      </c>
      <c r="CS7" s="794"/>
      <c r="CT7" s="794"/>
      <c r="CU7" s="794"/>
      <c r="CV7" s="795"/>
      <c r="CW7" s="793">
        <v>67</v>
      </c>
      <c r="CX7" s="794"/>
      <c r="CY7" s="794"/>
      <c r="CZ7" s="794"/>
      <c r="DA7" s="795"/>
      <c r="DB7" s="796">
        <v>2690</v>
      </c>
      <c r="DC7" s="797"/>
      <c r="DD7" s="797"/>
      <c r="DE7" s="797"/>
      <c r="DF7" s="798"/>
      <c r="DG7" s="796">
        <v>5559</v>
      </c>
      <c r="DH7" s="797"/>
      <c r="DI7" s="797"/>
      <c r="DJ7" s="797"/>
      <c r="DK7" s="798"/>
      <c r="DL7" s="796">
        <v>0</v>
      </c>
      <c r="DM7" s="797"/>
      <c r="DN7" s="797"/>
      <c r="DO7" s="797"/>
      <c r="DP7" s="798"/>
      <c r="DQ7" s="793">
        <v>0</v>
      </c>
      <c r="DR7" s="794"/>
      <c r="DS7" s="794"/>
      <c r="DT7" s="794"/>
      <c r="DU7" s="795"/>
      <c r="DV7" s="774"/>
      <c r="DW7" s="775"/>
      <c r="DX7" s="775"/>
      <c r="DY7" s="775"/>
      <c r="DZ7" s="776"/>
      <c r="EA7" s="242"/>
    </row>
    <row r="8" spans="1:131" s="243" customFormat="1" ht="26.25" customHeight="1" x14ac:dyDescent="0.15">
      <c r="A8" s="249">
        <v>2</v>
      </c>
      <c r="B8" s="777" t="s">
        <v>357</v>
      </c>
      <c r="C8" s="778"/>
      <c r="D8" s="778"/>
      <c r="E8" s="778"/>
      <c r="F8" s="778"/>
      <c r="G8" s="778"/>
      <c r="H8" s="778"/>
      <c r="I8" s="778"/>
      <c r="J8" s="778"/>
      <c r="K8" s="778"/>
      <c r="L8" s="778"/>
      <c r="M8" s="778"/>
      <c r="N8" s="778"/>
      <c r="O8" s="778"/>
      <c r="P8" s="779"/>
      <c r="Q8" s="780">
        <v>1111</v>
      </c>
      <c r="R8" s="781"/>
      <c r="S8" s="781"/>
      <c r="T8" s="781"/>
      <c r="U8" s="781"/>
      <c r="V8" s="781">
        <v>992</v>
      </c>
      <c r="W8" s="781"/>
      <c r="X8" s="781"/>
      <c r="Y8" s="781"/>
      <c r="Z8" s="781"/>
      <c r="AA8" s="781">
        <v>119</v>
      </c>
      <c r="AB8" s="781"/>
      <c r="AC8" s="781"/>
      <c r="AD8" s="781"/>
      <c r="AE8" s="782"/>
      <c r="AF8" s="783">
        <v>119</v>
      </c>
      <c r="AG8" s="784"/>
      <c r="AH8" s="784"/>
      <c r="AI8" s="784"/>
      <c r="AJ8" s="785"/>
      <c r="AK8" s="786">
        <v>0</v>
      </c>
      <c r="AL8" s="787"/>
      <c r="AM8" s="787"/>
      <c r="AN8" s="787"/>
      <c r="AO8" s="787"/>
      <c r="AP8" s="787">
        <v>0</v>
      </c>
      <c r="AQ8" s="787"/>
      <c r="AR8" s="787"/>
      <c r="AS8" s="787"/>
      <c r="AT8" s="787"/>
      <c r="AU8" s="788"/>
      <c r="AV8" s="788"/>
      <c r="AW8" s="788"/>
      <c r="AX8" s="788"/>
      <c r="AY8" s="789"/>
      <c r="AZ8" s="240"/>
      <c r="BA8" s="240"/>
      <c r="BB8" s="240"/>
      <c r="BC8" s="240"/>
      <c r="BD8" s="240"/>
      <c r="BE8" s="241"/>
      <c r="BF8" s="241"/>
      <c r="BG8" s="241"/>
      <c r="BH8" s="241"/>
      <c r="BI8" s="241"/>
      <c r="BJ8" s="241"/>
      <c r="BK8" s="241"/>
      <c r="BL8" s="241"/>
      <c r="BM8" s="241"/>
      <c r="BN8" s="241"/>
      <c r="BO8" s="241"/>
      <c r="BP8" s="241"/>
      <c r="BQ8" s="250">
        <v>2</v>
      </c>
      <c r="BR8" s="251" t="s">
        <v>595</v>
      </c>
      <c r="BS8" s="790" t="s">
        <v>550</v>
      </c>
      <c r="BT8" s="791"/>
      <c r="BU8" s="791"/>
      <c r="BV8" s="791"/>
      <c r="BW8" s="791"/>
      <c r="BX8" s="791"/>
      <c r="BY8" s="791"/>
      <c r="BZ8" s="791"/>
      <c r="CA8" s="791"/>
      <c r="CB8" s="791"/>
      <c r="CC8" s="791"/>
      <c r="CD8" s="791"/>
      <c r="CE8" s="791"/>
      <c r="CF8" s="791"/>
      <c r="CG8" s="792"/>
      <c r="CH8" s="809">
        <v>206</v>
      </c>
      <c r="CI8" s="810"/>
      <c r="CJ8" s="810"/>
      <c r="CK8" s="810"/>
      <c r="CL8" s="811"/>
      <c r="CM8" s="809">
        <v>7107</v>
      </c>
      <c r="CN8" s="810"/>
      <c r="CO8" s="810"/>
      <c r="CP8" s="810"/>
      <c r="CQ8" s="811"/>
      <c r="CR8" s="809">
        <v>6614</v>
      </c>
      <c r="CS8" s="810"/>
      <c r="CT8" s="810"/>
      <c r="CU8" s="810"/>
      <c r="CV8" s="811"/>
      <c r="CW8" s="809">
        <v>4058</v>
      </c>
      <c r="CX8" s="810"/>
      <c r="CY8" s="810"/>
      <c r="CZ8" s="810"/>
      <c r="DA8" s="811"/>
      <c r="DB8" s="806">
        <v>0</v>
      </c>
      <c r="DC8" s="807"/>
      <c r="DD8" s="807"/>
      <c r="DE8" s="807"/>
      <c r="DF8" s="808"/>
      <c r="DG8" s="806">
        <v>0</v>
      </c>
      <c r="DH8" s="807"/>
      <c r="DI8" s="807"/>
      <c r="DJ8" s="807"/>
      <c r="DK8" s="808"/>
      <c r="DL8" s="806">
        <v>0</v>
      </c>
      <c r="DM8" s="807"/>
      <c r="DN8" s="807"/>
      <c r="DO8" s="807"/>
      <c r="DP8" s="808"/>
      <c r="DQ8" s="809">
        <v>0</v>
      </c>
      <c r="DR8" s="810"/>
      <c r="DS8" s="810"/>
      <c r="DT8" s="810"/>
      <c r="DU8" s="811"/>
      <c r="DV8" s="812"/>
      <c r="DW8" s="813"/>
      <c r="DX8" s="813"/>
      <c r="DY8" s="813"/>
      <c r="DZ8" s="814"/>
      <c r="EA8" s="242"/>
    </row>
    <row r="9" spans="1:131" s="243" customFormat="1" ht="26.25" customHeight="1" x14ac:dyDescent="0.15">
      <c r="A9" s="249">
        <v>3</v>
      </c>
      <c r="B9" s="777" t="s">
        <v>358</v>
      </c>
      <c r="C9" s="778"/>
      <c r="D9" s="778"/>
      <c r="E9" s="778"/>
      <c r="F9" s="778"/>
      <c r="G9" s="778"/>
      <c r="H9" s="778"/>
      <c r="I9" s="778"/>
      <c r="J9" s="778"/>
      <c r="K9" s="778"/>
      <c r="L9" s="778"/>
      <c r="M9" s="778"/>
      <c r="N9" s="778"/>
      <c r="O9" s="778"/>
      <c r="P9" s="779"/>
      <c r="Q9" s="780">
        <v>197479</v>
      </c>
      <c r="R9" s="781"/>
      <c r="S9" s="781"/>
      <c r="T9" s="781"/>
      <c r="U9" s="781"/>
      <c r="V9" s="781">
        <v>197479</v>
      </c>
      <c r="W9" s="781"/>
      <c r="X9" s="781"/>
      <c r="Y9" s="781"/>
      <c r="Z9" s="781"/>
      <c r="AA9" s="781">
        <v>0</v>
      </c>
      <c r="AB9" s="781"/>
      <c r="AC9" s="781"/>
      <c r="AD9" s="781"/>
      <c r="AE9" s="782"/>
      <c r="AF9" s="783" t="s">
        <v>136</v>
      </c>
      <c r="AG9" s="784"/>
      <c r="AH9" s="784"/>
      <c r="AI9" s="784"/>
      <c r="AJ9" s="785"/>
      <c r="AK9" s="786">
        <v>105728</v>
      </c>
      <c r="AL9" s="787"/>
      <c r="AM9" s="787"/>
      <c r="AN9" s="787"/>
      <c r="AO9" s="787"/>
      <c r="AP9" s="787">
        <v>0</v>
      </c>
      <c r="AQ9" s="787"/>
      <c r="AR9" s="787"/>
      <c r="AS9" s="787"/>
      <c r="AT9" s="787"/>
      <c r="AU9" s="788"/>
      <c r="AV9" s="788"/>
      <c r="AW9" s="788"/>
      <c r="AX9" s="788"/>
      <c r="AY9" s="789"/>
      <c r="AZ9" s="240"/>
      <c r="BA9" s="240"/>
      <c r="BB9" s="240"/>
      <c r="BC9" s="240"/>
      <c r="BD9" s="240"/>
      <c r="BE9" s="241"/>
      <c r="BF9" s="241"/>
      <c r="BG9" s="241"/>
      <c r="BH9" s="241"/>
      <c r="BI9" s="241"/>
      <c r="BJ9" s="241"/>
      <c r="BK9" s="241"/>
      <c r="BL9" s="241"/>
      <c r="BM9" s="241"/>
      <c r="BN9" s="241"/>
      <c r="BO9" s="241"/>
      <c r="BP9" s="241"/>
      <c r="BQ9" s="250">
        <v>3</v>
      </c>
      <c r="BR9" s="251"/>
      <c r="BS9" s="790" t="s">
        <v>551</v>
      </c>
      <c r="BT9" s="791"/>
      <c r="BU9" s="791"/>
      <c r="BV9" s="791"/>
      <c r="BW9" s="791"/>
      <c r="BX9" s="791"/>
      <c r="BY9" s="791"/>
      <c r="BZ9" s="791"/>
      <c r="CA9" s="791"/>
      <c r="CB9" s="791"/>
      <c r="CC9" s="791"/>
      <c r="CD9" s="791"/>
      <c r="CE9" s="791"/>
      <c r="CF9" s="791"/>
      <c r="CG9" s="792"/>
      <c r="CH9" s="809">
        <v>1</v>
      </c>
      <c r="CI9" s="810"/>
      <c r="CJ9" s="810"/>
      <c r="CK9" s="810"/>
      <c r="CL9" s="811"/>
      <c r="CM9" s="809">
        <v>22</v>
      </c>
      <c r="CN9" s="810"/>
      <c r="CO9" s="810"/>
      <c r="CP9" s="810"/>
      <c r="CQ9" s="811"/>
      <c r="CR9" s="809">
        <v>1</v>
      </c>
      <c r="CS9" s="810"/>
      <c r="CT9" s="810"/>
      <c r="CU9" s="810"/>
      <c r="CV9" s="811"/>
      <c r="CW9" s="809">
        <v>0</v>
      </c>
      <c r="CX9" s="810"/>
      <c r="CY9" s="810"/>
      <c r="CZ9" s="810"/>
      <c r="DA9" s="811"/>
      <c r="DB9" s="806">
        <v>0</v>
      </c>
      <c r="DC9" s="807"/>
      <c r="DD9" s="807"/>
      <c r="DE9" s="807"/>
      <c r="DF9" s="808"/>
      <c r="DG9" s="806">
        <v>0</v>
      </c>
      <c r="DH9" s="807"/>
      <c r="DI9" s="807"/>
      <c r="DJ9" s="807"/>
      <c r="DK9" s="808"/>
      <c r="DL9" s="806">
        <v>0</v>
      </c>
      <c r="DM9" s="807"/>
      <c r="DN9" s="807"/>
      <c r="DO9" s="807"/>
      <c r="DP9" s="808"/>
      <c r="DQ9" s="809">
        <v>0</v>
      </c>
      <c r="DR9" s="810"/>
      <c r="DS9" s="810"/>
      <c r="DT9" s="810"/>
      <c r="DU9" s="811"/>
      <c r="DV9" s="812"/>
      <c r="DW9" s="813"/>
      <c r="DX9" s="813"/>
      <c r="DY9" s="813"/>
      <c r="DZ9" s="814"/>
      <c r="EA9" s="242"/>
    </row>
    <row r="10" spans="1:131" s="243" customFormat="1" ht="26.25" customHeight="1" x14ac:dyDescent="0.15">
      <c r="A10" s="249">
        <v>4</v>
      </c>
      <c r="B10" s="777" t="s">
        <v>359</v>
      </c>
      <c r="C10" s="778"/>
      <c r="D10" s="778"/>
      <c r="E10" s="778"/>
      <c r="F10" s="778"/>
      <c r="G10" s="778"/>
      <c r="H10" s="778"/>
      <c r="I10" s="778"/>
      <c r="J10" s="778"/>
      <c r="K10" s="778"/>
      <c r="L10" s="778"/>
      <c r="M10" s="778"/>
      <c r="N10" s="778"/>
      <c r="O10" s="778"/>
      <c r="P10" s="779"/>
      <c r="Q10" s="780">
        <v>4264</v>
      </c>
      <c r="R10" s="781"/>
      <c r="S10" s="781"/>
      <c r="T10" s="781"/>
      <c r="U10" s="781"/>
      <c r="V10" s="781">
        <v>4160</v>
      </c>
      <c r="W10" s="781"/>
      <c r="X10" s="781"/>
      <c r="Y10" s="781"/>
      <c r="Z10" s="781"/>
      <c r="AA10" s="781">
        <v>104</v>
      </c>
      <c r="AB10" s="781"/>
      <c r="AC10" s="781"/>
      <c r="AD10" s="781"/>
      <c r="AE10" s="782"/>
      <c r="AF10" s="783">
        <v>104</v>
      </c>
      <c r="AG10" s="784"/>
      <c r="AH10" s="784"/>
      <c r="AI10" s="784"/>
      <c r="AJ10" s="785"/>
      <c r="AK10" s="786">
        <v>0</v>
      </c>
      <c r="AL10" s="787"/>
      <c r="AM10" s="787"/>
      <c r="AN10" s="787"/>
      <c r="AO10" s="787"/>
      <c r="AP10" s="787">
        <v>0</v>
      </c>
      <c r="AQ10" s="787"/>
      <c r="AR10" s="787"/>
      <c r="AS10" s="787"/>
      <c r="AT10" s="787"/>
      <c r="AU10" s="788"/>
      <c r="AV10" s="788"/>
      <c r="AW10" s="788"/>
      <c r="AX10" s="788"/>
      <c r="AY10" s="789"/>
      <c r="AZ10" s="240"/>
      <c r="BA10" s="240"/>
      <c r="BB10" s="240"/>
      <c r="BC10" s="240"/>
      <c r="BD10" s="240"/>
      <c r="BE10" s="241"/>
      <c r="BF10" s="241"/>
      <c r="BG10" s="241"/>
      <c r="BH10" s="241"/>
      <c r="BI10" s="241"/>
      <c r="BJ10" s="241"/>
      <c r="BK10" s="241"/>
      <c r="BL10" s="241"/>
      <c r="BM10" s="241"/>
      <c r="BN10" s="241"/>
      <c r="BO10" s="241"/>
      <c r="BP10" s="241"/>
      <c r="BQ10" s="250">
        <v>4</v>
      </c>
      <c r="BR10" s="251"/>
      <c r="BS10" s="790" t="s">
        <v>552</v>
      </c>
      <c r="BT10" s="791"/>
      <c r="BU10" s="791"/>
      <c r="BV10" s="791"/>
      <c r="BW10" s="791"/>
      <c r="BX10" s="791"/>
      <c r="BY10" s="791"/>
      <c r="BZ10" s="791"/>
      <c r="CA10" s="791"/>
      <c r="CB10" s="791"/>
      <c r="CC10" s="791"/>
      <c r="CD10" s="791"/>
      <c r="CE10" s="791"/>
      <c r="CF10" s="791"/>
      <c r="CG10" s="792"/>
      <c r="CH10" s="809">
        <v>18</v>
      </c>
      <c r="CI10" s="810"/>
      <c r="CJ10" s="810"/>
      <c r="CK10" s="810"/>
      <c r="CL10" s="811"/>
      <c r="CM10" s="809">
        <v>686</v>
      </c>
      <c r="CN10" s="810"/>
      <c r="CO10" s="810"/>
      <c r="CP10" s="810"/>
      <c r="CQ10" s="811"/>
      <c r="CR10" s="809">
        <v>6</v>
      </c>
      <c r="CS10" s="810"/>
      <c r="CT10" s="810"/>
      <c r="CU10" s="810"/>
      <c r="CV10" s="811"/>
      <c r="CW10" s="809">
        <v>25</v>
      </c>
      <c r="CX10" s="810"/>
      <c r="CY10" s="810"/>
      <c r="CZ10" s="810"/>
      <c r="DA10" s="811"/>
      <c r="DB10" s="806">
        <v>0</v>
      </c>
      <c r="DC10" s="807"/>
      <c r="DD10" s="807"/>
      <c r="DE10" s="807"/>
      <c r="DF10" s="808"/>
      <c r="DG10" s="806">
        <v>0</v>
      </c>
      <c r="DH10" s="807"/>
      <c r="DI10" s="807"/>
      <c r="DJ10" s="807"/>
      <c r="DK10" s="808"/>
      <c r="DL10" s="806">
        <v>0</v>
      </c>
      <c r="DM10" s="807"/>
      <c r="DN10" s="807"/>
      <c r="DO10" s="807"/>
      <c r="DP10" s="808"/>
      <c r="DQ10" s="809">
        <v>0</v>
      </c>
      <c r="DR10" s="810"/>
      <c r="DS10" s="810"/>
      <c r="DT10" s="810"/>
      <c r="DU10" s="811"/>
      <c r="DV10" s="812"/>
      <c r="DW10" s="813"/>
      <c r="DX10" s="813"/>
      <c r="DY10" s="813"/>
      <c r="DZ10" s="814"/>
      <c r="EA10" s="242"/>
    </row>
    <row r="11" spans="1:131" s="243" customFormat="1" ht="26.25" customHeight="1" x14ac:dyDescent="0.15">
      <c r="A11" s="249">
        <v>5</v>
      </c>
      <c r="B11" s="777" t="s">
        <v>360</v>
      </c>
      <c r="C11" s="778"/>
      <c r="D11" s="778"/>
      <c r="E11" s="778"/>
      <c r="F11" s="778"/>
      <c r="G11" s="778"/>
      <c r="H11" s="778"/>
      <c r="I11" s="778"/>
      <c r="J11" s="778"/>
      <c r="K11" s="778"/>
      <c r="L11" s="778"/>
      <c r="M11" s="778"/>
      <c r="N11" s="778"/>
      <c r="O11" s="778"/>
      <c r="P11" s="779"/>
      <c r="Q11" s="780">
        <v>106</v>
      </c>
      <c r="R11" s="781"/>
      <c r="S11" s="781"/>
      <c r="T11" s="781"/>
      <c r="U11" s="781"/>
      <c r="V11" s="781">
        <v>74</v>
      </c>
      <c r="W11" s="781"/>
      <c r="X11" s="781"/>
      <c r="Y11" s="781"/>
      <c r="Z11" s="781"/>
      <c r="AA11" s="781">
        <v>32</v>
      </c>
      <c r="AB11" s="781"/>
      <c r="AC11" s="781"/>
      <c r="AD11" s="781"/>
      <c r="AE11" s="782"/>
      <c r="AF11" s="783" t="s">
        <v>136</v>
      </c>
      <c r="AG11" s="784"/>
      <c r="AH11" s="784"/>
      <c r="AI11" s="784"/>
      <c r="AJ11" s="785"/>
      <c r="AK11" s="786">
        <v>11</v>
      </c>
      <c r="AL11" s="787"/>
      <c r="AM11" s="787"/>
      <c r="AN11" s="787"/>
      <c r="AO11" s="787"/>
      <c r="AP11" s="787">
        <v>395</v>
      </c>
      <c r="AQ11" s="787"/>
      <c r="AR11" s="787"/>
      <c r="AS11" s="787"/>
      <c r="AT11" s="787"/>
      <c r="AU11" s="788"/>
      <c r="AV11" s="788"/>
      <c r="AW11" s="788"/>
      <c r="AX11" s="788"/>
      <c r="AY11" s="789"/>
      <c r="AZ11" s="240"/>
      <c r="BA11" s="240"/>
      <c r="BB11" s="240"/>
      <c r="BC11" s="240"/>
      <c r="BD11" s="240"/>
      <c r="BE11" s="241"/>
      <c r="BF11" s="241"/>
      <c r="BG11" s="241"/>
      <c r="BH11" s="241"/>
      <c r="BI11" s="241"/>
      <c r="BJ11" s="241"/>
      <c r="BK11" s="241"/>
      <c r="BL11" s="241"/>
      <c r="BM11" s="241"/>
      <c r="BN11" s="241"/>
      <c r="BO11" s="241"/>
      <c r="BP11" s="241"/>
      <c r="BQ11" s="250">
        <v>5</v>
      </c>
      <c r="BR11" s="251"/>
      <c r="BS11" s="790" t="s">
        <v>553</v>
      </c>
      <c r="BT11" s="791"/>
      <c r="BU11" s="791"/>
      <c r="BV11" s="791"/>
      <c r="BW11" s="791"/>
      <c r="BX11" s="791"/>
      <c r="BY11" s="791"/>
      <c r="BZ11" s="791"/>
      <c r="CA11" s="791"/>
      <c r="CB11" s="791"/>
      <c r="CC11" s="791"/>
      <c r="CD11" s="791"/>
      <c r="CE11" s="791"/>
      <c r="CF11" s="791"/>
      <c r="CG11" s="792"/>
      <c r="CH11" s="809">
        <v>1</v>
      </c>
      <c r="CI11" s="810"/>
      <c r="CJ11" s="810"/>
      <c r="CK11" s="810"/>
      <c r="CL11" s="811"/>
      <c r="CM11" s="809">
        <v>674</v>
      </c>
      <c r="CN11" s="810"/>
      <c r="CO11" s="810"/>
      <c r="CP11" s="810"/>
      <c r="CQ11" s="811"/>
      <c r="CR11" s="809">
        <v>485</v>
      </c>
      <c r="CS11" s="810"/>
      <c r="CT11" s="810"/>
      <c r="CU11" s="810"/>
      <c r="CV11" s="811"/>
      <c r="CW11" s="809">
        <v>20</v>
      </c>
      <c r="CX11" s="810"/>
      <c r="CY11" s="810"/>
      <c r="CZ11" s="810"/>
      <c r="DA11" s="811"/>
      <c r="DB11" s="806">
        <v>0</v>
      </c>
      <c r="DC11" s="807"/>
      <c r="DD11" s="807"/>
      <c r="DE11" s="807"/>
      <c r="DF11" s="808"/>
      <c r="DG11" s="806">
        <v>0</v>
      </c>
      <c r="DH11" s="807"/>
      <c r="DI11" s="807"/>
      <c r="DJ11" s="807"/>
      <c r="DK11" s="808"/>
      <c r="DL11" s="806">
        <v>0</v>
      </c>
      <c r="DM11" s="807"/>
      <c r="DN11" s="807"/>
      <c r="DO11" s="807"/>
      <c r="DP11" s="808"/>
      <c r="DQ11" s="809">
        <v>0</v>
      </c>
      <c r="DR11" s="810"/>
      <c r="DS11" s="810"/>
      <c r="DT11" s="810"/>
      <c r="DU11" s="811"/>
      <c r="DV11" s="812"/>
      <c r="DW11" s="813"/>
      <c r="DX11" s="813"/>
      <c r="DY11" s="813"/>
      <c r="DZ11" s="814"/>
      <c r="EA11" s="242"/>
    </row>
    <row r="12" spans="1:131" s="243" customFormat="1" ht="26.25" customHeight="1" x14ac:dyDescent="0.15">
      <c r="A12" s="249">
        <v>6</v>
      </c>
      <c r="B12" s="777" t="s">
        <v>361</v>
      </c>
      <c r="C12" s="778"/>
      <c r="D12" s="778"/>
      <c r="E12" s="778"/>
      <c r="F12" s="778"/>
      <c r="G12" s="778"/>
      <c r="H12" s="778"/>
      <c r="I12" s="778"/>
      <c r="J12" s="778"/>
      <c r="K12" s="778"/>
      <c r="L12" s="778"/>
      <c r="M12" s="778"/>
      <c r="N12" s="778"/>
      <c r="O12" s="778"/>
      <c r="P12" s="779"/>
      <c r="Q12" s="780">
        <v>4060</v>
      </c>
      <c r="R12" s="781"/>
      <c r="S12" s="781"/>
      <c r="T12" s="781"/>
      <c r="U12" s="781"/>
      <c r="V12" s="781">
        <v>3236</v>
      </c>
      <c r="W12" s="781"/>
      <c r="X12" s="781"/>
      <c r="Y12" s="781"/>
      <c r="Z12" s="781"/>
      <c r="AA12" s="781">
        <v>824</v>
      </c>
      <c r="AB12" s="781"/>
      <c r="AC12" s="781"/>
      <c r="AD12" s="781"/>
      <c r="AE12" s="782"/>
      <c r="AF12" s="783" t="s">
        <v>136</v>
      </c>
      <c r="AG12" s="784"/>
      <c r="AH12" s="784"/>
      <c r="AI12" s="784"/>
      <c r="AJ12" s="785"/>
      <c r="AK12" s="786">
        <v>0</v>
      </c>
      <c r="AL12" s="787"/>
      <c r="AM12" s="787"/>
      <c r="AN12" s="787"/>
      <c r="AO12" s="787"/>
      <c r="AP12" s="787">
        <v>1729</v>
      </c>
      <c r="AQ12" s="787"/>
      <c r="AR12" s="787"/>
      <c r="AS12" s="787"/>
      <c r="AT12" s="787"/>
      <c r="AU12" s="788"/>
      <c r="AV12" s="788"/>
      <c r="AW12" s="788"/>
      <c r="AX12" s="788"/>
      <c r="AY12" s="789"/>
      <c r="AZ12" s="240"/>
      <c r="BA12" s="240"/>
      <c r="BB12" s="240"/>
      <c r="BC12" s="240"/>
      <c r="BD12" s="240"/>
      <c r="BE12" s="241"/>
      <c r="BF12" s="241"/>
      <c r="BG12" s="241"/>
      <c r="BH12" s="241"/>
      <c r="BI12" s="241"/>
      <c r="BJ12" s="241"/>
      <c r="BK12" s="241"/>
      <c r="BL12" s="241"/>
      <c r="BM12" s="241"/>
      <c r="BN12" s="241"/>
      <c r="BO12" s="241"/>
      <c r="BP12" s="241"/>
      <c r="BQ12" s="250">
        <v>6</v>
      </c>
      <c r="BR12" s="251"/>
      <c r="BS12" s="790" t="s">
        <v>554</v>
      </c>
      <c r="BT12" s="791"/>
      <c r="BU12" s="791"/>
      <c r="BV12" s="791"/>
      <c r="BW12" s="791"/>
      <c r="BX12" s="791"/>
      <c r="BY12" s="791"/>
      <c r="BZ12" s="791"/>
      <c r="CA12" s="791"/>
      <c r="CB12" s="791"/>
      <c r="CC12" s="791"/>
      <c r="CD12" s="791"/>
      <c r="CE12" s="791"/>
      <c r="CF12" s="791"/>
      <c r="CG12" s="792"/>
      <c r="CH12" s="809">
        <v>-1</v>
      </c>
      <c r="CI12" s="810"/>
      <c r="CJ12" s="810"/>
      <c r="CK12" s="810"/>
      <c r="CL12" s="811"/>
      <c r="CM12" s="809">
        <v>843</v>
      </c>
      <c r="CN12" s="810"/>
      <c r="CO12" s="810"/>
      <c r="CP12" s="810"/>
      <c r="CQ12" s="811"/>
      <c r="CR12" s="809">
        <v>520</v>
      </c>
      <c r="CS12" s="810"/>
      <c r="CT12" s="810"/>
      <c r="CU12" s="810"/>
      <c r="CV12" s="811"/>
      <c r="CW12" s="809">
        <v>118</v>
      </c>
      <c r="CX12" s="810"/>
      <c r="CY12" s="810"/>
      <c r="CZ12" s="810"/>
      <c r="DA12" s="811"/>
      <c r="DB12" s="806">
        <v>0</v>
      </c>
      <c r="DC12" s="807"/>
      <c r="DD12" s="807"/>
      <c r="DE12" s="807"/>
      <c r="DF12" s="808"/>
      <c r="DG12" s="806">
        <v>0</v>
      </c>
      <c r="DH12" s="807"/>
      <c r="DI12" s="807"/>
      <c r="DJ12" s="807"/>
      <c r="DK12" s="808"/>
      <c r="DL12" s="806">
        <v>0</v>
      </c>
      <c r="DM12" s="807"/>
      <c r="DN12" s="807"/>
      <c r="DO12" s="807"/>
      <c r="DP12" s="808"/>
      <c r="DQ12" s="809">
        <v>0</v>
      </c>
      <c r="DR12" s="810"/>
      <c r="DS12" s="810"/>
      <c r="DT12" s="810"/>
      <c r="DU12" s="811"/>
      <c r="DV12" s="812"/>
      <c r="DW12" s="813"/>
      <c r="DX12" s="813"/>
      <c r="DY12" s="813"/>
      <c r="DZ12" s="814"/>
      <c r="EA12" s="242"/>
    </row>
    <row r="13" spans="1:131" s="243" customFormat="1" ht="26.25" customHeight="1" x14ac:dyDescent="0.15">
      <c r="A13" s="249">
        <v>7</v>
      </c>
      <c r="B13" s="777" t="s">
        <v>362</v>
      </c>
      <c r="C13" s="778"/>
      <c r="D13" s="778"/>
      <c r="E13" s="778"/>
      <c r="F13" s="778"/>
      <c r="G13" s="778"/>
      <c r="H13" s="778"/>
      <c r="I13" s="778"/>
      <c r="J13" s="778"/>
      <c r="K13" s="778"/>
      <c r="L13" s="778"/>
      <c r="M13" s="778"/>
      <c r="N13" s="778"/>
      <c r="O13" s="778"/>
      <c r="P13" s="779"/>
      <c r="Q13" s="780">
        <v>64</v>
      </c>
      <c r="R13" s="781"/>
      <c r="S13" s="781"/>
      <c r="T13" s="781"/>
      <c r="U13" s="781"/>
      <c r="V13" s="781">
        <v>16</v>
      </c>
      <c r="W13" s="781"/>
      <c r="X13" s="781"/>
      <c r="Y13" s="781"/>
      <c r="Z13" s="781"/>
      <c r="AA13" s="781">
        <v>48</v>
      </c>
      <c r="AB13" s="781"/>
      <c r="AC13" s="781"/>
      <c r="AD13" s="781"/>
      <c r="AE13" s="782"/>
      <c r="AF13" s="783" t="s">
        <v>136</v>
      </c>
      <c r="AG13" s="784"/>
      <c r="AH13" s="784"/>
      <c r="AI13" s="784"/>
      <c r="AJ13" s="785"/>
      <c r="AK13" s="786">
        <v>0</v>
      </c>
      <c r="AL13" s="787"/>
      <c r="AM13" s="787"/>
      <c r="AN13" s="787"/>
      <c r="AO13" s="787"/>
      <c r="AP13" s="787">
        <v>75</v>
      </c>
      <c r="AQ13" s="787"/>
      <c r="AR13" s="787"/>
      <c r="AS13" s="787"/>
      <c r="AT13" s="787"/>
      <c r="AU13" s="788"/>
      <c r="AV13" s="788"/>
      <c r="AW13" s="788"/>
      <c r="AX13" s="788"/>
      <c r="AY13" s="789"/>
      <c r="AZ13" s="240"/>
      <c r="BA13" s="240"/>
      <c r="BB13" s="240"/>
      <c r="BC13" s="240"/>
      <c r="BD13" s="240"/>
      <c r="BE13" s="241"/>
      <c r="BF13" s="241"/>
      <c r="BG13" s="241"/>
      <c r="BH13" s="241"/>
      <c r="BI13" s="241"/>
      <c r="BJ13" s="241"/>
      <c r="BK13" s="241"/>
      <c r="BL13" s="241"/>
      <c r="BM13" s="241"/>
      <c r="BN13" s="241"/>
      <c r="BO13" s="241"/>
      <c r="BP13" s="241"/>
      <c r="BQ13" s="250">
        <v>7</v>
      </c>
      <c r="BR13" s="251"/>
      <c r="BS13" s="790" t="s">
        <v>555</v>
      </c>
      <c r="BT13" s="791"/>
      <c r="BU13" s="791"/>
      <c r="BV13" s="791"/>
      <c r="BW13" s="791"/>
      <c r="BX13" s="791"/>
      <c r="BY13" s="791"/>
      <c r="BZ13" s="791"/>
      <c r="CA13" s="791"/>
      <c r="CB13" s="791"/>
      <c r="CC13" s="791"/>
      <c r="CD13" s="791"/>
      <c r="CE13" s="791"/>
      <c r="CF13" s="791"/>
      <c r="CG13" s="792"/>
      <c r="CH13" s="809">
        <v>4</v>
      </c>
      <c r="CI13" s="810"/>
      <c r="CJ13" s="810"/>
      <c r="CK13" s="810"/>
      <c r="CL13" s="811"/>
      <c r="CM13" s="809">
        <v>71</v>
      </c>
      <c r="CN13" s="810"/>
      <c r="CO13" s="810"/>
      <c r="CP13" s="810"/>
      <c r="CQ13" s="811"/>
      <c r="CR13" s="809">
        <v>32</v>
      </c>
      <c r="CS13" s="810"/>
      <c r="CT13" s="810"/>
      <c r="CU13" s="810"/>
      <c r="CV13" s="811"/>
      <c r="CW13" s="809">
        <v>0</v>
      </c>
      <c r="CX13" s="810"/>
      <c r="CY13" s="810"/>
      <c r="CZ13" s="810"/>
      <c r="DA13" s="811"/>
      <c r="DB13" s="806">
        <v>0</v>
      </c>
      <c r="DC13" s="807"/>
      <c r="DD13" s="807"/>
      <c r="DE13" s="807"/>
      <c r="DF13" s="808"/>
      <c r="DG13" s="806">
        <v>0</v>
      </c>
      <c r="DH13" s="807"/>
      <c r="DI13" s="807"/>
      <c r="DJ13" s="807"/>
      <c r="DK13" s="808"/>
      <c r="DL13" s="806">
        <v>0</v>
      </c>
      <c r="DM13" s="807"/>
      <c r="DN13" s="807"/>
      <c r="DO13" s="807"/>
      <c r="DP13" s="808"/>
      <c r="DQ13" s="809">
        <v>0</v>
      </c>
      <c r="DR13" s="810"/>
      <c r="DS13" s="810"/>
      <c r="DT13" s="810"/>
      <c r="DU13" s="811"/>
      <c r="DV13" s="812"/>
      <c r="DW13" s="813"/>
      <c r="DX13" s="813"/>
      <c r="DY13" s="813"/>
      <c r="DZ13" s="814"/>
      <c r="EA13" s="242"/>
    </row>
    <row r="14" spans="1:131" s="243" customFormat="1" ht="26.25" customHeight="1" x14ac:dyDescent="0.15">
      <c r="A14" s="249">
        <v>8</v>
      </c>
      <c r="B14" s="777" t="s">
        <v>363</v>
      </c>
      <c r="C14" s="778"/>
      <c r="D14" s="778"/>
      <c r="E14" s="778"/>
      <c r="F14" s="778"/>
      <c r="G14" s="778"/>
      <c r="H14" s="778"/>
      <c r="I14" s="778"/>
      <c r="J14" s="778"/>
      <c r="K14" s="778"/>
      <c r="L14" s="778"/>
      <c r="M14" s="778"/>
      <c r="N14" s="778"/>
      <c r="O14" s="778"/>
      <c r="P14" s="779"/>
      <c r="Q14" s="780">
        <v>163</v>
      </c>
      <c r="R14" s="781"/>
      <c r="S14" s="781"/>
      <c r="T14" s="781"/>
      <c r="U14" s="781"/>
      <c r="V14" s="781">
        <v>45</v>
      </c>
      <c r="W14" s="781"/>
      <c r="X14" s="781"/>
      <c r="Y14" s="781"/>
      <c r="Z14" s="781"/>
      <c r="AA14" s="781">
        <v>118</v>
      </c>
      <c r="AB14" s="781"/>
      <c r="AC14" s="781"/>
      <c r="AD14" s="781"/>
      <c r="AE14" s="782"/>
      <c r="AF14" s="783" t="s">
        <v>136</v>
      </c>
      <c r="AG14" s="784"/>
      <c r="AH14" s="784"/>
      <c r="AI14" s="784"/>
      <c r="AJ14" s="785"/>
      <c r="AK14" s="786">
        <v>1</v>
      </c>
      <c r="AL14" s="787"/>
      <c r="AM14" s="787"/>
      <c r="AN14" s="787"/>
      <c r="AO14" s="787"/>
      <c r="AP14" s="787">
        <v>0</v>
      </c>
      <c r="AQ14" s="787"/>
      <c r="AR14" s="787"/>
      <c r="AS14" s="787"/>
      <c r="AT14" s="787"/>
      <c r="AU14" s="788"/>
      <c r="AV14" s="788"/>
      <c r="AW14" s="788"/>
      <c r="AX14" s="788"/>
      <c r="AY14" s="789"/>
      <c r="AZ14" s="240"/>
      <c r="BA14" s="240"/>
      <c r="BB14" s="240"/>
      <c r="BC14" s="240"/>
      <c r="BD14" s="240"/>
      <c r="BE14" s="241"/>
      <c r="BF14" s="241"/>
      <c r="BG14" s="241"/>
      <c r="BH14" s="241"/>
      <c r="BI14" s="241"/>
      <c r="BJ14" s="241"/>
      <c r="BK14" s="241"/>
      <c r="BL14" s="241"/>
      <c r="BM14" s="241"/>
      <c r="BN14" s="241"/>
      <c r="BO14" s="241"/>
      <c r="BP14" s="241"/>
      <c r="BQ14" s="250">
        <v>8</v>
      </c>
      <c r="BR14" s="251"/>
      <c r="BS14" s="790" t="s">
        <v>556</v>
      </c>
      <c r="BT14" s="791"/>
      <c r="BU14" s="791"/>
      <c r="BV14" s="791"/>
      <c r="BW14" s="791"/>
      <c r="BX14" s="791"/>
      <c r="BY14" s="791"/>
      <c r="BZ14" s="791"/>
      <c r="CA14" s="791"/>
      <c r="CB14" s="791"/>
      <c r="CC14" s="791"/>
      <c r="CD14" s="791"/>
      <c r="CE14" s="791"/>
      <c r="CF14" s="791"/>
      <c r="CG14" s="792"/>
      <c r="CH14" s="809">
        <v>-297</v>
      </c>
      <c r="CI14" s="810"/>
      <c r="CJ14" s="810"/>
      <c r="CK14" s="810"/>
      <c r="CL14" s="811"/>
      <c r="CM14" s="809">
        <v>242</v>
      </c>
      <c r="CN14" s="810"/>
      <c r="CO14" s="810"/>
      <c r="CP14" s="810"/>
      <c r="CQ14" s="811"/>
      <c r="CR14" s="809">
        <v>10</v>
      </c>
      <c r="CS14" s="810"/>
      <c r="CT14" s="810"/>
      <c r="CU14" s="810"/>
      <c r="CV14" s="811"/>
      <c r="CW14" s="809">
        <v>0</v>
      </c>
      <c r="CX14" s="810"/>
      <c r="CY14" s="810"/>
      <c r="CZ14" s="810"/>
      <c r="DA14" s="811"/>
      <c r="DB14" s="806">
        <v>0</v>
      </c>
      <c r="DC14" s="807"/>
      <c r="DD14" s="807"/>
      <c r="DE14" s="807"/>
      <c r="DF14" s="808"/>
      <c r="DG14" s="806">
        <v>0</v>
      </c>
      <c r="DH14" s="807"/>
      <c r="DI14" s="807"/>
      <c r="DJ14" s="807"/>
      <c r="DK14" s="808"/>
      <c r="DL14" s="806">
        <v>0</v>
      </c>
      <c r="DM14" s="807"/>
      <c r="DN14" s="807"/>
      <c r="DO14" s="807"/>
      <c r="DP14" s="808"/>
      <c r="DQ14" s="809">
        <v>0</v>
      </c>
      <c r="DR14" s="810"/>
      <c r="DS14" s="810"/>
      <c r="DT14" s="810"/>
      <c r="DU14" s="811"/>
      <c r="DV14" s="812"/>
      <c r="DW14" s="813"/>
      <c r="DX14" s="813"/>
      <c r="DY14" s="813"/>
      <c r="DZ14" s="814"/>
      <c r="EA14" s="242"/>
    </row>
    <row r="15" spans="1:131" s="243" customFormat="1" ht="26.25" customHeight="1" x14ac:dyDescent="0.15">
      <c r="A15" s="249">
        <v>9</v>
      </c>
      <c r="B15" s="777" t="s">
        <v>364</v>
      </c>
      <c r="C15" s="778"/>
      <c r="D15" s="778"/>
      <c r="E15" s="778"/>
      <c r="F15" s="778"/>
      <c r="G15" s="778"/>
      <c r="H15" s="778"/>
      <c r="I15" s="778"/>
      <c r="J15" s="778"/>
      <c r="K15" s="778"/>
      <c r="L15" s="778"/>
      <c r="M15" s="778"/>
      <c r="N15" s="778"/>
      <c r="O15" s="778"/>
      <c r="P15" s="779"/>
      <c r="Q15" s="780">
        <v>414</v>
      </c>
      <c r="R15" s="781"/>
      <c r="S15" s="781"/>
      <c r="T15" s="781"/>
      <c r="U15" s="781"/>
      <c r="V15" s="781">
        <v>225</v>
      </c>
      <c r="W15" s="781"/>
      <c r="X15" s="781"/>
      <c r="Y15" s="781"/>
      <c r="Z15" s="781"/>
      <c r="AA15" s="781">
        <v>189</v>
      </c>
      <c r="AB15" s="781"/>
      <c r="AC15" s="781"/>
      <c r="AD15" s="781"/>
      <c r="AE15" s="782"/>
      <c r="AF15" s="783" t="s">
        <v>136</v>
      </c>
      <c r="AG15" s="784"/>
      <c r="AH15" s="784"/>
      <c r="AI15" s="784"/>
      <c r="AJ15" s="785"/>
      <c r="AK15" s="786">
        <v>48</v>
      </c>
      <c r="AL15" s="787"/>
      <c r="AM15" s="787"/>
      <c r="AN15" s="787"/>
      <c r="AO15" s="787"/>
      <c r="AP15" s="787">
        <v>0</v>
      </c>
      <c r="AQ15" s="787"/>
      <c r="AR15" s="787"/>
      <c r="AS15" s="787"/>
      <c r="AT15" s="787"/>
      <c r="AU15" s="788"/>
      <c r="AV15" s="788"/>
      <c r="AW15" s="788"/>
      <c r="AX15" s="788"/>
      <c r="AY15" s="789"/>
      <c r="AZ15" s="240"/>
      <c r="BA15" s="240"/>
      <c r="BB15" s="240"/>
      <c r="BC15" s="240"/>
      <c r="BD15" s="240"/>
      <c r="BE15" s="241"/>
      <c r="BF15" s="241"/>
      <c r="BG15" s="241"/>
      <c r="BH15" s="241"/>
      <c r="BI15" s="241"/>
      <c r="BJ15" s="241"/>
      <c r="BK15" s="241"/>
      <c r="BL15" s="241"/>
      <c r="BM15" s="241"/>
      <c r="BN15" s="241"/>
      <c r="BO15" s="241"/>
      <c r="BP15" s="241"/>
      <c r="BQ15" s="250">
        <v>9</v>
      </c>
      <c r="BR15" s="251"/>
      <c r="BS15" s="790" t="s">
        <v>557</v>
      </c>
      <c r="BT15" s="791"/>
      <c r="BU15" s="791"/>
      <c r="BV15" s="791"/>
      <c r="BW15" s="791"/>
      <c r="BX15" s="791"/>
      <c r="BY15" s="791"/>
      <c r="BZ15" s="791"/>
      <c r="CA15" s="791"/>
      <c r="CB15" s="791"/>
      <c r="CC15" s="791"/>
      <c r="CD15" s="791"/>
      <c r="CE15" s="791"/>
      <c r="CF15" s="791"/>
      <c r="CG15" s="792"/>
      <c r="CH15" s="809">
        <v>88</v>
      </c>
      <c r="CI15" s="810"/>
      <c r="CJ15" s="810"/>
      <c r="CK15" s="810"/>
      <c r="CL15" s="811"/>
      <c r="CM15" s="809">
        <v>7314</v>
      </c>
      <c r="CN15" s="810"/>
      <c r="CO15" s="810"/>
      <c r="CP15" s="810"/>
      <c r="CQ15" s="811"/>
      <c r="CR15" s="809">
        <v>55</v>
      </c>
      <c r="CS15" s="810"/>
      <c r="CT15" s="810"/>
      <c r="CU15" s="810"/>
      <c r="CV15" s="811"/>
      <c r="CW15" s="809">
        <v>0</v>
      </c>
      <c r="CX15" s="810"/>
      <c r="CY15" s="810"/>
      <c r="CZ15" s="810"/>
      <c r="DA15" s="811"/>
      <c r="DB15" s="806">
        <v>0</v>
      </c>
      <c r="DC15" s="807"/>
      <c r="DD15" s="807"/>
      <c r="DE15" s="807"/>
      <c r="DF15" s="808"/>
      <c r="DG15" s="806">
        <v>0</v>
      </c>
      <c r="DH15" s="807"/>
      <c r="DI15" s="807"/>
      <c r="DJ15" s="807"/>
      <c r="DK15" s="808"/>
      <c r="DL15" s="806">
        <v>0</v>
      </c>
      <c r="DM15" s="807"/>
      <c r="DN15" s="807"/>
      <c r="DO15" s="807"/>
      <c r="DP15" s="808"/>
      <c r="DQ15" s="809">
        <v>0</v>
      </c>
      <c r="DR15" s="810"/>
      <c r="DS15" s="810"/>
      <c r="DT15" s="810"/>
      <c r="DU15" s="811"/>
      <c r="DV15" s="812"/>
      <c r="DW15" s="813"/>
      <c r="DX15" s="813"/>
      <c r="DY15" s="813"/>
      <c r="DZ15" s="814"/>
      <c r="EA15" s="242"/>
    </row>
    <row r="16" spans="1:131" s="243" customFormat="1" ht="26.25" customHeight="1" x14ac:dyDescent="0.15">
      <c r="A16" s="249">
        <v>10</v>
      </c>
      <c r="B16" s="777" t="s">
        <v>365</v>
      </c>
      <c r="C16" s="778"/>
      <c r="D16" s="778"/>
      <c r="E16" s="778"/>
      <c r="F16" s="778"/>
      <c r="G16" s="778"/>
      <c r="H16" s="778"/>
      <c r="I16" s="778"/>
      <c r="J16" s="778"/>
      <c r="K16" s="778"/>
      <c r="L16" s="778"/>
      <c r="M16" s="778"/>
      <c r="N16" s="778"/>
      <c r="O16" s="778"/>
      <c r="P16" s="779"/>
      <c r="Q16" s="780">
        <v>769</v>
      </c>
      <c r="R16" s="781"/>
      <c r="S16" s="781"/>
      <c r="T16" s="781"/>
      <c r="U16" s="781"/>
      <c r="V16" s="781">
        <v>92</v>
      </c>
      <c r="W16" s="781"/>
      <c r="X16" s="781"/>
      <c r="Y16" s="781"/>
      <c r="Z16" s="781"/>
      <c r="AA16" s="781">
        <v>677</v>
      </c>
      <c r="AB16" s="781"/>
      <c r="AC16" s="781"/>
      <c r="AD16" s="781"/>
      <c r="AE16" s="782"/>
      <c r="AF16" s="783" t="s">
        <v>136</v>
      </c>
      <c r="AG16" s="784"/>
      <c r="AH16" s="784"/>
      <c r="AI16" s="784"/>
      <c r="AJ16" s="785"/>
      <c r="AK16" s="786">
        <v>0</v>
      </c>
      <c r="AL16" s="787"/>
      <c r="AM16" s="787"/>
      <c r="AN16" s="787"/>
      <c r="AO16" s="787"/>
      <c r="AP16" s="787">
        <v>0</v>
      </c>
      <c r="AQ16" s="787"/>
      <c r="AR16" s="787"/>
      <c r="AS16" s="787"/>
      <c r="AT16" s="787"/>
      <c r="AU16" s="788"/>
      <c r="AV16" s="788"/>
      <c r="AW16" s="788"/>
      <c r="AX16" s="788"/>
      <c r="AY16" s="789"/>
      <c r="AZ16" s="240"/>
      <c r="BA16" s="240"/>
      <c r="BB16" s="240"/>
      <c r="BC16" s="240"/>
      <c r="BD16" s="240"/>
      <c r="BE16" s="241"/>
      <c r="BF16" s="241"/>
      <c r="BG16" s="241"/>
      <c r="BH16" s="241"/>
      <c r="BI16" s="241"/>
      <c r="BJ16" s="241"/>
      <c r="BK16" s="241"/>
      <c r="BL16" s="241"/>
      <c r="BM16" s="241"/>
      <c r="BN16" s="241"/>
      <c r="BO16" s="241"/>
      <c r="BP16" s="241"/>
      <c r="BQ16" s="250">
        <v>10</v>
      </c>
      <c r="BR16" s="251"/>
      <c r="BS16" s="790" t="s">
        <v>558</v>
      </c>
      <c r="BT16" s="791"/>
      <c r="BU16" s="791"/>
      <c r="BV16" s="791"/>
      <c r="BW16" s="791"/>
      <c r="BX16" s="791"/>
      <c r="BY16" s="791"/>
      <c r="BZ16" s="791"/>
      <c r="CA16" s="791"/>
      <c r="CB16" s="791"/>
      <c r="CC16" s="791"/>
      <c r="CD16" s="791"/>
      <c r="CE16" s="791"/>
      <c r="CF16" s="791"/>
      <c r="CG16" s="792"/>
      <c r="CH16" s="809">
        <v>19</v>
      </c>
      <c r="CI16" s="810"/>
      <c r="CJ16" s="810"/>
      <c r="CK16" s="810"/>
      <c r="CL16" s="811"/>
      <c r="CM16" s="809">
        <v>2304</v>
      </c>
      <c r="CN16" s="810"/>
      <c r="CO16" s="810"/>
      <c r="CP16" s="810"/>
      <c r="CQ16" s="811"/>
      <c r="CR16" s="809">
        <v>32</v>
      </c>
      <c r="CS16" s="810"/>
      <c r="CT16" s="810"/>
      <c r="CU16" s="810"/>
      <c r="CV16" s="811"/>
      <c r="CW16" s="809">
        <v>0</v>
      </c>
      <c r="CX16" s="810"/>
      <c r="CY16" s="810"/>
      <c r="CZ16" s="810"/>
      <c r="DA16" s="811"/>
      <c r="DB16" s="806">
        <v>0</v>
      </c>
      <c r="DC16" s="807"/>
      <c r="DD16" s="807"/>
      <c r="DE16" s="807"/>
      <c r="DF16" s="808"/>
      <c r="DG16" s="806">
        <v>0</v>
      </c>
      <c r="DH16" s="807"/>
      <c r="DI16" s="807"/>
      <c r="DJ16" s="807"/>
      <c r="DK16" s="808"/>
      <c r="DL16" s="806">
        <v>0</v>
      </c>
      <c r="DM16" s="807"/>
      <c r="DN16" s="807"/>
      <c r="DO16" s="807"/>
      <c r="DP16" s="808"/>
      <c r="DQ16" s="809">
        <v>0</v>
      </c>
      <c r="DR16" s="810"/>
      <c r="DS16" s="810"/>
      <c r="DT16" s="810"/>
      <c r="DU16" s="811"/>
      <c r="DV16" s="812"/>
      <c r="DW16" s="813"/>
      <c r="DX16" s="813"/>
      <c r="DY16" s="813"/>
      <c r="DZ16" s="814"/>
      <c r="EA16" s="242"/>
    </row>
    <row r="17" spans="1:131" s="243" customFormat="1" ht="26.25" customHeight="1" x14ac:dyDescent="0.15">
      <c r="A17" s="249">
        <v>11</v>
      </c>
      <c r="B17" s="777" t="s">
        <v>366</v>
      </c>
      <c r="C17" s="778"/>
      <c r="D17" s="778"/>
      <c r="E17" s="778"/>
      <c r="F17" s="778"/>
      <c r="G17" s="778"/>
      <c r="H17" s="778"/>
      <c r="I17" s="778"/>
      <c r="J17" s="778"/>
      <c r="K17" s="778"/>
      <c r="L17" s="778"/>
      <c r="M17" s="778"/>
      <c r="N17" s="778"/>
      <c r="O17" s="778"/>
      <c r="P17" s="779"/>
      <c r="Q17" s="780">
        <v>1021</v>
      </c>
      <c r="R17" s="781"/>
      <c r="S17" s="781"/>
      <c r="T17" s="781"/>
      <c r="U17" s="781"/>
      <c r="V17" s="781">
        <v>641</v>
      </c>
      <c r="W17" s="781"/>
      <c r="X17" s="781"/>
      <c r="Y17" s="781"/>
      <c r="Z17" s="781"/>
      <c r="AA17" s="781">
        <v>380</v>
      </c>
      <c r="AB17" s="781"/>
      <c r="AC17" s="781"/>
      <c r="AD17" s="781"/>
      <c r="AE17" s="782"/>
      <c r="AF17" s="783">
        <v>379</v>
      </c>
      <c r="AG17" s="784"/>
      <c r="AH17" s="784"/>
      <c r="AI17" s="784"/>
      <c r="AJ17" s="785"/>
      <c r="AK17" s="786">
        <v>0</v>
      </c>
      <c r="AL17" s="787"/>
      <c r="AM17" s="787"/>
      <c r="AN17" s="787"/>
      <c r="AO17" s="787"/>
      <c r="AP17" s="787">
        <v>956</v>
      </c>
      <c r="AQ17" s="787"/>
      <c r="AR17" s="787"/>
      <c r="AS17" s="787"/>
      <c r="AT17" s="787"/>
      <c r="AU17" s="788"/>
      <c r="AV17" s="788"/>
      <c r="AW17" s="788"/>
      <c r="AX17" s="788"/>
      <c r="AY17" s="789"/>
      <c r="AZ17" s="240"/>
      <c r="BA17" s="240"/>
      <c r="BB17" s="240"/>
      <c r="BC17" s="240"/>
      <c r="BD17" s="240"/>
      <c r="BE17" s="241"/>
      <c r="BF17" s="241"/>
      <c r="BG17" s="241"/>
      <c r="BH17" s="241"/>
      <c r="BI17" s="241"/>
      <c r="BJ17" s="241"/>
      <c r="BK17" s="241"/>
      <c r="BL17" s="241"/>
      <c r="BM17" s="241"/>
      <c r="BN17" s="241"/>
      <c r="BO17" s="241"/>
      <c r="BP17" s="241"/>
      <c r="BQ17" s="250">
        <v>11</v>
      </c>
      <c r="BR17" s="251"/>
      <c r="BS17" s="790" t="s">
        <v>559</v>
      </c>
      <c r="BT17" s="791"/>
      <c r="BU17" s="791"/>
      <c r="BV17" s="791"/>
      <c r="BW17" s="791"/>
      <c r="BX17" s="791"/>
      <c r="BY17" s="791"/>
      <c r="BZ17" s="791"/>
      <c r="CA17" s="791"/>
      <c r="CB17" s="791"/>
      <c r="CC17" s="791"/>
      <c r="CD17" s="791"/>
      <c r="CE17" s="791"/>
      <c r="CF17" s="791"/>
      <c r="CG17" s="792"/>
      <c r="CH17" s="809">
        <v>0</v>
      </c>
      <c r="CI17" s="810"/>
      <c r="CJ17" s="810"/>
      <c r="CK17" s="810"/>
      <c r="CL17" s="811"/>
      <c r="CM17" s="809">
        <v>10</v>
      </c>
      <c r="CN17" s="810"/>
      <c r="CO17" s="810"/>
      <c r="CP17" s="810"/>
      <c r="CQ17" s="811"/>
      <c r="CR17" s="809">
        <v>2</v>
      </c>
      <c r="CS17" s="810"/>
      <c r="CT17" s="810"/>
      <c r="CU17" s="810"/>
      <c r="CV17" s="811"/>
      <c r="CW17" s="809">
        <v>21</v>
      </c>
      <c r="CX17" s="810"/>
      <c r="CY17" s="810"/>
      <c r="CZ17" s="810"/>
      <c r="DA17" s="811"/>
      <c r="DB17" s="806">
        <v>0</v>
      </c>
      <c r="DC17" s="807"/>
      <c r="DD17" s="807"/>
      <c r="DE17" s="807"/>
      <c r="DF17" s="808"/>
      <c r="DG17" s="806">
        <v>0</v>
      </c>
      <c r="DH17" s="807"/>
      <c r="DI17" s="807"/>
      <c r="DJ17" s="807"/>
      <c r="DK17" s="808"/>
      <c r="DL17" s="806">
        <v>0</v>
      </c>
      <c r="DM17" s="807"/>
      <c r="DN17" s="807"/>
      <c r="DO17" s="807"/>
      <c r="DP17" s="808"/>
      <c r="DQ17" s="809">
        <v>0</v>
      </c>
      <c r="DR17" s="810"/>
      <c r="DS17" s="810"/>
      <c r="DT17" s="810"/>
      <c r="DU17" s="811"/>
      <c r="DV17" s="812"/>
      <c r="DW17" s="813"/>
      <c r="DX17" s="813"/>
      <c r="DY17" s="813"/>
      <c r="DZ17" s="814"/>
      <c r="EA17" s="242"/>
    </row>
    <row r="18" spans="1:131" s="243" customFormat="1" ht="26.25" customHeight="1" x14ac:dyDescent="0.15">
      <c r="A18" s="249">
        <v>12</v>
      </c>
      <c r="B18" s="777" t="s">
        <v>367</v>
      </c>
      <c r="C18" s="778"/>
      <c r="D18" s="778"/>
      <c r="E18" s="778"/>
      <c r="F18" s="778"/>
      <c r="G18" s="778"/>
      <c r="H18" s="778"/>
      <c r="I18" s="778"/>
      <c r="J18" s="778"/>
      <c r="K18" s="778"/>
      <c r="L18" s="778"/>
      <c r="M18" s="778"/>
      <c r="N18" s="778"/>
      <c r="O18" s="778"/>
      <c r="P18" s="779"/>
      <c r="Q18" s="780">
        <v>7377</v>
      </c>
      <c r="R18" s="781"/>
      <c r="S18" s="781"/>
      <c r="T18" s="781"/>
      <c r="U18" s="781"/>
      <c r="V18" s="781">
        <v>100</v>
      </c>
      <c r="W18" s="781"/>
      <c r="X18" s="781"/>
      <c r="Y18" s="781"/>
      <c r="Z18" s="781"/>
      <c r="AA18" s="781">
        <v>7277</v>
      </c>
      <c r="AB18" s="781"/>
      <c r="AC18" s="781"/>
      <c r="AD18" s="781"/>
      <c r="AE18" s="782"/>
      <c r="AF18" s="783">
        <v>7277</v>
      </c>
      <c r="AG18" s="784"/>
      <c r="AH18" s="784"/>
      <c r="AI18" s="784"/>
      <c r="AJ18" s="785"/>
      <c r="AK18" s="786">
        <v>0</v>
      </c>
      <c r="AL18" s="787"/>
      <c r="AM18" s="787"/>
      <c r="AN18" s="787"/>
      <c r="AO18" s="787"/>
      <c r="AP18" s="787">
        <v>0</v>
      </c>
      <c r="AQ18" s="787"/>
      <c r="AR18" s="787"/>
      <c r="AS18" s="787"/>
      <c r="AT18" s="787"/>
      <c r="AU18" s="788"/>
      <c r="AV18" s="788"/>
      <c r="AW18" s="788"/>
      <c r="AX18" s="788"/>
      <c r="AY18" s="789"/>
      <c r="AZ18" s="240"/>
      <c r="BA18" s="240"/>
      <c r="BB18" s="240"/>
      <c r="BC18" s="240"/>
      <c r="BD18" s="240"/>
      <c r="BE18" s="241"/>
      <c r="BF18" s="241"/>
      <c r="BG18" s="241"/>
      <c r="BH18" s="241"/>
      <c r="BI18" s="241"/>
      <c r="BJ18" s="241"/>
      <c r="BK18" s="241"/>
      <c r="BL18" s="241"/>
      <c r="BM18" s="241"/>
      <c r="BN18" s="241"/>
      <c r="BO18" s="241"/>
      <c r="BP18" s="241"/>
      <c r="BQ18" s="250">
        <v>12</v>
      </c>
      <c r="BR18" s="251"/>
      <c r="BS18" s="790" t="s">
        <v>560</v>
      </c>
      <c r="BT18" s="791"/>
      <c r="BU18" s="791"/>
      <c r="BV18" s="791"/>
      <c r="BW18" s="791"/>
      <c r="BX18" s="791"/>
      <c r="BY18" s="791"/>
      <c r="BZ18" s="791"/>
      <c r="CA18" s="791"/>
      <c r="CB18" s="791"/>
      <c r="CC18" s="791"/>
      <c r="CD18" s="791"/>
      <c r="CE18" s="791"/>
      <c r="CF18" s="791"/>
      <c r="CG18" s="792"/>
      <c r="CH18" s="809">
        <v>0</v>
      </c>
      <c r="CI18" s="810"/>
      <c r="CJ18" s="810"/>
      <c r="CK18" s="810"/>
      <c r="CL18" s="811"/>
      <c r="CM18" s="809">
        <v>49</v>
      </c>
      <c r="CN18" s="810"/>
      <c r="CO18" s="810"/>
      <c r="CP18" s="810"/>
      <c r="CQ18" s="811"/>
      <c r="CR18" s="809">
        <v>13</v>
      </c>
      <c r="CS18" s="810"/>
      <c r="CT18" s="810"/>
      <c r="CU18" s="810"/>
      <c r="CV18" s="811"/>
      <c r="CW18" s="809">
        <v>14</v>
      </c>
      <c r="CX18" s="810"/>
      <c r="CY18" s="810"/>
      <c r="CZ18" s="810"/>
      <c r="DA18" s="811"/>
      <c r="DB18" s="806">
        <v>0</v>
      </c>
      <c r="DC18" s="807"/>
      <c r="DD18" s="807"/>
      <c r="DE18" s="807"/>
      <c r="DF18" s="808"/>
      <c r="DG18" s="806">
        <v>0</v>
      </c>
      <c r="DH18" s="807"/>
      <c r="DI18" s="807"/>
      <c r="DJ18" s="807"/>
      <c r="DK18" s="808"/>
      <c r="DL18" s="806">
        <v>0</v>
      </c>
      <c r="DM18" s="807"/>
      <c r="DN18" s="807"/>
      <c r="DO18" s="807"/>
      <c r="DP18" s="808"/>
      <c r="DQ18" s="809">
        <v>0</v>
      </c>
      <c r="DR18" s="810"/>
      <c r="DS18" s="810"/>
      <c r="DT18" s="810"/>
      <c r="DU18" s="811"/>
      <c r="DV18" s="812"/>
      <c r="DW18" s="813"/>
      <c r="DX18" s="813"/>
      <c r="DY18" s="813"/>
      <c r="DZ18" s="814"/>
      <c r="EA18" s="242"/>
    </row>
    <row r="19" spans="1:131" s="243" customFormat="1" ht="26.25" customHeight="1" x14ac:dyDescent="0.15">
      <c r="A19" s="249">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40"/>
      <c r="BA19" s="240"/>
      <c r="BB19" s="240"/>
      <c r="BC19" s="240"/>
      <c r="BD19" s="240"/>
      <c r="BE19" s="241"/>
      <c r="BF19" s="241"/>
      <c r="BG19" s="241"/>
      <c r="BH19" s="241"/>
      <c r="BI19" s="241"/>
      <c r="BJ19" s="241"/>
      <c r="BK19" s="241"/>
      <c r="BL19" s="241"/>
      <c r="BM19" s="241"/>
      <c r="BN19" s="241"/>
      <c r="BO19" s="241"/>
      <c r="BP19" s="241"/>
      <c r="BQ19" s="250">
        <v>13</v>
      </c>
      <c r="BR19" s="251"/>
      <c r="BS19" s="790" t="s">
        <v>561</v>
      </c>
      <c r="BT19" s="791"/>
      <c r="BU19" s="791"/>
      <c r="BV19" s="791"/>
      <c r="BW19" s="791"/>
      <c r="BX19" s="791"/>
      <c r="BY19" s="791"/>
      <c r="BZ19" s="791"/>
      <c r="CA19" s="791"/>
      <c r="CB19" s="791"/>
      <c r="CC19" s="791"/>
      <c r="CD19" s="791"/>
      <c r="CE19" s="791"/>
      <c r="CF19" s="791"/>
      <c r="CG19" s="792"/>
      <c r="CH19" s="809">
        <v>1</v>
      </c>
      <c r="CI19" s="810"/>
      <c r="CJ19" s="810"/>
      <c r="CK19" s="810"/>
      <c r="CL19" s="811"/>
      <c r="CM19" s="809">
        <v>83</v>
      </c>
      <c r="CN19" s="810"/>
      <c r="CO19" s="810"/>
      <c r="CP19" s="810"/>
      <c r="CQ19" s="811"/>
      <c r="CR19" s="809">
        <v>10</v>
      </c>
      <c r="CS19" s="810"/>
      <c r="CT19" s="810"/>
      <c r="CU19" s="810"/>
      <c r="CV19" s="811"/>
      <c r="CW19" s="809">
        <v>27</v>
      </c>
      <c r="CX19" s="810"/>
      <c r="CY19" s="810"/>
      <c r="CZ19" s="810"/>
      <c r="DA19" s="811"/>
      <c r="DB19" s="806">
        <v>0</v>
      </c>
      <c r="DC19" s="807"/>
      <c r="DD19" s="807"/>
      <c r="DE19" s="807"/>
      <c r="DF19" s="808"/>
      <c r="DG19" s="806">
        <v>0</v>
      </c>
      <c r="DH19" s="807"/>
      <c r="DI19" s="807"/>
      <c r="DJ19" s="807"/>
      <c r="DK19" s="808"/>
      <c r="DL19" s="806">
        <v>0</v>
      </c>
      <c r="DM19" s="807"/>
      <c r="DN19" s="807"/>
      <c r="DO19" s="807"/>
      <c r="DP19" s="808"/>
      <c r="DQ19" s="809">
        <v>0</v>
      </c>
      <c r="DR19" s="810"/>
      <c r="DS19" s="810"/>
      <c r="DT19" s="810"/>
      <c r="DU19" s="811"/>
      <c r="DV19" s="812"/>
      <c r="DW19" s="813"/>
      <c r="DX19" s="813"/>
      <c r="DY19" s="813"/>
      <c r="DZ19" s="814"/>
      <c r="EA19" s="242"/>
    </row>
    <row r="20" spans="1:131" s="243" customFormat="1" ht="26.25" customHeight="1" x14ac:dyDescent="0.15">
      <c r="A20" s="24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40"/>
      <c r="BA20" s="240"/>
      <c r="BB20" s="240"/>
      <c r="BC20" s="240"/>
      <c r="BD20" s="240"/>
      <c r="BE20" s="241"/>
      <c r="BF20" s="241"/>
      <c r="BG20" s="241"/>
      <c r="BH20" s="241"/>
      <c r="BI20" s="241"/>
      <c r="BJ20" s="241"/>
      <c r="BK20" s="241"/>
      <c r="BL20" s="241"/>
      <c r="BM20" s="241"/>
      <c r="BN20" s="241"/>
      <c r="BO20" s="241"/>
      <c r="BP20" s="241"/>
      <c r="BQ20" s="250">
        <v>14</v>
      </c>
      <c r="BR20" s="251"/>
      <c r="BS20" s="790" t="s">
        <v>562</v>
      </c>
      <c r="BT20" s="791"/>
      <c r="BU20" s="791"/>
      <c r="BV20" s="791"/>
      <c r="BW20" s="791"/>
      <c r="BX20" s="791"/>
      <c r="BY20" s="791"/>
      <c r="BZ20" s="791"/>
      <c r="CA20" s="791"/>
      <c r="CB20" s="791"/>
      <c r="CC20" s="791"/>
      <c r="CD20" s="791"/>
      <c r="CE20" s="791"/>
      <c r="CF20" s="791"/>
      <c r="CG20" s="792"/>
      <c r="CH20" s="809">
        <v>-8</v>
      </c>
      <c r="CI20" s="810"/>
      <c r="CJ20" s="810"/>
      <c r="CK20" s="810"/>
      <c r="CL20" s="811"/>
      <c r="CM20" s="809">
        <v>263</v>
      </c>
      <c r="CN20" s="810"/>
      <c r="CO20" s="810"/>
      <c r="CP20" s="810"/>
      <c r="CQ20" s="811"/>
      <c r="CR20" s="809">
        <v>30</v>
      </c>
      <c r="CS20" s="810"/>
      <c r="CT20" s="810"/>
      <c r="CU20" s="810"/>
      <c r="CV20" s="811"/>
      <c r="CW20" s="809">
        <v>0</v>
      </c>
      <c r="CX20" s="810"/>
      <c r="CY20" s="810"/>
      <c r="CZ20" s="810"/>
      <c r="DA20" s="811"/>
      <c r="DB20" s="806">
        <v>0</v>
      </c>
      <c r="DC20" s="807"/>
      <c r="DD20" s="807"/>
      <c r="DE20" s="807"/>
      <c r="DF20" s="808"/>
      <c r="DG20" s="806">
        <v>0</v>
      </c>
      <c r="DH20" s="807"/>
      <c r="DI20" s="807"/>
      <c r="DJ20" s="807"/>
      <c r="DK20" s="808"/>
      <c r="DL20" s="806">
        <v>0</v>
      </c>
      <c r="DM20" s="807"/>
      <c r="DN20" s="807"/>
      <c r="DO20" s="807"/>
      <c r="DP20" s="808"/>
      <c r="DQ20" s="809">
        <v>0</v>
      </c>
      <c r="DR20" s="810"/>
      <c r="DS20" s="810"/>
      <c r="DT20" s="810"/>
      <c r="DU20" s="811"/>
      <c r="DV20" s="812"/>
      <c r="DW20" s="813"/>
      <c r="DX20" s="813"/>
      <c r="DY20" s="813"/>
      <c r="DZ20" s="814"/>
      <c r="EA20" s="242"/>
    </row>
    <row r="21" spans="1:131" s="243" customFormat="1" ht="26.25" customHeight="1" thickBot="1" x14ac:dyDescent="0.2">
      <c r="A21" s="24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40"/>
      <c r="BA21" s="240"/>
      <c r="BB21" s="240"/>
      <c r="BC21" s="240"/>
      <c r="BD21" s="240"/>
      <c r="BE21" s="241"/>
      <c r="BF21" s="241"/>
      <c r="BG21" s="241"/>
      <c r="BH21" s="241"/>
      <c r="BI21" s="241"/>
      <c r="BJ21" s="241"/>
      <c r="BK21" s="241"/>
      <c r="BL21" s="241"/>
      <c r="BM21" s="241"/>
      <c r="BN21" s="241"/>
      <c r="BO21" s="241"/>
      <c r="BP21" s="241"/>
      <c r="BQ21" s="250">
        <v>15</v>
      </c>
      <c r="BR21" s="251" t="s">
        <v>594</v>
      </c>
      <c r="BS21" s="790" t="s">
        <v>563</v>
      </c>
      <c r="BT21" s="791"/>
      <c r="BU21" s="791"/>
      <c r="BV21" s="791"/>
      <c r="BW21" s="791"/>
      <c r="BX21" s="791"/>
      <c r="BY21" s="791"/>
      <c r="BZ21" s="791"/>
      <c r="CA21" s="791"/>
      <c r="CB21" s="791"/>
      <c r="CC21" s="791"/>
      <c r="CD21" s="791"/>
      <c r="CE21" s="791"/>
      <c r="CF21" s="791"/>
      <c r="CG21" s="792"/>
      <c r="CH21" s="809">
        <v>21</v>
      </c>
      <c r="CI21" s="810"/>
      <c r="CJ21" s="810"/>
      <c r="CK21" s="810"/>
      <c r="CL21" s="811"/>
      <c r="CM21" s="809">
        <v>3313</v>
      </c>
      <c r="CN21" s="810"/>
      <c r="CO21" s="810"/>
      <c r="CP21" s="810"/>
      <c r="CQ21" s="811"/>
      <c r="CR21" s="809">
        <v>11</v>
      </c>
      <c r="CS21" s="810"/>
      <c r="CT21" s="810"/>
      <c r="CU21" s="810"/>
      <c r="CV21" s="811"/>
      <c r="CW21" s="809">
        <v>301</v>
      </c>
      <c r="CX21" s="810"/>
      <c r="CY21" s="810"/>
      <c r="CZ21" s="810"/>
      <c r="DA21" s="811"/>
      <c r="DB21" s="806">
        <v>3007</v>
      </c>
      <c r="DC21" s="807"/>
      <c r="DD21" s="807"/>
      <c r="DE21" s="807"/>
      <c r="DF21" s="808"/>
      <c r="DG21" s="806">
        <v>0</v>
      </c>
      <c r="DH21" s="807"/>
      <c r="DI21" s="807"/>
      <c r="DJ21" s="807"/>
      <c r="DK21" s="808"/>
      <c r="DL21" s="806">
        <v>10</v>
      </c>
      <c r="DM21" s="807"/>
      <c r="DN21" s="807"/>
      <c r="DO21" s="807"/>
      <c r="DP21" s="808"/>
      <c r="DQ21" s="809">
        <v>0</v>
      </c>
      <c r="DR21" s="810"/>
      <c r="DS21" s="810"/>
      <c r="DT21" s="810"/>
      <c r="DU21" s="811"/>
      <c r="DV21" s="812"/>
      <c r="DW21" s="813"/>
      <c r="DX21" s="813"/>
      <c r="DY21" s="813"/>
      <c r="DZ21" s="814"/>
      <c r="EA21" s="242"/>
    </row>
    <row r="22" spans="1:131" s="243" customFormat="1" ht="26.25" customHeight="1" x14ac:dyDescent="0.15">
      <c r="A22" s="249">
        <v>16</v>
      </c>
      <c r="B22" s="815"/>
      <c r="C22" s="816"/>
      <c r="D22" s="816"/>
      <c r="E22" s="816"/>
      <c r="F22" s="816"/>
      <c r="G22" s="816"/>
      <c r="H22" s="816"/>
      <c r="I22" s="816"/>
      <c r="J22" s="816"/>
      <c r="K22" s="816"/>
      <c r="L22" s="816"/>
      <c r="M22" s="816"/>
      <c r="N22" s="816"/>
      <c r="O22" s="816"/>
      <c r="P22" s="817"/>
      <c r="Q22" s="818"/>
      <c r="R22" s="819"/>
      <c r="S22" s="819"/>
      <c r="T22" s="819"/>
      <c r="U22" s="819"/>
      <c r="V22" s="819"/>
      <c r="W22" s="819"/>
      <c r="X22" s="819"/>
      <c r="Y22" s="819"/>
      <c r="Z22" s="819"/>
      <c r="AA22" s="819"/>
      <c r="AB22" s="819"/>
      <c r="AC22" s="819"/>
      <c r="AD22" s="819"/>
      <c r="AE22" s="820"/>
      <c r="AF22" s="821"/>
      <c r="AG22" s="822"/>
      <c r="AH22" s="822"/>
      <c r="AI22" s="822"/>
      <c r="AJ22" s="823"/>
      <c r="AK22" s="836"/>
      <c r="AL22" s="837"/>
      <c r="AM22" s="837"/>
      <c r="AN22" s="837"/>
      <c r="AO22" s="837"/>
      <c r="AP22" s="837"/>
      <c r="AQ22" s="837"/>
      <c r="AR22" s="837"/>
      <c r="AS22" s="837"/>
      <c r="AT22" s="837"/>
      <c r="AU22" s="838"/>
      <c r="AV22" s="838"/>
      <c r="AW22" s="838"/>
      <c r="AX22" s="838"/>
      <c r="AY22" s="839"/>
      <c r="AZ22" s="840" t="s">
        <v>368</v>
      </c>
      <c r="BA22" s="840"/>
      <c r="BB22" s="840"/>
      <c r="BC22" s="840"/>
      <c r="BD22" s="841"/>
      <c r="BE22" s="241"/>
      <c r="BF22" s="241"/>
      <c r="BG22" s="241"/>
      <c r="BH22" s="241"/>
      <c r="BI22" s="241"/>
      <c r="BJ22" s="241"/>
      <c r="BK22" s="241"/>
      <c r="BL22" s="241"/>
      <c r="BM22" s="241"/>
      <c r="BN22" s="241"/>
      <c r="BO22" s="241"/>
      <c r="BP22" s="241"/>
      <c r="BQ22" s="250">
        <v>16</v>
      </c>
      <c r="BR22" s="251"/>
      <c r="BS22" s="790" t="s">
        <v>564</v>
      </c>
      <c r="BT22" s="791"/>
      <c r="BU22" s="791"/>
      <c r="BV22" s="791"/>
      <c r="BW22" s="791"/>
      <c r="BX22" s="791"/>
      <c r="BY22" s="791"/>
      <c r="BZ22" s="791"/>
      <c r="CA22" s="791"/>
      <c r="CB22" s="791"/>
      <c r="CC22" s="791"/>
      <c r="CD22" s="791"/>
      <c r="CE22" s="791"/>
      <c r="CF22" s="791"/>
      <c r="CG22" s="792"/>
      <c r="CH22" s="809">
        <v>17</v>
      </c>
      <c r="CI22" s="810"/>
      <c r="CJ22" s="810"/>
      <c r="CK22" s="810"/>
      <c r="CL22" s="811"/>
      <c r="CM22" s="809">
        <v>1649</v>
      </c>
      <c r="CN22" s="810"/>
      <c r="CO22" s="810"/>
      <c r="CP22" s="810"/>
      <c r="CQ22" s="811"/>
      <c r="CR22" s="809">
        <v>30</v>
      </c>
      <c r="CS22" s="810"/>
      <c r="CT22" s="810"/>
      <c r="CU22" s="810"/>
      <c r="CV22" s="811"/>
      <c r="CW22" s="809">
        <v>2</v>
      </c>
      <c r="CX22" s="810"/>
      <c r="CY22" s="810"/>
      <c r="CZ22" s="810"/>
      <c r="DA22" s="811"/>
      <c r="DB22" s="806">
        <v>0</v>
      </c>
      <c r="DC22" s="807"/>
      <c r="DD22" s="807"/>
      <c r="DE22" s="807"/>
      <c r="DF22" s="808"/>
      <c r="DG22" s="806">
        <v>0</v>
      </c>
      <c r="DH22" s="807"/>
      <c r="DI22" s="807"/>
      <c r="DJ22" s="807"/>
      <c r="DK22" s="808"/>
      <c r="DL22" s="806">
        <v>0</v>
      </c>
      <c r="DM22" s="807"/>
      <c r="DN22" s="807"/>
      <c r="DO22" s="807"/>
      <c r="DP22" s="808"/>
      <c r="DQ22" s="809">
        <v>0</v>
      </c>
      <c r="DR22" s="810"/>
      <c r="DS22" s="810"/>
      <c r="DT22" s="810"/>
      <c r="DU22" s="811"/>
      <c r="DV22" s="812"/>
      <c r="DW22" s="813"/>
      <c r="DX22" s="813"/>
      <c r="DY22" s="813"/>
      <c r="DZ22" s="814"/>
      <c r="EA22" s="242"/>
    </row>
    <row r="23" spans="1:131" s="243" customFormat="1" ht="26.25" customHeight="1" thickBot="1" x14ac:dyDescent="0.2">
      <c r="A23" s="252" t="s">
        <v>369</v>
      </c>
      <c r="B23" s="824" t="s">
        <v>370</v>
      </c>
      <c r="C23" s="825"/>
      <c r="D23" s="825"/>
      <c r="E23" s="825"/>
      <c r="F23" s="825"/>
      <c r="G23" s="825"/>
      <c r="H23" s="825"/>
      <c r="I23" s="825"/>
      <c r="J23" s="825"/>
      <c r="K23" s="825"/>
      <c r="L23" s="825"/>
      <c r="M23" s="825"/>
      <c r="N23" s="825"/>
      <c r="O23" s="825"/>
      <c r="P23" s="826"/>
      <c r="Q23" s="827">
        <v>740847</v>
      </c>
      <c r="R23" s="828"/>
      <c r="S23" s="828"/>
      <c r="T23" s="828"/>
      <c r="U23" s="828"/>
      <c r="V23" s="828">
        <v>716379</v>
      </c>
      <c r="W23" s="828"/>
      <c r="X23" s="828"/>
      <c r="Y23" s="828"/>
      <c r="Z23" s="828"/>
      <c r="AA23" s="828">
        <v>24469</v>
      </c>
      <c r="AB23" s="828"/>
      <c r="AC23" s="828"/>
      <c r="AD23" s="828"/>
      <c r="AE23" s="829"/>
      <c r="AF23" s="830">
        <v>8581</v>
      </c>
      <c r="AG23" s="828"/>
      <c r="AH23" s="828"/>
      <c r="AI23" s="828"/>
      <c r="AJ23" s="831"/>
      <c r="AK23" s="832"/>
      <c r="AL23" s="833"/>
      <c r="AM23" s="833"/>
      <c r="AN23" s="833"/>
      <c r="AO23" s="833"/>
      <c r="AP23" s="828">
        <v>1213261</v>
      </c>
      <c r="AQ23" s="828"/>
      <c r="AR23" s="828"/>
      <c r="AS23" s="828"/>
      <c r="AT23" s="828"/>
      <c r="AU23" s="834"/>
      <c r="AV23" s="834"/>
      <c r="AW23" s="834"/>
      <c r="AX23" s="834"/>
      <c r="AY23" s="835"/>
      <c r="AZ23" s="843" t="s">
        <v>136</v>
      </c>
      <c r="BA23" s="844"/>
      <c r="BB23" s="844"/>
      <c r="BC23" s="844"/>
      <c r="BD23" s="845"/>
      <c r="BE23" s="241"/>
      <c r="BF23" s="241"/>
      <c r="BG23" s="241"/>
      <c r="BH23" s="241"/>
      <c r="BI23" s="241"/>
      <c r="BJ23" s="241"/>
      <c r="BK23" s="241"/>
      <c r="BL23" s="241"/>
      <c r="BM23" s="241"/>
      <c r="BN23" s="241"/>
      <c r="BO23" s="241"/>
      <c r="BP23" s="241"/>
      <c r="BQ23" s="250">
        <v>17</v>
      </c>
      <c r="BR23" s="251"/>
      <c r="BS23" s="790" t="s">
        <v>565</v>
      </c>
      <c r="BT23" s="791"/>
      <c r="BU23" s="791"/>
      <c r="BV23" s="791"/>
      <c r="BW23" s="791"/>
      <c r="BX23" s="791"/>
      <c r="BY23" s="791"/>
      <c r="BZ23" s="791"/>
      <c r="CA23" s="791"/>
      <c r="CB23" s="791"/>
      <c r="CC23" s="791"/>
      <c r="CD23" s="791"/>
      <c r="CE23" s="791"/>
      <c r="CF23" s="791"/>
      <c r="CG23" s="792"/>
      <c r="CH23" s="809">
        <v>7</v>
      </c>
      <c r="CI23" s="810"/>
      <c r="CJ23" s="810"/>
      <c r="CK23" s="810"/>
      <c r="CL23" s="811"/>
      <c r="CM23" s="809">
        <v>1194</v>
      </c>
      <c r="CN23" s="810"/>
      <c r="CO23" s="810"/>
      <c r="CP23" s="810"/>
      <c r="CQ23" s="811"/>
      <c r="CR23" s="809">
        <v>30</v>
      </c>
      <c r="CS23" s="810"/>
      <c r="CT23" s="810"/>
      <c r="CU23" s="810"/>
      <c r="CV23" s="811"/>
      <c r="CW23" s="809">
        <v>38</v>
      </c>
      <c r="CX23" s="810"/>
      <c r="CY23" s="810"/>
      <c r="CZ23" s="810"/>
      <c r="DA23" s="811"/>
      <c r="DB23" s="806">
        <v>0</v>
      </c>
      <c r="DC23" s="807"/>
      <c r="DD23" s="807"/>
      <c r="DE23" s="807"/>
      <c r="DF23" s="808"/>
      <c r="DG23" s="806">
        <v>0</v>
      </c>
      <c r="DH23" s="807"/>
      <c r="DI23" s="807"/>
      <c r="DJ23" s="807"/>
      <c r="DK23" s="808"/>
      <c r="DL23" s="806">
        <v>0</v>
      </c>
      <c r="DM23" s="807"/>
      <c r="DN23" s="807"/>
      <c r="DO23" s="807"/>
      <c r="DP23" s="808"/>
      <c r="DQ23" s="809">
        <v>0</v>
      </c>
      <c r="DR23" s="810"/>
      <c r="DS23" s="810"/>
      <c r="DT23" s="810"/>
      <c r="DU23" s="811"/>
      <c r="DV23" s="812"/>
      <c r="DW23" s="813"/>
      <c r="DX23" s="813"/>
      <c r="DY23" s="813"/>
      <c r="DZ23" s="814"/>
      <c r="EA23" s="242"/>
    </row>
    <row r="24" spans="1:131" s="243" customFormat="1" ht="26.25" customHeight="1" x14ac:dyDescent="0.15">
      <c r="A24" s="842" t="s">
        <v>371</v>
      </c>
      <c r="B24" s="842"/>
      <c r="C24" s="842"/>
      <c r="D24" s="842"/>
      <c r="E24" s="842"/>
      <c r="F24" s="842"/>
      <c r="G24" s="842"/>
      <c r="H24" s="842"/>
      <c r="I24" s="84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2"/>
      <c r="AY24" s="842"/>
      <c r="AZ24" s="240"/>
      <c r="BA24" s="240"/>
      <c r="BB24" s="240"/>
      <c r="BC24" s="240"/>
      <c r="BD24" s="240"/>
      <c r="BE24" s="241"/>
      <c r="BF24" s="241"/>
      <c r="BG24" s="241"/>
      <c r="BH24" s="241"/>
      <c r="BI24" s="241"/>
      <c r="BJ24" s="241"/>
      <c r="BK24" s="241"/>
      <c r="BL24" s="241"/>
      <c r="BM24" s="241"/>
      <c r="BN24" s="241"/>
      <c r="BO24" s="241"/>
      <c r="BP24" s="241"/>
      <c r="BQ24" s="250">
        <v>18</v>
      </c>
      <c r="BR24" s="251" t="s">
        <v>594</v>
      </c>
      <c r="BS24" s="790" t="s">
        <v>566</v>
      </c>
      <c r="BT24" s="791"/>
      <c r="BU24" s="791"/>
      <c r="BV24" s="791"/>
      <c r="BW24" s="791"/>
      <c r="BX24" s="791"/>
      <c r="BY24" s="791"/>
      <c r="BZ24" s="791"/>
      <c r="CA24" s="791"/>
      <c r="CB24" s="791"/>
      <c r="CC24" s="791"/>
      <c r="CD24" s="791"/>
      <c r="CE24" s="791"/>
      <c r="CF24" s="791"/>
      <c r="CG24" s="792"/>
      <c r="CH24" s="809">
        <v>-40</v>
      </c>
      <c r="CI24" s="810"/>
      <c r="CJ24" s="810"/>
      <c r="CK24" s="810"/>
      <c r="CL24" s="811"/>
      <c r="CM24" s="809">
        <v>1051</v>
      </c>
      <c r="CN24" s="810"/>
      <c r="CO24" s="810"/>
      <c r="CP24" s="810"/>
      <c r="CQ24" s="811"/>
      <c r="CR24" s="809">
        <v>19</v>
      </c>
      <c r="CS24" s="810"/>
      <c r="CT24" s="810"/>
      <c r="CU24" s="810"/>
      <c r="CV24" s="811"/>
      <c r="CW24" s="809">
        <v>28</v>
      </c>
      <c r="CX24" s="810"/>
      <c r="CY24" s="810"/>
      <c r="CZ24" s="810"/>
      <c r="DA24" s="811"/>
      <c r="DB24" s="806">
        <v>189</v>
      </c>
      <c r="DC24" s="807"/>
      <c r="DD24" s="807"/>
      <c r="DE24" s="807"/>
      <c r="DF24" s="808"/>
      <c r="DG24" s="806">
        <v>0</v>
      </c>
      <c r="DH24" s="807"/>
      <c r="DI24" s="807"/>
      <c r="DJ24" s="807"/>
      <c r="DK24" s="808"/>
      <c r="DL24" s="806">
        <v>0</v>
      </c>
      <c r="DM24" s="807"/>
      <c r="DN24" s="807"/>
      <c r="DO24" s="807"/>
      <c r="DP24" s="808"/>
      <c r="DQ24" s="809">
        <v>0</v>
      </c>
      <c r="DR24" s="810"/>
      <c r="DS24" s="810"/>
      <c r="DT24" s="810"/>
      <c r="DU24" s="811"/>
      <c r="DV24" s="812"/>
      <c r="DW24" s="813"/>
      <c r="DX24" s="813"/>
      <c r="DY24" s="813"/>
      <c r="DZ24" s="814"/>
      <c r="EA24" s="242"/>
    </row>
    <row r="25" spans="1:131" s="235" customFormat="1" ht="26.25" customHeight="1" thickBot="1" x14ac:dyDescent="0.2">
      <c r="A25" s="771" t="s">
        <v>372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40"/>
      <c r="BK25" s="240"/>
      <c r="BL25" s="240"/>
      <c r="BM25" s="240"/>
      <c r="BN25" s="240"/>
      <c r="BO25" s="253"/>
      <c r="BP25" s="253"/>
      <c r="BQ25" s="250">
        <v>19</v>
      </c>
      <c r="BR25" s="251"/>
      <c r="BS25" s="790" t="s">
        <v>567</v>
      </c>
      <c r="BT25" s="791"/>
      <c r="BU25" s="791"/>
      <c r="BV25" s="791"/>
      <c r="BW25" s="791"/>
      <c r="BX25" s="791"/>
      <c r="BY25" s="791"/>
      <c r="BZ25" s="791"/>
      <c r="CA25" s="791"/>
      <c r="CB25" s="791"/>
      <c r="CC25" s="791"/>
      <c r="CD25" s="791"/>
      <c r="CE25" s="791"/>
      <c r="CF25" s="791"/>
      <c r="CG25" s="792"/>
      <c r="CH25" s="809">
        <v>49</v>
      </c>
      <c r="CI25" s="810"/>
      <c r="CJ25" s="810"/>
      <c r="CK25" s="810"/>
      <c r="CL25" s="811"/>
      <c r="CM25" s="809">
        <v>978</v>
      </c>
      <c r="CN25" s="810"/>
      <c r="CO25" s="810"/>
      <c r="CP25" s="810"/>
      <c r="CQ25" s="811"/>
      <c r="CR25" s="809">
        <v>10</v>
      </c>
      <c r="CS25" s="810"/>
      <c r="CT25" s="810"/>
      <c r="CU25" s="810"/>
      <c r="CV25" s="811"/>
      <c r="CW25" s="809">
        <v>0</v>
      </c>
      <c r="CX25" s="810"/>
      <c r="CY25" s="810"/>
      <c r="CZ25" s="810"/>
      <c r="DA25" s="811"/>
      <c r="DB25" s="806">
        <v>0</v>
      </c>
      <c r="DC25" s="807"/>
      <c r="DD25" s="807"/>
      <c r="DE25" s="807"/>
      <c r="DF25" s="808"/>
      <c r="DG25" s="806">
        <v>0</v>
      </c>
      <c r="DH25" s="807"/>
      <c r="DI25" s="807"/>
      <c r="DJ25" s="807"/>
      <c r="DK25" s="808"/>
      <c r="DL25" s="806">
        <v>0</v>
      </c>
      <c r="DM25" s="807"/>
      <c r="DN25" s="807"/>
      <c r="DO25" s="807"/>
      <c r="DP25" s="808"/>
      <c r="DQ25" s="809">
        <v>0</v>
      </c>
      <c r="DR25" s="810"/>
      <c r="DS25" s="810"/>
      <c r="DT25" s="810"/>
      <c r="DU25" s="811"/>
      <c r="DV25" s="812"/>
      <c r="DW25" s="813"/>
      <c r="DX25" s="813"/>
      <c r="DY25" s="813"/>
      <c r="DZ25" s="814"/>
      <c r="EA25" s="234"/>
    </row>
    <row r="26" spans="1:131" s="235" customFormat="1" ht="26.25" customHeight="1" x14ac:dyDescent="0.15">
      <c r="A26" s="762" t="s">
        <v>339</v>
      </c>
      <c r="B26" s="763"/>
      <c r="C26" s="763"/>
      <c r="D26" s="763"/>
      <c r="E26" s="763"/>
      <c r="F26" s="763"/>
      <c r="G26" s="763"/>
      <c r="H26" s="763"/>
      <c r="I26" s="763"/>
      <c r="J26" s="763"/>
      <c r="K26" s="763"/>
      <c r="L26" s="763"/>
      <c r="M26" s="763"/>
      <c r="N26" s="763"/>
      <c r="O26" s="763"/>
      <c r="P26" s="764"/>
      <c r="Q26" s="739" t="s">
        <v>373</v>
      </c>
      <c r="R26" s="740"/>
      <c r="S26" s="740"/>
      <c r="T26" s="740"/>
      <c r="U26" s="741"/>
      <c r="V26" s="739" t="s">
        <v>374</v>
      </c>
      <c r="W26" s="740"/>
      <c r="X26" s="740"/>
      <c r="Y26" s="740"/>
      <c r="Z26" s="741"/>
      <c r="AA26" s="739" t="s">
        <v>375</v>
      </c>
      <c r="AB26" s="740"/>
      <c r="AC26" s="740"/>
      <c r="AD26" s="740"/>
      <c r="AE26" s="740"/>
      <c r="AF26" s="846" t="s">
        <v>376</v>
      </c>
      <c r="AG26" s="847"/>
      <c r="AH26" s="847"/>
      <c r="AI26" s="847"/>
      <c r="AJ26" s="848"/>
      <c r="AK26" s="740" t="s">
        <v>377</v>
      </c>
      <c r="AL26" s="740"/>
      <c r="AM26" s="740"/>
      <c r="AN26" s="740"/>
      <c r="AO26" s="741"/>
      <c r="AP26" s="739" t="s">
        <v>378</v>
      </c>
      <c r="AQ26" s="740"/>
      <c r="AR26" s="740"/>
      <c r="AS26" s="740"/>
      <c r="AT26" s="741"/>
      <c r="AU26" s="739" t="s">
        <v>379</v>
      </c>
      <c r="AV26" s="740"/>
      <c r="AW26" s="740"/>
      <c r="AX26" s="740"/>
      <c r="AY26" s="741"/>
      <c r="AZ26" s="739" t="s">
        <v>380</v>
      </c>
      <c r="BA26" s="740"/>
      <c r="BB26" s="740"/>
      <c r="BC26" s="740"/>
      <c r="BD26" s="741"/>
      <c r="BE26" s="739" t="s">
        <v>346</v>
      </c>
      <c r="BF26" s="740"/>
      <c r="BG26" s="740"/>
      <c r="BH26" s="740"/>
      <c r="BI26" s="751"/>
      <c r="BJ26" s="240"/>
      <c r="BK26" s="240"/>
      <c r="BL26" s="240"/>
      <c r="BM26" s="240"/>
      <c r="BN26" s="240"/>
      <c r="BO26" s="253"/>
      <c r="BP26" s="253"/>
      <c r="BQ26" s="250">
        <v>20</v>
      </c>
      <c r="BR26" s="251"/>
      <c r="BS26" s="790" t="s">
        <v>568</v>
      </c>
      <c r="BT26" s="791"/>
      <c r="BU26" s="791"/>
      <c r="BV26" s="791"/>
      <c r="BW26" s="791"/>
      <c r="BX26" s="791"/>
      <c r="BY26" s="791"/>
      <c r="BZ26" s="791"/>
      <c r="CA26" s="791"/>
      <c r="CB26" s="791"/>
      <c r="CC26" s="791"/>
      <c r="CD26" s="791"/>
      <c r="CE26" s="791"/>
      <c r="CF26" s="791"/>
      <c r="CG26" s="792"/>
      <c r="CH26" s="809">
        <v>-1</v>
      </c>
      <c r="CI26" s="810"/>
      <c r="CJ26" s="810"/>
      <c r="CK26" s="810"/>
      <c r="CL26" s="811"/>
      <c r="CM26" s="809">
        <v>302</v>
      </c>
      <c r="CN26" s="810"/>
      <c r="CO26" s="810"/>
      <c r="CP26" s="810"/>
      <c r="CQ26" s="811"/>
      <c r="CR26" s="809">
        <v>99</v>
      </c>
      <c r="CS26" s="810"/>
      <c r="CT26" s="810"/>
      <c r="CU26" s="810"/>
      <c r="CV26" s="811"/>
      <c r="CW26" s="809">
        <v>2</v>
      </c>
      <c r="CX26" s="810"/>
      <c r="CY26" s="810"/>
      <c r="CZ26" s="810"/>
      <c r="DA26" s="811"/>
      <c r="DB26" s="806">
        <v>0</v>
      </c>
      <c r="DC26" s="807"/>
      <c r="DD26" s="807"/>
      <c r="DE26" s="807"/>
      <c r="DF26" s="808"/>
      <c r="DG26" s="806">
        <v>0</v>
      </c>
      <c r="DH26" s="807"/>
      <c r="DI26" s="807"/>
      <c r="DJ26" s="807"/>
      <c r="DK26" s="808"/>
      <c r="DL26" s="806">
        <v>0</v>
      </c>
      <c r="DM26" s="807"/>
      <c r="DN26" s="807"/>
      <c r="DO26" s="807"/>
      <c r="DP26" s="808"/>
      <c r="DQ26" s="809">
        <v>0</v>
      </c>
      <c r="DR26" s="810"/>
      <c r="DS26" s="810"/>
      <c r="DT26" s="810"/>
      <c r="DU26" s="811"/>
      <c r="DV26" s="812"/>
      <c r="DW26" s="813"/>
      <c r="DX26" s="813"/>
      <c r="DY26" s="813"/>
      <c r="DZ26" s="814"/>
      <c r="EA26" s="234"/>
    </row>
    <row r="27" spans="1:131" s="235"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49"/>
      <c r="AG27" s="850"/>
      <c r="AH27" s="850"/>
      <c r="AI27" s="850"/>
      <c r="AJ27" s="851"/>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40"/>
      <c r="BK27" s="240"/>
      <c r="BL27" s="240"/>
      <c r="BM27" s="240"/>
      <c r="BN27" s="240"/>
      <c r="BO27" s="253"/>
      <c r="BP27" s="253"/>
      <c r="BQ27" s="250">
        <v>21</v>
      </c>
      <c r="BR27" s="251"/>
      <c r="BS27" s="790" t="s">
        <v>569</v>
      </c>
      <c r="BT27" s="791"/>
      <c r="BU27" s="791"/>
      <c r="BV27" s="791"/>
      <c r="BW27" s="791"/>
      <c r="BX27" s="791"/>
      <c r="BY27" s="791"/>
      <c r="BZ27" s="791"/>
      <c r="CA27" s="791"/>
      <c r="CB27" s="791"/>
      <c r="CC27" s="791"/>
      <c r="CD27" s="791"/>
      <c r="CE27" s="791"/>
      <c r="CF27" s="791"/>
      <c r="CG27" s="792"/>
      <c r="CH27" s="809">
        <v>12</v>
      </c>
      <c r="CI27" s="810"/>
      <c r="CJ27" s="810"/>
      <c r="CK27" s="810"/>
      <c r="CL27" s="811"/>
      <c r="CM27" s="809">
        <v>1907</v>
      </c>
      <c r="CN27" s="810"/>
      <c r="CO27" s="810"/>
      <c r="CP27" s="810"/>
      <c r="CQ27" s="811"/>
      <c r="CR27" s="809">
        <v>600</v>
      </c>
      <c r="CS27" s="810"/>
      <c r="CT27" s="810"/>
      <c r="CU27" s="810"/>
      <c r="CV27" s="811"/>
      <c r="CW27" s="809">
        <v>0</v>
      </c>
      <c r="CX27" s="810"/>
      <c r="CY27" s="810"/>
      <c r="CZ27" s="810"/>
      <c r="DA27" s="811"/>
      <c r="DB27" s="806">
        <v>0</v>
      </c>
      <c r="DC27" s="807"/>
      <c r="DD27" s="807"/>
      <c r="DE27" s="807"/>
      <c r="DF27" s="808"/>
      <c r="DG27" s="806">
        <v>0</v>
      </c>
      <c r="DH27" s="807"/>
      <c r="DI27" s="807"/>
      <c r="DJ27" s="807"/>
      <c r="DK27" s="808"/>
      <c r="DL27" s="806">
        <v>0</v>
      </c>
      <c r="DM27" s="807"/>
      <c r="DN27" s="807"/>
      <c r="DO27" s="807"/>
      <c r="DP27" s="808"/>
      <c r="DQ27" s="809">
        <v>0</v>
      </c>
      <c r="DR27" s="810"/>
      <c r="DS27" s="810"/>
      <c r="DT27" s="810"/>
      <c r="DU27" s="811"/>
      <c r="DV27" s="812"/>
      <c r="DW27" s="813"/>
      <c r="DX27" s="813"/>
      <c r="DY27" s="813"/>
      <c r="DZ27" s="814"/>
      <c r="EA27" s="234"/>
    </row>
    <row r="28" spans="1:131" s="235" customFormat="1" ht="26.25" customHeight="1" thickTop="1" x14ac:dyDescent="0.15">
      <c r="A28" s="254">
        <v>1</v>
      </c>
      <c r="B28" s="753" t="s">
        <v>381</v>
      </c>
      <c r="C28" s="754"/>
      <c r="D28" s="754"/>
      <c r="E28" s="754"/>
      <c r="F28" s="754"/>
      <c r="G28" s="754"/>
      <c r="H28" s="754"/>
      <c r="I28" s="754"/>
      <c r="J28" s="754"/>
      <c r="K28" s="754"/>
      <c r="L28" s="754"/>
      <c r="M28" s="754"/>
      <c r="N28" s="754"/>
      <c r="O28" s="754"/>
      <c r="P28" s="755"/>
      <c r="Q28" s="856">
        <v>84631</v>
      </c>
      <c r="R28" s="857"/>
      <c r="S28" s="857"/>
      <c r="T28" s="857"/>
      <c r="U28" s="857"/>
      <c r="V28" s="857">
        <v>82573</v>
      </c>
      <c r="W28" s="857"/>
      <c r="X28" s="857"/>
      <c r="Y28" s="857"/>
      <c r="Z28" s="857"/>
      <c r="AA28" s="857">
        <v>2058</v>
      </c>
      <c r="AB28" s="857"/>
      <c r="AC28" s="857"/>
      <c r="AD28" s="857"/>
      <c r="AE28" s="858"/>
      <c r="AF28" s="859">
        <v>2058</v>
      </c>
      <c r="AG28" s="857"/>
      <c r="AH28" s="857"/>
      <c r="AI28" s="857"/>
      <c r="AJ28" s="860"/>
      <c r="AK28" s="861">
        <v>4700</v>
      </c>
      <c r="AL28" s="852"/>
      <c r="AM28" s="852"/>
      <c r="AN28" s="852"/>
      <c r="AO28" s="852"/>
      <c r="AP28" s="852">
        <v>0</v>
      </c>
      <c r="AQ28" s="852"/>
      <c r="AR28" s="852"/>
      <c r="AS28" s="852"/>
      <c r="AT28" s="852"/>
      <c r="AU28" s="852">
        <v>0</v>
      </c>
      <c r="AV28" s="852"/>
      <c r="AW28" s="852"/>
      <c r="AX28" s="852"/>
      <c r="AY28" s="852"/>
      <c r="AZ28" s="853"/>
      <c r="BA28" s="853"/>
      <c r="BB28" s="853"/>
      <c r="BC28" s="853"/>
      <c r="BD28" s="853"/>
      <c r="BE28" s="854"/>
      <c r="BF28" s="854"/>
      <c r="BG28" s="854"/>
      <c r="BH28" s="854"/>
      <c r="BI28" s="855"/>
      <c r="BJ28" s="240"/>
      <c r="BK28" s="240"/>
      <c r="BL28" s="240"/>
      <c r="BM28" s="240"/>
      <c r="BN28" s="240"/>
      <c r="BO28" s="253"/>
      <c r="BP28" s="253"/>
      <c r="BQ28" s="250">
        <v>22</v>
      </c>
      <c r="BR28" s="251"/>
      <c r="BS28" s="790" t="s">
        <v>570</v>
      </c>
      <c r="BT28" s="791"/>
      <c r="BU28" s="791"/>
      <c r="BV28" s="791"/>
      <c r="BW28" s="791"/>
      <c r="BX28" s="791"/>
      <c r="BY28" s="791"/>
      <c r="BZ28" s="791"/>
      <c r="CA28" s="791"/>
      <c r="CB28" s="791"/>
      <c r="CC28" s="791"/>
      <c r="CD28" s="791"/>
      <c r="CE28" s="791"/>
      <c r="CF28" s="791"/>
      <c r="CG28" s="792"/>
      <c r="CH28" s="809">
        <v>22</v>
      </c>
      <c r="CI28" s="810"/>
      <c r="CJ28" s="810"/>
      <c r="CK28" s="810"/>
      <c r="CL28" s="811"/>
      <c r="CM28" s="809">
        <v>1580</v>
      </c>
      <c r="CN28" s="810"/>
      <c r="CO28" s="810"/>
      <c r="CP28" s="810"/>
      <c r="CQ28" s="811"/>
      <c r="CR28" s="809">
        <v>182</v>
      </c>
      <c r="CS28" s="810"/>
      <c r="CT28" s="810"/>
      <c r="CU28" s="810"/>
      <c r="CV28" s="811"/>
      <c r="CW28" s="809">
        <v>0</v>
      </c>
      <c r="CX28" s="810"/>
      <c r="CY28" s="810"/>
      <c r="CZ28" s="810"/>
      <c r="DA28" s="811"/>
      <c r="DB28" s="806">
        <v>0</v>
      </c>
      <c r="DC28" s="807"/>
      <c r="DD28" s="807"/>
      <c r="DE28" s="807"/>
      <c r="DF28" s="808"/>
      <c r="DG28" s="806">
        <v>0</v>
      </c>
      <c r="DH28" s="807"/>
      <c r="DI28" s="807"/>
      <c r="DJ28" s="807"/>
      <c r="DK28" s="808"/>
      <c r="DL28" s="806">
        <v>0</v>
      </c>
      <c r="DM28" s="807"/>
      <c r="DN28" s="807"/>
      <c r="DO28" s="807"/>
      <c r="DP28" s="808"/>
      <c r="DQ28" s="809">
        <v>0</v>
      </c>
      <c r="DR28" s="810"/>
      <c r="DS28" s="810"/>
      <c r="DT28" s="810"/>
      <c r="DU28" s="811"/>
      <c r="DV28" s="812"/>
      <c r="DW28" s="813"/>
      <c r="DX28" s="813"/>
      <c r="DY28" s="813"/>
      <c r="DZ28" s="814"/>
      <c r="EA28" s="234"/>
    </row>
    <row r="29" spans="1:131" s="235" customFormat="1" ht="26.25" customHeight="1" x14ac:dyDescent="0.15">
      <c r="A29" s="254">
        <v>2</v>
      </c>
      <c r="B29" s="777" t="s">
        <v>382</v>
      </c>
      <c r="C29" s="778"/>
      <c r="D29" s="778"/>
      <c r="E29" s="778"/>
      <c r="F29" s="778"/>
      <c r="G29" s="778"/>
      <c r="H29" s="778"/>
      <c r="I29" s="778"/>
      <c r="J29" s="778"/>
      <c r="K29" s="778"/>
      <c r="L29" s="778"/>
      <c r="M29" s="778"/>
      <c r="N29" s="778"/>
      <c r="O29" s="778"/>
      <c r="P29" s="779"/>
      <c r="Q29" s="780">
        <v>4728</v>
      </c>
      <c r="R29" s="781"/>
      <c r="S29" s="781"/>
      <c r="T29" s="781"/>
      <c r="U29" s="781"/>
      <c r="V29" s="781">
        <v>3566</v>
      </c>
      <c r="W29" s="781"/>
      <c r="X29" s="781"/>
      <c r="Y29" s="781"/>
      <c r="Z29" s="781"/>
      <c r="AA29" s="781">
        <v>1162</v>
      </c>
      <c r="AB29" s="781"/>
      <c r="AC29" s="781"/>
      <c r="AD29" s="781"/>
      <c r="AE29" s="782"/>
      <c r="AF29" s="862">
        <v>5178</v>
      </c>
      <c r="AG29" s="781"/>
      <c r="AH29" s="781"/>
      <c r="AI29" s="781"/>
      <c r="AJ29" s="863"/>
      <c r="AK29" s="866">
        <v>6</v>
      </c>
      <c r="AL29" s="867"/>
      <c r="AM29" s="867"/>
      <c r="AN29" s="867"/>
      <c r="AO29" s="867"/>
      <c r="AP29" s="867">
        <v>2213</v>
      </c>
      <c r="AQ29" s="867"/>
      <c r="AR29" s="867"/>
      <c r="AS29" s="867"/>
      <c r="AT29" s="867"/>
      <c r="AU29" s="867">
        <v>0</v>
      </c>
      <c r="AV29" s="867"/>
      <c r="AW29" s="867"/>
      <c r="AX29" s="867"/>
      <c r="AY29" s="867"/>
      <c r="AZ29" s="868">
        <v>113.4</v>
      </c>
      <c r="BA29" s="868"/>
      <c r="BB29" s="868"/>
      <c r="BC29" s="868"/>
      <c r="BD29" s="868"/>
      <c r="BE29" s="864" t="s">
        <v>383</v>
      </c>
      <c r="BF29" s="864"/>
      <c r="BG29" s="864"/>
      <c r="BH29" s="864"/>
      <c r="BI29" s="865"/>
      <c r="BJ29" s="240"/>
      <c r="BK29" s="240"/>
      <c r="BL29" s="240"/>
      <c r="BM29" s="240"/>
      <c r="BN29" s="240"/>
      <c r="BO29" s="253"/>
      <c r="BP29" s="253"/>
      <c r="BQ29" s="250">
        <v>23</v>
      </c>
      <c r="BR29" s="251"/>
      <c r="BS29" s="790" t="s">
        <v>571</v>
      </c>
      <c r="BT29" s="791"/>
      <c r="BU29" s="791"/>
      <c r="BV29" s="791"/>
      <c r="BW29" s="791"/>
      <c r="BX29" s="791"/>
      <c r="BY29" s="791"/>
      <c r="BZ29" s="791"/>
      <c r="CA29" s="791"/>
      <c r="CB29" s="791"/>
      <c r="CC29" s="791"/>
      <c r="CD29" s="791"/>
      <c r="CE29" s="791"/>
      <c r="CF29" s="791"/>
      <c r="CG29" s="792"/>
      <c r="CH29" s="809">
        <v>-10</v>
      </c>
      <c r="CI29" s="810"/>
      <c r="CJ29" s="810"/>
      <c r="CK29" s="810"/>
      <c r="CL29" s="811"/>
      <c r="CM29" s="809">
        <v>75</v>
      </c>
      <c r="CN29" s="810"/>
      <c r="CO29" s="810"/>
      <c r="CP29" s="810"/>
      <c r="CQ29" s="811"/>
      <c r="CR29" s="809">
        <v>40</v>
      </c>
      <c r="CS29" s="810"/>
      <c r="CT29" s="810"/>
      <c r="CU29" s="810"/>
      <c r="CV29" s="811"/>
      <c r="CW29" s="809">
        <v>0</v>
      </c>
      <c r="CX29" s="810"/>
      <c r="CY29" s="810"/>
      <c r="CZ29" s="810"/>
      <c r="DA29" s="811"/>
      <c r="DB29" s="806">
        <v>0</v>
      </c>
      <c r="DC29" s="807"/>
      <c r="DD29" s="807"/>
      <c r="DE29" s="807"/>
      <c r="DF29" s="808"/>
      <c r="DG29" s="806">
        <v>0</v>
      </c>
      <c r="DH29" s="807"/>
      <c r="DI29" s="807"/>
      <c r="DJ29" s="807"/>
      <c r="DK29" s="808"/>
      <c r="DL29" s="806">
        <v>0</v>
      </c>
      <c r="DM29" s="807"/>
      <c r="DN29" s="807"/>
      <c r="DO29" s="807"/>
      <c r="DP29" s="808"/>
      <c r="DQ29" s="809">
        <v>0</v>
      </c>
      <c r="DR29" s="810"/>
      <c r="DS29" s="810"/>
      <c r="DT29" s="810"/>
      <c r="DU29" s="811"/>
      <c r="DV29" s="812"/>
      <c r="DW29" s="813"/>
      <c r="DX29" s="813"/>
      <c r="DY29" s="813"/>
      <c r="DZ29" s="814"/>
      <c r="EA29" s="234"/>
    </row>
    <row r="30" spans="1:131" s="235" customFormat="1" ht="26.25" customHeight="1" x14ac:dyDescent="0.15">
      <c r="A30" s="254">
        <v>3</v>
      </c>
      <c r="B30" s="777" t="s">
        <v>384</v>
      </c>
      <c r="C30" s="778"/>
      <c r="D30" s="778"/>
      <c r="E30" s="778"/>
      <c r="F30" s="778"/>
      <c r="G30" s="778"/>
      <c r="H30" s="778"/>
      <c r="I30" s="778"/>
      <c r="J30" s="778"/>
      <c r="K30" s="778"/>
      <c r="L30" s="778"/>
      <c r="M30" s="778"/>
      <c r="N30" s="778"/>
      <c r="O30" s="778"/>
      <c r="P30" s="779"/>
      <c r="Q30" s="780">
        <v>1748</v>
      </c>
      <c r="R30" s="781"/>
      <c r="S30" s="781"/>
      <c r="T30" s="781"/>
      <c r="U30" s="781"/>
      <c r="V30" s="781">
        <v>1434</v>
      </c>
      <c r="W30" s="781"/>
      <c r="X30" s="781"/>
      <c r="Y30" s="781"/>
      <c r="Z30" s="781"/>
      <c r="AA30" s="781">
        <v>314</v>
      </c>
      <c r="AB30" s="781"/>
      <c r="AC30" s="781"/>
      <c r="AD30" s="781"/>
      <c r="AE30" s="782"/>
      <c r="AF30" s="862">
        <v>2421</v>
      </c>
      <c r="AG30" s="781"/>
      <c r="AH30" s="781"/>
      <c r="AI30" s="781"/>
      <c r="AJ30" s="863"/>
      <c r="AK30" s="866">
        <v>63</v>
      </c>
      <c r="AL30" s="867"/>
      <c r="AM30" s="867"/>
      <c r="AN30" s="867"/>
      <c r="AO30" s="867"/>
      <c r="AP30" s="867">
        <v>4340</v>
      </c>
      <c r="AQ30" s="867"/>
      <c r="AR30" s="867"/>
      <c r="AS30" s="867"/>
      <c r="AT30" s="867"/>
      <c r="AU30" s="867">
        <v>24</v>
      </c>
      <c r="AV30" s="867"/>
      <c r="AW30" s="867"/>
      <c r="AX30" s="867"/>
      <c r="AY30" s="867"/>
      <c r="AZ30" s="868">
        <v>148.5</v>
      </c>
      <c r="BA30" s="868"/>
      <c r="BB30" s="868"/>
      <c r="BC30" s="868"/>
      <c r="BD30" s="868"/>
      <c r="BE30" s="864" t="s">
        <v>383</v>
      </c>
      <c r="BF30" s="864"/>
      <c r="BG30" s="864"/>
      <c r="BH30" s="864"/>
      <c r="BI30" s="865"/>
      <c r="BJ30" s="240"/>
      <c r="BK30" s="240"/>
      <c r="BL30" s="240"/>
      <c r="BM30" s="240"/>
      <c r="BN30" s="240"/>
      <c r="BO30" s="253"/>
      <c r="BP30" s="253"/>
      <c r="BQ30" s="250">
        <v>24</v>
      </c>
      <c r="BR30" s="251"/>
      <c r="BS30" s="790" t="s">
        <v>572</v>
      </c>
      <c r="BT30" s="791"/>
      <c r="BU30" s="791"/>
      <c r="BV30" s="791"/>
      <c r="BW30" s="791"/>
      <c r="BX30" s="791"/>
      <c r="BY30" s="791"/>
      <c r="BZ30" s="791"/>
      <c r="CA30" s="791"/>
      <c r="CB30" s="791"/>
      <c r="CC30" s="791"/>
      <c r="CD30" s="791"/>
      <c r="CE30" s="791"/>
      <c r="CF30" s="791"/>
      <c r="CG30" s="792"/>
      <c r="CH30" s="809">
        <v>12</v>
      </c>
      <c r="CI30" s="810"/>
      <c r="CJ30" s="810"/>
      <c r="CK30" s="810"/>
      <c r="CL30" s="811"/>
      <c r="CM30" s="809">
        <v>1440</v>
      </c>
      <c r="CN30" s="810"/>
      <c r="CO30" s="810"/>
      <c r="CP30" s="810"/>
      <c r="CQ30" s="811"/>
      <c r="CR30" s="809">
        <v>400</v>
      </c>
      <c r="CS30" s="810"/>
      <c r="CT30" s="810"/>
      <c r="CU30" s="810"/>
      <c r="CV30" s="811"/>
      <c r="CW30" s="809">
        <v>0</v>
      </c>
      <c r="CX30" s="810"/>
      <c r="CY30" s="810"/>
      <c r="CZ30" s="810"/>
      <c r="DA30" s="811"/>
      <c r="DB30" s="806">
        <v>0</v>
      </c>
      <c r="DC30" s="807"/>
      <c r="DD30" s="807"/>
      <c r="DE30" s="807"/>
      <c r="DF30" s="808"/>
      <c r="DG30" s="806">
        <v>0</v>
      </c>
      <c r="DH30" s="807"/>
      <c r="DI30" s="807"/>
      <c r="DJ30" s="807"/>
      <c r="DK30" s="808"/>
      <c r="DL30" s="806">
        <v>0</v>
      </c>
      <c r="DM30" s="807"/>
      <c r="DN30" s="807"/>
      <c r="DO30" s="807"/>
      <c r="DP30" s="808"/>
      <c r="DQ30" s="809">
        <v>0</v>
      </c>
      <c r="DR30" s="810"/>
      <c r="DS30" s="810"/>
      <c r="DT30" s="810"/>
      <c r="DU30" s="811"/>
      <c r="DV30" s="812"/>
      <c r="DW30" s="813"/>
      <c r="DX30" s="813"/>
      <c r="DY30" s="813"/>
      <c r="DZ30" s="814"/>
      <c r="EA30" s="234"/>
    </row>
    <row r="31" spans="1:131" s="235" customFormat="1" ht="26.25" customHeight="1" x14ac:dyDescent="0.15">
      <c r="A31" s="254">
        <v>4</v>
      </c>
      <c r="B31" s="777" t="s">
        <v>385</v>
      </c>
      <c r="C31" s="778"/>
      <c r="D31" s="778"/>
      <c r="E31" s="778"/>
      <c r="F31" s="778"/>
      <c r="G31" s="778"/>
      <c r="H31" s="778"/>
      <c r="I31" s="778"/>
      <c r="J31" s="778"/>
      <c r="K31" s="778"/>
      <c r="L31" s="778"/>
      <c r="M31" s="778"/>
      <c r="N31" s="778"/>
      <c r="O31" s="778"/>
      <c r="P31" s="779"/>
      <c r="Q31" s="780">
        <v>2160</v>
      </c>
      <c r="R31" s="781"/>
      <c r="S31" s="781"/>
      <c r="T31" s="781"/>
      <c r="U31" s="781"/>
      <c r="V31" s="781">
        <v>1498</v>
      </c>
      <c r="W31" s="781"/>
      <c r="X31" s="781"/>
      <c r="Y31" s="781"/>
      <c r="Z31" s="781"/>
      <c r="AA31" s="781">
        <v>662</v>
      </c>
      <c r="AB31" s="781"/>
      <c r="AC31" s="781"/>
      <c r="AD31" s="781"/>
      <c r="AE31" s="782"/>
      <c r="AF31" s="862">
        <v>3361</v>
      </c>
      <c r="AG31" s="781"/>
      <c r="AH31" s="781"/>
      <c r="AI31" s="781"/>
      <c r="AJ31" s="863"/>
      <c r="AK31" s="866">
        <v>12</v>
      </c>
      <c r="AL31" s="867"/>
      <c r="AM31" s="867"/>
      <c r="AN31" s="867"/>
      <c r="AO31" s="867"/>
      <c r="AP31" s="867">
        <v>2010</v>
      </c>
      <c r="AQ31" s="867"/>
      <c r="AR31" s="867"/>
      <c r="AS31" s="867"/>
      <c r="AT31" s="867"/>
      <c r="AU31" s="867">
        <v>0</v>
      </c>
      <c r="AV31" s="867"/>
      <c r="AW31" s="867"/>
      <c r="AX31" s="867"/>
      <c r="AY31" s="867"/>
      <c r="AZ31" s="868">
        <v>168.4</v>
      </c>
      <c r="BA31" s="868"/>
      <c r="BB31" s="868"/>
      <c r="BC31" s="868"/>
      <c r="BD31" s="868"/>
      <c r="BE31" s="864" t="s">
        <v>383</v>
      </c>
      <c r="BF31" s="864"/>
      <c r="BG31" s="864"/>
      <c r="BH31" s="864"/>
      <c r="BI31" s="865"/>
      <c r="BJ31" s="240"/>
      <c r="BK31" s="240"/>
      <c r="BL31" s="240"/>
      <c r="BM31" s="240"/>
      <c r="BN31" s="240"/>
      <c r="BO31" s="253"/>
      <c r="BP31" s="253"/>
      <c r="BQ31" s="250">
        <v>25</v>
      </c>
      <c r="BR31" s="251"/>
      <c r="BS31" s="790" t="s">
        <v>573</v>
      </c>
      <c r="BT31" s="791"/>
      <c r="BU31" s="791"/>
      <c r="BV31" s="791"/>
      <c r="BW31" s="791"/>
      <c r="BX31" s="791"/>
      <c r="BY31" s="791"/>
      <c r="BZ31" s="791"/>
      <c r="CA31" s="791"/>
      <c r="CB31" s="791"/>
      <c r="CC31" s="791"/>
      <c r="CD31" s="791"/>
      <c r="CE31" s="791"/>
      <c r="CF31" s="791"/>
      <c r="CG31" s="792"/>
      <c r="CH31" s="809">
        <v>1</v>
      </c>
      <c r="CI31" s="810"/>
      <c r="CJ31" s="810"/>
      <c r="CK31" s="810"/>
      <c r="CL31" s="811"/>
      <c r="CM31" s="809">
        <v>117</v>
      </c>
      <c r="CN31" s="810"/>
      <c r="CO31" s="810"/>
      <c r="CP31" s="810"/>
      <c r="CQ31" s="811"/>
      <c r="CR31" s="809">
        <v>15</v>
      </c>
      <c r="CS31" s="810"/>
      <c r="CT31" s="810"/>
      <c r="CU31" s="810"/>
      <c r="CV31" s="811"/>
      <c r="CW31" s="809">
        <v>0</v>
      </c>
      <c r="CX31" s="810"/>
      <c r="CY31" s="810"/>
      <c r="CZ31" s="810"/>
      <c r="DA31" s="811"/>
      <c r="DB31" s="806">
        <v>0</v>
      </c>
      <c r="DC31" s="807"/>
      <c r="DD31" s="807"/>
      <c r="DE31" s="807"/>
      <c r="DF31" s="808"/>
      <c r="DG31" s="806">
        <v>0</v>
      </c>
      <c r="DH31" s="807"/>
      <c r="DI31" s="807"/>
      <c r="DJ31" s="807"/>
      <c r="DK31" s="808"/>
      <c r="DL31" s="806">
        <v>0</v>
      </c>
      <c r="DM31" s="807"/>
      <c r="DN31" s="807"/>
      <c r="DO31" s="807"/>
      <c r="DP31" s="808"/>
      <c r="DQ31" s="809">
        <v>0</v>
      </c>
      <c r="DR31" s="810"/>
      <c r="DS31" s="810"/>
      <c r="DT31" s="810"/>
      <c r="DU31" s="811"/>
      <c r="DV31" s="812"/>
      <c r="DW31" s="813"/>
      <c r="DX31" s="813"/>
      <c r="DY31" s="813"/>
      <c r="DZ31" s="814"/>
      <c r="EA31" s="234"/>
    </row>
    <row r="32" spans="1:131" s="235" customFormat="1" ht="26.25" customHeight="1" x14ac:dyDescent="0.15">
      <c r="A32" s="254">
        <v>5</v>
      </c>
      <c r="B32" s="777" t="s">
        <v>386</v>
      </c>
      <c r="C32" s="778"/>
      <c r="D32" s="778"/>
      <c r="E32" s="778"/>
      <c r="F32" s="778"/>
      <c r="G32" s="778"/>
      <c r="H32" s="778"/>
      <c r="I32" s="778"/>
      <c r="J32" s="778"/>
      <c r="K32" s="778"/>
      <c r="L32" s="778"/>
      <c r="M32" s="778"/>
      <c r="N32" s="778"/>
      <c r="O32" s="778"/>
      <c r="P32" s="779"/>
      <c r="Q32" s="780">
        <v>63</v>
      </c>
      <c r="R32" s="781"/>
      <c r="S32" s="781"/>
      <c r="T32" s="781"/>
      <c r="U32" s="781"/>
      <c r="V32" s="781">
        <v>36</v>
      </c>
      <c r="W32" s="781"/>
      <c r="X32" s="781"/>
      <c r="Y32" s="781"/>
      <c r="Z32" s="781"/>
      <c r="AA32" s="781">
        <v>27</v>
      </c>
      <c r="AB32" s="781"/>
      <c r="AC32" s="781"/>
      <c r="AD32" s="781"/>
      <c r="AE32" s="782"/>
      <c r="AF32" s="862">
        <v>5</v>
      </c>
      <c r="AG32" s="781"/>
      <c r="AH32" s="781"/>
      <c r="AI32" s="781"/>
      <c r="AJ32" s="863"/>
      <c r="AK32" s="866">
        <v>0</v>
      </c>
      <c r="AL32" s="867"/>
      <c r="AM32" s="867"/>
      <c r="AN32" s="867"/>
      <c r="AO32" s="867"/>
      <c r="AP32" s="867">
        <v>0</v>
      </c>
      <c r="AQ32" s="867"/>
      <c r="AR32" s="867"/>
      <c r="AS32" s="867"/>
      <c r="AT32" s="867"/>
      <c r="AU32" s="867">
        <v>0</v>
      </c>
      <c r="AV32" s="867"/>
      <c r="AW32" s="867"/>
      <c r="AX32" s="867"/>
      <c r="AY32" s="867"/>
      <c r="AZ32" s="868">
        <v>8.8000000000000007</v>
      </c>
      <c r="BA32" s="868"/>
      <c r="BB32" s="868"/>
      <c r="BC32" s="868"/>
      <c r="BD32" s="868"/>
      <c r="BE32" s="864" t="s">
        <v>387</v>
      </c>
      <c r="BF32" s="864"/>
      <c r="BG32" s="864"/>
      <c r="BH32" s="864"/>
      <c r="BI32" s="865"/>
      <c r="BJ32" s="240"/>
      <c r="BK32" s="240"/>
      <c r="BL32" s="240"/>
      <c r="BM32" s="240"/>
      <c r="BN32" s="240"/>
      <c r="BO32" s="253"/>
      <c r="BP32" s="253"/>
      <c r="BQ32" s="250">
        <v>26</v>
      </c>
      <c r="BR32" s="251"/>
      <c r="BS32" s="790" t="s">
        <v>574</v>
      </c>
      <c r="BT32" s="791"/>
      <c r="BU32" s="791"/>
      <c r="BV32" s="791"/>
      <c r="BW32" s="791"/>
      <c r="BX32" s="791"/>
      <c r="BY32" s="791"/>
      <c r="BZ32" s="791"/>
      <c r="CA32" s="791"/>
      <c r="CB32" s="791"/>
      <c r="CC32" s="791"/>
      <c r="CD32" s="791"/>
      <c r="CE32" s="791"/>
      <c r="CF32" s="791"/>
      <c r="CG32" s="792"/>
      <c r="CH32" s="809">
        <v>-3</v>
      </c>
      <c r="CI32" s="810"/>
      <c r="CJ32" s="810"/>
      <c r="CK32" s="810"/>
      <c r="CL32" s="811"/>
      <c r="CM32" s="809">
        <v>83</v>
      </c>
      <c r="CN32" s="810"/>
      <c r="CO32" s="810"/>
      <c r="CP32" s="810"/>
      <c r="CQ32" s="811"/>
      <c r="CR32" s="809">
        <v>143</v>
      </c>
      <c r="CS32" s="810"/>
      <c r="CT32" s="810"/>
      <c r="CU32" s="810"/>
      <c r="CV32" s="811"/>
      <c r="CW32" s="809">
        <v>16</v>
      </c>
      <c r="CX32" s="810"/>
      <c r="CY32" s="810"/>
      <c r="CZ32" s="810"/>
      <c r="DA32" s="811"/>
      <c r="DB32" s="806">
        <v>0</v>
      </c>
      <c r="DC32" s="807"/>
      <c r="DD32" s="807"/>
      <c r="DE32" s="807"/>
      <c r="DF32" s="808"/>
      <c r="DG32" s="806">
        <v>0</v>
      </c>
      <c r="DH32" s="807"/>
      <c r="DI32" s="807"/>
      <c r="DJ32" s="807"/>
      <c r="DK32" s="808"/>
      <c r="DL32" s="806">
        <v>0</v>
      </c>
      <c r="DM32" s="807"/>
      <c r="DN32" s="807"/>
      <c r="DO32" s="807"/>
      <c r="DP32" s="808"/>
      <c r="DQ32" s="809">
        <v>0</v>
      </c>
      <c r="DR32" s="810"/>
      <c r="DS32" s="810"/>
      <c r="DT32" s="810"/>
      <c r="DU32" s="811"/>
      <c r="DV32" s="812"/>
      <c r="DW32" s="813"/>
      <c r="DX32" s="813"/>
      <c r="DY32" s="813"/>
      <c r="DZ32" s="814"/>
      <c r="EA32" s="234"/>
    </row>
    <row r="33" spans="1:131" s="235" customFormat="1" ht="26.25" customHeight="1" x14ac:dyDescent="0.15">
      <c r="A33" s="254">
        <v>6</v>
      </c>
      <c r="B33" s="777" t="s">
        <v>388</v>
      </c>
      <c r="C33" s="778"/>
      <c r="D33" s="778"/>
      <c r="E33" s="778"/>
      <c r="F33" s="778"/>
      <c r="G33" s="778"/>
      <c r="H33" s="778"/>
      <c r="I33" s="778"/>
      <c r="J33" s="778"/>
      <c r="K33" s="778"/>
      <c r="L33" s="778"/>
      <c r="M33" s="778"/>
      <c r="N33" s="778"/>
      <c r="O33" s="778"/>
      <c r="P33" s="779"/>
      <c r="Q33" s="780">
        <v>27129</v>
      </c>
      <c r="R33" s="781"/>
      <c r="S33" s="781"/>
      <c r="T33" s="781"/>
      <c r="U33" s="781"/>
      <c r="V33" s="781">
        <v>27232</v>
      </c>
      <c r="W33" s="781"/>
      <c r="X33" s="781"/>
      <c r="Y33" s="781"/>
      <c r="Z33" s="781"/>
      <c r="AA33" s="781">
        <v>-103</v>
      </c>
      <c r="AB33" s="781"/>
      <c r="AC33" s="781"/>
      <c r="AD33" s="781"/>
      <c r="AE33" s="782"/>
      <c r="AF33" s="862">
        <v>4747</v>
      </c>
      <c r="AG33" s="781"/>
      <c r="AH33" s="781"/>
      <c r="AI33" s="781"/>
      <c r="AJ33" s="863"/>
      <c r="AK33" s="866">
        <v>2764</v>
      </c>
      <c r="AL33" s="867"/>
      <c r="AM33" s="867"/>
      <c r="AN33" s="867"/>
      <c r="AO33" s="867"/>
      <c r="AP33" s="867">
        <v>20734</v>
      </c>
      <c r="AQ33" s="867"/>
      <c r="AR33" s="867"/>
      <c r="AS33" s="867"/>
      <c r="AT33" s="867"/>
      <c r="AU33" s="867">
        <v>13332</v>
      </c>
      <c r="AV33" s="867"/>
      <c r="AW33" s="867"/>
      <c r="AX33" s="867"/>
      <c r="AY33" s="867"/>
      <c r="AZ33" s="868">
        <v>19.7</v>
      </c>
      <c r="BA33" s="868"/>
      <c r="BB33" s="868"/>
      <c r="BC33" s="868"/>
      <c r="BD33" s="868"/>
      <c r="BE33" s="864" t="s">
        <v>383</v>
      </c>
      <c r="BF33" s="864"/>
      <c r="BG33" s="864"/>
      <c r="BH33" s="864"/>
      <c r="BI33" s="865"/>
      <c r="BJ33" s="240"/>
      <c r="BK33" s="240"/>
      <c r="BL33" s="240"/>
      <c r="BM33" s="240"/>
      <c r="BN33" s="240"/>
      <c r="BO33" s="253"/>
      <c r="BP33" s="253"/>
      <c r="BQ33" s="250">
        <v>27</v>
      </c>
      <c r="BR33" s="251"/>
      <c r="BS33" s="790" t="s">
        <v>575</v>
      </c>
      <c r="BT33" s="791"/>
      <c r="BU33" s="791"/>
      <c r="BV33" s="791"/>
      <c r="BW33" s="791"/>
      <c r="BX33" s="791"/>
      <c r="BY33" s="791"/>
      <c r="BZ33" s="791"/>
      <c r="CA33" s="791"/>
      <c r="CB33" s="791"/>
      <c r="CC33" s="791"/>
      <c r="CD33" s="791"/>
      <c r="CE33" s="791"/>
      <c r="CF33" s="791"/>
      <c r="CG33" s="792"/>
      <c r="CH33" s="809">
        <v>-1</v>
      </c>
      <c r="CI33" s="810"/>
      <c r="CJ33" s="810"/>
      <c r="CK33" s="810"/>
      <c r="CL33" s="811"/>
      <c r="CM33" s="809">
        <v>22</v>
      </c>
      <c r="CN33" s="810"/>
      <c r="CO33" s="810"/>
      <c r="CP33" s="810"/>
      <c r="CQ33" s="811"/>
      <c r="CR33" s="809">
        <v>4</v>
      </c>
      <c r="CS33" s="810"/>
      <c r="CT33" s="810"/>
      <c r="CU33" s="810"/>
      <c r="CV33" s="811"/>
      <c r="CW33" s="809">
        <v>102</v>
      </c>
      <c r="CX33" s="810"/>
      <c r="CY33" s="810"/>
      <c r="CZ33" s="810"/>
      <c r="DA33" s="811"/>
      <c r="DB33" s="806">
        <v>0</v>
      </c>
      <c r="DC33" s="807"/>
      <c r="DD33" s="807"/>
      <c r="DE33" s="807"/>
      <c r="DF33" s="808"/>
      <c r="DG33" s="806">
        <v>0</v>
      </c>
      <c r="DH33" s="807"/>
      <c r="DI33" s="807"/>
      <c r="DJ33" s="807"/>
      <c r="DK33" s="808"/>
      <c r="DL33" s="806">
        <v>0</v>
      </c>
      <c r="DM33" s="807"/>
      <c r="DN33" s="807"/>
      <c r="DO33" s="807"/>
      <c r="DP33" s="808"/>
      <c r="DQ33" s="809">
        <v>0</v>
      </c>
      <c r="DR33" s="810"/>
      <c r="DS33" s="810"/>
      <c r="DT33" s="810"/>
      <c r="DU33" s="811"/>
      <c r="DV33" s="812"/>
      <c r="DW33" s="813"/>
      <c r="DX33" s="813"/>
      <c r="DY33" s="813"/>
      <c r="DZ33" s="814"/>
      <c r="EA33" s="234"/>
    </row>
    <row r="34" spans="1:131" s="235" customFormat="1" ht="26.25" customHeight="1" x14ac:dyDescent="0.15">
      <c r="A34" s="254">
        <v>7</v>
      </c>
      <c r="B34" s="777" t="s">
        <v>389</v>
      </c>
      <c r="C34" s="778"/>
      <c r="D34" s="778"/>
      <c r="E34" s="778"/>
      <c r="F34" s="778"/>
      <c r="G34" s="778"/>
      <c r="H34" s="778"/>
      <c r="I34" s="778"/>
      <c r="J34" s="778"/>
      <c r="K34" s="778"/>
      <c r="L34" s="778"/>
      <c r="M34" s="778"/>
      <c r="N34" s="778"/>
      <c r="O34" s="778"/>
      <c r="P34" s="779"/>
      <c r="Q34" s="780">
        <v>7760</v>
      </c>
      <c r="R34" s="781"/>
      <c r="S34" s="781"/>
      <c r="T34" s="781"/>
      <c r="U34" s="781"/>
      <c r="V34" s="781">
        <v>6487</v>
      </c>
      <c r="W34" s="781"/>
      <c r="X34" s="781"/>
      <c r="Y34" s="781"/>
      <c r="Z34" s="781"/>
      <c r="AA34" s="781">
        <v>1273</v>
      </c>
      <c r="AB34" s="781"/>
      <c r="AC34" s="781"/>
      <c r="AD34" s="781"/>
      <c r="AE34" s="782"/>
      <c r="AF34" s="862">
        <v>451</v>
      </c>
      <c r="AG34" s="781"/>
      <c r="AH34" s="781"/>
      <c r="AI34" s="781"/>
      <c r="AJ34" s="863"/>
      <c r="AK34" s="866">
        <v>1061</v>
      </c>
      <c r="AL34" s="867"/>
      <c r="AM34" s="867"/>
      <c r="AN34" s="867"/>
      <c r="AO34" s="867"/>
      <c r="AP34" s="867">
        <v>13937</v>
      </c>
      <c r="AQ34" s="867"/>
      <c r="AR34" s="867"/>
      <c r="AS34" s="867"/>
      <c r="AT34" s="867"/>
      <c r="AU34" s="867">
        <v>10913</v>
      </c>
      <c r="AV34" s="867"/>
      <c r="AW34" s="867"/>
      <c r="AX34" s="867"/>
      <c r="AY34" s="867"/>
      <c r="AZ34" s="868">
        <v>15.7</v>
      </c>
      <c r="BA34" s="868"/>
      <c r="BB34" s="868"/>
      <c r="BC34" s="868"/>
      <c r="BD34" s="868"/>
      <c r="BE34" s="864" t="s">
        <v>390</v>
      </c>
      <c r="BF34" s="864"/>
      <c r="BG34" s="864"/>
      <c r="BH34" s="864"/>
      <c r="BI34" s="865"/>
      <c r="BJ34" s="240"/>
      <c r="BK34" s="240"/>
      <c r="BL34" s="240"/>
      <c r="BM34" s="240"/>
      <c r="BN34" s="240"/>
      <c r="BO34" s="253"/>
      <c r="BP34" s="253"/>
      <c r="BQ34" s="250">
        <v>28</v>
      </c>
      <c r="BR34" s="251"/>
      <c r="BS34" s="790" t="s">
        <v>576</v>
      </c>
      <c r="BT34" s="791"/>
      <c r="BU34" s="791"/>
      <c r="BV34" s="791"/>
      <c r="BW34" s="791"/>
      <c r="BX34" s="791"/>
      <c r="BY34" s="791"/>
      <c r="BZ34" s="791"/>
      <c r="CA34" s="791"/>
      <c r="CB34" s="791"/>
      <c r="CC34" s="791"/>
      <c r="CD34" s="791"/>
      <c r="CE34" s="791"/>
      <c r="CF34" s="791"/>
      <c r="CG34" s="792"/>
      <c r="CH34" s="809">
        <v>-4</v>
      </c>
      <c r="CI34" s="810"/>
      <c r="CJ34" s="810"/>
      <c r="CK34" s="810"/>
      <c r="CL34" s="811"/>
      <c r="CM34" s="809">
        <v>119</v>
      </c>
      <c r="CN34" s="810"/>
      <c r="CO34" s="810"/>
      <c r="CP34" s="810"/>
      <c r="CQ34" s="811"/>
      <c r="CR34" s="809">
        <v>113</v>
      </c>
      <c r="CS34" s="810"/>
      <c r="CT34" s="810"/>
      <c r="CU34" s="810"/>
      <c r="CV34" s="811"/>
      <c r="CW34" s="809">
        <v>32</v>
      </c>
      <c r="CX34" s="810"/>
      <c r="CY34" s="810"/>
      <c r="CZ34" s="810"/>
      <c r="DA34" s="811"/>
      <c r="DB34" s="806">
        <v>0</v>
      </c>
      <c r="DC34" s="807"/>
      <c r="DD34" s="807"/>
      <c r="DE34" s="807"/>
      <c r="DF34" s="808"/>
      <c r="DG34" s="806">
        <v>0</v>
      </c>
      <c r="DH34" s="807"/>
      <c r="DI34" s="807"/>
      <c r="DJ34" s="807"/>
      <c r="DK34" s="808"/>
      <c r="DL34" s="806">
        <v>0</v>
      </c>
      <c r="DM34" s="807"/>
      <c r="DN34" s="807"/>
      <c r="DO34" s="807"/>
      <c r="DP34" s="808"/>
      <c r="DQ34" s="809">
        <v>0</v>
      </c>
      <c r="DR34" s="810"/>
      <c r="DS34" s="810"/>
      <c r="DT34" s="810"/>
      <c r="DU34" s="811"/>
      <c r="DV34" s="812"/>
      <c r="DW34" s="813"/>
      <c r="DX34" s="813"/>
      <c r="DY34" s="813"/>
      <c r="DZ34" s="814"/>
      <c r="EA34" s="234"/>
    </row>
    <row r="35" spans="1:131" s="235" customFormat="1" ht="26.25" customHeight="1" x14ac:dyDescent="0.15">
      <c r="A35" s="254">
        <v>8</v>
      </c>
      <c r="B35" s="777" t="s">
        <v>391</v>
      </c>
      <c r="C35" s="778"/>
      <c r="D35" s="778"/>
      <c r="E35" s="778"/>
      <c r="F35" s="778"/>
      <c r="G35" s="778"/>
      <c r="H35" s="778"/>
      <c r="I35" s="778"/>
      <c r="J35" s="778"/>
      <c r="K35" s="778"/>
      <c r="L35" s="778"/>
      <c r="M35" s="778"/>
      <c r="N35" s="778"/>
      <c r="O35" s="778"/>
      <c r="P35" s="779"/>
      <c r="Q35" s="780">
        <v>3101</v>
      </c>
      <c r="R35" s="781"/>
      <c r="S35" s="781"/>
      <c r="T35" s="781"/>
      <c r="U35" s="781"/>
      <c r="V35" s="781">
        <v>2993</v>
      </c>
      <c r="W35" s="781"/>
      <c r="X35" s="781"/>
      <c r="Y35" s="781"/>
      <c r="Z35" s="781"/>
      <c r="AA35" s="781">
        <v>108</v>
      </c>
      <c r="AB35" s="781"/>
      <c r="AC35" s="781"/>
      <c r="AD35" s="781"/>
      <c r="AE35" s="782"/>
      <c r="AF35" s="862" t="s">
        <v>136</v>
      </c>
      <c r="AG35" s="781"/>
      <c r="AH35" s="781"/>
      <c r="AI35" s="781"/>
      <c r="AJ35" s="863"/>
      <c r="AK35" s="866">
        <v>36</v>
      </c>
      <c r="AL35" s="867"/>
      <c r="AM35" s="867"/>
      <c r="AN35" s="867"/>
      <c r="AO35" s="867"/>
      <c r="AP35" s="867">
        <v>10152</v>
      </c>
      <c r="AQ35" s="867"/>
      <c r="AR35" s="867"/>
      <c r="AS35" s="867"/>
      <c r="AT35" s="867"/>
      <c r="AU35" s="867">
        <v>4000</v>
      </c>
      <c r="AV35" s="867"/>
      <c r="AW35" s="867"/>
      <c r="AX35" s="867"/>
      <c r="AY35" s="867"/>
      <c r="AZ35" s="868">
        <v>0</v>
      </c>
      <c r="BA35" s="868"/>
      <c r="BB35" s="868"/>
      <c r="BC35" s="868"/>
      <c r="BD35" s="868"/>
      <c r="BE35" s="864" t="s">
        <v>390</v>
      </c>
      <c r="BF35" s="864"/>
      <c r="BG35" s="864"/>
      <c r="BH35" s="864"/>
      <c r="BI35" s="865"/>
      <c r="BJ35" s="240"/>
      <c r="BK35" s="240"/>
      <c r="BL35" s="240"/>
      <c r="BM35" s="240"/>
      <c r="BN35" s="240"/>
      <c r="BO35" s="253"/>
      <c r="BP35" s="253"/>
      <c r="BQ35" s="250">
        <v>29</v>
      </c>
      <c r="BR35" s="251"/>
      <c r="BS35" s="790" t="s">
        <v>577</v>
      </c>
      <c r="BT35" s="791"/>
      <c r="BU35" s="791"/>
      <c r="BV35" s="791"/>
      <c r="BW35" s="791"/>
      <c r="BX35" s="791"/>
      <c r="BY35" s="791"/>
      <c r="BZ35" s="791"/>
      <c r="CA35" s="791"/>
      <c r="CB35" s="791"/>
      <c r="CC35" s="791"/>
      <c r="CD35" s="791"/>
      <c r="CE35" s="791"/>
      <c r="CF35" s="791"/>
      <c r="CG35" s="792"/>
      <c r="CH35" s="809">
        <v>-6</v>
      </c>
      <c r="CI35" s="810"/>
      <c r="CJ35" s="810"/>
      <c r="CK35" s="810"/>
      <c r="CL35" s="811"/>
      <c r="CM35" s="809">
        <v>814</v>
      </c>
      <c r="CN35" s="810"/>
      <c r="CO35" s="810"/>
      <c r="CP35" s="810"/>
      <c r="CQ35" s="811"/>
      <c r="CR35" s="809">
        <v>57</v>
      </c>
      <c r="CS35" s="810"/>
      <c r="CT35" s="810"/>
      <c r="CU35" s="810"/>
      <c r="CV35" s="811"/>
      <c r="CW35" s="809">
        <v>0</v>
      </c>
      <c r="CX35" s="810"/>
      <c r="CY35" s="810"/>
      <c r="CZ35" s="810"/>
      <c r="DA35" s="811"/>
      <c r="DB35" s="806">
        <v>0</v>
      </c>
      <c r="DC35" s="807"/>
      <c r="DD35" s="807"/>
      <c r="DE35" s="807"/>
      <c r="DF35" s="808"/>
      <c r="DG35" s="806">
        <v>0</v>
      </c>
      <c r="DH35" s="807"/>
      <c r="DI35" s="807"/>
      <c r="DJ35" s="807"/>
      <c r="DK35" s="808"/>
      <c r="DL35" s="806">
        <v>0</v>
      </c>
      <c r="DM35" s="807"/>
      <c r="DN35" s="807"/>
      <c r="DO35" s="807"/>
      <c r="DP35" s="808"/>
      <c r="DQ35" s="809">
        <v>0</v>
      </c>
      <c r="DR35" s="810"/>
      <c r="DS35" s="810"/>
      <c r="DT35" s="810"/>
      <c r="DU35" s="811"/>
      <c r="DV35" s="812"/>
      <c r="DW35" s="813"/>
      <c r="DX35" s="813"/>
      <c r="DY35" s="813"/>
      <c r="DZ35" s="814"/>
      <c r="EA35" s="234"/>
    </row>
    <row r="36" spans="1:131" s="235" customFormat="1" ht="26.25" customHeight="1" x14ac:dyDescent="0.15">
      <c r="A36" s="254">
        <v>9</v>
      </c>
      <c r="B36" s="777" t="s">
        <v>392</v>
      </c>
      <c r="C36" s="778"/>
      <c r="D36" s="778"/>
      <c r="E36" s="778"/>
      <c r="F36" s="778"/>
      <c r="G36" s="778"/>
      <c r="H36" s="778"/>
      <c r="I36" s="778"/>
      <c r="J36" s="778"/>
      <c r="K36" s="778"/>
      <c r="L36" s="778"/>
      <c r="M36" s="778"/>
      <c r="N36" s="778"/>
      <c r="O36" s="778"/>
      <c r="P36" s="779"/>
      <c r="Q36" s="780">
        <v>1774</v>
      </c>
      <c r="R36" s="781"/>
      <c r="S36" s="781"/>
      <c r="T36" s="781"/>
      <c r="U36" s="781"/>
      <c r="V36" s="781">
        <v>57</v>
      </c>
      <c r="W36" s="781"/>
      <c r="X36" s="781"/>
      <c r="Y36" s="781"/>
      <c r="Z36" s="781"/>
      <c r="AA36" s="781">
        <v>1717</v>
      </c>
      <c r="AB36" s="781"/>
      <c r="AC36" s="781"/>
      <c r="AD36" s="781"/>
      <c r="AE36" s="782"/>
      <c r="AF36" s="862">
        <v>851</v>
      </c>
      <c r="AG36" s="781"/>
      <c r="AH36" s="781"/>
      <c r="AI36" s="781"/>
      <c r="AJ36" s="863"/>
      <c r="AK36" s="866">
        <v>0</v>
      </c>
      <c r="AL36" s="867"/>
      <c r="AM36" s="867"/>
      <c r="AN36" s="867"/>
      <c r="AO36" s="867"/>
      <c r="AP36" s="867">
        <v>624</v>
      </c>
      <c r="AQ36" s="867"/>
      <c r="AR36" s="867"/>
      <c r="AS36" s="867"/>
      <c r="AT36" s="867"/>
      <c r="AU36" s="867">
        <v>0</v>
      </c>
      <c r="AV36" s="867"/>
      <c r="AW36" s="867"/>
      <c r="AX36" s="867"/>
      <c r="AY36" s="867"/>
      <c r="AZ36" s="868">
        <v>345.9</v>
      </c>
      <c r="BA36" s="868"/>
      <c r="BB36" s="868"/>
      <c r="BC36" s="868"/>
      <c r="BD36" s="868"/>
      <c r="BE36" s="864" t="s">
        <v>390</v>
      </c>
      <c r="BF36" s="864"/>
      <c r="BG36" s="864"/>
      <c r="BH36" s="864"/>
      <c r="BI36" s="865"/>
      <c r="BJ36" s="240"/>
      <c r="BK36" s="240"/>
      <c r="BL36" s="240"/>
      <c r="BM36" s="240"/>
      <c r="BN36" s="240"/>
      <c r="BO36" s="253"/>
      <c r="BP36" s="253"/>
      <c r="BQ36" s="250">
        <v>30</v>
      </c>
      <c r="BR36" s="251"/>
      <c r="BS36" s="790" t="s">
        <v>578</v>
      </c>
      <c r="BT36" s="791"/>
      <c r="BU36" s="791"/>
      <c r="BV36" s="791"/>
      <c r="BW36" s="791"/>
      <c r="BX36" s="791"/>
      <c r="BY36" s="791"/>
      <c r="BZ36" s="791"/>
      <c r="CA36" s="791"/>
      <c r="CB36" s="791"/>
      <c r="CC36" s="791"/>
      <c r="CD36" s="791"/>
      <c r="CE36" s="791"/>
      <c r="CF36" s="791"/>
      <c r="CG36" s="792"/>
      <c r="CH36" s="809">
        <v>17</v>
      </c>
      <c r="CI36" s="810"/>
      <c r="CJ36" s="810"/>
      <c r="CK36" s="810"/>
      <c r="CL36" s="811"/>
      <c r="CM36" s="809">
        <v>341</v>
      </c>
      <c r="CN36" s="810"/>
      <c r="CO36" s="810"/>
      <c r="CP36" s="810"/>
      <c r="CQ36" s="811"/>
      <c r="CR36" s="809">
        <v>3</v>
      </c>
      <c r="CS36" s="810"/>
      <c r="CT36" s="810"/>
      <c r="CU36" s="810"/>
      <c r="CV36" s="811"/>
      <c r="CW36" s="809">
        <v>0</v>
      </c>
      <c r="CX36" s="810"/>
      <c r="CY36" s="810"/>
      <c r="CZ36" s="810"/>
      <c r="DA36" s="811"/>
      <c r="DB36" s="806">
        <v>0</v>
      </c>
      <c r="DC36" s="807"/>
      <c r="DD36" s="807"/>
      <c r="DE36" s="807"/>
      <c r="DF36" s="808"/>
      <c r="DG36" s="806">
        <v>0</v>
      </c>
      <c r="DH36" s="807"/>
      <c r="DI36" s="807"/>
      <c r="DJ36" s="807"/>
      <c r="DK36" s="808"/>
      <c r="DL36" s="806">
        <v>0</v>
      </c>
      <c r="DM36" s="807"/>
      <c r="DN36" s="807"/>
      <c r="DO36" s="807"/>
      <c r="DP36" s="808"/>
      <c r="DQ36" s="809">
        <v>0</v>
      </c>
      <c r="DR36" s="810"/>
      <c r="DS36" s="810"/>
      <c r="DT36" s="810"/>
      <c r="DU36" s="811"/>
      <c r="DV36" s="812"/>
      <c r="DW36" s="813"/>
      <c r="DX36" s="813"/>
      <c r="DY36" s="813"/>
      <c r="DZ36" s="814"/>
      <c r="EA36" s="234"/>
    </row>
    <row r="37" spans="1:131" s="235" customFormat="1" ht="26.25" customHeight="1" x14ac:dyDescent="0.15">
      <c r="A37" s="254">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862"/>
      <c r="AG37" s="781"/>
      <c r="AH37" s="781"/>
      <c r="AI37" s="781"/>
      <c r="AJ37" s="863"/>
      <c r="AK37" s="866"/>
      <c r="AL37" s="867"/>
      <c r="AM37" s="867"/>
      <c r="AN37" s="867"/>
      <c r="AO37" s="867"/>
      <c r="AP37" s="867"/>
      <c r="AQ37" s="867"/>
      <c r="AR37" s="867"/>
      <c r="AS37" s="867"/>
      <c r="AT37" s="867"/>
      <c r="AU37" s="867"/>
      <c r="AV37" s="867"/>
      <c r="AW37" s="867"/>
      <c r="AX37" s="867"/>
      <c r="AY37" s="867"/>
      <c r="AZ37" s="868"/>
      <c r="BA37" s="868"/>
      <c r="BB37" s="868"/>
      <c r="BC37" s="868"/>
      <c r="BD37" s="868"/>
      <c r="BE37" s="864"/>
      <c r="BF37" s="864"/>
      <c r="BG37" s="864"/>
      <c r="BH37" s="864"/>
      <c r="BI37" s="865"/>
      <c r="BJ37" s="240"/>
      <c r="BK37" s="240"/>
      <c r="BL37" s="240"/>
      <c r="BM37" s="240"/>
      <c r="BN37" s="240"/>
      <c r="BO37" s="253"/>
      <c r="BP37" s="253"/>
      <c r="BQ37" s="250">
        <v>31</v>
      </c>
      <c r="BR37" s="251" t="s">
        <v>594</v>
      </c>
      <c r="BS37" s="790" t="s">
        <v>579</v>
      </c>
      <c r="BT37" s="791"/>
      <c r="BU37" s="791"/>
      <c r="BV37" s="791"/>
      <c r="BW37" s="791"/>
      <c r="BX37" s="791"/>
      <c r="BY37" s="791"/>
      <c r="BZ37" s="791"/>
      <c r="CA37" s="791"/>
      <c r="CB37" s="791"/>
      <c r="CC37" s="791"/>
      <c r="CD37" s="791"/>
      <c r="CE37" s="791"/>
      <c r="CF37" s="791"/>
      <c r="CG37" s="792"/>
      <c r="CH37" s="809">
        <v>4</v>
      </c>
      <c r="CI37" s="810"/>
      <c r="CJ37" s="810"/>
      <c r="CK37" s="810"/>
      <c r="CL37" s="811"/>
      <c r="CM37" s="809">
        <v>841</v>
      </c>
      <c r="CN37" s="810"/>
      <c r="CO37" s="810"/>
      <c r="CP37" s="810"/>
      <c r="CQ37" s="811"/>
      <c r="CR37" s="809">
        <v>25</v>
      </c>
      <c r="CS37" s="810"/>
      <c r="CT37" s="810"/>
      <c r="CU37" s="810"/>
      <c r="CV37" s="811"/>
      <c r="CW37" s="809">
        <v>105</v>
      </c>
      <c r="CX37" s="810"/>
      <c r="CY37" s="810"/>
      <c r="CZ37" s="810"/>
      <c r="DA37" s="811"/>
      <c r="DB37" s="806">
        <v>0</v>
      </c>
      <c r="DC37" s="807"/>
      <c r="DD37" s="807"/>
      <c r="DE37" s="807"/>
      <c r="DF37" s="808"/>
      <c r="DG37" s="806">
        <v>0</v>
      </c>
      <c r="DH37" s="807"/>
      <c r="DI37" s="807"/>
      <c r="DJ37" s="807"/>
      <c r="DK37" s="808"/>
      <c r="DL37" s="806">
        <v>105</v>
      </c>
      <c r="DM37" s="807"/>
      <c r="DN37" s="807"/>
      <c r="DO37" s="807"/>
      <c r="DP37" s="808"/>
      <c r="DQ37" s="809">
        <v>105</v>
      </c>
      <c r="DR37" s="810"/>
      <c r="DS37" s="810"/>
      <c r="DT37" s="810"/>
      <c r="DU37" s="811"/>
      <c r="DV37" s="812"/>
      <c r="DW37" s="813"/>
      <c r="DX37" s="813"/>
      <c r="DY37" s="813"/>
      <c r="DZ37" s="814"/>
      <c r="EA37" s="234"/>
    </row>
    <row r="38" spans="1:131" s="235" customFormat="1" ht="26.25" customHeight="1" x14ac:dyDescent="0.15">
      <c r="A38" s="254">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862"/>
      <c r="AG38" s="781"/>
      <c r="AH38" s="781"/>
      <c r="AI38" s="781"/>
      <c r="AJ38" s="863"/>
      <c r="AK38" s="866"/>
      <c r="AL38" s="867"/>
      <c r="AM38" s="867"/>
      <c r="AN38" s="867"/>
      <c r="AO38" s="867"/>
      <c r="AP38" s="867"/>
      <c r="AQ38" s="867"/>
      <c r="AR38" s="867"/>
      <c r="AS38" s="867"/>
      <c r="AT38" s="867"/>
      <c r="AU38" s="867"/>
      <c r="AV38" s="867"/>
      <c r="AW38" s="867"/>
      <c r="AX38" s="867"/>
      <c r="AY38" s="867"/>
      <c r="AZ38" s="868"/>
      <c r="BA38" s="868"/>
      <c r="BB38" s="868"/>
      <c r="BC38" s="868"/>
      <c r="BD38" s="868"/>
      <c r="BE38" s="864"/>
      <c r="BF38" s="864"/>
      <c r="BG38" s="864"/>
      <c r="BH38" s="864"/>
      <c r="BI38" s="865"/>
      <c r="BJ38" s="240"/>
      <c r="BK38" s="240"/>
      <c r="BL38" s="240"/>
      <c r="BM38" s="240"/>
      <c r="BN38" s="240"/>
      <c r="BO38" s="253"/>
      <c r="BP38" s="253"/>
      <c r="BQ38" s="250">
        <v>32</v>
      </c>
      <c r="BR38" s="251"/>
      <c r="BS38" s="790" t="s">
        <v>580</v>
      </c>
      <c r="BT38" s="791"/>
      <c r="BU38" s="791"/>
      <c r="BV38" s="791"/>
      <c r="BW38" s="791"/>
      <c r="BX38" s="791"/>
      <c r="BY38" s="791"/>
      <c r="BZ38" s="791"/>
      <c r="CA38" s="791"/>
      <c r="CB38" s="791"/>
      <c r="CC38" s="791"/>
      <c r="CD38" s="791"/>
      <c r="CE38" s="791"/>
      <c r="CF38" s="791"/>
      <c r="CG38" s="792"/>
      <c r="CH38" s="809">
        <v>-3</v>
      </c>
      <c r="CI38" s="810"/>
      <c r="CJ38" s="810"/>
      <c r="CK38" s="810"/>
      <c r="CL38" s="811"/>
      <c r="CM38" s="809">
        <v>32</v>
      </c>
      <c r="CN38" s="810"/>
      <c r="CO38" s="810"/>
      <c r="CP38" s="810"/>
      <c r="CQ38" s="811"/>
      <c r="CR38" s="809">
        <v>20</v>
      </c>
      <c r="CS38" s="810"/>
      <c r="CT38" s="810"/>
      <c r="CU38" s="810"/>
      <c r="CV38" s="811"/>
      <c r="CW38" s="809">
        <v>0</v>
      </c>
      <c r="CX38" s="810"/>
      <c r="CY38" s="810"/>
      <c r="CZ38" s="810"/>
      <c r="DA38" s="811"/>
      <c r="DB38" s="806">
        <v>0</v>
      </c>
      <c r="DC38" s="807"/>
      <c r="DD38" s="807"/>
      <c r="DE38" s="807"/>
      <c r="DF38" s="808"/>
      <c r="DG38" s="806">
        <v>0</v>
      </c>
      <c r="DH38" s="807"/>
      <c r="DI38" s="807"/>
      <c r="DJ38" s="807"/>
      <c r="DK38" s="808"/>
      <c r="DL38" s="806">
        <v>0</v>
      </c>
      <c r="DM38" s="807"/>
      <c r="DN38" s="807"/>
      <c r="DO38" s="807"/>
      <c r="DP38" s="808"/>
      <c r="DQ38" s="809">
        <v>0</v>
      </c>
      <c r="DR38" s="810"/>
      <c r="DS38" s="810"/>
      <c r="DT38" s="810"/>
      <c r="DU38" s="811"/>
      <c r="DV38" s="812"/>
      <c r="DW38" s="813"/>
      <c r="DX38" s="813"/>
      <c r="DY38" s="813"/>
      <c r="DZ38" s="814"/>
      <c r="EA38" s="234"/>
    </row>
    <row r="39" spans="1:131" s="235" customFormat="1" ht="26.25" customHeight="1" x14ac:dyDescent="0.15">
      <c r="A39" s="254">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862"/>
      <c r="AG39" s="781"/>
      <c r="AH39" s="781"/>
      <c r="AI39" s="781"/>
      <c r="AJ39" s="863"/>
      <c r="AK39" s="866"/>
      <c r="AL39" s="867"/>
      <c r="AM39" s="867"/>
      <c r="AN39" s="867"/>
      <c r="AO39" s="867"/>
      <c r="AP39" s="867"/>
      <c r="AQ39" s="867"/>
      <c r="AR39" s="867"/>
      <c r="AS39" s="867"/>
      <c r="AT39" s="867"/>
      <c r="AU39" s="867"/>
      <c r="AV39" s="867"/>
      <c r="AW39" s="867"/>
      <c r="AX39" s="867"/>
      <c r="AY39" s="867"/>
      <c r="AZ39" s="868"/>
      <c r="BA39" s="868"/>
      <c r="BB39" s="868"/>
      <c r="BC39" s="868"/>
      <c r="BD39" s="868"/>
      <c r="BE39" s="864"/>
      <c r="BF39" s="864"/>
      <c r="BG39" s="864"/>
      <c r="BH39" s="864"/>
      <c r="BI39" s="865"/>
      <c r="BJ39" s="240"/>
      <c r="BK39" s="240"/>
      <c r="BL39" s="240"/>
      <c r="BM39" s="240"/>
      <c r="BN39" s="240"/>
      <c r="BO39" s="253"/>
      <c r="BP39" s="253"/>
      <c r="BQ39" s="250">
        <v>33</v>
      </c>
      <c r="BR39" s="251"/>
      <c r="BS39" s="790" t="s">
        <v>581</v>
      </c>
      <c r="BT39" s="791"/>
      <c r="BU39" s="791"/>
      <c r="BV39" s="791"/>
      <c r="BW39" s="791"/>
      <c r="BX39" s="791"/>
      <c r="BY39" s="791"/>
      <c r="BZ39" s="791"/>
      <c r="CA39" s="791"/>
      <c r="CB39" s="791"/>
      <c r="CC39" s="791"/>
      <c r="CD39" s="791"/>
      <c r="CE39" s="791"/>
      <c r="CF39" s="791"/>
      <c r="CG39" s="792"/>
      <c r="CH39" s="809">
        <v>0</v>
      </c>
      <c r="CI39" s="810"/>
      <c r="CJ39" s="810"/>
      <c r="CK39" s="810"/>
      <c r="CL39" s="811"/>
      <c r="CM39" s="809">
        <v>896</v>
      </c>
      <c r="CN39" s="810"/>
      <c r="CO39" s="810"/>
      <c r="CP39" s="810"/>
      <c r="CQ39" s="811"/>
      <c r="CR39" s="809">
        <v>3</v>
      </c>
      <c r="CS39" s="810"/>
      <c r="CT39" s="810"/>
      <c r="CU39" s="810"/>
      <c r="CV39" s="811"/>
      <c r="CW39" s="809">
        <v>0</v>
      </c>
      <c r="CX39" s="810"/>
      <c r="CY39" s="810"/>
      <c r="CZ39" s="810"/>
      <c r="DA39" s="811"/>
      <c r="DB39" s="806">
        <v>0</v>
      </c>
      <c r="DC39" s="807"/>
      <c r="DD39" s="807"/>
      <c r="DE39" s="807"/>
      <c r="DF39" s="808"/>
      <c r="DG39" s="806">
        <v>0</v>
      </c>
      <c r="DH39" s="807"/>
      <c r="DI39" s="807"/>
      <c r="DJ39" s="807"/>
      <c r="DK39" s="808"/>
      <c r="DL39" s="806">
        <v>0</v>
      </c>
      <c r="DM39" s="807"/>
      <c r="DN39" s="807"/>
      <c r="DO39" s="807"/>
      <c r="DP39" s="808"/>
      <c r="DQ39" s="809">
        <v>0</v>
      </c>
      <c r="DR39" s="810"/>
      <c r="DS39" s="810"/>
      <c r="DT39" s="810"/>
      <c r="DU39" s="811"/>
      <c r="DV39" s="812"/>
      <c r="DW39" s="813"/>
      <c r="DX39" s="813"/>
      <c r="DY39" s="813"/>
      <c r="DZ39" s="814"/>
      <c r="EA39" s="234"/>
    </row>
    <row r="40" spans="1:131" s="235" customFormat="1" ht="26.25" customHeight="1" x14ac:dyDescent="0.15">
      <c r="A40" s="24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862"/>
      <c r="AG40" s="781"/>
      <c r="AH40" s="781"/>
      <c r="AI40" s="781"/>
      <c r="AJ40" s="863"/>
      <c r="AK40" s="866"/>
      <c r="AL40" s="867"/>
      <c r="AM40" s="867"/>
      <c r="AN40" s="867"/>
      <c r="AO40" s="867"/>
      <c r="AP40" s="867"/>
      <c r="AQ40" s="867"/>
      <c r="AR40" s="867"/>
      <c r="AS40" s="867"/>
      <c r="AT40" s="867"/>
      <c r="AU40" s="867"/>
      <c r="AV40" s="867"/>
      <c r="AW40" s="867"/>
      <c r="AX40" s="867"/>
      <c r="AY40" s="867"/>
      <c r="AZ40" s="868"/>
      <c r="BA40" s="868"/>
      <c r="BB40" s="868"/>
      <c r="BC40" s="868"/>
      <c r="BD40" s="868"/>
      <c r="BE40" s="864"/>
      <c r="BF40" s="864"/>
      <c r="BG40" s="864"/>
      <c r="BH40" s="864"/>
      <c r="BI40" s="865"/>
      <c r="BJ40" s="240"/>
      <c r="BK40" s="240"/>
      <c r="BL40" s="240"/>
      <c r="BM40" s="240"/>
      <c r="BN40" s="240"/>
      <c r="BO40" s="253"/>
      <c r="BP40" s="253"/>
      <c r="BQ40" s="250">
        <v>34</v>
      </c>
      <c r="BR40" s="251"/>
      <c r="BS40" s="790" t="s">
        <v>582</v>
      </c>
      <c r="BT40" s="791"/>
      <c r="BU40" s="791"/>
      <c r="BV40" s="791"/>
      <c r="BW40" s="791"/>
      <c r="BX40" s="791"/>
      <c r="BY40" s="791"/>
      <c r="BZ40" s="791"/>
      <c r="CA40" s="791"/>
      <c r="CB40" s="791"/>
      <c r="CC40" s="791"/>
      <c r="CD40" s="791"/>
      <c r="CE40" s="791"/>
      <c r="CF40" s="791"/>
      <c r="CG40" s="792"/>
      <c r="CH40" s="809">
        <v>-38</v>
      </c>
      <c r="CI40" s="810"/>
      <c r="CJ40" s="810"/>
      <c r="CK40" s="810"/>
      <c r="CL40" s="811"/>
      <c r="CM40" s="809">
        <v>191</v>
      </c>
      <c r="CN40" s="810"/>
      <c r="CO40" s="810"/>
      <c r="CP40" s="810"/>
      <c r="CQ40" s="811"/>
      <c r="CR40" s="809">
        <v>23</v>
      </c>
      <c r="CS40" s="810"/>
      <c r="CT40" s="810"/>
      <c r="CU40" s="810"/>
      <c r="CV40" s="811"/>
      <c r="CW40" s="809">
        <v>0</v>
      </c>
      <c r="CX40" s="810"/>
      <c r="CY40" s="810"/>
      <c r="CZ40" s="810"/>
      <c r="DA40" s="811"/>
      <c r="DB40" s="806">
        <v>0</v>
      </c>
      <c r="DC40" s="807"/>
      <c r="DD40" s="807"/>
      <c r="DE40" s="807"/>
      <c r="DF40" s="808"/>
      <c r="DG40" s="806">
        <v>0</v>
      </c>
      <c r="DH40" s="807"/>
      <c r="DI40" s="807"/>
      <c r="DJ40" s="807"/>
      <c r="DK40" s="808"/>
      <c r="DL40" s="806">
        <v>0</v>
      </c>
      <c r="DM40" s="807"/>
      <c r="DN40" s="807"/>
      <c r="DO40" s="807"/>
      <c r="DP40" s="808"/>
      <c r="DQ40" s="809">
        <v>0</v>
      </c>
      <c r="DR40" s="810"/>
      <c r="DS40" s="810"/>
      <c r="DT40" s="810"/>
      <c r="DU40" s="811"/>
      <c r="DV40" s="812"/>
      <c r="DW40" s="813"/>
      <c r="DX40" s="813"/>
      <c r="DY40" s="813"/>
      <c r="DZ40" s="814"/>
      <c r="EA40" s="234"/>
    </row>
    <row r="41" spans="1:131" s="235" customFormat="1" ht="26.25" customHeight="1" x14ac:dyDescent="0.15">
      <c r="A41" s="24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862"/>
      <c r="AG41" s="781"/>
      <c r="AH41" s="781"/>
      <c r="AI41" s="781"/>
      <c r="AJ41" s="863"/>
      <c r="AK41" s="866"/>
      <c r="AL41" s="867"/>
      <c r="AM41" s="867"/>
      <c r="AN41" s="867"/>
      <c r="AO41" s="867"/>
      <c r="AP41" s="867"/>
      <c r="AQ41" s="867"/>
      <c r="AR41" s="867"/>
      <c r="AS41" s="867"/>
      <c r="AT41" s="867"/>
      <c r="AU41" s="867"/>
      <c r="AV41" s="867"/>
      <c r="AW41" s="867"/>
      <c r="AX41" s="867"/>
      <c r="AY41" s="867"/>
      <c r="AZ41" s="868"/>
      <c r="BA41" s="868"/>
      <c r="BB41" s="868"/>
      <c r="BC41" s="868"/>
      <c r="BD41" s="868"/>
      <c r="BE41" s="864"/>
      <c r="BF41" s="864"/>
      <c r="BG41" s="864"/>
      <c r="BH41" s="864"/>
      <c r="BI41" s="865"/>
      <c r="BJ41" s="240"/>
      <c r="BK41" s="240"/>
      <c r="BL41" s="240"/>
      <c r="BM41" s="240"/>
      <c r="BN41" s="240"/>
      <c r="BO41" s="253"/>
      <c r="BP41" s="253"/>
      <c r="BQ41" s="250">
        <v>35</v>
      </c>
      <c r="BR41" s="251"/>
      <c r="BS41" s="790" t="s">
        <v>583</v>
      </c>
      <c r="BT41" s="791"/>
      <c r="BU41" s="791"/>
      <c r="BV41" s="791"/>
      <c r="BW41" s="791"/>
      <c r="BX41" s="791"/>
      <c r="BY41" s="791"/>
      <c r="BZ41" s="791"/>
      <c r="CA41" s="791"/>
      <c r="CB41" s="791"/>
      <c r="CC41" s="791"/>
      <c r="CD41" s="791"/>
      <c r="CE41" s="791"/>
      <c r="CF41" s="791"/>
      <c r="CG41" s="792"/>
      <c r="CH41" s="809">
        <v>168</v>
      </c>
      <c r="CI41" s="810"/>
      <c r="CJ41" s="810"/>
      <c r="CK41" s="810"/>
      <c r="CL41" s="811"/>
      <c r="CM41" s="809">
        <v>2615</v>
      </c>
      <c r="CN41" s="810"/>
      <c r="CO41" s="810"/>
      <c r="CP41" s="810"/>
      <c r="CQ41" s="811"/>
      <c r="CR41" s="809">
        <v>333</v>
      </c>
      <c r="CS41" s="810"/>
      <c r="CT41" s="810"/>
      <c r="CU41" s="810"/>
      <c r="CV41" s="811"/>
      <c r="CW41" s="809">
        <v>33</v>
      </c>
      <c r="CX41" s="810"/>
      <c r="CY41" s="810"/>
      <c r="CZ41" s="810"/>
      <c r="DA41" s="811"/>
      <c r="DB41" s="806">
        <v>585</v>
      </c>
      <c r="DC41" s="807"/>
      <c r="DD41" s="807"/>
      <c r="DE41" s="807"/>
      <c r="DF41" s="808"/>
      <c r="DG41" s="806">
        <v>0</v>
      </c>
      <c r="DH41" s="807"/>
      <c r="DI41" s="807"/>
      <c r="DJ41" s="807"/>
      <c r="DK41" s="808"/>
      <c r="DL41" s="806">
        <v>0</v>
      </c>
      <c r="DM41" s="807"/>
      <c r="DN41" s="807"/>
      <c r="DO41" s="807"/>
      <c r="DP41" s="808"/>
      <c r="DQ41" s="809">
        <v>0</v>
      </c>
      <c r="DR41" s="810"/>
      <c r="DS41" s="810"/>
      <c r="DT41" s="810"/>
      <c r="DU41" s="811"/>
      <c r="DV41" s="812"/>
      <c r="DW41" s="813"/>
      <c r="DX41" s="813"/>
      <c r="DY41" s="813"/>
      <c r="DZ41" s="814"/>
      <c r="EA41" s="234"/>
    </row>
    <row r="42" spans="1:131" s="235" customFormat="1" ht="26.25" customHeight="1" x14ac:dyDescent="0.15">
      <c r="A42" s="24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862"/>
      <c r="AG42" s="781"/>
      <c r="AH42" s="781"/>
      <c r="AI42" s="781"/>
      <c r="AJ42" s="863"/>
      <c r="AK42" s="866"/>
      <c r="AL42" s="867"/>
      <c r="AM42" s="867"/>
      <c r="AN42" s="867"/>
      <c r="AO42" s="867"/>
      <c r="AP42" s="867"/>
      <c r="AQ42" s="867"/>
      <c r="AR42" s="867"/>
      <c r="AS42" s="867"/>
      <c r="AT42" s="867"/>
      <c r="AU42" s="867"/>
      <c r="AV42" s="867"/>
      <c r="AW42" s="867"/>
      <c r="AX42" s="867"/>
      <c r="AY42" s="867"/>
      <c r="AZ42" s="868"/>
      <c r="BA42" s="868"/>
      <c r="BB42" s="868"/>
      <c r="BC42" s="868"/>
      <c r="BD42" s="868"/>
      <c r="BE42" s="864"/>
      <c r="BF42" s="864"/>
      <c r="BG42" s="864"/>
      <c r="BH42" s="864"/>
      <c r="BI42" s="865"/>
      <c r="BJ42" s="240"/>
      <c r="BK42" s="240"/>
      <c r="BL42" s="240"/>
      <c r="BM42" s="240"/>
      <c r="BN42" s="240"/>
      <c r="BO42" s="253"/>
      <c r="BP42" s="253"/>
      <c r="BQ42" s="250">
        <v>36</v>
      </c>
      <c r="BR42" s="251"/>
      <c r="BS42" s="790" t="s">
        <v>584</v>
      </c>
      <c r="BT42" s="791"/>
      <c r="BU42" s="791"/>
      <c r="BV42" s="791"/>
      <c r="BW42" s="791"/>
      <c r="BX42" s="791"/>
      <c r="BY42" s="791"/>
      <c r="BZ42" s="791"/>
      <c r="CA42" s="791"/>
      <c r="CB42" s="791"/>
      <c r="CC42" s="791"/>
      <c r="CD42" s="791"/>
      <c r="CE42" s="791"/>
      <c r="CF42" s="791"/>
      <c r="CG42" s="792"/>
      <c r="CH42" s="809">
        <v>0</v>
      </c>
      <c r="CI42" s="810"/>
      <c r="CJ42" s="810"/>
      <c r="CK42" s="810"/>
      <c r="CL42" s="811"/>
      <c r="CM42" s="809">
        <v>754</v>
      </c>
      <c r="CN42" s="810"/>
      <c r="CO42" s="810"/>
      <c r="CP42" s="810"/>
      <c r="CQ42" s="811"/>
      <c r="CR42" s="809">
        <v>635</v>
      </c>
      <c r="CS42" s="810"/>
      <c r="CT42" s="810"/>
      <c r="CU42" s="810"/>
      <c r="CV42" s="811"/>
      <c r="CW42" s="809">
        <v>0</v>
      </c>
      <c r="CX42" s="810"/>
      <c r="CY42" s="810"/>
      <c r="CZ42" s="810"/>
      <c r="DA42" s="811"/>
      <c r="DB42" s="806">
        <v>0</v>
      </c>
      <c r="DC42" s="807"/>
      <c r="DD42" s="807"/>
      <c r="DE42" s="807"/>
      <c r="DF42" s="808"/>
      <c r="DG42" s="806">
        <v>0</v>
      </c>
      <c r="DH42" s="807"/>
      <c r="DI42" s="807"/>
      <c r="DJ42" s="807"/>
      <c r="DK42" s="808"/>
      <c r="DL42" s="806">
        <v>0</v>
      </c>
      <c r="DM42" s="807"/>
      <c r="DN42" s="807"/>
      <c r="DO42" s="807"/>
      <c r="DP42" s="808"/>
      <c r="DQ42" s="809">
        <v>0</v>
      </c>
      <c r="DR42" s="810"/>
      <c r="DS42" s="810"/>
      <c r="DT42" s="810"/>
      <c r="DU42" s="811"/>
      <c r="DV42" s="812"/>
      <c r="DW42" s="813"/>
      <c r="DX42" s="813"/>
      <c r="DY42" s="813"/>
      <c r="DZ42" s="814"/>
      <c r="EA42" s="234"/>
    </row>
    <row r="43" spans="1:131" s="235" customFormat="1" ht="26.25" customHeight="1" x14ac:dyDescent="0.15">
      <c r="A43" s="24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862"/>
      <c r="AG43" s="781"/>
      <c r="AH43" s="781"/>
      <c r="AI43" s="781"/>
      <c r="AJ43" s="863"/>
      <c r="AK43" s="866"/>
      <c r="AL43" s="867"/>
      <c r="AM43" s="867"/>
      <c r="AN43" s="867"/>
      <c r="AO43" s="867"/>
      <c r="AP43" s="867"/>
      <c r="AQ43" s="867"/>
      <c r="AR43" s="867"/>
      <c r="AS43" s="867"/>
      <c r="AT43" s="867"/>
      <c r="AU43" s="867"/>
      <c r="AV43" s="867"/>
      <c r="AW43" s="867"/>
      <c r="AX43" s="867"/>
      <c r="AY43" s="867"/>
      <c r="AZ43" s="868"/>
      <c r="BA43" s="868"/>
      <c r="BB43" s="868"/>
      <c r="BC43" s="868"/>
      <c r="BD43" s="868"/>
      <c r="BE43" s="864"/>
      <c r="BF43" s="864"/>
      <c r="BG43" s="864"/>
      <c r="BH43" s="864"/>
      <c r="BI43" s="865"/>
      <c r="BJ43" s="240"/>
      <c r="BK43" s="240"/>
      <c r="BL43" s="240"/>
      <c r="BM43" s="240"/>
      <c r="BN43" s="240"/>
      <c r="BO43" s="253"/>
      <c r="BP43" s="253"/>
      <c r="BQ43" s="250">
        <v>37</v>
      </c>
      <c r="BR43" s="251"/>
      <c r="BS43" s="790" t="s">
        <v>585</v>
      </c>
      <c r="BT43" s="791"/>
      <c r="BU43" s="791"/>
      <c r="BV43" s="791"/>
      <c r="BW43" s="791"/>
      <c r="BX43" s="791"/>
      <c r="BY43" s="791"/>
      <c r="BZ43" s="791"/>
      <c r="CA43" s="791"/>
      <c r="CB43" s="791"/>
      <c r="CC43" s="791"/>
      <c r="CD43" s="791"/>
      <c r="CE43" s="791"/>
      <c r="CF43" s="791"/>
      <c r="CG43" s="792"/>
      <c r="CH43" s="809">
        <v>-1</v>
      </c>
      <c r="CI43" s="810"/>
      <c r="CJ43" s="810"/>
      <c r="CK43" s="810"/>
      <c r="CL43" s="811"/>
      <c r="CM43" s="809">
        <v>91</v>
      </c>
      <c r="CN43" s="810"/>
      <c r="CO43" s="810"/>
      <c r="CP43" s="810"/>
      <c r="CQ43" s="811"/>
      <c r="CR43" s="809">
        <v>20</v>
      </c>
      <c r="CS43" s="810"/>
      <c r="CT43" s="810"/>
      <c r="CU43" s="810"/>
      <c r="CV43" s="811"/>
      <c r="CW43" s="809">
        <v>6</v>
      </c>
      <c r="CX43" s="810"/>
      <c r="CY43" s="810"/>
      <c r="CZ43" s="810"/>
      <c r="DA43" s="811"/>
      <c r="DB43" s="806">
        <v>0</v>
      </c>
      <c r="DC43" s="807"/>
      <c r="DD43" s="807"/>
      <c r="DE43" s="807"/>
      <c r="DF43" s="808"/>
      <c r="DG43" s="806">
        <v>0</v>
      </c>
      <c r="DH43" s="807"/>
      <c r="DI43" s="807"/>
      <c r="DJ43" s="807"/>
      <c r="DK43" s="808"/>
      <c r="DL43" s="806">
        <v>0</v>
      </c>
      <c r="DM43" s="807"/>
      <c r="DN43" s="807"/>
      <c r="DO43" s="807"/>
      <c r="DP43" s="808"/>
      <c r="DQ43" s="809">
        <v>0</v>
      </c>
      <c r="DR43" s="810"/>
      <c r="DS43" s="810"/>
      <c r="DT43" s="810"/>
      <c r="DU43" s="811"/>
      <c r="DV43" s="812"/>
      <c r="DW43" s="813"/>
      <c r="DX43" s="813"/>
      <c r="DY43" s="813"/>
      <c r="DZ43" s="814"/>
      <c r="EA43" s="234"/>
    </row>
    <row r="44" spans="1:131" s="235" customFormat="1" ht="26.25" customHeight="1" x14ac:dyDescent="0.15">
      <c r="A44" s="24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862"/>
      <c r="AG44" s="781"/>
      <c r="AH44" s="781"/>
      <c r="AI44" s="781"/>
      <c r="AJ44" s="863"/>
      <c r="AK44" s="866"/>
      <c r="AL44" s="867"/>
      <c r="AM44" s="867"/>
      <c r="AN44" s="867"/>
      <c r="AO44" s="867"/>
      <c r="AP44" s="867"/>
      <c r="AQ44" s="867"/>
      <c r="AR44" s="867"/>
      <c r="AS44" s="867"/>
      <c r="AT44" s="867"/>
      <c r="AU44" s="867"/>
      <c r="AV44" s="867"/>
      <c r="AW44" s="867"/>
      <c r="AX44" s="867"/>
      <c r="AY44" s="867"/>
      <c r="AZ44" s="868"/>
      <c r="BA44" s="868"/>
      <c r="BB44" s="868"/>
      <c r="BC44" s="868"/>
      <c r="BD44" s="868"/>
      <c r="BE44" s="864"/>
      <c r="BF44" s="864"/>
      <c r="BG44" s="864"/>
      <c r="BH44" s="864"/>
      <c r="BI44" s="865"/>
      <c r="BJ44" s="240"/>
      <c r="BK44" s="240"/>
      <c r="BL44" s="240"/>
      <c r="BM44" s="240"/>
      <c r="BN44" s="240"/>
      <c r="BO44" s="253"/>
      <c r="BP44" s="253"/>
      <c r="BQ44" s="250">
        <v>38</v>
      </c>
      <c r="BR44" s="251" t="s">
        <v>594</v>
      </c>
      <c r="BS44" s="790" t="s">
        <v>586</v>
      </c>
      <c r="BT44" s="791"/>
      <c r="BU44" s="791"/>
      <c r="BV44" s="791"/>
      <c r="BW44" s="791"/>
      <c r="BX44" s="791"/>
      <c r="BY44" s="791"/>
      <c r="BZ44" s="791"/>
      <c r="CA44" s="791"/>
      <c r="CB44" s="791"/>
      <c r="CC44" s="791"/>
      <c r="CD44" s="791"/>
      <c r="CE44" s="791"/>
      <c r="CF44" s="791"/>
      <c r="CG44" s="792"/>
      <c r="CH44" s="809">
        <v>-10</v>
      </c>
      <c r="CI44" s="810"/>
      <c r="CJ44" s="810"/>
      <c r="CK44" s="810"/>
      <c r="CL44" s="811"/>
      <c r="CM44" s="809">
        <v>4204</v>
      </c>
      <c r="CN44" s="810"/>
      <c r="CO44" s="810"/>
      <c r="CP44" s="810"/>
      <c r="CQ44" s="811"/>
      <c r="CR44" s="809">
        <v>267</v>
      </c>
      <c r="CS44" s="810"/>
      <c r="CT44" s="810"/>
      <c r="CU44" s="810"/>
      <c r="CV44" s="811"/>
      <c r="CW44" s="809">
        <v>495</v>
      </c>
      <c r="CX44" s="810"/>
      <c r="CY44" s="810"/>
      <c r="CZ44" s="810"/>
      <c r="DA44" s="811"/>
      <c r="DB44" s="806">
        <v>18693</v>
      </c>
      <c r="DC44" s="807"/>
      <c r="DD44" s="807"/>
      <c r="DE44" s="807"/>
      <c r="DF44" s="808"/>
      <c r="DG44" s="806">
        <v>0</v>
      </c>
      <c r="DH44" s="807"/>
      <c r="DI44" s="807"/>
      <c r="DJ44" s="807"/>
      <c r="DK44" s="808"/>
      <c r="DL44" s="806">
        <v>20298</v>
      </c>
      <c r="DM44" s="807"/>
      <c r="DN44" s="807"/>
      <c r="DO44" s="807"/>
      <c r="DP44" s="808"/>
      <c r="DQ44" s="809">
        <v>10149</v>
      </c>
      <c r="DR44" s="810"/>
      <c r="DS44" s="810"/>
      <c r="DT44" s="810"/>
      <c r="DU44" s="811"/>
      <c r="DV44" s="812"/>
      <c r="DW44" s="813"/>
      <c r="DX44" s="813"/>
      <c r="DY44" s="813"/>
      <c r="DZ44" s="814"/>
      <c r="EA44" s="234"/>
    </row>
    <row r="45" spans="1:131" s="235" customFormat="1" ht="26.25" customHeight="1" x14ac:dyDescent="0.15">
      <c r="A45" s="24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862"/>
      <c r="AG45" s="781"/>
      <c r="AH45" s="781"/>
      <c r="AI45" s="781"/>
      <c r="AJ45" s="863"/>
      <c r="AK45" s="866"/>
      <c r="AL45" s="867"/>
      <c r="AM45" s="867"/>
      <c r="AN45" s="867"/>
      <c r="AO45" s="867"/>
      <c r="AP45" s="867"/>
      <c r="AQ45" s="867"/>
      <c r="AR45" s="867"/>
      <c r="AS45" s="867"/>
      <c r="AT45" s="867"/>
      <c r="AU45" s="867"/>
      <c r="AV45" s="867"/>
      <c r="AW45" s="867"/>
      <c r="AX45" s="867"/>
      <c r="AY45" s="867"/>
      <c r="AZ45" s="868"/>
      <c r="BA45" s="868"/>
      <c r="BB45" s="868"/>
      <c r="BC45" s="868"/>
      <c r="BD45" s="868"/>
      <c r="BE45" s="864"/>
      <c r="BF45" s="864"/>
      <c r="BG45" s="864"/>
      <c r="BH45" s="864"/>
      <c r="BI45" s="865"/>
      <c r="BJ45" s="240"/>
      <c r="BK45" s="240"/>
      <c r="BL45" s="240"/>
      <c r="BM45" s="240"/>
      <c r="BN45" s="240"/>
      <c r="BO45" s="253"/>
      <c r="BP45" s="253"/>
      <c r="BQ45" s="250">
        <v>39</v>
      </c>
      <c r="BR45" s="251"/>
      <c r="BS45" s="790" t="s">
        <v>587</v>
      </c>
      <c r="BT45" s="791"/>
      <c r="BU45" s="791"/>
      <c r="BV45" s="791"/>
      <c r="BW45" s="791"/>
      <c r="BX45" s="791"/>
      <c r="BY45" s="791"/>
      <c r="BZ45" s="791"/>
      <c r="CA45" s="791"/>
      <c r="CB45" s="791"/>
      <c r="CC45" s="791"/>
      <c r="CD45" s="791"/>
      <c r="CE45" s="791"/>
      <c r="CF45" s="791"/>
      <c r="CG45" s="792"/>
      <c r="CH45" s="809">
        <v>-1</v>
      </c>
      <c r="CI45" s="810"/>
      <c r="CJ45" s="810"/>
      <c r="CK45" s="810"/>
      <c r="CL45" s="811"/>
      <c r="CM45" s="809">
        <v>1816</v>
      </c>
      <c r="CN45" s="810"/>
      <c r="CO45" s="810"/>
      <c r="CP45" s="810"/>
      <c r="CQ45" s="811"/>
      <c r="CR45" s="809">
        <v>298</v>
      </c>
      <c r="CS45" s="810"/>
      <c r="CT45" s="810"/>
      <c r="CU45" s="810"/>
      <c r="CV45" s="811"/>
      <c r="CW45" s="809">
        <v>48</v>
      </c>
      <c r="CX45" s="810"/>
      <c r="CY45" s="810"/>
      <c r="CZ45" s="810"/>
      <c r="DA45" s="811"/>
      <c r="DB45" s="806">
        <v>0</v>
      </c>
      <c r="DC45" s="807"/>
      <c r="DD45" s="807"/>
      <c r="DE45" s="807"/>
      <c r="DF45" s="808"/>
      <c r="DG45" s="806">
        <v>0</v>
      </c>
      <c r="DH45" s="807"/>
      <c r="DI45" s="807"/>
      <c r="DJ45" s="807"/>
      <c r="DK45" s="808"/>
      <c r="DL45" s="806">
        <v>0</v>
      </c>
      <c r="DM45" s="807"/>
      <c r="DN45" s="807"/>
      <c r="DO45" s="807"/>
      <c r="DP45" s="808"/>
      <c r="DQ45" s="809">
        <v>0</v>
      </c>
      <c r="DR45" s="810"/>
      <c r="DS45" s="810"/>
      <c r="DT45" s="810"/>
      <c r="DU45" s="811"/>
      <c r="DV45" s="812"/>
      <c r="DW45" s="813"/>
      <c r="DX45" s="813"/>
      <c r="DY45" s="813"/>
      <c r="DZ45" s="814"/>
      <c r="EA45" s="234"/>
    </row>
    <row r="46" spans="1:131" s="235" customFormat="1" ht="26.25" customHeight="1" x14ac:dyDescent="0.15">
      <c r="A46" s="24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862"/>
      <c r="AG46" s="781"/>
      <c r="AH46" s="781"/>
      <c r="AI46" s="781"/>
      <c r="AJ46" s="863"/>
      <c r="AK46" s="866"/>
      <c r="AL46" s="867"/>
      <c r="AM46" s="867"/>
      <c r="AN46" s="867"/>
      <c r="AO46" s="867"/>
      <c r="AP46" s="867"/>
      <c r="AQ46" s="867"/>
      <c r="AR46" s="867"/>
      <c r="AS46" s="867"/>
      <c r="AT46" s="867"/>
      <c r="AU46" s="867"/>
      <c r="AV46" s="867"/>
      <c r="AW46" s="867"/>
      <c r="AX46" s="867"/>
      <c r="AY46" s="867"/>
      <c r="AZ46" s="868"/>
      <c r="BA46" s="868"/>
      <c r="BB46" s="868"/>
      <c r="BC46" s="868"/>
      <c r="BD46" s="868"/>
      <c r="BE46" s="864"/>
      <c r="BF46" s="864"/>
      <c r="BG46" s="864"/>
      <c r="BH46" s="864"/>
      <c r="BI46" s="865"/>
      <c r="BJ46" s="240"/>
      <c r="BK46" s="240"/>
      <c r="BL46" s="240"/>
      <c r="BM46" s="240"/>
      <c r="BN46" s="240"/>
      <c r="BO46" s="253"/>
      <c r="BP46" s="253"/>
      <c r="BQ46" s="250">
        <v>40</v>
      </c>
      <c r="BR46" s="251"/>
      <c r="BS46" s="790" t="s">
        <v>588</v>
      </c>
      <c r="BT46" s="791"/>
      <c r="BU46" s="791"/>
      <c r="BV46" s="791"/>
      <c r="BW46" s="791"/>
      <c r="BX46" s="791"/>
      <c r="BY46" s="791"/>
      <c r="BZ46" s="791"/>
      <c r="CA46" s="791"/>
      <c r="CB46" s="791"/>
      <c r="CC46" s="791"/>
      <c r="CD46" s="791"/>
      <c r="CE46" s="791"/>
      <c r="CF46" s="791"/>
      <c r="CG46" s="792"/>
      <c r="CH46" s="809">
        <v>34</v>
      </c>
      <c r="CI46" s="810"/>
      <c r="CJ46" s="810"/>
      <c r="CK46" s="810"/>
      <c r="CL46" s="811"/>
      <c r="CM46" s="809">
        <v>1168</v>
      </c>
      <c r="CN46" s="810"/>
      <c r="CO46" s="810"/>
      <c r="CP46" s="810"/>
      <c r="CQ46" s="811"/>
      <c r="CR46" s="809">
        <v>375</v>
      </c>
      <c r="CS46" s="810"/>
      <c r="CT46" s="810"/>
      <c r="CU46" s="810"/>
      <c r="CV46" s="811"/>
      <c r="CW46" s="809">
        <v>0</v>
      </c>
      <c r="CX46" s="810"/>
      <c r="CY46" s="810"/>
      <c r="CZ46" s="810"/>
      <c r="DA46" s="811"/>
      <c r="DB46" s="806">
        <v>0</v>
      </c>
      <c r="DC46" s="807"/>
      <c r="DD46" s="807"/>
      <c r="DE46" s="807"/>
      <c r="DF46" s="808"/>
      <c r="DG46" s="806">
        <v>0</v>
      </c>
      <c r="DH46" s="807"/>
      <c r="DI46" s="807"/>
      <c r="DJ46" s="807"/>
      <c r="DK46" s="808"/>
      <c r="DL46" s="806">
        <v>0</v>
      </c>
      <c r="DM46" s="807"/>
      <c r="DN46" s="807"/>
      <c r="DO46" s="807"/>
      <c r="DP46" s="808"/>
      <c r="DQ46" s="809">
        <v>0</v>
      </c>
      <c r="DR46" s="810"/>
      <c r="DS46" s="810"/>
      <c r="DT46" s="810"/>
      <c r="DU46" s="811"/>
      <c r="DV46" s="812"/>
      <c r="DW46" s="813"/>
      <c r="DX46" s="813"/>
      <c r="DY46" s="813"/>
      <c r="DZ46" s="814"/>
      <c r="EA46" s="234"/>
    </row>
    <row r="47" spans="1:131" s="235" customFormat="1" ht="26.25" customHeight="1" x14ac:dyDescent="0.15">
      <c r="A47" s="24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862"/>
      <c r="AG47" s="781"/>
      <c r="AH47" s="781"/>
      <c r="AI47" s="781"/>
      <c r="AJ47" s="863"/>
      <c r="AK47" s="866"/>
      <c r="AL47" s="867"/>
      <c r="AM47" s="867"/>
      <c r="AN47" s="867"/>
      <c r="AO47" s="867"/>
      <c r="AP47" s="867"/>
      <c r="AQ47" s="867"/>
      <c r="AR47" s="867"/>
      <c r="AS47" s="867"/>
      <c r="AT47" s="867"/>
      <c r="AU47" s="867"/>
      <c r="AV47" s="867"/>
      <c r="AW47" s="867"/>
      <c r="AX47" s="867"/>
      <c r="AY47" s="867"/>
      <c r="AZ47" s="868"/>
      <c r="BA47" s="868"/>
      <c r="BB47" s="868"/>
      <c r="BC47" s="868"/>
      <c r="BD47" s="868"/>
      <c r="BE47" s="864"/>
      <c r="BF47" s="864"/>
      <c r="BG47" s="864"/>
      <c r="BH47" s="864"/>
      <c r="BI47" s="865"/>
      <c r="BJ47" s="240"/>
      <c r="BK47" s="240"/>
      <c r="BL47" s="240"/>
      <c r="BM47" s="240"/>
      <c r="BN47" s="240"/>
      <c r="BO47" s="253"/>
      <c r="BP47" s="253"/>
      <c r="BQ47" s="250">
        <v>41</v>
      </c>
      <c r="BR47" s="251"/>
      <c r="BS47" s="790" t="s">
        <v>589</v>
      </c>
      <c r="BT47" s="791"/>
      <c r="BU47" s="791"/>
      <c r="BV47" s="791"/>
      <c r="BW47" s="791"/>
      <c r="BX47" s="791"/>
      <c r="BY47" s="791"/>
      <c r="BZ47" s="791"/>
      <c r="CA47" s="791"/>
      <c r="CB47" s="791"/>
      <c r="CC47" s="791"/>
      <c r="CD47" s="791"/>
      <c r="CE47" s="791"/>
      <c r="CF47" s="791"/>
      <c r="CG47" s="792"/>
      <c r="CH47" s="809">
        <v>-174</v>
      </c>
      <c r="CI47" s="810"/>
      <c r="CJ47" s="810"/>
      <c r="CK47" s="810"/>
      <c r="CL47" s="811"/>
      <c r="CM47" s="809">
        <v>4068</v>
      </c>
      <c r="CN47" s="810"/>
      <c r="CO47" s="810"/>
      <c r="CP47" s="810"/>
      <c r="CQ47" s="811"/>
      <c r="CR47" s="809">
        <v>2520</v>
      </c>
      <c r="CS47" s="810"/>
      <c r="CT47" s="810"/>
      <c r="CU47" s="810"/>
      <c r="CV47" s="811"/>
      <c r="CW47" s="809">
        <v>885</v>
      </c>
      <c r="CX47" s="810"/>
      <c r="CY47" s="810"/>
      <c r="CZ47" s="810"/>
      <c r="DA47" s="811"/>
      <c r="DB47" s="809">
        <v>0</v>
      </c>
      <c r="DC47" s="810"/>
      <c r="DD47" s="810"/>
      <c r="DE47" s="810"/>
      <c r="DF47" s="811"/>
      <c r="DG47" s="809">
        <v>0</v>
      </c>
      <c r="DH47" s="810"/>
      <c r="DI47" s="810"/>
      <c r="DJ47" s="810"/>
      <c r="DK47" s="811"/>
      <c r="DL47" s="809">
        <v>0</v>
      </c>
      <c r="DM47" s="810"/>
      <c r="DN47" s="810"/>
      <c r="DO47" s="810"/>
      <c r="DP47" s="811"/>
      <c r="DQ47" s="809">
        <v>0</v>
      </c>
      <c r="DR47" s="810"/>
      <c r="DS47" s="810"/>
      <c r="DT47" s="810"/>
      <c r="DU47" s="811"/>
      <c r="DV47" s="812"/>
      <c r="DW47" s="813"/>
      <c r="DX47" s="813"/>
      <c r="DY47" s="813"/>
      <c r="DZ47" s="814"/>
      <c r="EA47" s="234"/>
    </row>
    <row r="48" spans="1:131" s="235" customFormat="1" ht="26.25" customHeight="1" x14ac:dyDescent="0.15">
      <c r="A48" s="24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862"/>
      <c r="AG48" s="781"/>
      <c r="AH48" s="781"/>
      <c r="AI48" s="781"/>
      <c r="AJ48" s="863"/>
      <c r="AK48" s="866"/>
      <c r="AL48" s="867"/>
      <c r="AM48" s="867"/>
      <c r="AN48" s="867"/>
      <c r="AO48" s="867"/>
      <c r="AP48" s="867"/>
      <c r="AQ48" s="867"/>
      <c r="AR48" s="867"/>
      <c r="AS48" s="867"/>
      <c r="AT48" s="867"/>
      <c r="AU48" s="867"/>
      <c r="AV48" s="867"/>
      <c r="AW48" s="867"/>
      <c r="AX48" s="867"/>
      <c r="AY48" s="867"/>
      <c r="AZ48" s="868"/>
      <c r="BA48" s="868"/>
      <c r="BB48" s="868"/>
      <c r="BC48" s="868"/>
      <c r="BD48" s="868"/>
      <c r="BE48" s="864"/>
      <c r="BF48" s="864"/>
      <c r="BG48" s="864"/>
      <c r="BH48" s="864"/>
      <c r="BI48" s="865"/>
      <c r="BJ48" s="240"/>
      <c r="BK48" s="240"/>
      <c r="BL48" s="240"/>
      <c r="BM48" s="240"/>
      <c r="BN48" s="240"/>
      <c r="BO48" s="253"/>
      <c r="BP48" s="253"/>
      <c r="BQ48" s="250">
        <v>42</v>
      </c>
      <c r="BR48" s="251"/>
      <c r="BS48" s="790" t="s">
        <v>590</v>
      </c>
      <c r="BT48" s="791"/>
      <c r="BU48" s="791"/>
      <c r="BV48" s="791"/>
      <c r="BW48" s="791"/>
      <c r="BX48" s="791"/>
      <c r="BY48" s="791"/>
      <c r="BZ48" s="791"/>
      <c r="CA48" s="791"/>
      <c r="CB48" s="791"/>
      <c r="CC48" s="791"/>
      <c r="CD48" s="791"/>
      <c r="CE48" s="791"/>
      <c r="CF48" s="791"/>
      <c r="CG48" s="792"/>
      <c r="CH48" s="809">
        <v>-70</v>
      </c>
      <c r="CI48" s="810"/>
      <c r="CJ48" s="810"/>
      <c r="CK48" s="810"/>
      <c r="CL48" s="811"/>
      <c r="CM48" s="809">
        <v>434</v>
      </c>
      <c r="CN48" s="810"/>
      <c r="CO48" s="810"/>
      <c r="CP48" s="810"/>
      <c r="CQ48" s="811"/>
      <c r="CR48" s="809">
        <v>150</v>
      </c>
      <c r="CS48" s="810"/>
      <c r="CT48" s="810"/>
      <c r="CU48" s="810"/>
      <c r="CV48" s="811"/>
      <c r="CW48" s="809">
        <v>80</v>
      </c>
      <c r="CX48" s="810"/>
      <c r="CY48" s="810"/>
      <c r="CZ48" s="810"/>
      <c r="DA48" s="811"/>
      <c r="DB48" s="809">
        <v>0</v>
      </c>
      <c r="DC48" s="810"/>
      <c r="DD48" s="810"/>
      <c r="DE48" s="810"/>
      <c r="DF48" s="811"/>
      <c r="DG48" s="809">
        <v>0</v>
      </c>
      <c r="DH48" s="810"/>
      <c r="DI48" s="810"/>
      <c r="DJ48" s="810"/>
      <c r="DK48" s="811"/>
      <c r="DL48" s="809">
        <v>0</v>
      </c>
      <c r="DM48" s="810"/>
      <c r="DN48" s="810"/>
      <c r="DO48" s="810"/>
      <c r="DP48" s="811"/>
      <c r="DQ48" s="809">
        <v>0</v>
      </c>
      <c r="DR48" s="810"/>
      <c r="DS48" s="810"/>
      <c r="DT48" s="810"/>
      <c r="DU48" s="811"/>
      <c r="DV48" s="812"/>
      <c r="DW48" s="813"/>
      <c r="DX48" s="813"/>
      <c r="DY48" s="813"/>
      <c r="DZ48" s="814"/>
      <c r="EA48" s="234"/>
    </row>
    <row r="49" spans="1:131" s="235" customFormat="1" ht="26.25" customHeight="1" x14ac:dyDescent="0.15">
      <c r="A49" s="24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862"/>
      <c r="AG49" s="781"/>
      <c r="AH49" s="781"/>
      <c r="AI49" s="781"/>
      <c r="AJ49" s="863"/>
      <c r="AK49" s="866"/>
      <c r="AL49" s="867"/>
      <c r="AM49" s="867"/>
      <c r="AN49" s="867"/>
      <c r="AO49" s="867"/>
      <c r="AP49" s="867"/>
      <c r="AQ49" s="867"/>
      <c r="AR49" s="867"/>
      <c r="AS49" s="867"/>
      <c r="AT49" s="867"/>
      <c r="AU49" s="867"/>
      <c r="AV49" s="867"/>
      <c r="AW49" s="867"/>
      <c r="AX49" s="867"/>
      <c r="AY49" s="867"/>
      <c r="AZ49" s="868"/>
      <c r="BA49" s="868"/>
      <c r="BB49" s="868"/>
      <c r="BC49" s="868"/>
      <c r="BD49" s="868"/>
      <c r="BE49" s="864"/>
      <c r="BF49" s="864"/>
      <c r="BG49" s="864"/>
      <c r="BH49" s="864"/>
      <c r="BI49" s="865"/>
      <c r="BJ49" s="240"/>
      <c r="BK49" s="240"/>
      <c r="BL49" s="240"/>
      <c r="BM49" s="240"/>
      <c r="BN49" s="240"/>
      <c r="BO49" s="253"/>
      <c r="BP49" s="253"/>
      <c r="BQ49" s="250">
        <v>43</v>
      </c>
      <c r="BR49" s="251"/>
      <c r="BS49" s="790" t="s">
        <v>591</v>
      </c>
      <c r="BT49" s="791"/>
      <c r="BU49" s="791"/>
      <c r="BV49" s="791"/>
      <c r="BW49" s="791"/>
      <c r="BX49" s="791"/>
      <c r="BY49" s="791"/>
      <c r="BZ49" s="791"/>
      <c r="CA49" s="791"/>
      <c r="CB49" s="791"/>
      <c r="CC49" s="791"/>
      <c r="CD49" s="791"/>
      <c r="CE49" s="791"/>
      <c r="CF49" s="791"/>
      <c r="CG49" s="792"/>
      <c r="CH49" s="809">
        <v>-45</v>
      </c>
      <c r="CI49" s="810"/>
      <c r="CJ49" s="810"/>
      <c r="CK49" s="810"/>
      <c r="CL49" s="811"/>
      <c r="CM49" s="809">
        <v>1455</v>
      </c>
      <c r="CN49" s="810"/>
      <c r="CO49" s="810"/>
      <c r="CP49" s="810"/>
      <c r="CQ49" s="811"/>
      <c r="CR49" s="809">
        <v>300</v>
      </c>
      <c r="CS49" s="810"/>
      <c r="CT49" s="810"/>
      <c r="CU49" s="810"/>
      <c r="CV49" s="811"/>
      <c r="CW49" s="809">
        <v>0</v>
      </c>
      <c r="CX49" s="810"/>
      <c r="CY49" s="810"/>
      <c r="CZ49" s="810"/>
      <c r="DA49" s="811"/>
      <c r="DB49" s="809">
        <v>0</v>
      </c>
      <c r="DC49" s="810"/>
      <c r="DD49" s="810"/>
      <c r="DE49" s="810"/>
      <c r="DF49" s="811"/>
      <c r="DG49" s="809">
        <v>0</v>
      </c>
      <c r="DH49" s="810"/>
      <c r="DI49" s="810"/>
      <c r="DJ49" s="810"/>
      <c r="DK49" s="811"/>
      <c r="DL49" s="809">
        <v>0</v>
      </c>
      <c r="DM49" s="810"/>
      <c r="DN49" s="810"/>
      <c r="DO49" s="810"/>
      <c r="DP49" s="811"/>
      <c r="DQ49" s="809">
        <v>0</v>
      </c>
      <c r="DR49" s="810"/>
      <c r="DS49" s="810"/>
      <c r="DT49" s="810"/>
      <c r="DU49" s="811"/>
      <c r="DV49" s="812"/>
      <c r="DW49" s="813"/>
      <c r="DX49" s="813"/>
      <c r="DY49" s="813"/>
      <c r="DZ49" s="814"/>
      <c r="EA49" s="234"/>
    </row>
    <row r="50" spans="1:131" s="235" customFormat="1" ht="26.25" customHeight="1" x14ac:dyDescent="0.15">
      <c r="A50" s="249">
        <v>23</v>
      </c>
      <c r="B50" s="777"/>
      <c r="C50" s="778"/>
      <c r="D50" s="778"/>
      <c r="E50" s="778"/>
      <c r="F50" s="778"/>
      <c r="G50" s="778"/>
      <c r="H50" s="778"/>
      <c r="I50" s="778"/>
      <c r="J50" s="778"/>
      <c r="K50" s="778"/>
      <c r="L50" s="778"/>
      <c r="M50" s="778"/>
      <c r="N50" s="778"/>
      <c r="O50" s="778"/>
      <c r="P50" s="779"/>
      <c r="Q50" s="869"/>
      <c r="R50" s="870"/>
      <c r="S50" s="870"/>
      <c r="T50" s="870"/>
      <c r="U50" s="870"/>
      <c r="V50" s="870"/>
      <c r="W50" s="870"/>
      <c r="X50" s="870"/>
      <c r="Y50" s="870"/>
      <c r="Z50" s="870"/>
      <c r="AA50" s="870"/>
      <c r="AB50" s="870"/>
      <c r="AC50" s="870"/>
      <c r="AD50" s="870"/>
      <c r="AE50" s="871"/>
      <c r="AF50" s="862"/>
      <c r="AG50" s="781"/>
      <c r="AH50" s="781"/>
      <c r="AI50" s="781"/>
      <c r="AJ50" s="863"/>
      <c r="AK50" s="872"/>
      <c r="AL50" s="870"/>
      <c r="AM50" s="870"/>
      <c r="AN50" s="870"/>
      <c r="AO50" s="870"/>
      <c r="AP50" s="870"/>
      <c r="AQ50" s="870"/>
      <c r="AR50" s="870"/>
      <c r="AS50" s="870"/>
      <c r="AT50" s="870"/>
      <c r="AU50" s="870"/>
      <c r="AV50" s="870"/>
      <c r="AW50" s="870"/>
      <c r="AX50" s="870"/>
      <c r="AY50" s="870"/>
      <c r="AZ50" s="873"/>
      <c r="BA50" s="873"/>
      <c r="BB50" s="873"/>
      <c r="BC50" s="873"/>
      <c r="BD50" s="873"/>
      <c r="BE50" s="864"/>
      <c r="BF50" s="864"/>
      <c r="BG50" s="864"/>
      <c r="BH50" s="864"/>
      <c r="BI50" s="865"/>
      <c r="BJ50" s="240"/>
      <c r="BK50" s="240"/>
      <c r="BL50" s="240"/>
      <c r="BM50" s="240"/>
      <c r="BN50" s="240"/>
      <c r="BO50" s="253"/>
      <c r="BP50" s="253"/>
      <c r="BQ50" s="250">
        <v>44</v>
      </c>
      <c r="BR50" s="251"/>
      <c r="BS50" s="790" t="s">
        <v>592</v>
      </c>
      <c r="BT50" s="791"/>
      <c r="BU50" s="791"/>
      <c r="BV50" s="791"/>
      <c r="BW50" s="791"/>
      <c r="BX50" s="791"/>
      <c r="BY50" s="791"/>
      <c r="BZ50" s="791"/>
      <c r="CA50" s="791"/>
      <c r="CB50" s="791"/>
      <c r="CC50" s="791"/>
      <c r="CD50" s="791"/>
      <c r="CE50" s="791"/>
      <c r="CF50" s="791"/>
      <c r="CG50" s="792"/>
      <c r="CH50" s="809">
        <v>0</v>
      </c>
      <c r="CI50" s="810"/>
      <c r="CJ50" s="810"/>
      <c r="CK50" s="810"/>
      <c r="CL50" s="811"/>
      <c r="CM50" s="809">
        <v>250</v>
      </c>
      <c r="CN50" s="810"/>
      <c r="CO50" s="810"/>
      <c r="CP50" s="810"/>
      <c r="CQ50" s="811"/>
      <c r="CR50" s="809">
        <v>250</v>
      </c>
      <c r="CS50" s="810"/>
      <c r="CT50" s="810"/>
      <c r="CU50" s="810"/>
      <c r="CV50" s="811"/>
      <c r="CW50" s="809">
        <v>63</v>
      </c>
      <c r="CX50" s="810"/>
      <c r="CY50" s="810"/>
      <c r="CZ50" s="810"/>
      <c r="DA50" s="811"/>
      <c r="DB50" s="809">
        <v>0</v>
      </c>
      <c r="DC50" s="810"/>
      <c r="DD50" s="810"/>
      <c r="DE50" s="810"/>
      <c r="DF50" s="811"/>
      <c r="DG50" s="809">
        <v>0</v>
      </c>
      <c r="DH50" s="810"/>
      <c r="DI50" s="810"/>
      <c r="DJ50" s="810"/>
      <c r="DK50" s="811"/>
      <c r="DL50" s="809">
        <v>0</v>
      </c>
      <c r="DM50" s="810"/>
      <c r="DN50" s="810"/>
      <c r="DO50" s="810"/>
      <c r="DP50" s="811"/>
      <c r="DQ50" s="809">
        <v>0</v>
      </c>
      <c r="DR50" s="810"/>
      <c r="DS50" s="810"/>
      <c r="DT50" s="810"/>
      <c r="DU50" s="811"/>
      <c r="DV50" s="812"/>
      <c r="DW50" s="813"/>
      <c r="DX50" s="813"/>
      <c r="DY50" s="813"/>
      <c r="DZ50" s="814"/>
      <c r="EA50" s="234"/>
    </row>
    <row r="51" spans="1:131" s="235" customFormat="1" ht="26.25" customHeight="1" x14ac:dyDescent="0.15">
      <c r="A51" s="249">
        <v>24</v>
      </c>
      <c r="B51" s="777"/>
      <c r="C51" s="778"/>
      <c r="D51" s="778"/>
      <c r="E51" s="778"/>
      <c r="F51" s="778"/>
      <c r="G51" s="778"/>
      <c r="H51" s="778"/>
      <c r="I51" s="778"/>
      <c r="J51" s="778"/>
      <c r="K51" s="778"/>
      <c r="L51" s="778"/>
      <c r="M51" s="778"/>
      <c r="N51" s="778"/>
      <c r="O51" s="778"/>
      <c r="P51" s="779"/>
      <c r="Q51" s="869"/>
      <c r="R51" s="870"/>
      <c r="S51" s="870"/>
      <c r="T51" s="870"/>
      <c r="U51" s="870"/>
      <c r="V51" s="870"/>
      <c r="W51" s="870"/>
      <c r="X51" s="870"/>
      <c r="Y51" s="870"/>
      <c r="Z51" s="870"/>
      <c r="AA51" s="870"/>
      <c r="AB51" s="870"/>
      <c r="AC51" s="870"/>
      <c r="AD51" s="870"/>
      <c r="AE51" s="871"/>
      <c r="AF51" s="862"/>
      <c r="AG51" s="781"/>
      <c r="AH51" s="781"/>
      <c r="AI51" s="781"/>
      <c r="AJ51" s="863"/>
      <c r="AK51" s="872"/>
      <c r="AL51" s="870"/>
      <c r="AM51" s="870"/>
      <c r="AN51" s="870"/>
      <c r="AO51" s="870"/>
      <c r="AP51" s="870"/>
      <c r="AQ51" s="870"/>
      <c r="AR51" s="870"/>
      <c r="AS51" s="870"/>
      <c r="AT51" s="870"/>
      <c r="AU51" s="870"/>
      <c r="AV51" s="870"/>
      <c r="AW51" s="870"/>
      <c r="AX51" s="870"/>
      <c r="AY51" s="870"/>
      <c r="AZ51" s="873"/>
      <c r="BA51" s="873"/>
      <c r="BB51" s="873"/>
      <c r="BC51" s="873"/>
      <c r="BD51" s="873"/>
      <c r="BE51" s="864"/>
      <c r="BF51" s="864"/>
      <c r="BG51" s="864"/>
      <c r="BH51" s="864"/>
      <c r="BI51" s="865"/>
      <c r="BJ51" s="240"/>
      <c r="BK51" s="240"/>
      <c r="BL51" s="240"/>
      <c r="BM51" s="240"/>
      <c r="BN51" s="240"/>
      <c r="BO51" s="253"/>
      <c r="BP51" s="253"/>
      <c r="BQ51" s="250">
        <v>45</v>
      </c>
      <c r="BR51" s="251"/>
      <c r="BS51" s="790" t="s">
        <v>593</v>
      </c>
      <c r="BT51" s="791"/>
      <c r="BU51" s="791"/>
      <c r="BV51" s="791"/>
      <c r="BW51" s="791"/>
      <c r="BX51" s="791"/>
      <c r="BY51" s="791"/>
      <c r="BZ51" s="791"/>
      <c r="CA51" s="791"/>
      <c r="CB51" s="791"/>
      <c r="CC51" s="791"/>
      <c r="CD51" s="791"/>
      <c r="CE51" s="791"/>
      <c r="CF51" s="791"/>
      <c r="CG51" s="792"/>
      <c r="CH51" s="809">
        <v>214</v>
      </c>
      <c r="CI51" s="810"/>
      <c r="CJ51" s="810"/>
      <c r="CK51" s="810"/>
      <c r="CL51" s="811"/>
      <c r="CM51" s="809">
        <v>290</v>
      </c>
      <c r="CN51" s="810"/>
      <c r="CO51" s="810"/>
      <c r="CP51" s="810"/>
      <c r="CQ51" s="811"/>
      <c r="CR51" s="809">
        <v>15</v>
      </c>
      <c r="CS51" s="810"/>
      <c r="CT51" s="810"/>
      <c r="CU51" s="810"/>
      <c r="CV51" s="811"/>
      <c r="CW51" s="809">
        <v>0</v>
      </c>
      <c r="CX51" s="810"/>
      <c r="CY51" s="810"/>
      <c r="CZ51" s="810"/>
      <c r="DA51" s="811"/>
      <c r="DB51" s="809">
        <v>0</v>
      </c>
      <c r="DC51" s="810"/>
      <c r="DD51" s="810"/>
      <c r="DE51" s="810"/>
      <c r="DF51" s="811"/>
      <c r="DG51" s="809">
        <v>0</v>
      </c>
      <c r="DH51" s="810"/>
      <c r="DI51" s="810"/>
      <c r="DJ51" s="810"/>
      <c r="DK51" s="811"/>
      <c r="DL51" s="809">
        <v>0</v>
      </c>
      <c r="DM51" s="810"/>
      <c r="DN51" s="810"/>
      <c r="DO51" s="810"/>
      <c r="DP51" s="811"/>
      <c r="DQ51" s="809">
        <v>0</v>
      </c>
      <c r="DR51" s="810"/>
      <c r="DS51" s="810"/>
      <c r="DT51" s="810"/>
      <c r="DU51" s="811"/>
      <c r="DV51" s="812"/>
      <c r="DW51" s="813"/>
      <c r="DX51" s="813"/>
      <c r="DY51" s="813"/>
      <c r="DZ51" s="814"/>
      <c r="EA51" s="234"/>
    </row>
    <row r="52" spans="1:131" s="235" customFormat="1" ht="26.25" customHeight="1" x14ac:dyDescent="0.15">
      <c r="A52" s="249">
        <v>25</v>
      </c>
      <c r="B52" s="777"/>
      <c r="C52" s="778"/>
      <c r="D52" s="778"/>
      <c r="E52" s="778"/>
      <c r="F52" s="778"/>
      <c r="G52" s="778"/>
      <c r="H52" s="778"/>
      <c r="I52" s="778"/>
      <c r="J52" s="778"/>
      <c r="K52" s="778"/>
      <c r="L52" s="778"/>
      <c r="M52" s="778"/>
      <c r="N52" s="778"/>
      <c r="O52" s="778"/>
      <c r="P52" s="779"/>
      <c r="Q52" s="869"/>
      <c r="R52" s="870"/>
      <c r="S52" s="870"/>
      <c r="T52" s="870"/>
      <c r="U52" s="870"/>
      <c r="V52" s="870"/>
      <c r="W52" s="870"/>
      <c r="X52" s="870"/>
      <c r="Y52" s="870"/>
      <c r="Z52" s="870"/>
      <c r="AA52" s="870"/>
      <c r="AB52" s="870"/>
      <c r="AC52" s="870"/>
      <c r="AD52" s="870"/>
      <c r="AE52" s="871"/>
      <c r="AF52" s="862"/>
      <c r="AG52" s="781"/>
      <c r="AH52" s="781"/>
      <c r="AI52" s="781"/>
      <c r="AJ52" s="863"/>
      <c r="AK52" s="872"/>
      <c r="AL52" s="870"/>
      <c r="AM52" s="870"/>
      <c r="AN52" s="870"/>
      <c r="AO52" s="870"/>
      <c r="AP52" s="870"/>
      <c r="AQ52" s="870"/>
      <c r="AR52" s="870"/>
      <c r="AS52" s="870"/>
      <c r="AT52" s="870"/>
      <c r="AU52" s="870"/>
      <c r="AV52" s="870"/>
      <c r="AW52" s="870"/>
      <c r="AX52" s="870"/>
      <c r="AY52" s="870"/>
      <c r="AZ52" s="873"/>
      <c r="BA52" s="873"/>
      <c r="BB52" s="873"/>
      <c r="BC52" s="873"/>
      <c r="BD52" s="873"/>
      <c r="BE52" s="864"/>
      <c r="BF52" s="864"/>
      <c r="BG52" s="864"/>
      <c r="BH52" s="864"/>
      <c r="BI52" s="865"/>
      <c r="BJ52" s="240"/>
      <c r="BK52" s="240"/>
      <c r="BL52" s="240"/>
      <c r="BM52" s="240"/>
      <c r="BN52" s="240"/>
      <c r="BO52" s="253"/>
      <c r="BP52" s="253"/>
      <c r="BQ52" s="250">
        <v>46</v>
      </c>
      <c r="BR52" s="251"/>
      <c r="BS52" s="790"/>
      <c r="BT52" s="791"/>
      <c r="BU52" s="791"/>
      <c r="BV52" s="791"/>
      <c r="BW52" s="791"/>
      <c r="BX52" s="791"/>
      <c r="BY52" s="791"/>
      <c r="BZ52" s="791"/>
      <c r="CA52" s="791"/>
      <c r="CB52" s="791"/>
      <c r="CC52" s="791"/>
      <c r="CD52" s="791"/>
      <c r="CE52" s="791"/>
      <c r="CF52" s="791"/>
      <c r="CG52" s="792"/>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12"/>
      <c r="DW52" s="813"/>
      <c r="DX52" s="813"/>
      <c r="DY52" s="813"/>
      <c r="DZ52" s="814"/>
      <c r="EA52" s="234"/>
    </row>
    <row r="53" spans="1:131" s="235" customFormat="1" ht="26.25" customHeight="1" x14ac:dyDescent="0.15">
      <c r="A53" s="249">
        <v>26</v>
      </c>
      <c r="B53" s="777"/>
      <c r="C53" s="778"/>
      <c r="D53" s="778"/>
      <c r="E53" s="778"/>
      <c r="F53" s="778"/>
      <c r="G53" s="778"/>
      <c r="H53" s="778"/>
      <c r="I53" s="778"/>
      <c r="J53" s="778"/>
      <c r="K53" s="778"/>
      <c r="L53" s="778"/>
      <c r="M53" s="778"/>
      <c r="N53" s="778"/>
      <c r="O53" s="778"/>
      <c r="P53" s="779"/>
      <c r="Q53" s="869"/>
      <c r="R53" s="870"/>
      <c r="S53" s="870"/>
      <c r="T53" s="870"/>
      <c r="U53" s="870"/>
      <c r="V53" s="870"/>
      <c r="W53" s="870"/>
      <c r="X53" s="870"/>
      <c r="Y53" s="870"/>
      <c r="Z53" s="870"/>
      <c r="AA53" s="870"/>
      <c r="AB53" s="870"/>
      <c r="AC53" s="870"/>
      <c r="AD53" s="870"/>
      <c r="AE53" s="871"/>
      <c r="AF53" s="862"/>
      <c r="AG53" s="781"/>
      <c r="AH53" s="781"/>
      <c r="AI53" s="781"/>
      <c r="AJ53" s="863"/>
      <c r="AK53" s="872"/>
      <c r="AL53" s="870"/>
      <c r="AM53" s="870"/>
      <c r="AN53" s="870"/>
      <c r="AO53" s="870"/>
      <c r="AP53" s="870"/>
      <c r="AQ53" s="870"/>
      <c r="AR53" s="870"/>
      <c r="AS53" s="870"/>
      <c r="AT53" s="870"/>
      <c r="AU53" s="870"/>
      <c r="AV53" s="870"/>
      <c r="AW53" s="870"/>
      <c r="AX53" s="870"/>
      <c r="AY53" s="870"/>
      <c r="AZ53" s="873"/>
      <c r="BA53" s="873"/>
      <c r="BB53" s="873"/>
      <c r="BC53" s="873"/>
      <c r="BD53" s="873"/>
      <c r="BE53" s="864"/>
      <c r="BF53" s="864"/>
      <c r="BG53" s="864"/>
      <c r="BH53" s="864"/>
      <c r="BI53" s="865"/>
      <c r="BJ53" s="240"/>
      <c r="BK53" s="240"/>
      <c r="BL53" s="240"/>
      <c r="BM53" s="240"/>
      <c r="BN53" s="240"/>
      <c r="BO53" s="253"/>
      <c r="BP53" s="253"/>
      <c r="BQ53" s="250">
        <v>47</v>
      </c>
      <c r="BR53" s="251"/>
      <c r="BS53" s="790"/>
      <c r="BT53" s="791"/>
      <c r="BU53" s="791"/>
      <c r="BV53" s="791"/>
      <c r="BW53" s="791"/>
      <c r="BX53" s="791"/>
      <c r="BY53" s="791"/>
      <c r="BZ53" s="791"/>
      <c r="CA53" s="791"/>
      <c r="CB53" s="791"/>
      <c r="CC53" s="791"/>
      <c r="CD53" s="791"/>
      <c r="CE53" s="791"/>
      <c r="CF53" s="791"/>
      <c r="CG53" s="792"/>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12"/>
      <c r="DW53" s="813"/>
      <c r="DX53" s="813"/>
      <c r="DY53" s="813"/>
      <c r="DZ53" s="814"/>
      <c r="EA53" s="234"/>
    </row>
    <row r="54" spans="1:131" s="235" customFormat="1" ht="26.25" customHeight="1" x14ac:dyDescent="0.15">
      <c r="A54" s="249">
        <v>27</v>
      </c>
      <c r="B54" s="777"/>
      <c r="C54" s="778"/>
      <c r="D54" s="778"/>
      <c r="E54" s="778"/>
      <c r="F54" s="778"/>
      <c r="G54" s="778"/>
      <c r="H54" s="778"/>
      <c r="I54" s="778"/>
      <c r="J54" s="778"/>
      <c r="K54" s="778"/>
      <c r="L54" s="778"/>
      <c r="M54" s="778"/>
      <c r="N54" s="778"/>
      <c r="O54" s="778"/>
      <c r="P54" s="779"/>
      <c r="Q54" s="869"/>
      <c r="R54" s="870"/>
      <c r="S54" s="870"/>
      <c r="T54" s="870"/>
      <c r="U54" s="870"/>
      <c r="V54" s="870"/>
      <c r="W54" s="870"/>
      <c r="X54" s="870"/>
      <c r="Y54" s="870"/>
      <c r="Z54" s="870"/>
      <c r="AA54" s="870"/>
      <c r="AB54" s="870"/>
      <c r="AC54" s="870"/>
      <c r="AD54" s="870"/>
      <c r="AE54" s="871"/>
      <c r="AF54" s="862"/>
      <c r="AG54" s="781"/>
      <c r="AH54" s="781"/>
      <c r="AI54" s="781"/>
      <c r="AJ54" s="863"/>
      <c r="AK54" s="872"/>
      <c r="AL54" s="870"/>
      <c r="AM54" s="870"/>
      <c r="AN54" s="870"/>
      <c r="AO54" s="870"/>
      <c r="AP54" s="870"/>
      <c r="AQ54" s="870"/>
      <c r="AR54" s="870"/>
      <c r="AS54" s="870"/>
      <c r="AT54" s="870"/>
      <c r="AU54" s="870"/>
      <c r="AV54" s="870"/>
      <c r="AW54" s="870"/>
      <c r="AX54" s="870"/>
      <c r="AY54" s="870"/>
      <c r="AZ54" s="873"/>
      <c r="BA54" s="873"/>
      <c r="BB54" s="873"/>
      <c r="BC54" s="873"/>
      <c r="BD54" s="873"/>
      <c r="BE54" s="864"/>
      <c r="BF54" s="864"/>
      <c r="BG54" s="864"/>
      <c r="BH54" s="864"/>
      <c r="BI54" s="865"/>
      <c r="BJ54" s="240"/>
      <c r="BK54" s="240"/>
      <c r="BL54" s="240"/>
      <c r="BM54" s="240"/>
      <c r="BN54" s="240"/>
      <c r="BO54" s="253"/>
      <c r="BP54" s="253"/>
      <c r="BQ54" s="250">
        <v>48</v>
      </c>
      <c r="BR54" s="251"/>
      <c r="BS54" s="790"/>
      <c r="BT54" s="791"/>
      <c r="BU54" s="791"/>
      <c r="BV54" s="791"/>
      <c r="BW54" s="791"/>
      <c r="BX54" s="791"/>
      <c r="BY54" s="791"/>
      <c r="BZ54" s="791"/>
      <c r="CA54" s="791"/>
      <c r="CB54" s="791"/>
      <c r="CC54" s="791"/>
      <c r="CD54" s="791"/>
      <c r="CE54" s="791"/>
      <c r="CF54" s="791"/>
      <c r="CG54" s="792"/>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12"/>
      <c r="DW54" s="813"/>
      <c r="DX54" s="813"/>
      <c r="DY54" s="813"/>
      <c r="DZ54" s="814"/>
      <c r="EA54" s="234"/>
    </row>
    <row r="55" spans="1:131" s="235" customFormat="1" ht="26.25" customHeight="1" x14ac:dyDescent="0.15">
      <c r="A55" s="249">
        <v>28</v>
      </c>
      <c r="B55" s="777"/>
      <c r="C55" s="778"/>
      <c r="D55" s="778"/>
      <c r="E55" s="778"/>
      <c r="F55" s="778"/>
      <c r="G55" s="778"/>
      <c r="H55" s="778"/>
      <c r="I55" s="778"/>
      <c r="J55" s="778"/>
      <c r="K55" s="778"/>
      <c r="L55" s="778"/>
      <c r="M55" s="778"/>
      <c r="N55" s="778"/>
      <c r="O55" s="778"/>
      <c r="P55" s="779"/>
      <c r="Q55" s="869"/>
      <c r="R55" s="870"/>
      <c r="S55" s="870"/>
      <c r="T55" s="870"/>
      <c r="U55" s="870"/>
      <c r="V55" s="870"/>
      <c r="W55" s="870"/>
      <c r="X55" s="870"/>
      <c r="Y55" s="870"/>
      <c r="Z55" s="870"/>
      <c r="AA55" s="870"/>
      <c r="AB55" s="870"/>
      <c r="AC55" s="870"/>
      <c r="AD55" s="870"/>
      <c r="AE55" s="871"/>
      <c r="AF55" s="862"/>
      <c r="AG55" s="781"/>
      <c r="AH55" s="781"/>
      <c r="AI55" s="781"/>
      <c r="AJ55" s="863"/>
      <c r="AK55" s="872"/>
      <c r="AL55" s="870"/>
      <c r="AM55" s="870"/>
      <c r="AN55" s="870"/>
      <c r="AO55" s="870"/>
      <c r="AP55" s="870"/>
      <c r="AQ55" s="870"/>
      <c r="AR55" s="870"/>
      <c r="AS55" s="870"/>
      <c r="AT55" s="870"/>
      <c r="AU55" s="870"/>
      <c r="AV55" s="870"/>
      <c r="AW55" s="870"/>
      <c r="AX55" s="870"/>
      <c r="AY55" s="870"/>
      <c r="AZ55" s="873"/>
      <c r="BA55" s="873"/>
      <c r="BB55" s="873"/>
      <c r="BC55" s="873"/>
      <c r="BD55" s="873"/>
      <c r="BE55" s="864"/>
      <c r="BF55" s="864"/>
      <c r="BG55" s="864"/>
      <c r="BH55" s="864"/>
      <c r="BI55" s="865"/>
      <c r="BJ55" s="240"/>
      <c r="BK55" s="240"/>
      <c r="BL55" s="240"/>
      <c r="BM55" s="240"/>
      <c r="BN55" s="240"/>
      <c r="BO55" s="253"/>
      <c r="BP55" s="253"/>
      <c r="BQ55" s="250">
        <v>49</v>
      </c>
      <c r="BR55" s="251"/>
      <c r="BS55" s="790"/>
      <c r="BT55" s="791"/>
      <c r="BU55" s="791"/>
      <c r="BV55" s="791"/>
      <c r="BW55" s="791"/>
      <c r="BX55" s="791"/>
      <c r="BY55" s="791"/>
      <c r="BZ55" s="791"/>
      <c r="CA55" s="791"/>
      <c r="CB55" s="791"/>
      <c r="CC55" s="791"/>
      <c r="CD55" s="791"/>
      <c r="CE55" s="791"/>
      <c r="CF55" s="791"/>
      <c r="CG55" s="792"/>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12"/>
      <c r="DW55" s="813"/>
      <c r="DX55" s="813"/>
      <c r="DY55" s="813"/>
      <c r="DZ55" s="814"/>
      <c r="EA55" s="234"/>
    </row>
    <row r="56" spans="1:131" s="235" customFormat="1" ht="26.25" customHeight="1" x14ac:dyDescent="0.15">
      <c r="A56" s="249">
        <v>29</v>
      </c>
      <c r="B56" s="777"/>
      <c r="C56" s="778"/>
      <c r="D56" s="778"/>
      <c r="E56" s="778"/>
      <c r="F56" s="778"/>
      <c r="G56" s="778"/>
      <c r="H56" s="778"/>
      <c r="I56" s="778"/>
      <c r="J56" s="778"/>
      <c r="K56" s="778"/>
      <c r="L56" s="778"/>
      <c r="M56" s="778"/>
      <c r="N56" s="778"/>
      <c r="O56" s="778"/>
      <c r="P56" s="779"/>
      <c r="Q56" s="869"/>
      <c r="R56" s="870"/>
      <c r="S56" s="870"/>
      <c r="T56" s="870"/>
      <c r="U56" s="870"/>
      <c r="V56" s="870"/>
      <c r="W56" s="870"/>
      <c r="X56" s="870"/>
      <c r="Y56" s="870"/>
      <c r="Z56" s="870"/>
      <c r="AA56" s="870"/>
      <c r="AB56" s="870"/>
      <c r="AC56" s="870"/>
      <c r="AD56" s="870"/>
      <c r="AE56" s="871"/>
      <c r="AF56" s="862"/>
      <c r="AG56" s="781"/>
      <c r="AH56" s="781"/>
      <c r="AI56" s="781"/>
      <c r="AJ56" s="863"/>
      <c r="AK56" s="872"/>
      <c r="AL56" s="870"/>
      <c r="AM56" s="870"/>
      <c r="AN56" s="870"/>
      <c r="AO56" s="870"/>
      <c r="AP56" s="870"/>
      <c r="AQ56" s="870"/>
      <c r="AR56" s="870"/>
      <c r="AS56" s="870"/>
      <c r="AT56" s="870"/>
      <c r="AU56" s="870"/>
      <c r="AV56" s="870"/>
      <c r="AW56" s="870"/>
      <c r="AX56" s="870"/>
      <c r="AY56" s="870"/>
      <c r="AZ56" s="873"/>
      <c r="BA56" s="873"/>
      <c r="BB56" s="873"/>
      <c r="BC56" s="873"/>
      <c r="BD56" s="873"/>
      <c r="BE56" s="864"/>
      <c r="BF56" s="864"/>
      <c r="BG56" s="864"/>
      <c r="BH56" s="864"/>
      <c r="BI56" s="865"/>
      <c r="BJ56" s="240"/>
      <c r="BK56" s="240"/>
      <c r="BL56" s="240"/>
      <c r="BM56" s="240"/>
      <c r="BN56" s="240"/>
      <c r="BO56" s="253"/>
      <c r="BP56" s="253"/>
      <c r="BQ56" s="250">
        <v>50</v>
      </c>
      <c r="BR56" s="251"/>
      <c r="BS56" s="790"/>
      <c r="BT56" s="791"/>
      <c r="BU56" s="791"/>
      <c r="BV56" s="791"/>
      <c r="BW56" s="791"/>
      <c r="BX56" s="791"/>
      <c r="BY56" s="791"/>
      <c r="BZ56" s="791"/>
      <c r="CA56" s="791"/>
      <c r="CB56" s="791"/>
      <c r="CC56" s="791"/>
      <c r="CD56" s="791"/>
      <c r="CE56" s="791"/>
      <c r="CF56" s="791"/>
      <c r="CG56" s="792"/>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12"/>
      <c r="DW56" s="813"/>
      <c r="DX56" s="813"/>
      <c r="DY56" s="813"/>
      <c r="DZ56" s="814"/>
      <c r="EA56" s="234"/>
    </row>
    <row r="57" spans="1:131" s="235" customFormat="1" ht="26.25" customHeight="1" x14ac:dyDescent="0.15">
      <c r="A57" s="249">
        <v>30</v>
      </c>
      <c r="B57" s="777"/>
      <c r="C57" s="778"/>
      <c r="D57" s="778"/>
      <c r="E57" s="778"/>
      <c r="F57" s="778"/>
      <c r="G57" s="778"/>
      <c r="H57" s="778"/>
      <c r="I57" s="778"/>
      <c r="J57" s="778"/>
      <c r="K57" s="778"/>
      <c r="L57" s="778"/>
      <c r="M57" s="778"/>
      <c r="N57" s="778"/>
      <c r="O57" s="778"/>
      <c r="P57" s="779"/>
      <c r="Q57" s="869"/>
      <c r="R57" s="870"/>
      <c r="S57" s="870"/>
      <c r="T57" s="870"/>
      <c r="U57" s="870"/>
      <c r="V57" s="870"/>
      <c r="W57" s="870"/>
      <c r="X57" s="870"/>
      <c r="Y57" s="870"/>
      <c r="Z57" s="870"/>
      <c r="AA57" s="870"/>
      <c r="AB57" s="870"/>
      <c r="AC57" s="870"/>
      <c r="AD57" s="870"/>
      <c r="AE57" s="871"/>
      <c r="AF57" s="862"/>
      <c r="AG57" s="781"/>
      <c r="AH57" s="781"/>
      <c r="AI57" s="781"/>
      <c r="AJ57" s="863"/>
      <c r="AK57" s="872"/>
      <c r="AL57" s="870"/>
      <c r="AM57" s="870"/>
      <c r="AN57" s="870"/>
      <c r="AO57" s="870"/>
      <c r="AP57" s="870"/>
      <c r="AQ57" s="870"/>
      <c r="AR57" s="870"/>
      <c r="AS57" s="870"/>
      <c r="AT57" s="870"/>
      <c r="AU57" s="870"/>
      <c r="AV57" s="870"/>
      <c r="AW57" s="870"/>
      <c r="AX57" s="870"/>
      <c r="AY57" s="870"/>
      <c r="AZ57" s="873"/>
      <c r="BA57" s="873"/>
      <c r="BB57" s="873"/>
      <c r="BC57" s="873"/>
      <c r="BD57" s="873"/>
      <c r="BE57" s="864"/>
      <c r="BF57" s="864"/>
      <c r="BG57" s="864"/>
      <c r="BH57" s="864"/>
      <c r="BI57" s="865"/>
      <c r="BJ57" s="240"/>
      <c r="BK57" s="240"/>
      <c r="BL57" s="240"/>
      <c r="BM57" s="240"/>
      <c r="BN57" s="240"/>
      <c r="BO57" s="253"/>
      <c r="BP57" s="253"/>
      <c r="BQ57" s="250">
        <v>51</v>
      </c>
      <c r="BR57" s="251"/>
      <c r="BS57" s="790"/>
      <c r="BT57" s="791"/>
      <c r="BU57" s="791"/>
      <c r="BV57" s="791"/>
      <c r="BW57" s="791"/>
      <c r="BX57" s="791"/>
      <c r="BY57" s="791"/>
      <c r="BZ57" s="791"/>
      <c r="CA57" s="791"/>
      <c r="CB57" s="791"/>
      <c r="CC57" s="791"/>
      <c r="CD57" s="791"/>
      <c r="CE57" s="791"/>
      <c r="CF57" s="791"/>
      <c r="CG57" s="792"/>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12"/>
      <c r="DW57" s="813"/>
      <c r="DX57" s="813"/>
      <c r="DY57" s="813"/>
      <c r="DZ57" s="814"/>
      <c r="EA57" s="234"/>
    </row>
    <row r="58" spans="1:131" s="235" customFormat="1" ht="26.25" customHeight="1" x14ac:dyDescent="0.15">
      <c r="A58" s="249">
        <v>31</v>
      </c>
      <c r="B58" s="777"/>
      <c r="C58" s="778"/>
      <c r="D58" s="778"/>
      <c r="E58" s="778"/>
      <c r="F58" s="778"/>
      <c r="G58" s="778"/>
      <c r="H58" s="778"/>
      <c r="I58" s="778"/>
      <c r="J58" s="778"/>
      <c r="K58" s="778"/>
      <c r="L58" s="778"/>
      <c r="M58" s="778"/>
      <c r="N58" s="778"/>
      <c r="O58" s="778"/>
      <c r="P58" s="779"/>
      <c r="Q58" s="869"/>
      <c r="R58" s="870"/>
      <c r="S58" s="870"/>
      <c r="T58" s="870"/>
      <c r="U58" s="870"/>
      <c r="V58" s="870"/>
      <c r="W58" s="870"/>
      <c r="X58" s="870"/>
      <c r="Y58" s="870"/>
      <c r="Z58" s="870"/>
      <c r="AA58" s="870"/>
      <c r="AB58" s="870"/>
      <c r="AC58" s="870"/>
      <c r="AD58" s="870"/>
      <c r="AE58" s="871"/>
      <c r="AF58" s="862"/>
      <c r="AG58" s="781"/>
      <c r="AH58" s="781"/>
      <c r="AI58" s="781"/>
      <c r="AJ58" s="863"/>
      <c r="AK58" s="872"/>
      <c r="AL58" s="870"/>
      <c r="AM58" s="870"/>
      <c r="AN58" s="870"/>
      <c r="AO58" s="870"/>
      <c r="AP58" s="870"/>
      <c r="AQ58" s="870"/>
      <c r="AR58" s="870"/>
      <c r="AS58" s="870"/>
      <c r="AT58" s="870"/>
      <c r="AU58" s="870"/>
      <c r="AV58" s="870"/>
      <c r="AW58" s="870"/>
      <c r="AX58" s="870"/>
      <c r="AY58" s="870"/>
      <c r="AZ58" s="873"/>
      <c r="BA58" s="873"/>
      <c r="BB58" s="873"/>
      <c r="BC58" s="873"/>
      <c r="BD58" s="873"/>
      <c r="BE58" s="864"/>
      <c r="BF58" s="864"/>
      <c r="BG58" s="864"/>
      <c r="BH58" s="864"/>
      <c r="BI58" s="865"/>
      <c r="BJ58" s="240"/>
      <c r="BK58" s="240"/>
      <c r="BL58" s="240"/>
      <c r="BM58" s="240"/>
      <c r="BN58" s="240"/>
      <c r="BO58" s="253"/>
      <c r="BP58" s="253"/>
      <c r="BQ58" s="250">
        <v>52</v>
      </c>
      <c r="BR58" s="251"/>
      <c r="BS58" s="790"/>
      <c r="BT58" s="791"/>
      <c r="BU58" s="791"/>
      <c r="BV58" s="791"/>
      <c r="BW58" s="791"/>
      <c r="BX58" s="791"/>
      <c r="BY58" s="791"/>
      <c r="BZ58" s="791"/>
      <c r="CA58" s="791"/>
      <c r="CB58" s="791"/>
      <c r="CC58" s="791"/>
      <c r="CD58" s="791"/>
      <c r="CE58" s="791"/>
      <c r="CF58" s="791"/>
      <c r="CG58" s="792"/>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12"/>
      <c r="DW58" s="813"/>
      <c r="DX58" s="813"/>
      <c r="DY58" s="813"/>
      <c r="DZ58" s="814"/>
      <c r="EA58" s="234"/>
    </row>
    <row r="59" spans="1:131" s="235" customFormat="1" ht="26.25" customHeight="1" x14ac:dyDescent="0.15">
      <c r="A59" s="249">
        <v>32</v>
      </c>
      <c r="B59" s="777"/>
      <c r="C59" s="778"/>
      <c r="D59" s="778"/>
      <c r="E59" s="778"/>
      <c r="F59" s="778"/>
      <c r="G59" s="778"/>
      <c r="H59" s="778"/>
      <c r="I59" s="778"/>
      <c r="J59" s="778"/>
      <c r="K59" s="778"/>
      <c r="L59" s="778"/>
      <c r="M59" s="778"/>
      <c r="N59" s="778"/>
      <c r="O59" s="778"/>
      <c r="P59" s="779"/>
      <c r="Q59" s="869"/>
      <c r="R59" s="870"/>
      <c r="S59" s="870"/>
      <c r="T59" s="870"/>
      <c r="U59" s="870"/>
      <c r="V59" s="870"/>
      <c r="W59" s="870"/>
      <c r="X59" s="870"/>
      <c r="Y59" s="870"/>
      <c r="Z59" s="870"/>
      <c r="AA59" s="870"/>
      <c r="AB59" s="870"/>
      <c r="AC59" s="870"/>
      <c r="AD59" s="870"/>
      <c r="AE59" s="871"/>
      <c r="AF59" s="862"/>
      <c r="AG59" s="781"/>
      <c r="AH59" s="781"/>
      <c r="AI59" s="781"/>
      <c r="AJ59" s="863"/>
      <c r="AK59" s="872"/>
      <c r="AL59" s="870"/>
      <c r="AM59" s="870"/>
      <c r="AN59" s="870"/>
      <c r="AO59" s="870"/>
      <c r="AP59" s="870"/>
      <c r="AQ59" s="870"/>
      <c r="AR59" s="870"/>
      <c r="AS59" s="870"/>
      <c r="AT59" s="870"/>
      <c r="AU59" s="870"/>
      <c r="AV59" s="870"/>
      <c r="AW59" s="870"/>
      <c r="AX59" s="870"/>
      <c r="AY59" s="870"/>
      <c r="AZ59" s="873"/>
      <c r="BA59" s="873"/>
      <c r="BB59" s="873"/>
      <c r="BC59" s="873"/>
      <c r="BD59" s="873"/>
      <c r="BE59" s="864"/>
      <c r="BF59" s="864"/>
      <c r="BG59" s="864"/>
      <c r="BH59" s="864"/>
      <c r="BI59" s="865"/>
      <c r="BJ59" s="240"/>
      <c r="BK59" s="240"/>
      <c r="BL59" s="240"/>
      <c r="BM59" s="240"/>
      <c r="BN59" s="240"/>
      <c r="BO59" s="253"/>
      <c r="BP59" s="253"/>
      <c r="BQ59" s="250">
        <v>53</v>
      </c>
      <c r="BR59" s="251"/>
      <c r="BS59" s="790"/>
      <c r="BT59" s="791"/>
      <c r="BU59" s="791"/>
      <c r="BV59" s="791"/>
      <c r="BW59" s="791"/>
      <c r="BX59" s="791"/>
      <c r="BY59" s="791"/>
      <c r="BZ59" s="791"/>
      <c r="CA59" s="791"/>
      <c r="CB59" s="791"/>
      <c r="CC59" s="791"/>
      <c r="CD59" s="791"/>
      <c r="CE59" s="791"/>
      <c r="CF59" s="791"/>
      <c r="CG59" s="792"/>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12"/>
      <c r="DW59" s="813"/>
      <c r="DX59" s="813"/>
      <c r="DY59" s="813"/>
      <c r="DZ59" s="814"/>
      <c r="EA59" s="234"/>
    </row>
    <row r="60" spans="1:131" s="235" customFormat="1" ht="26.25" customHeight="1" x14ac:dyDescent="0.15">
      <c r="A60" s="249">
        <v>33</v>
      </c>
      <c r="B60" s="777"/>
      <c r="C60" s="778"/>
      <c r="D60" s="778"/>
      <c r="E60" s="778"/>
      <c r="F60" s="778"/>
      <c r="G60" s="778"/>
      <c r="H60" s="778"/>
      <c r="I60" s="778"/>
      <c r="J60" s="778"/>
      <c r="K60" s="778"/>
      <c r="L60" s="778"/>
      <c r="M60" s="778"/>
      <c r="N60" s="778"/>
      <c r="O60" s="778"/>
      <c r="P60" s="779"/>
      <c r="Q60" s="869"/>
      <c r="R60" s="870"/>
      <c r="S60" s="870"/>
      <c r="T60" s="870"/>
      <c r="U60" s="870"/>
      <c r="V60" s="870"/>
      <c r="W60" s="870"/>
      <c r="X60" s="870"/>
      <c r="Y60" s="870"/>
      <c r="Z60" s="870"/>
      <c r="AA60" s="870"/>
      <c r="AB60" s="870"/>
      <c r="AC60" s="870"/>
      <c r="AD60" s="870"/>
      <c r="AE60" s="871"/>
      <c r="AF60" s="862"/>
      <c r="AG60" s="781"/>
      <c r="AH60" s="781"/>
      <c r="AI60" s="781"/>
      <c r="AJ60" s="863"/>
      <c r="AK60" s="872"/>
      <c r="AL60" s="870"/>
      <c r="AM60" s="870"/>
      <c r="AN60" s="870"/>
      <c r="AO60" s="870"/>
      <c r="AP60" s="870"/>
      <c r="AQ60" s="870"/>
      <c r="AR60" s="870"/>
      <c r="AS60" s="870"/>
      <c r="AT60" s="870"/>
      <c r="AU60" s="870"/>
      <c r="AV60" s="870"/>
      <c r="AW60" s="870"/>
      <c r="AX60" s="870"/>
      <c r="AY60" s="870"/>
      <c r="AZ60" s="873"/>
      <c r="BA60" s="873"/>
      <c r="BB60" s="873"/>
      <c r="BC60" s="873"/>
      <c r="BD60" s="873"/>
      <c r="BE60" s="864"/>
      <c r="BF60" s="864"/>
      <c r="BG60" s="864"/>
      <c r="BH60" s="864"/>
      <c r="BI60" s="865"/>
      <c r="BJ60" s="240"/>
      <c r="BK60" s="240"/>
      <c r="BL60" s="240"/>
      <c r="BM60" s="240"/>
      <c r="BN60" s="240"/>
      <c r="BO60" s="253"/>
      <c r="BP60" s="253"/>
      <c r="BQ60" s="250">
        <v>54</v>
      </c>
      <c r="BR60" s="251"/>
      <c r="BS60" s="790"/>
      <c r="BT60" s="791"/>
      <c r="BU60" s="791"/>
      <c r="BV60" s="791"/>
      <c r="BW60" s="791"/>
      <c r="BX60" s="791"/>
      <c r="BY60" s="791"/>
      <c r="BZ60" s="791"/>
      <c r="CA60" s="791"/>
      <c r="CB60" s="791"/>
      <c r="CC60" s="791"/>
      <c r="CD60" s="791"/>
      <c r="CE60" s="791"/>
      <c r="CF60" s="791"/>
      <c r="CG60" s="792"/>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12"/>
      <c r="DW60" s="813"/>
      <c r="DX60" s="813"/>
      <c r="DY60" s="813"/>
      <c r="DZ60" s="814"/>
      <c r="EA60" s="234"/>
    </row>
    <row r="61" spans="1:131" s="235" customFormat="1" ht="26.25" customHeight="1" thickBot="1" x14ac:dyDescent="0.2">
      <c r="A61" s="249">
        <v>34</v>
      </c>
      <c r="B61" s="777"/>
      <c r="C61" s="778"/>
      <c r="D61" s="778"/>
      <c r="E61" s="778"/>
      <c r="F61" s="778"/>
      <c r="G61" s="778"/>
      <c r="H61" s="778"/>
      <c r="I61" s="778"/>
      <c r="J61" s="778"/>
      <c r="K61" s="778"/>
      <c r="L61" s="778"/>
      <c r="M61" s="778"/>
      <c r="N61" s="778"/>
      <c r="O61" s="778"/>
      <c r="P61" s="779"/>
      <c r="Q61" s="869"/>
      <c r="R61" s="870"/>
      <c r="S61" s="870"/>
      <c r="T61" s="870"/>
      <c r="U61" s="870"/>
      <c r="V61" s="870"/>
      <c r="W61" s="870"/>
      <c r="X61" s="870"/>
      <c r="Y61" s="870"/>
      <c r="Z61" s="870"/>
      <c r="AA61" s="870"/>
      <c r="AB61" s="870"/>
      <c r="AC61" s="870"/>
      <c r="AD61" s="870"/>
      <c r="AE61" s="871"/>
      <c r="AF61" s="862"/>
      <c r="AG61" s="781"/>
      <c r="AH61" s="781"/>
      <c r="AI61" s="781"/>
      <c r="AJ61" s="863"/>
      <c r="AK61" s="872"/>
      <c r="AL61" s="870"/>
      <c r="AM61" s="870"/>
      <c r="AN61" s="870"/>
      <c r="AO61" s="870"/>
      <c r="AP61" s="870"/>
      <c r="AQ61" s="870"/>
      <c r="AR61" s="870"/>
      <c r="AS61" s="870"/>
      <c r="AT61" s="870"/>
      <c r="AU61" s="870"/>
      <c r="AV61" s="870"/>
      <c r="AW61" s="870"/>
      <c r="AX61" s="870"/>
      <c r="AY61" s="870"/>
      <c r="AZ61" s="873"/>
      <c r="BA61" s="873"/>
      <c r="BB61" s="873"/>
      <c r="BC61" s="873"/>
      <c r="BD61" s="873"/>
      <c r="BE61" s="864"/>
      <c r="BF61" s="864"/>
      <c r="BG61" s="864"/>
      <c r="BH61" s="864"/>
      <c r="BI61" s="865"/>
      <c r="BJ61" s="240"/>
      <c r="BK61" s="240"/>
      <c r="BL61" s="240"/>
      <c r="BM61" s="240"/>
      <c r="BN61" s="240"/>
      <c r="BO61" s="253"/>
      <c r="BP61" s="253"/>
      <c r="BQ61" s="250">
        <v>55</v>
      </c>
      <c r="BR61" s="251"/>
      <c r="BS61" s="790"/>
      <c r="BT61" s="791"/>
      <c r="BU61" s="791"/>
      <c r="BV61" s="791"/>
      <c r="BW61" s="791"/>
      <c r="BX61" s="791"/>
      <c r="BY61" s="791"/>
      <c r="BZ61" s="791"/>
      <c r="CA61" s="791"/>
      <c r="CB61" s="791"/>
      <c r="CC61" s="791"/>
      <c r="CD61" s="791"/>
      <c r="CE61" s="791"/>
      <c r="CF61" s="791"/>
      <c r="CG61" s="792"/>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12"/>
      <c r="DW61" s="813"/>
      <c r="DX61" s="813"/>
      <c r="DY61" s="813"/>
      <c r="DZ61" s="814"/>
      <c r="EA61" s="234"/>
    </row>
    <row r="62" spans="1:131" s="235" customFormat="1" ht="26.25" customHeight="1" x14ac:dyDescent="0.15">
      <c r="A62" s="249">
        <v>35</v>
      </c>
      <c r="B62" s="884"/>
      <c r="C62" s="885"/>
      <c r="D62" s="885"/>
      <c r="E62" s="885"/>
      <c r="F62" s="885"/>
      <c r="G62" s="885"/>
      <c r="H62" s="885"/>
      <c r="I62" s="885"/>
      <c r="J62" s="885"/>
      <c r="K62" s="885"/>
      <c r="L62" s="885"/>
      <c r="M62" s="885"/>
      <c r="N62" s="885"/>
      <c r="O62" s="885"/>
      <c r="P62" s="886"/>
      <c r="Q62" s="869"/>
      <c r="R62" s="870"/>
      <c r="S62" s="870"/>
      <c r="T62" s="870"/>
      <c r="U62" s="870"/>
      <c r="V62" s="870"/>
      <c r="W62" s="870"/>
      <c r="X62" s="870"/>
      <c r="Y62" s="870"/>
      <c r="Z62" s="870"/>
      <c r="AA62" s="870"/>
      <c r="AB62" s="870"/>
      <c r="AC62" s="870"/>
      <c r="AD62" s="870"/>
      <c r="AE62" s="871"/>
      <c r="AF62" s="887"/>
      <c r="AG62" s="870"/>
      <c r="AH62" s="870"/>
      <c r="AI62" s="870"/>
      <c r="AJ62" s="888"/>
      <c r="AK62" s="872"/>
      <c r="AL62" s="870"/>
      <c r="AM62" s="870"/>
      <c r="AN62" s="870"/>
      <c r="AO62" s="870"/>
      <c r="AP62" s="870"/>
      <c r="AQ62" s="870"/>
      <c r="AR62" s="870"/>
      <c r="AS62" s="870"/>
      <c r="AT62" s="870"/>
      <c r="AU62" s="870"/>
      <c r="AV62" s="870"/>
      <c r="AW62" s="870"/>
      <c r="AX62" s="870"/>
      <c r="AY62" s="870"/>
      <c r="AZ62" s="873"/>
      <c r="BA62" s="873"/>
      <c r="BB62" s="873"/>
      <c r="BC62" s="873"/>
      <c r="BD62" s="873"/>
      <c r="BE62" s="881"/>
      <c r="BF62" s="881"/>
      <c r="BG62" s="881"/>
      <c r="BH62" s="881"/>
      <c r="BI62" s="882"/>
      <c r="BJ62" s="883" t="s">
        <v>393</v>
      </c>
      <c r="BK62" s="840"/>
      <c r="BL62" s="840"/>
      <c r="BM62" s="840"/>
      <c r="BN62" s="841"/>
      <c r="BO62" s="253"/>
      <c r="BP62" s="253"/>
      <c r="BQ62" s="250">
        <v>56</v>
      </c>
      <c r="BR62" s="251"/>
      <c r="BS62" s="790"/>
      <c r="BT62" s="791"/>
      <c r="BU62" s="791"/>
      <c r="BV62" s="791"/>
      <c r="BW62" s="791"/>
      <c r="BX62" s="791"/>
      <c r="BY62" s="791"/>
      <c r="BZ62" s="791"/>
      <c r="CA62" s="791"/>
      <c r="CB62" s="791"/>
      <c r="CC62" s="791"/>
      <c r="CD62" s="791"/>
      <c r="CE62" s="791"/>
      <c r="CF62" s="791"/>
      <c r="CG62" s="792"/>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12"/>
      <c r="DW62" s="813"/>
      <c r="DX62" s="813"/>
      <c r="DY62" s="813"/>
      <c r="DZ62" s="814"/>
      <c r="EA62" s="234"/>
    </row>
    <row r="63" spans="1:131" s="235" customFormat="1" ht="26.25" customHeight="1" thickBot="1" x14ac:dyDescent="0.2">
      <c r="A63" s="252" t="s">
        <v>369</v>
      </c>
      <c r="B63" s="824" t="s">
        <v>394</v>
      </c>
      <c r="C63" s="825"/>
      <c r="D63" s="825"/>
      <c r="E63" s="825"/>
      <c r="F63" s="825"/>
      <c r="G63" s="825"/>
      <c r="H63" s="825"/>
      <c r="I63" s="825"/>
      <c r="J63" s="825"/>
      <c r="K63" s="825"/>
      <c r="L63" s="825"/>
      <c r="M63" s="825"/>
      <c r="N63" s="825"/>
      <c r="O63" s="825"/>
      <c r="P63" s="826"/>
      <c r="Q63" s="874"/>
      <c r="R63" s="875"/>
      <c r="S63" s="875"/>
      <c r="T63" s="875"/>
      <c r="U63" s="875"/>
      <c r="V63" s="875"/>
      <c r="W63" s="875"/>
      <c r="X63" s="875"/>
      <c r="Y63" s="875"/>
      <c r="Z63" s="875"/>
      <c r="AA63" s="875"/>
      <c r="AB63" s="875"/>
      <c r="AC63" s="875"/>
      <c r="AD63" s="875"/>
      <c r="AE63" s="876"/>
      <c r="AF63" s="877">
        <v>19072</v>
      </c>
      <c r="AG63" s="878"/>
      <c r="AH63" s="878"/>
      <c r="AI63" s="878"/>
      <c r="AJ63" s="879"/>
      <c r="AK63" s="880"/>
      <c r="AL63" s="875"/>
      <c r="AM63" s="875"/>
      <c r="AN63" s="875"/>
      <c r="AO63" s="875"/>
      <c r="AP63" s="878">
        <v>54010</v>
      </c>
      <c r="AQ63" s="878"/>
      <c r="AR63" s="878"/>
      <c r="AS63" s="878"/>
      <c r="AT63" s="878"/>
      <c r="AU63" s="878">
        <v>28269</v>
      </c>
      <c r="AV63" s="878"/>
      <c r="AW63" s="878"/>
      <c r="AX63" s="878"/>
      <c r="AY63" s="878"/>
      <c r="AZ63" s="889"/>
      <c r="BA63" s="889"/>
      <c r="BB63" s="889"/>
      <c r="BC63" s="889"/>
      <c r="BD63" s="889"/>
      <c r="BE63" s="890"/>
      <c r="BF63" s="890"/>
      <c r="BG63" s="890"/>
      <c r="BH63" s="890"/>
      <c r="BI63" s="891"/>
      <c r="BJ63" s="892" t="s">
        <v>136</v>
      </c>
      <c r="BK63" s="893"/>
      <c r="BL63" s="893"/>
      <c r="BM63" s="893"/>
      <c r="BN63" s="894"/>
      <c r="BO63" s="253"/>
      <c r="BP63" s="253"/>
      <c r="BQ63" s="250">
        <v>57</v>
      </c>
      <c r="BR63" s="251"/>
      <c r="BS63" s="790"/>
      <c r="BT63" s="791"/>
      <c r="BU63" s="791"/>
      <c r="BV63" s="791"/>
      <c r="BW63" s="791"/>
      <c r="BX63" s="791"/>
      <c r="BY63" s="791"/>
      <c r="BZ63" s="791"/>
      <c r="CA63" s="791"/>
      <c r="CB63" s="791"/>
      <c r="CC63" s="791"/>
      <c r="CD63" s="791"/>
      <c r="CE63" s="791"/>
      <c r="CF63" s="791"/>
      <c r="CG63" s="792"/>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12"/>
      <c r="DW63" s="813"/>
      <c r="DX63" s="813"/>
      <c r="DY63" s="813"/>
      <c r="DZ63" s="814"/>
      <c r="EA63" s="234"/>
    </row>
    <row r="64" spans="1:131" s="235" customFormat="1" ht="26.25" customHeight="1" x14ac:dyDescent="0.15">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90"/>
      <c r="BT64" s="791"/>
      <c r="BU64" s="791"/>
      <c r="BV64" s="791"/>
      <c r="BW64" s="791"/>
      <c r="BX64" s="791"/>
      <c r="BY64" s="791"/>
      <c r="BZ64" s="791"/>
      <c r="CA64" s="791"/>
      <c r="CB64" s="791"/>
      <c r="CC64" s="791"/>
      <c r="CD64" s="791"/>
      <c r="CE64" s="791"/>
      <c r="CF64" s="791"/>
      <c r="CG64" s="792"/>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12"/>
      <c r="DW64" s="813"/>
      <c r="DX64" s="813"/>
      <c r="DY64" s="813"/>
      <c r="DZ64" s="814"/>
      <c r="EA64" s="234"/>
    </row>
    <row r="65" spans="1:131" s="235" customFormat="1" ht="26.25" customHeight="1" thickBot="1" x14ac:dyDescent="0.2">
      <c r="A65" s="240" t="s">
        <v>395</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90"/>
      <c r="BT65" s="791"/>
      <c r="BU65" s="791"/>
      <c r="BV65" s="791"/>
      <c r="BW65" s="791"/>
      <c r="BX65" s="791"/>
      <c r="BY65" s="791"/>
      <c r="BZ65" s="791"/>
      <c r="CA65" s="791"/>
      <c r="CB65" s="791"/>
      <c r="CC65" s="791"/>
      <c r="CD65" s="791"/>
      <c r="CE65" s="791"/>
      <c r="CF65" s="791"/>
      <c r="CG65" s="792"/>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12"/>
      <c r="DW65" s="813"/>
      <c r="DX65" s="813"/>
      <c r="DY65" s="813"/>
      <c r="DZ65" s="814"/>
      <c r="EA65" s="234"/>
    </row>
    <row r="66" spans="1:131" s="235" customFormat="1" ht="26.25" customHeight="1" x14ac:dyDescent="0.15">
      <c r="A66" s="762" t="s">
        <v>396</v>
      </c>
      <c r="B66" s="763"/>
      <c r="C66" s="763"/>
      <c r="D66" s="763"/>
      <c r="E66" s="763"/>
      <c r="F66" s="763"/>
      <c r="G66" s="763"/>
      <c r="H66" s="763"/>
      <c r="I66" s="763"/>
      <c r="J66" s="763"/>
      <c r="K66" s="763"/>
      <c r="L66" s="763"/>
      <c r="M66" s="763"/>
      <c r="N66" s="763"/>
      <c r="O66" s="763"/>
      <c r="P66" s="764"/>
      <c r="Q66" s="739" t="s">
        <v>397</v>
      </c>
      <c r="R66" s="740"/>
      <c r="S66" s="740"/>
      <c r="T66" s="740"/>
      <c r="U66" s="741"/>
      <c r="V66" s="739" t="s">
        <v>374</v>
      </c>
      <c r="W66" s="740"/>
      <c r="X66" s="740"/>
      <c r="Y66" s="740"/>
      <c r="Z66" s="741"/>
      <c r="AA66" s="739" t="s">
        <v>375</v>
      </c>
      <c r="AB66" s="740"/>
      <c r="AC66" s="740"/>
      <c r="AD66" s="740"/>
      <c r="AE66" s="741"/>
      <c r="AF66" s="895" t="s">
        <v>398</v>
      </c>
      <c r="AG66" s="847"/>
      <c r="AH66" s="847"/>
      <c r="AI66" s="847"/>
      <c r="AJ66" s="896"/>
      <c r="AK66" s="739" t="s">
        <v>399</v>
      </c>
      <c r="AL66" s="763"/>
      <c r="AM66" s="763"/>
      <c r="AN66" s="763"/>
      <c r="AO66" s="764"/>
      <c r="AP66" s="739" t="s">
        <v>378</v>
      </c>
      <c r="AQ66" s="740"/>
      <c r="AR66" s="740"/>
      <c r="AS66" s="740"/>
      <c r="AT66" s="741"/>
      <c r="AU66" s="739" t="s">
        <v>400</v>
      </c>
      <c r="AV66" s="740"/>
      <c r="AW66" s="740"/>
      <c r="AX66" s="740"/>
      <c r="AY66" s="741"/>
      <c r="AZ66" s="739" t="s">
        <v>346</v>
      </c>
      <c r="BA66" s="740"/>
      <c r="BB66" s="740"/>
      <c r="BC66" s="740"/>
      <c r="BD66" s="751"/>
      <c r="BE66" s="253"/>
      <c r="BF66" s="253"/>
      <c r="BG66" s="253"/>
      <c r="BH66" s="253"/>
      <c r="BI66" s="253"/>
      <c r="BJ66" s="253"/>
      <c r="BK66" s="253"/>
      <c r="BL66" s="253"/>
      <c r="BM66" s="253"/>
      <c r="BN66" s="253"/>
      <c r="BO66" s="253"/>
      <c r="BP66" s="253"/>
      <c r="BQ66" s="250">
        <v>60</v>
      </c>
      <c r="BR66" s="255"/>
      <c r="BS66" s="906"/>
      <c r="BT66" s="907"/>
      <c r="BU66" s="907"/>
      <c r="BV66" s="907"/>
      <c r="BW66" s="907"/>
      <c r="BX66" s="907"/>
      <c r="BY66" s="907"/>
      <c r="BZ66" s="907"/>
      <c r="CA66" s="907"/>
      <c r="CB66" s="907"/>
      <c r="CC66" s="907"/>
      <c r="CD66" s="907"/>
      <c r="CE66" s="907"/>
      <c r="CF66" s="907"/>
      <c r="CG66" s="908"/>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2"/>
      <c r="EA66" s="234"/>
    </row>
    <row r="67" spans="1:131" s="235"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97"/>
      <c r="AG67" s="850"/>
      <c r="AH67" s="850"/>
      <c r="AI67" s="850"/>
      <c r="AJ67" s="898"/>
      <c r="AK67" s="899"/>
      <c r="AL67" s="766"/>
      <c r="AM67" s="766"/>
      <c r="AN67" s="766"/>
      <c r="AO67" s="767"/>
      <c r="AP67" s="742"/>
      <c r="AQ67" s="743"/>
      <c r="AR67" s="743"/>
      <c r="AS67" s="743"/>
      <c r="AT67" s="744"/>
      <c r="AU67" s="742"/>
      <c r="AV67" s="743"/>
      <c r="AW67" s="743"/>
      <c r="AX67" s="743"/>
      <c r="AY67" s="744"/>
      <c r="AZ67" s="742"/>
      <c r="BA67" s="743"/>
      <c r="BB67" s="743"/>
      <c r="BC67" s="743"/>
      <c r="BD67" s="752"/>
      <c r="BE67" s="253"/>
      <c r="BF67" s="253"/>
      <c r="BG67" s="253"/>
      <c r="BH67" s="253"/>
      <c r="BI67" s="253"/>
      <c r="BJ67" s="253"/>
      <c r="BK67" s="253"/>
      <c r="BL67" s="253"/>
      <c r="BM67" s="253"/>
      <c r="BN67" s="253"/>
      <c r="BO67" s="253"/>
      <c r="BP67" s="253"/>
      <c r="BQ67" s="250">
        <v>61</v>
      </c>
      <c r="BR67" s="255"/>
      <c r="BS67" s="906"/>
      <c r="BT67" s="907"/>
      <c r="BU67" s="907"/>
      <c r="BV67" s="907"/>
      <c r="BW67" s="907"/>
      <c r="BX67" s="907"/>
      <c r="BY67" s="907"/>
      <c r="BZ67" s="907"/>
      <c r="CA67" s="907"/>
      <c r="CB67" s="907"/>
      <c r="CC67" s="907"/>
      <c r="CD67" s="907"/>
      <c r="CE67" s="907"/>
      <c r="CF67" s="907"/>
      <c r="CG67" s="908"/>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2"/>
      <c r="EA67" s="234"/>
    </row>
    <row r="68" spans="1:131" s="235" customFormat="1" ht="26.25" customHeight="1" thickTop="1" x14ac:dyDescent="0.15">
      <c r="A68" s="246">
        <v>1</v>
      </c>
      <c r="B68" s="912"/>
      <c r="C68" s="913"/>
      <c r="D68" s="913"/>
      <c r="E68" s="913"/>
      <c r="F68" s="913"/>
      <c r="G68" s="913"/>
      <c r="H68" s="913"/>
      <c r="I68" s="913"/>
      <c r="J68" s="913"/>
      <c r="K68" s="913"/>
      <c r="L68" s="913"/>
      <c r="M68" s="913"/>
      <c r="N68" s="913"/>
      <c r="O68" s="913"/>
      <c r="P68" s="914"/>
      <c r="Q68" s="915"/>
      <c r="R68" s="909"/>
      <c r="S68" s="909"/>
      <c r="T68" s="909"/>
      <c r="U68" s="909"/>
      <c r="V68" s="909"/>
      <c r="W68" s="909"/>
      <c r="X68" s="909"/>
      <c r="Y68" s="909"/>
      <c r="Z68" s="909"/>
      <c r="AA68" s="909"/>
      <c r="AB68" s="909"/>
      <c r="AC68" s="909"/>
      <c r="AD68" s="909"/>
      <c r="AE68" s="909"/>
      <c r="AF68" s="909"/>
      <c r="AG68" s="909"/>
      <c r="AH68" s="909"/>
      <c r="AI68" s="909"/>
      <c r="AJ68" s="909"/>
      <c r="AK68" s="909"/>
      <c r="AL68" s="909"/>
      <c r="AM68" s="909"/>
      <c r="AN68" s="909"/>
      <c r="AO68" s="909"/>
      <c r="AP68" s="909"/>
      <c r="AQ68" s="909"/>
      <c r="AR68" s="909"/>
      <c r="AS68" s="909"/>
      <c r="AT68" s="909"/>
      <c r="AU68" s="909"/>
      <c r="AV68" s="909"/>
      <c r="AW68" s="909"/>
      <c r="AX68" s="909"/>
      <c r="AY68" s="909"/>
      <c r="AZ68" s="910"/>
      <c r="BA68" s="910"/>
      <c r="BB68" s="910"/>
      <c r="BC68" s="910"/>
      <c r="BD68" s="911"/>
      <c r="BE68" s="253"/>
      <c r="BF68" s="253"/>
      <c r="BG68" s="253"/>
      <c r="BH68" s="253"/>
      <c r="BI68" s="253"/>
      <c r="BJ68" s="253"/>
      <c r="BK68" s="253"/>
      <c r="BL68" s="253"/>
      <c r="BM68" s="253"/>
      <c r="BN68" s="253"/>
      <c r="BO68" s="253"/>
      <c r="BP68" s="253"/>
      <c r="BQ68" s="250">
        <v>62</v>
      </c>
      <c r="BR68" s="255"/>
      <c r="BS68" s="906"/>
      <c r="BT68" s="907"/>
      <c r="BU68" s="907"/>
      <c r="BV68" s="907"/>
      <c r="BW68" s="907"/>
      <c r="BX68" s="907"/>
      <c r="BY68" s="907"/>
      <c r="BZ68" s="907"/>
      <c r="CA68" s="907"/>
      <c r="CB68" s="907"/>
      <c r="CC68" s="907"/>
      <c r="CD68" s="907"/>
      <c r="CE68" s="907"/>
      <c r="CF68" s="907"/>
      <c r="CG68" s="908"/>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2"/>
      <c r="EA68" s="234"/>
    </row>
    <row r="69" spans="1:131" s="235" customFormat="1" ht="26.25" customHeight="1" x14ac:dyDescent="0.15">
      <c r="A69" s="249">
        <v>2</v>
      </c>
      <c r="B69" s="916"/>
      <c r="C69" s="917"/>
      <c r="D69" s="917"/>
      <c r="E69" s="917"/>
      <c r="F69" s="917"/>
      <c r="G69" s="917"/>
      <c r="H69" s="917"/>
      <c r="I69" s="917"/>
      <c r="J69" s="917"/>
      <c r="K69" s="917"/>
      <c r="L69" s="917"/>
      <c r="M69" s="917"/>
      <c r="N69" s="917"/>
      <c r="O69" s="917"/>
      <c r="P69" s="918"/>
      <c r="Q69" s="919"/>
      <c r="R69" s="867"/>
      <c r="S69" s="867"/>
      <c r="T69" s="867"/>
      <c r="U69" s="867"/>
      <c r="V69" s="867"/>
      <c r="W69" s="867"/>
      <c r="X69" s="867"/>
      <c r="Y69" s="867"/>
      <c r="Z69" s="867"/>
      <c r="AA69" s="867"/>
      <c r="AB69" s="867"/>
      <c r="AC69" s="867"/>
      <c r="AD69" s="867"/>
      <c r="AE69" s="867"/>
      <c r="AF69" s="867"/>
      <c r="AG69" s="867"/>
      <c r="AH69" s="867"/>
      <c r="AI69" s="867"/>
      <c r="AJ69" s="867"/>
      <c r="AK69" s="867"/>
      <c r="AL69" s="867"/>
      <c r="AM69" s="867"/>
      <c r="AN69" s="867"/>
      <c r="AO69" s="867"/>
      <c r="AP69" s="867"/>
      <c r="AQ69" s="867"/>
      <c r="AR69" s="867"/>
      <c r="AS69" s="867"/>
      <c r="AT69" s="867"/>
      <c r="AU69" s="867"/>
      <c r="AV69" s="867"/>
      <c r="AW69" s="867"/>
      <c r="AX69" s="867"/>
      <c r="AY69" s="867"/>
      <c r="AZ69" s="920"/>
      <c r="BA69" s="920"/>
      <c r="BB69" s="920"/>
      <c r="BC69" s="920"/>
      <c r="BD69" s="921"/>
      <c r="BE69" s="253"/>
      <c r="BF69" s="253"/>
      <c r="BG69" s="253"/>
      <c r="BH69" s="253"/>
      <c r="BI69" s="253"/>
      <c r="BJ69" s="253"/>
      <c r="BK69" s="253"/>
      <c r="BL69" s="253"/>
      <c r="BM69" s="253"/>
      <c r="BN69" s="253"/>
      <c r="BO69" s="253"/>
      <c r="BP69" s="253"/>
      <c r="BQ69" s="250">
        <v>63</v>
      </c>
      <c r="BR69" s="255"/>
      <c r="BS69" s="906"/>
      <c r="BT69" s="907"/>
      <c r="BU69" s="907"/>
      <c r="BV69" s="907"/>
      <c r="BW69" s="907"/>
      <c r="BX69" s="907"/>
      <c r="BY69" s="907"/>
      <c r="BZ69" s="907"/>
      <c r="CA69" s="907"/>
      <c r="CB69" s="907"/>
      <c r="CC69" s="907"/>
      <c r="CD69" s="907"/>
      <c r="CE69" s="907"/>
      <c r="CF69" s="907"/>
      <c r="CG69" s="908"/>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2"/>
      <c r="EA69" s="234"/>
    </row>
    <row r="70" spans="1:131" s="235" customFormat="1" ht="26.25" customHeight="1" x14ac:dyDescent="0.15">
      <c r="A70" s="249">
        <v>3</v>
      </c>
      <c r="B70" s="916"/>
      <c r="C70" s="917"/>
      <c r="D70" s="917"/>
      <c r="E70" s="917"/>
      <c r="F70" s="917"/>
      <c r="G70" s="917"/>
      <c r="H70" s="917"/>
      <c r="I70" s="917"/>
      <c r="J70" s="917"/>
      <c r="K70" s="917"/>
      <c r="L70" s="917"/>
      <c r="M70" s="917"/>
      <c r="N70" s="917"/>
      <c r="O70" s="917"/>
      <c r="P70" s="918"/>
      <c r="Q70" s="919"/>
      <c r="R70" s="867"/>
      <c r="S70" s="867"/>
      <c r="T70" s="867"/>
      <c r="U70" s="867"/>
      <c r="V70" s="867"/>
      <c r="W70" s="867"/>
      <c r="X70" s="867"/>
      <c r="Y70" s="867"/>
      <c r="Z70" s="867"/>
      <c r="AA70" s="867"/>
      <c r="AB70" s="867"/>
      <c r="AC70" s="867"/>
      <c r="AD70" s="867"/>
      <c r="AE70" s="867"/>
      <c r="AF70" s="867"/>
      <c r="AG70" s="867"/>
      <c r="AH70" s="867"/>
      <c r="AI70" s="867"/>
      <c r="AJ70" s="867"/>
      <c r="AK70" s="867"/>
      <c r="AL70" s="867"/>
      <c r="AM70" s="867"/>
      <c r="AN70" s="867"/>
      <c r="AO70" s="867"/>
      <c r="AP70" s="867"/>
      <c r="AQ70" s="867"/>
      <c r="AR70" s="867"/>
      <c r="AS70" s="867"/>
      <c r="AT70" s="867"/>
      <c r="AU70" s="867"/>
      <c r="AV70" s="867"/>
      <c r="AW70" s="867"/>
      <c r="AX70" s="867"/>
      <c r="AY70" s="867"/>
      <c r="AZ70" s="920"/>
      <c r="BA70" s="920"/>
      <c r="BB70" s="920"/>
      <c r="BC70" s="920"/>
      <c r="BD70" s="921"/>
      <c r="BE70" s="253"/>
      <c r="BF70" s="253"/>
      <c r="BG70" s="253"/>
      <c r="BH70" s="253"/>
      <c r="BI70" s="253"/>
      <c r="BJ70" s="253"/>
      <c r="BK70" s="253"/>
      <c r="BL70" s="253"/>
      <c r="BM70" s="253"/>
      <c r="BN70" s="253"/>
      <c r="BO70" s="253"/>
      <c r="BP70" s="253"/>
      <c r="BQ70" s="250">
        <v>64</v>
      </c>
      <c r="BR70" s="255"/>
      <c r="BS70" s="906"/>
      <c r="BT70" s="907"/>
      <c r="BU70" s="907"/>
      <c r="BV70" s="907"/>
      <c r="BW70" s="907"/>
      <c r="BX70" s="907"/>
      <c r="BY70" s="907"/>
      <c r="BZ70" s="907"/>
      <c r="CA70" s="907"/>
      <c r="CB70" s="907"/>
      <c r="CC70" s="907"/>
      <c r="CD70" s="907"/>
      <c r="CE70" s="907"/>
      <c r="CF70" s="907"/>
      <c r="CG70" s="908"/>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2"/>
      <c r="EA70" s="234"/>
    </row>
    <row r="71" spans="1:131" s="235" customFormat="1" ht="26.25" customHeight="1" x14ac:dyDescent="0.15">
      <c r="A71" s="249">
        <v>4</v>
      </c>
      <c r="B71" s="916"/>
      <c r="C71" s="917"/>
      <c r="D71" s="917"/>
      <c r="E71" s="917"/>
      <c r="F71" s="917"/>
      <c r="G71" s="917"/>
      <c r="H71" s="917"/>
      <c r="I71" s="917"/>
      <c r="J71" s="917"/>
      <c r="K71" s="917"/>
      <c r="L71" s="917"/>
      <c r="M71" s="917"/>
      <c r="N71" s="917"/>
      <c r="O71" s="917"/>
      <c r="P71" s="918"/>
      <c r="Q71" s="919"/>
      <c r="R71" s="867"/>
      <c r="S71" s="867"/>
      <c r="T71" s="867"/>
      <c r="U71" s="867"/>
      <c r="V71" s="867"/>
      <c r="W71" s="867"/>
      <c r="X71" s="867"/>
      <c r="Y71" s="867"/>
      <c r="Z71" s="867"/>
      <c r="AA71" s="867"/>
      <c r="AB71" s="867"/>
      <c r="AC71" s="867"/>
      <c r="AD71" s="867"/>
      <c r="AE71" s="867"/>
      <c r="AF71" s="867"/>
      <c r="AG71" s="867"/>
      <c r="AH71" s="867"/>
      <c r="AI71" s="867"/>
      <c r="AJ71" s="867"/>
      <c r="AK71" s="867"/>
      <c r="AL71" s="867"/>
      <c r="AM71" s="867"/>
      <c r="AN71" s="867"/>
      <c r="AO71" s="867"/>
      <c r="AP71" s="867"/>
      <c r="AQ71" s="867"/>
      <c r="AR71" s="867"/>
      <c r="AS71" s="867"/>
      <c r="AT71" s="867"/>
      <c r="AU71" s="867"/>
      <c r="AV71" s="867"/>
      <c r="AW71" s="867"/>
      <c r="AX71" s="867"/>
      <c r="AY71" s="867"/>
      <c r="AZ71" s="920"/>
      <c r="BA71" s="920"/>
      <c r="BB71" s="920"/>
      <c r="BC71" s="920"/>
      <c r="BD71" s="921"/>
      <c r="BE71" s="253"/>
      <c r="BF71" s="253"/>
      <c r="BG71" s="253"/>
      <c r="BH71" s="253"/>
      <c r="BI71" s="253"/>
      <c r="BJ71" s="253"/>
      <c r="BK71" s="253"/>
      <c r="BL71" s="253"/>
      <c r="BM71" s="253"/>
      <c r="BN71" s="253"/>
      <c r="BO71" s="253"/>
      <c r="BP71" s="253"/>
      <c r="BQ71" s="250">
        <v>65</v>
      </c>
      <c r="BR71" s="255"/>
      <c r="BS71" s="906"/>
      <c r="BT71" s="907"/>
      <c r="BU71" s="907"/>
      <c r="BV71" s="907"/>
      <c r="BW71" s="907"/>
      <c r="BX71" s="907"/>
      <c r="BY71" s="907"/>
      <c r="BZ71" s="907"/>
      <c r="CA71" s="907"/>
      <c r="CB71" s="907"/>
      <c r="CC71" s="907"/>
      <c r="CD71" s="907"/>
      <c r="CE71" s="907"/>
      <c r="CF71" s="907"/>
      <c r="CG71" s="908"/>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2"/>
      <c r="EA71" s="234"/>
    </row>
    <row r="72" spans="1:131" s="235" customFormat="1" ht="26.25" customHeight="1" x14ac:dyDescent="0.15">
      <c r="A72" s="249">
        <v>5</v>
      </c>
      <c r="B72" s="916"/>
      <c r="C72" s="917"/>
      <c r="D72" s="917"/>
      <c r="E72" s="917"/>
      <c r="F72" s="917"/>
      <c r="G72" s="917"/>
      <c r="H72" s="917"/>
      <c r="I72" s="917"/>
      <c r="J72" s="917"/>
      <c r="K72" s="917"/>
      <c r="L72" s="917"/>
      <c r="M72" s="917"/>
      <c r="N72" s="917"/>
      <c r="O72" s="917"/>
      <c r="P72" s="918"/>
      <c r="Q72" s="919"/>
      <c r="R72" s="867"/>
      <c r="S72" s="867"/>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920"/>
      <c r="BA72" s="920"/>
      <c r="BB72" s="920"/>
      <c r="BC72" s="920"/>
      <c r="BD72" s="921"/>
      <c r="BE72" s="253"/>
      <c r="BF72" s="253"/>
      <c r="BG72" s="253"/>
      <c r="BH72" s="253"/>
      <c r="BI72" s="253"/>
      <c r="BJ72" s="253"/>
      <c r="BK72" s="253"/>
      <c r="BL72" s="253"/>
      <c r="BM72" s="253"/>
      <c r="BN72" s="253"/>
      <c r="BO72" s="253"/>
      <c r="BP72" s="253"/>
      <c r="BQ72" s="250">
        <v>66</v>
      </c>
      <c r="BR72" s="255"/>
      <c r="BS72" s="906"/>
      <c r="BT72" s="907"/>
      <c r="BU72" s="907"/>
      <c r="BV72" s="907"/>
      <c r="BW72" s="907"/>
      <c r="BX72" s="907"/>
      <c r="BY72" s="907"/>
      <c r="BZ72" s="907"/>
      <c r="CA72" s="907"/>
      <c r="CB72" s="907"/>
      <c r="CC72" s="907"/>
      <c r="CD72" s="907"/>
      <c r="CE72" s="907"/>
      <c r="CF72" s="907"/>
      <c r="CG72" s="908"/>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2"/>
      <c r="EA72" s="234"/>
    </row>
    <row r="73" spans="1:131" s="235" customFormat="1" ht="26.25" customHeight="1" x14ac:dyDescent="0.15">
      <c r="A73" s="249">
        <v>6</v>
      </c>
      <c r="B73" s="916"/>
      <c r="C73" s="917"/>
      <c r="D73" s="917"/>
      <c r="E73" s="917"/>
      <c r="F73" s="917"/>
      <c r="G73" s="917"/>
      <c r="H73" s="917"/>
      <c r="I73" s="917"/>
      <c r="J73" s="917"/>
      <c r="K73" s="917"/>
      <c r="L73" s="917"/>
      <c r="M73" s="917"/>
      <c r="N73" s="917"/>
      <c r="O73" s="917"/>
      <c r="P73" s="918"/>
      <c r="Q73" s="919"/>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920"/>
      <c r="BA73" s="920"/>
      <c r="BB73" s="920"/>
      <c r="BC73" s="920"/>
      <c r="BD73" s="921"/>
      <c r="BE73" s="253"/>
      <c r="BF73" s="253"/>
      <c r="BG73" s="253"/>
      <c r="BH73" s="253"/>
      <c r="BI73" s="253"/>
      <c r="BJ73" s="253"/>
      <c r="BK73" s="253"/>
      <c r="BL73" s="253"/>
      <c r="BM73" s="253"/>
      <c r="BN73" s="253"/>
      <c r="BO73" s="253"/>
      <c r="BP73" s="253"/>
      <c r="BQ73" s="250">
        <v>67</v>
      </c>
      <c r="BR73" s="255"/>
      <c r="BS73" s="906"/>
      <c r="BT73" s="907"/>
      <c r="BU73" s="907"/>
      <c r="BV73" s="907"/>
      <c r="BW73" s="907"/>
      <c r="BX73" s="907"/>
      <c r="BY73" s="907"/>
      <c r="BZ73" s="907"/>
      <c r="CA73" s="907"/>
      <c r="CB73" s="907"/>
      <c r="CC73" s="907"/>
      <c r="CD73" s="907"/>
      <c r="CE73" s="907"/>
      <c r="CF73" s="907"/>
      <c r="CG73" s="908"/>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2"/>
      <c r="EA73" s="234"/>
    </row>
    <row r="74" spans="1:131" s="235" customFormat="1" ht="26.25" customHeight="1" x14ac:dyDescent="0.15">
      <c r="A74" s="249">
        <v>7</v>
      </c>
      <c r="B74" s="916"/>
      <c r="C74" s="917"/>
      <c r="D74" s="917"/>
      <c r="E74" s="917"/>
      <c r="F74" s="917"/>
      <c r="G74" s="917"/>
      <c r="H74" s="917"/>
      <c r="I74" s="917"/>
      <c r="J74" s="917"/>
      <c r="K74" s="917"/>
      <c r="L74" s="917"/>
      <c r="M74" s="917"/>
      <c r="N74" s="917"/>
      <c r="O74" s="917"/>
      <c r="P74" s="918"/>
      <c r="Q74" s="919"/>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920"/>
      <c r="BA74" s="920"/>
      <c r="BB74" s="920"/>
      <c r="BC74" s="920"/>
      <c r="BD74" s="921"/>
      <c r="BE74" s="253"/>
      <c r="BF74" s="253"/>
      <c r="BG74" s="253"/>
      <c r="BH74" s="253"/>
      <c r="BI74" s="253"/>
      <c r="BJ74" s="253"/>
      <c r="BK74" s="253"/>
      <c r="BL74" s="253"/>
      <c r="BM74" s="253"/>
      <c r="BN74" s="253"/>
      <c r="BO74" s="253"/>
      <c r="BP74" s="253"/>
      <c r="BQ74" s="250">
        <v>68</v>
      </c>
      <c r="BR74" s="255"/>
      <c r="BS74" s="906"/>
      <c r="BT74" s="907"/>
      <c r="BU74" s="907"/>
      <c r="BV74" s="907"/>
      <c r="BW74" s="907"/>
      <c r="BX74" s="907"/>
      <c r="BY74" s="907"/>
      <c r="BZ74" s="907"/>
      <c r="CA74" s="907"/>
      <c r="CB74" s="907"/>
      <c r="CC74" s="907"/>
      <c r="CD74" s="907"/>
      <c r="CE74" s="907"/>
      <c r="CF74" s="907"/>
      <c r="CG74" s="908"/>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2"/>
      <c r="EA74" s="234"/>
    </row>
    <row r="75" spans="1:131" s="235" customFormat="1" ht="26.25" customHeight="1" x14ac:dyDescent="0.15">
      <c r="A75" s="249">
        <v>8</v>
      </c>
      <c r="B75" s="916"/>
      <c r="C75" s="917"/>
      <c r="D75" s="917"/>
      <c r="E75" s="917"/>
      <c r="F75" s="917"/>
      <c r="G75" s="917"/>
      <c r="H75" s="917"/>
      <c r="I75" s="917"/>
      <c r="J75" s="917"/>
      <c r="K75" s="917"/>
      <c r="L75" s="917"/>
      <c r="M75" s="917"/>
      <c r="N75" s="917"/>
      <c r="O75" s="917"/>
      <c r="P75" s="918"/>
      <c r="Q75" s="922"/>
      <c r="R75" s="923"/>
      <c r="S75" s="923"/>
      <c r="T75" s="923"/>
      <c r="U75" s="866"/>
      <c r="V75" s="924"/>
      <c r="W75" s="923"/>
      <c r="X75" s="923"/>
      <c r="Y75" s="923"/>
      <c r="Z75" s="866"/>
      <c r="AA75" s="924"/>
      <c r="AB75" s="923"/>
      <c r="AC75" s="923"/>
      <c r="AD75" s="923"/>
      <c r="AE75" s="866"/>
      <c r="AF75" s="924"/>
      <c r="AG75" s="923"/>
      <c r="AH75" s="923"/>
      <c r="AI75" s="923"/>
      <c r="AJ75" s="866"/>
      <c r="AK75" s="924"/>
      <c r="AL75" s="923"/>
      <c r="AM75" s="923"/>
      <c r="AN75" s="923"/>
      <c r="AO75" s="866"/>
      <c r="AP75" s="924"/>
      <c r="AQ75" s="923"/>
      <c r="AR75" s="923"/>
      <c r="AS75" s="923"/>
      <c r="AT75" s="866"/>
      <c r="AU75" s="924"/>
      <c r="AV75" s="923"/>
      <c r="AW75" s="923"/>
      <c r="AX75" s="923"/>
      <c r="AY75" s="866"/>
      <c r="AZ75" s="920"/>
      <c r="BA75" s="920"/>
      <c r="BB75" s="920"/>
      <c r="BC75" s="920"/>
      <c r="BD75" s="921"/>
      <c r="BE75" s="253"/>
      <c r="BF75" s="253"/>
      <c r="BG75" s="253"/>
      <c r="BH75" s="253"/>
      <c r="BI75" s="253"/>
      <c r="BJ75" s="253"/>
      <c r="BK75" s="253"/>
      <c r="BL75" s="253"/>
      <c r="BM75" s="253"/>
      <c r="BN75" s="253"/>
      <c r="BO75" s="253"/>
      <c r="BP75" s="253"/>
      <c r="BQ75" s="250">
        <v>69</v>
      </c>
      <c r="BR75" s="255"/>
      <c r="BS75" s="906"/>
      <c r="BT75" s="907"/>
      <c r="BU75" s="907"/>
      <c r="BV75" s="907"/>
      <c r="BW75" s="907"/>
      <c r="BX75" s="907"/>
      <c r="BY75" s="907"/>
      <c r="BZ75" s="907"/>
      <c r="CA75" s="907"/>
      <c r="CB75" s="907"/>
      <c r="CC75" s="907"/>
      <c r="CD75" s="907"/>
      <c r="CE75" s="907"/>
      <c r="CF75" s="907"/>
      <c r="CG75" s="908"/>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2"/>
      <c r="EA75" s="234"/>
    </row>
    <row r="76" spans="1:131" s="235" customFormat="1" ht="26.25" customHeight="1" x14ac:dyDescent="0.15">
      <c r="A76" s="249">
        <v>9</v>
      </c>
      <c r="B76" s="916"/>
      <c r="C76" s="917"/>
      <c r="D76" s="917"/>
      <c r="E76" s="917"/>
      <c r="F76" s="917"/>
      <c r="G76" s="917"/>
      <c r="H76" s="917"/>
      <c r="I76" s="917"/>
      <c r="J76" s="917"/>
      <c r="K76" s="917"/>
      <c r="L76" s="917"/>
      <c r="M76" s="917"/>
      <c r="N76" s="917"/>
      <c r="O76" s="917"/>
      <c r="P76" s="918"/>
      <c r="Q76" s="922"/>
      <c r="R76" s="923"/>
      <c r="S76" s="923"/>
      <c r="T76" s="923"/>
      <c r="U76" s="866"/>
      <c r="V76" s="924"/>
      <c r="W76" s="923"/>
      <c r="X76" s="923"/>
      <c r="Y76" s="923"/>
      <c r="Z76" s="866"/>
      <c r="AA76" s="924"/>
      <c r="AB76" s="923"/>
      <c r="AC76" s="923"/>
      <c r="AD76" s="923"/>
      <c r="AE76" s="866"/>
      <c r="AF76" s="924"/>
      <c r="AG76" s="923"/>
      <c r="AH76" s="923"/>
      <c r="AI76" s="923"/>
      <c r="AJ76" s="866"/>
      <c r="AK76" s="924"/>
      <c r="AL76" s="923"/>
      <c r="AM76" s="923"/>
      <c r="AN76" s="923"/>
      <c r="AO76" s="866"/>
      <c r="AP76" s="924"/>
      <c r="AQ76" s="923"/>
      <c r="AR76" s="923"/>
      <c r="AS76" s="923"/>
      <c r="AT76" s="866"/>
      <c r="AU76" s="924"/>
      <c r="AV76" s="923"/>
      <c r="AW76" s="923"/>
      <c r="AX76" s="923"/>
      <c r="AY76" s="866"/>
      <c r="AZ76" s="920"/>
      <c r="BA76" s="920"/>
      <c r="BB76" s="920"/>
      <c r="BC76" s="920"/>
      <c r="BD76" s="921"/>
      <c r="BE76" s="253"/>
      <c r="BF76" s="253"/>
      <c r="BG76" s="253"/>
      <c r="BH76" s="253"/>
      <c r="BI76" s="253"/>
      <c r="BJ76" s="253"/>
      <c r="BK76" s="253"/>
      <c r="BL76" s="253"/>
      <c r="BM76" s="253"/>
      <c r="BN76" s="253"/>
      <c r="BO76" s="253"/>
      <c r="BP76" s="253"/>
      <c r="BQ76" s="250">
        <v>70</v>
      </c>
      <c r="BR76" s="255"/>
      <c r="BS76" s="906"/>
      <c r="BT76" s="907"/>
      <c r="BU76" s="907"/>
      <c r="BV76" s="907"/>
      <c r="BW76" s="907"/>
      <c r="BX76" s="907"/>
      <c r="BY76" s="907"/>
      <c r="BZ76" s="907"/>
      <c r="CA76" s="907"/>
      <c r="CB76" s="907"/>
      <c r="CC76" s="907"/>
      <c r="CD76" s="907"/>
      <c r="CE76" s="907"/>
      <c r="CF76" s="907"/>
      <c r="CG76" s="908"/>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2"/>
      <c r="EA76" s="234"/>
    </row>
    <row r="77" spans="1:131" s="235" customFormat="1" ht="26.25" customHeight="1" x14ac:dyDescent="0.15">
      <c r="A77" s="249">
        <v>10</v>
      </c>
      <c r="B77" s="916"/>
      <c r="C77" s="917"/>
      <c r="D77" s="917"/>
      <c r="E77" s="917"/>
      <c r="F77" s="917"/>
      <c r="G77" s="917"/>
      <c r="H77" s="917"/>
      <c r="I77" s="917"/>
      <c r="J77" s="917"/>
      <c r="K77" s="917"/>
      <c r="L77" s="917"/>
      <c r="M77" s="917"/>
      <c r="N77" s="917"/>
      <c r="O77" s="917"/>
      <c r="P77" s="918"/>
      <c r="Q77" s="922"/>
      <c r="R77" s="923"/>
      <c r="S77" s="923"/>
      <c r="T77" s="923"/>
      <c r="U77" s="866"/>
      <c r="V77" s="924"/>
      <c r="W77" s="923"/>
      <c r="X77" s="923"/>
      <c r="Y77" s="923"/>
      <c r="Z77" s="866"/>
      <c r="AA77" s="924"/>
      <c r="AB77" s="923"/>
      <c r="AC77" s="923"/>
      <c r="AD77" s="923"/>
      <c r="AE77" s="866"/>
      <c r="AF77" s="924"/>
      <c r="AG77" s="923"/>
      <c r="AH77" s="923"/>
      <c r="AI77" s="923"/>
      <c r="AJ77" s="866"/>
      <c r="AK77" s="924"/>
      <c r="AL77" s="923"/>
      <c r="AM77" s="923"/>
      <c r="AN77" s="923"/>
      <c r="AO77" s="866"/>
      <c r="AP77" s="924"/>
      <c r="AQ77" s="923"/>
      <c r="AR77" s="923"/>
      <c r="AS77" s="923"/>
      <c r="AT77" s="866"/>
      <c r="AU77" s="924"/>
      <c r="AV77" s="923"/>
      <c r="AW77" s="923"/>
      <c r="AX77" s="923"/>
      <c r="AY77" s="866"/>
      <c r="AZ77" s="920"/>
      <c r="BA77" s="920"/>
      <c r="BB77" s="920"/>
      <c r="BC77" s="920"/>
      <c r="BD77" s="921"/>
      <c r="BE77" s="253"/>
      <c r="BF77" s="253"/>
      <c r="BG77" s="253"/>
      <c r="BH77" s="253"/>
      <c r="BI77" s="253"/>
      <c r="BJ77" s="253"/>
      <c r="BK77" s="253"/>
      <c r="BL77" s="253"/>
      <c r="BM77" s="253"/>
      <c r="BN77" s="253"/>
      <c r="BO77" s="253"/>
      <c r="BP77" s="253"/>
      <c r="BQ77" s="250">
        <v>71</v>
      </c>
      <c r="BR77" s="255"/>
      <c r="BS77" s="906"/>
      <c r="BT77" s="907"/>
      <c r="BU77" s="907"/>
      <c r="BV77" s="907"/>
      <c r="BW77" s="907"/>
      <c r="BX77" s="907"/>
      <c r="BY77" s="907"/>
      <c r="BZ77" s="907"/>
      <c r="CA77" s="907"/>
      <c r="CB77" s="907"/>
      <c r="CC77" s="907"/>
      <c r="CD77" s="907"/>
      <c r="CE77" s="907"/>
      <c r="CF77" s="907"/>
      <c r="CG77" s="908"/>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2"/>
      <c r="EA77" s="234"/>
    </row>
    <row r="78" spans="1:131" s="235" customFormat="1" ht="26.25" customHeight="1" x14ac:dyDescent="0.15">
      <c r="A78" s="249">
        <v>11</v>
      </c>
      <c r="B78" s="916"/>
      <c r="C78" s="917"/>
      <c r="D78" s="917"/>
      <c r="E78" s="917"/>
      <c r="F78" s="917"/>
      <c r="G78" s="917"/>
      <c r="H78" s="917"/>
      <c r="I78" s="917"/>
      <c r="J78" s="917"/>
      <c r="K78" s="917"/>
      <c r="L78" s="917"/>
      <c r="M78" s="917"/>
      <c r="N78" s="917"/>
      <c r="O78" s="917"/>
      <c r="P78" s="918"/>
      <c r="Q78" s="919"/>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920"/>
      <c r="BA78" s="920"/>
      <c r="BB78" s="920"/>
      <c r="BC78" s="920"/>
      <c r="BD78" s="921"/>
      <c r="BE78" s="253"/>
      <c r="BF78" s="253"/>
      <c r="BG78" s="253"/>
      <c r="BH78" s="253"/>
      <c r="BI78" s="253"/>
      <c r="BJ78" s="256"/>
      <c r="BK78" s="256"/>
      <c r="BL78" s="256"/>
      <c r="BM78" s="256"/>
      <c r="BN78" s="256"/>
      <c r="BO78" s="253"/>
      <c r="BP78" s="253"/>
      <c r="BQ78" s="250">
        <v>72</v>
      </c>
      <c r="BR78" s="255"/>
      <c r="BS78" s="906"/>
      <c r="BT78" s="907"/>
      <c r="BU78" s="907"/>
      <c r="BV78" s="907"/>
      <c r="BW78" s="907"/>
      <c r="BX78" s="907"/>
      <c r="BY78" s="907"/>
      <c r="BZ78" s="907"/>
      <c r="CA78" s="907"/>
      <c r="CB78" s="907"/>
      <c r="CC78" s="907"/>
      <c r="CD78" s="907"/>
      <c r="CE78" s="907"/>
      <c r="CF78" s="907"/>
      <c r="CG78" s="908"/>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2"/>
      <c r="EA78" s="234"/>
    </row>
    <row r="79" spans="1:131" s="235" customFormat="1" ht="26.25" customHeight="1" x14ac:dyDescent="0.15">
      <c r="A79" s="249">
        <v>12</v>
      </c>
      <c r="B79" s="916"/>
      <c r="C79" s="917"/>
      <c r="D79" s="917"/>
      <c r="E79" s="917"/>
      <c r="F79" s="917"/>
      <c r="G79" s="917"/>
      <c r="H79" s="917"/>
      <c r="I79" s="917"/>
      <c r="J79" s="917"/>
      <c r="K79" s="917"/>
      <c r="L79" s="917"/>
      <c r="M79" s="917"/>
      <c r="N79" s="917"/>
      <c r="O79" s="917"/>
      <c r="P79" s="918"/>
      <c r="Q79" s="919"/>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920"/>
      <c r="BA79" s="920"/>
      <c r="BB79" s="920"/>
      <c r="BC79" s="920"/>
      <c r="BD79" s="921"/>
      <c r="BE79" s="253"/>
      <c r="BF79" s="253"/>
      <c r="BG79" s="253"/>
      <c r="BH79" s="253"/>
      <c r="BI79" s="253"/>
      <c r="BJ79" s="256"/>
      <c r="BK79" s="256"/>
      <c r="BL79" s="256"/>
      <c r="BM79" s="256"/>
      <c r="BN79" s="256"/>
      <c r="BO79" s="253"/>
      <c r="BP79" s="253"/>
      <c r="BQ79" s="250">
        <v>73</v>
      </c>
      <c r="BR79" s="255"/>
      <c r="BS79" s="906"/>
      <c r="BT79" s="907"/>
      <c r="BU79" s="907"/>
      <c r="BV79" s="907"/>
      <c r="BW79" s="907"/>
      <c r="BX79" s="907"/>
      <c r="BY79" s="907"/>
      <c r="BZ79" s="907"/>
      <c r="CA79" s="907"/>
      <c r="CB79" s="907"/>
      <c r="CC79" s="907"/>
      <c r="CD79" s="907"/>
      <c r="CE79" s="907"/>
      <c r="CF79" s="907"/>
      <c r="CG79" s="908"/>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2"/>
      <c r="EA79" s="234"/>
    </row>
    <row r="80" spans="1:131" s="235" customFormat="1" ht="26.25" customHeight="1" x14ac:dyDescent="0.15">
      <c r="A80" s="249">
        <v>13</v>
      </c>
      <c r="B80" s="916"/>
      <c r="C80" s="917"/>
      <c r="D80" s="917"/>
      <c r="E80" s="917"/>
      <c r="F80" s="917"/>
      <c r="G80" s="917"/>
      <c r="H80" s="917"/>
      <c r="I80" s="917"/>
      <c r="J80" s="917"/>
      <c r="K80" s="917"/>
      <c r="L80" s="917"/>
      <c r="M80" s="917"/>
      <c r="N80" s="917"/>
      <c r="O80" s="917"/>
      <c r="P80" s="918"/>
      <c r="Q80" s="919"/>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920"/>
      <c r="BA80" s="920"/>
      <c r="BB80" s="920"/>
      <c r="BC80" s="920"/>
      <c r="BD80" s="921"/>
      <c r="BE80" s="253"/>
      <c r="BF80" s="253"/>
      <c r="BG80" s="253"/>
      <c r="BH80" s="253"/>
      <c r="BI80" s="253"/>
      <c r="BJ80" s="253"/>
      <c r="BK80" s="253"/>
      <c r="BL80" s="253"/>
      <c r="BM80" s="253"/>
      <c r="BN80" s="253"/>
      <c r="BO80" s="253"/>
      <c r="BP80" s="253"/>
      <c r="BQ80" s="250">
        <v>74</v>
      </c>
      <c r="BR80" s="255"/>
      <c r="BS80" s="906"/>
      <c r="BT80" s="907"/>
      <c r="BU80" s="907"/>
      <c r="BV80" s="907"/>
      <c r="BW80" s="907"/>
      <c r="BX80" s="907"/>
      <c r="BY80" s="907"/>
      <c r="BZ80" s="907"/>
      <c r="CA80" s="907"/>
      <c r="CB80" s="907"/>
      <c r="CC80" s="907"/>
      <c r="CD80" s="907"/>
      <c r="CE80" s="907"/>
      <c r="CF80" s="907"/>
      <c r="CG80" s="908"/>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2"/>
      <c r="EA80" s="234"/>
    </row>
    <row r="81" spans="1:131" s="235" customFormat="1" ht="26.25" customHeight="1" x14ac:dyDescent="0.15">
      <c r="A81" s="249">
        <v>14</v>
      </c>
      <c r="B81" s="916"/>
      <c r="C81" s="917"/>
      <c r="D81" s="917"/>
      <c r="E81" s="917"/>
      <c r="F81" s="917"/>
      <c r="G81" s="917"/>
      <c r="H81" s="917"/>
      <c r="I81" s="917"/>
      <c r="J81" s="917"/>
      <c r="K81" s="917"/>
      <c r="L81" s="917"/>
      <c r="M81" s="917"/>
      <c r="N81" s="917"/>
      <c r="O81" s="917"/>
      <c r="P81" s="918"/>
      <c r="Q81" s="919"/>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920"/>
      <c r="BA81" s="920"/>
      <c r="BB81" s="920"/>
      <c r="BC81" s="920"/>
      <c r="BD81" s="921"/>
      <c r="BE81" s="253"/>
      <c r="BF81" s="253"/>
      <c r="BG81" s="253"/>
      <c r="BH81" s="253"/>
      <c r="BI81" s="253"/>
      <c r="BJ81" s="253"/>
      <c r="BK81" s="253"/>
      <c r="BL81" s="253"/>
      <c r="BM81" s="253"/>
      <c r="BN81" s="253"/>
      <c r="BO81" s="253"/>
      <c r="BP81" s="253"/>
      <c r="BQ81" s="250">
        <v>75</v>
      </c>
      <c r="BR81" s="255"/>
      <c r="BS81" s="906"/>
      <c r="BT81" s="907"/>
      <c r="BU81" s="907"/>
      <c r="BV81" s="907"/>
      <c r="BW81" s="907"/>
      <c r="BX81" s="907"/>
      <c r="BY81" s="907"/>
      <c r="BZ81" s="907"/>
      <c r="CA81" s="907"/>
      <c r="CB81" s="907"/>
      <c r="CC81" s="907"/>
      <c r="CD81" s="907"/>
      <c r="CE81" s="907"/>
      <c r="CF81" s="907"/>
      <c r="CG81" s="908"/>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2"/>
      <c r="EA81" s="234"/>
    </row>
    <row r="82" spans="1:131" s="235" customFormat="1" ht="26.25" customHeight="1" x14ac:dyDescent="0.15">
      <c r="A82" s="249">
        <v>15</v>
      </c>
      <c r="B82" s="916"/>
      <c r="C82" s="917"/>
      <c r="D82" s="917"/>
      <c r="E82" s="917"/>
      <c r="F82" s="917"/>
      <c r="G82" s="917"/>
      <c r="H82" s="917"/>
      <c r="I82" s="917"/>
      <c r="J82" s="917"/>
      <c r="K82" s="917"/>
      <c r="L82" s="917"/>
      <c r="M82" s="917"/>
      <c r="N82" s="917"/>
      <c r="O82" s="917"/>
      <c r="P82" s="918"/>
      <c r="Q82" s="919"/>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920"/>
      <c r="BA82" s="920"/>
      <c r="BB82" s="920"/>
      <c r="BC82" s="920"/>
      <c r="BD82" s="921"/>
      <c r="BE82" s="253"/>
      <c r="BF82" s="253"/>
      <c r="BG82" s="253"/>
      <c r="BH82" s="253"/>
      <c r="BI82" s="253"/>
      <c r="BJ82" s="253"/>
      <c r="BK82" s="253"/>
      <c r="BL82" s="253"/>
      <c r="BM82" s="253"/>
      <c r="BN82" s="253"/>
      <c r="BO82" s="253"/>
      <c r="BP82" s="253"/>
      <c r="BQ82" s="250">
        <v>76</v>
      </c>
      <c r="BR82" s="255"/>
      <c r="BS82" s="906"/>
      <c r="BT82" s="907"/>
      <c r="BU82" s="907"/>
      <c r="BV82" s="907"/>
      <c r="BW82" s="907"/>
      <c r="BX82" s="907"/>
      <c r="BY82" s="907"/>
      <c r="BZ82" s="907"/>
      <c r="CA82" s="907"/>
      <c r="CB82" s="907"/>
      <c r="CC82" s="907"/>
      <c r="CD82" s="907"/>
      <c r="CE82" s="907"/>
      <c r="CF82" s="907"/>
      <c r="CG82" s="908"/>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2"/>
      <c r="EA82" s="234"/>
    </row>
    <row r="83" spans="1:131" s="235" customFormat="1" ht="26.25" customHeight="1" x14ac:dyDescent="0.15">
      <c r="A83" s="249">
        <v>16</v>
      </c>
      <c r="B83" s="916"/>
      <c r="C83" s="917"/>
      <c r="D83" s="917"/>
      <c r="E83" s="917"/>
      <c r="F83" s="917"/>
      <c r="G83" s="917"/>
      <c r="H83" s="917"/>
      <c r="I83" s="917"/>
      <c r="J83" s="917"/>
      <c r="K83" s="917"/>
      <c r="L83" s="917"/>
      <c r="M83" s="917"/>
      <c r="N83" s="917"/>
      <c r="O83" s="917"/>
      <c r="P83" s="918"/>
      <c r="Q83" s="919"/>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920"/>
      <c r="BA83" s="920"/>
      <c r="BB83" s="920"/>
      <c r="BC83" s="920"/>
      <c r="BD83" s="921"/>
      <c r="BE83" s="253"/>
      <c r="BF83" s="253"/>
      <c r="BG83" s="253"/>
      <c r="BH83" s="253"/>
      <c r="BI83" s="253"/>
      <c r="BJ83" s="253"/>
      <c r="BK83" s="253"/>
      <c r="BL83" s="253"/>
      <c r="BM83" s="253"/>
      <c r="BN83" s="253"/>
      <c r="BO83" s="253"/>
      <c r="BP83" s="253"/>
      <c r="BQ83" s="250">
        <v>77</v>
      </c>
      <c r="BR83" s="255"/>
      <c r="BS83" s="906"/>
      <c r="BT83" s="907"/>
      <c r="BU83" s="907"/>
      <c r="BV83" s="907"/>
      <c r="BW83" s="907"/>
      <c r="BX83" s="907"/>
      <c r="BY83" s="907"/>
      <c r="BZ83" s="907"/>
      <c r="CA83" s="907"/>
      <c r="CB83" s="907"/>
      <c r="CC83" s="907"/>
      <c r="CD83" s="907"/>
      <c r="CE83" s="907"/>
      <c r="CF83" s="907"/>
      <c r="CG83" s="908"/>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2"/>
      <c r="EA83" s="234"/>
    </row>
    <row r="84" spans="1:131" s="235" customFormat="1" ht="26.25" customHeight="1" x14ac:dyDescent="0.15">
      <c r="A84" s="249">
        <v>17</v>
      </c>
      <c r="B84" s="916"/>
      <c r="C84" s="917"/>
      <c r="D84" s="917"/>
      <c r="E84" s="917"/>
      <c r="F84" s="917"/>
      <c r="G84" s="917"/>
      <c r="H84" s="917"/>
      <c r="I84" s="917"/>
      <c r="J84" s="917"/>
      <c r="K84" s="917"/>
      <c r="L84" s="917"/>
      <c r="M84" s="917"/>
      <c r="N84" s="917"/>
      <c r="O84" s="917"/>
      <c r="P84" s="918"/>
      <c r="Q84" s="919"/>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920"/>
      <c r="BA84" s="920"/>
      <c r="BB84" s="920"/>
      <c r="BC84" s="920"/>
      <c r="BD84" s="921"/>
      <c r="BE84" s="253"/>
      <c r="BF84" s="253"/>
      <c r="BG84" s="253"/>
      <c r="BH84" s="253"/>
      <c r="BI84" s="253"/>
      <c r="BJ84" s="253"/>
      <c r="BK84" s="253"/>
      <c r="BL84" s="253"/>
      <c r="BM84" s="253"/>
      <c r="BN84" s="253"/>
      <c r="BO84" s="253"/>
      <c r="BP84" s="253"/>
      <c r="BQ84" s="250">
        <v>78</v>
      </c>
      <c r="BR84" s="255"/>
      <c r="BS84" s="906"/>
      <c r="BT84" s="907"/>
      <c r="BU84" s="907"/>
      <c r="BV84" s="907"/>
      <c r="BW84" s="907"/>
      <c r="BX84" s="907"/>
      <c r="BY84" s="907"/>
      <c r="BZ84" s="907"/>
      <c r="CA84" s="907"/>
      <c r="CB84" s="907"/>
      <c r="CC84" s="907"/>
      <c r="CD84" s="907"/>
      <c r="CE84" s="907"/>
      <c r="CF84" s="907"/>
      <c r="CG84" s="908"/>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2"/>
      <c r="EA84" s="234"/>
    </row>
    <row r="85" spans="1:131" s="235" customFormat="1" ht="26.25" customHeight="1" x14ac:dyDescent="0.15">
      <c r="A85" s="249">
        <v>18</v>
      </c>
      <c r="B85" s="916"/>
      <c r="C85" s="917"/>
      <c r="D85" s="917"/>
      <c r="E85" s="917"/>
      <c r="F85" s="917"/>
      <c r="G85" s="917"/>
      <c r="H85" s="917"/>
      <c r="I85" s="917"/>
      <c r="J85" s="917"/>
      <c r="K85" s="917"/>
      <c r="L85" s="917"/>
      <c r="M85" s="917"/>
      <c r="N85" s="917"/>
      <c r="O85" s="917"/>
      <c r="P85" s="918"/>
      <c r="Q85" s="919"/>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920"/>
      <c r="BA85" s="920"/>
      <c r="BB85" s="920"/>
      <c r="BC85" s="920"/>
      <c r="BD85" s="921"/>
      <c r="BE85" s="253"/>
      <c r="BF85" s="253"/>
      <c r="BG85" s="253"/>
      <c r="BH85" s="253"/>
      <c r="BI85" s="253"/>
      <c r="BJ85" s="253"/>
      <c r="BK85" s="253"/>
      <c r="BL85" s="253"/>
      <c r="BM85" s="253"/>
      <c r="BN85" s="253"/>
      <c r="BO85" s="253"/>
      <c r="BP85" s="253"/>
      <c r="BQ85" s="250">
        <v>79</v>
      </c>
      <c r="BR85" s="255"/>
      <c r="BS85" s="906"/>
      <c r="BT85" s="907"/>
      <c r="BU85" s="907"/>
      <c r="BV85" s="907"/>
      <c r="BW85" s="907"/>
      <c r="BX85" s="907"/>
      <c r="BY85" s="907"/>
      <c r="BZ85" s="907"/>
      <c r="CA85" s="907"/>
      <c r="CB85" s="907"/>
      <c r="CC85" s="907"/>
      <c r="CD85" s="907"/>
      <c r="CE85" s="907"/>
      <c r="CF85" s="907"/>
      <c r="CG85" s="908"/>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2"/>
      <c r="EA85" s="234"/>
    </row>
    <row r="86" spans="1:131" s="235" customFormat="1" ht="26.25" customHeight="1" x14ac:dyDescent="0.15">
      <c r="A86" s="249">
        <v>19</v>
      </c>
      <c r="B86" s="916"/>
      <c r="C86" s="917"/>
      <c r="D86" s="917"/>
      <c r="E86" s="917"/>
      <c r="F86" s="917"/>
      <c r="G86" s="917"/>
      <c r="H86" s="917"/>
      <c r="I86" s="917"/>
      <c r="J86" s="917"/>
      <c r="K86" s="917"/>
      <c r="L86" s="917"/>
      <c r="M86" s="917"/>
      <c r="N86" s="917"/>
      <c r="O86" s="917"/>
      <c r="P86" s="918"/>
      <c r="Q86" s="919"/>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920"/>
      <c r="BA86" s="920"/>
      <c r="BB86" s="920"/>
      <c r="BC86" s="920"/>
      <c r="BD86" s="921"/>
      <c r="BE86" s="253"/>
      <c r="BF86" s="253"/>
      <c r="BG86" s="253"/>
      <c r="BH86" s="253"/>
      <c r="BI86" s="253"/>
      <c r="BJ86" s="253"/>
      <c r="BK86" s="253"/>
      <c r="BL86" s="253"/>
      <c r="BM86" s="253"/>
      <c r="BN86" s="253"/>
      <c r="BO86" s="253"/>
      <c r="BP86" s="253"/>
      <c r="BQ86" s="250">
        <v>80</v>
      </c>
      <c r="BR86" s="255"/>
      <c r="BS86" s="906"/>
      <c r="BT86" s="907"/>
      <c r="BU86" s="907"/>
      <c r="BV86" s="907"/>
      <c r="BW86" s="907"/>
      <c r="BX86" s="907"/>
      <c r="BY86" s="907"/>
      <c r="BZ86" s="907"/>
      <c r="CA86" s="907"/>
      <c r="CB86" s="907"/>
      <c r="CC86" s="907"/>
      <c r="CD86" s="907"/>
      <c r="CE86" s="907"/>
      <c r="CF86" s="907"/>
      <c r="CG86" s="908"/>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2"/>
      <c r="EA86" s="234"/>
    </row>
    <row r="87" spans="1:131" s="235" customFormat="1" ht="26.25" customHeight="1" x14ac:dyDescent="0.15">
      <c r="A87" s="257">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53"/>
      <c r="BF87" s="253"/>
      <c r="BG87" s="253"/>
      <c r="BH87" s="253"/>
      <c r="BI87" s="253"/>
      <c r="BJ87" s="253"/>
      <c r="BK87" s="253"/>
      <c r="BL87" s="253"/>
      <c r="BM87" s="253"/>
      <c r="BN87" s="253"/>
      <c r="BO87" s="253"/>
      <c r="BP87" s="253"/>
      <c r="BQ87" s="250">
        <v>81</v>
      </c>
      <c r="BR87" s="255"/>
      <c r="BS87" s="906"/>
      <c r="BT87" s="907"/>
      <c r="BU87" s="907"/>
      <c r="BV87" s="907"/>
      <c r="BW87" s="907"/>
      <c r="BX87" s="907"/>
      <c r="BY87" s="907"/>
      <c r="BZ87" s="907"/>
      <c r="CA87" s="907"/>
      <c r="CB87" s="907"/>
      <c r="CC87" s="907"/>
      <c r="CD87" s="907"/>
      <c r="CE87" s="907"/>
      <c r="CF87" s="907"/>
      <c r="CG87" s="908"/>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2"/>
      <c r="EA87" s="234"/>
    </row>
    <row r="88" spans="1:131" s="235" customFormat="1" ht="26.25" customHeight="1" thickBot="1" x14ac:dyDescent="0.2">
      <c r="A88" s="252" t="s">
        <v>369</v>
      </c>
      <c r="B88" s="824" t="s">
        <v>401</v>
      </c>
      <c r="C88" s="825"/>
      <c r="D88" s="825"/>
      <c r="E88" s="825"/>
      <c r="F88" s="825"/>
      <c r="G88" s="825"/>
      <c r="H88" s="825"/>
      <c r="I88" s="825"/>
      <c r="J88" s="825"/>
      <c r="K88" s="825"/>
      <c r="L88" s="825"/>
      <c r="M88" s="825"/>
      <c r="N88" s="825"/>
      <c r="O88" s="825"/>
      <c r="P88" s="826"/>
      <c r="Q88" s="874"/>
      <c r="R88" s="875"/>
      <c r="S88" s="875"/>
      <c r="T88" s="875"/>
      <c r="U88" s="875"/>
      <c r="V88" s="875"/>
      <c r="W88" s="875"/>
      <c r="X88" s="875"/>
      <c r="Y88" s="875"/>
      <c r="Z88" s="875"/>
      <c r="AA88" s="875"/>
      <c r="AB88" s="875"/>
      <c r="AC88" s="875"/>
      <c r="AD88" s="875"/>
      <c r="AE88" s="875"/>
      <c r="AF88" s="878"/>
      <c r="AG88" s="878"/>
      <c r="AH88" s="878"/>
      <c r="AI88" s="878"/>
      <c r="AJ88" s="878"/>
      <c r="AK88" s="875"/>
      <c r="AL88" s="875"/>
      <c r="AM88" s="875"/>
      <c r="AN88" s="875"/>
      <c r="AO88" s="875"/>
      <c r="AP88" s="878"/>
      <c r="AQ88" s="878"/>
      <c r="AR88" s="878"/>
      <c r="AS88" s="878"/>
      <c r="AT88" s="878"/>
      <c r="AU88" s="878"/>
      <c r="AV88" s="878"/>
      <c r="AW88" s="878"/>
      <c r="AX88" s="878"/>
      <c r="AY88" s="878"/>
      <c r="AZ88" s="890"/>
      <c r="BA88" s="890"/>
      <c r="BB88" s="890"/>
      <c r="BC88" s="890"/>
      <c r="BD88" s="891"/>
      <c r="BE88" s="253"/>
      <c r="BF88" s="253"/>
      <c r="BG88" s="253"/>
      <c r="BH88" s="253"/>
      <c r="BI88" s="253"/>
      <c r="BJ88" s="253"/>
      <c r="BK88" s="253"/>
      <c r="BL88" s="253"/>
      <c r="BM88" s="253"/>
      <c r="BN88" s="253"/>
      <c r="BO88" s="253"/>
      <c r="BP88" s="253"/>
      <c r="BQ88" s="250">
        <v>82</v>
      </c>
      <c r="BR88" s="255"/>
      <c r="BS88" s="906"/>
      <c r="BT88" s="907"/>
      <c r="BU88" s="907"/>
      <c r="BV88" s="907"/>
      <c r="BW88" s="907"/>
      <c r="BX88" s="907"/>
      <c r="BY88" s="907"/>
      <c r="BZ88" s="907"/>
      <c r="CA88" s="907"/>
      <c r="CB88" s="907"/>
      <c r="CC88" s="907"/>
      <c r="CD88" s="907"/>
      <c r="CE88" s="907"/>
      <c r="CF88" s="907"/>
      <c r="CG88" s="908"/>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2"/>
      <c r="EA88" s="234"/>
    </row>
    <row r="89" spans="1:131" s="235" customFormat="1" ht="26.25" hidden="1" customHeight="1" x14ac:dyDescent="0.15">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06"/>
      <c r="BT89" s="907"/>
      <c r="BU89" s="907"/>
      <c r="BV89" s="907"/>
      <c r="BW89" s="907"/>
      <c r="BX89" s="907"/>
      <c r="BY89" s="907"/>
      <c r="BZ89" s="907"/>
      <c r="CA89" s="907"/>
      <c r="CB89" s="907"/>
      <c r="CC89" s="907"/>
      <c r="CD89" s="907"/>
      <c r="CE89" s="907"/>
      <c r="CF89" s="907"/>
      <c r="CG89" s="908"/>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2"/>
      <c r="EA89" s="234"/>
    </row>
    <row r="90" spans="1:131" s="235" customFormat="1" ht="26.25" hidden="1" customHeight="1" x14ac:dyDescent="0.15">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06"/>
      <c r="BT90" s="907"/>
      <c r="BU90" s="907"/>
      <c r="BV90" s="907"/>
      <c r="BW90" s="907"/>
      <c r="BX90" s="907"/>
      <c r="BY90" s="907"/>
      <c r="BZ90" s="907"/>
      <c r="CA90" s="907"/>
      <c r="CB90" s="907"/>
      <c r="CC90" s="907"/>
      <c r="CD90" s="907"/>
      <c r="CE90" s="907"/>
      <c r="CF90" s="907"/>
      <c r="CG90" s="908"/>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2"/>
      <c r="EA90" s="234"/>
    </row>
    <row r="91" spans="1:131" s="235" customFormat="1" ht="26.25" hidden="1" customHeight="1" x14ac:dyDescent="0.15">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06"/>
      <c r="BT91" s="907"/>
      <c r="BU91" s="907"/>
      <c r="BV91" s="907"/>
      <c r="BW91" s="907"/>
      <c r="BX91" s="907"/>
      <c r="BY91" s="907"/>
      <c r="BZ91" s="907"/>
      <c r="CA91" s="907"/>
      <c r="CB91" s="907"/>
      <c r="CC91" s="907"/>
      <c r="CD91" s="907"/>
      <c r="CE91" s="907"/>
      <c r="CF91" s="907"/>
      <c r="CG91" s="908"/>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2"/>
      <c r="EA91" s="234"/>
    </row>
    <row r="92" spans="1:131" s="235" customFormat="1" ht="26.25" hidden="1" customHeight="1" x14ac:dyDescent="0.15">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06"/>
      <c r="BT92" s="907"/>
      <c r="BU92" s="907"/>
      <c r="BV92" s="907"/>
      <c r="BW92" s="907"/>
      <c r="BX92" s="907"/>
      <c r="BY92" s="907"/>
      <c r="BZ92" s="907"/>
      <c r="CA92" s="907"/>
      <c r="CB92" s="907"/>
      <c r="CC92" s="907"/>
      <c r="CD92" s="907"/>
      <c r="CE92" s="907"/>
      <c r="CF92" s="907"/>
      <c r="CG92" s="908"/>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2"/>
      <c r="EA92" s="234"/>
    </row>
    <row r="93" spans="1:131" s="235" customFormat="1" ht="26.25" hidden="1" customHeight="1" x14ac:dyDescent="0.15">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06"/>
      <c r="BT93" s="907"/>
      <c r="BU93" s="907"/>
      <c r="BV93" s="907"/>
      <c r="BW93" s="907"/>
      <c r="BX93" s="907"/>
      <c r="BY93" s="907"/>
      <c r="BZ93" s="907"/>
      <c r="CA93" s="907"/>
      <c r="CB93" s="907"/>
      <c r="CC93" s="907"/>
      <c r="CD93" s="907"/>
      <c r="CE93" s="907"/>
      <c r="CF93" s="907"/>
      <c r="CG93" s="908"/>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2"/>
      <c r="EA93" s="234"/>
    </row>
    <row r="94" spans="1:131" s="235" customFormat="1" ht="26.25" hidden="1" customHeight="1" x14ac:dyDescent="0.15">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06"/>
      <c r="BT94" s="907"/>
      <c r="BU94" s="907"/>
      <c r="BV94" s="907"/>
      <c r="BW94" s="907"/>
      <c r="BX94" s="907"/>
      <c r="BY94" s="907"/>
      <c r="BZ94" s="907"/>
      <c r="CA94" s="907"/>
      <c r="CB94" s="907"/>
      <c r="CC94" s="907"/>
      <c r="CD94" s="907"/>
      <c r="CE94" s="907"/>
      <c r="CF94" s="907"/>
      <c r="CG94" s="908"/>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2"/>
      <c r="EA94" s="234"/>
    </row>
    <row r="95" spans="1:131" s="235" customFormat="1" ht="26.25" hidden="1" customHeight="1" x14ac:dyDescent="0.15">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06"/>
      <c r="BT95" s="907"/>
      <c r="BU95" s="907"/>
      <c r="BV95" s="907"/>
      <c r="BW95" s="907"/>
      <c r="BX95" s="907"/>
      <c r="BY95" s="907"/>
      <c r="BZ95" s="907"/>
      <c r="CA95" s="907"/>
      <c r="CB95" s="907"/>
      <c r="CC95" s="907"/>
      <c r="CD95" s="907"/>
      <c r="CE95" s="907"/>
      <c r="CF95" s="907"/>
      <c r="CG95" s="908"/>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2"/>
      <c r="EA95" s="234"/>
    </row>
    <row r="96" spans="1:131" s="235" customFormat="1" ht="26.25" hidden="1" customHeight="1" x14ac:dyDescent="0.15">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06"/>
      <c r="BT96" s="907"/>
      <c r="BU96" s="907"/>
      <c r="BV96" s="907"/>
      <c r="BW96" s="907"/>
      <c r="BX96" s="907"/>
      <c r="BY96" s="907"/>
      <c r="BZ96" s="907"/>
      <c r="CA96" s="907"/>
      <c r="CB96" s="907"/>
      <c r="CC96" s="907"/>
      <c r="CD96" s="907"/>
      <c r="CE96" s="907"/>
      <c r="CF96" s="907"/>
      <c r="CG96" s="908"/>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2"/>
      <c r="EA96" s="234"/>
    </row>
    <row r="97" spans="1:131" s="235" customFormat="1" ht="26.25" hidden="1" customHeight="1" x14ac:dyDescent="0.15">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06"/>
      <c r="BT97" s="907"/>
      <c r="BU97" s="907"/>
      <c r="BV97" s="907"/>
      <c r="BW97" s="907"/>
      <c r="BX97" s="907"/>
      <c r="BY97" s="907"/>
      <c r="BZ97" s="907"/>
      <c r="CA97" s="907"/>
      <c r="CB97" s="907"/>
      <c r="CC97" s="907"/>
      <c r="CD97" s="907"/>
      <c r="CE97" s="907"/>
      <c r="CF97" s="907"/>
      <c r="CG97" s="908"/>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2"/>
      <c r="EA97" s="234"/>
    </row>
    <row r="98" spans="1:131" s="235" customFormat="1" ht="26.25" hidden="1" customHeight="1" x14ac:dyDescent="0.15">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06"/>
      <c r="BT98" s="907"/>
      <c r="BU98" s="907"/>
      <c r="BV98" s="907"/>
      <c r="BW98" s="907"/>
      <c r="BX98" s="907"/>
      <c r="BY98" s="907"/>
      <c r="BZ98" s="907"/>
      <c r="CA98" s="907"/>
      <c r="CB98" s="907"/>
      <c r="CC98" s="907"/>
      <c r="CD98" s="907"/>
      <c r="CE98" s="907"/>
      <c r="CF98" s="907"/>
      <c r="CG98" s="908"/>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2"/>
      <c r="EA98" s="234"/>
    </row>
    <row r="99" spans="1:131" s="235" customFormat="1" ht="26.25" hidden="1" customHeight="1" x14ac:dyDescent="0.15">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06"/>
      <c r="BT99" s="907"/>
      <c r="BU99" s="907"/>
      <c r="BV99" s="907"/>
      <c r="BW99" s="907"/>
      <c r="BX99" s="907"/>
      <c r="BY99" s="907"/>
      <c r="BZ99" s="907"/>
      <c r="CA99" s="907"/>
      <c r="CB99" s="907"/>
      <c r="CC99" s="907"/>
      <c r="CD99" s="907"/>
      <c r="CE99" s="907"/>
      <c r="CF99" s="907"/>
      <c r="CG99" s="908"/>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2"/>
      <c r="EA99" s="234"/>
    </row>
    <row r="100" spans="1:131" s="235" customFormat="1" ht="26.25" hidden="1" customHeight="1" x14ac:dyDescent="0.15">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06"/>
      <c r="BT100" s="907"/>
      <c r="BU100" s="907"/>
      <c r="BV100" s="907"/>
      <c r="BW100" s="907"/>
      <c r="BX100" s="907"/>
      <c r="BY100" s="907"/>
      <c r="BZ100" s="907"/>
      <c r="CA100" s="907"/>
      <c r="CB100" s="907"/>
      <c r="CC100" s="907"/>
      <c r="CD100" s="907"/>
      <c r="CE100" s="907"/>
      <c r="CF100" s="907"/>
      <c r="CG100" s="908"/>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2"/>
      <c r="EA100" s="234"/>
    </row>
    <row r="101" spans="1:131" s="235" customFormat="1" ht="26.25" hidden="1" customHeight="1" x14ac:dyDescent="0.15">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06"/>
      <c r="BT101" s="907"/>
      <c r="BU101" s="907"/>
      <c r="BV101" s="907"/>
      <c r="BW101" s="907"/>
      <c r="BX101" s="907"/>
      <c r="BY101" s="907"/>
      <c r="BZ101" s="907"/>
      <c r="CA101" s="907"/>
      <c r="CB101" s="907"/>
      <c r="CC101" s="907"/>
      <c r="CD101" s="907"/>
      <c r="CE101" s="907"/>
      <c r="CF101" s="907"/>
      <c r="CG101" s="908"/>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2"/>
      <c r="EA101" s="234"/>
    </row>
    <row r="102" spans="1:131" s="235" customFormat="1" ht="26.25" customHeight="1" thickBot="1" x14ac:dyDescent="0.2">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369</v>
      </c>
      <c r="BR102" s="824" t="s">
        <v>402</v>
      </c>
      <c r="BS102" s="825"/>
      <c r="BT102" s="825"/>
      <c r="BU102" s="825"/>
      <c r="BV102" s="825"/>
      <c r="BW102" s="825"/>
      <c r="BX102" s="825"/>
      <c r="BY102" s="825"/>
      <c r="BZ102" s="825"/>
      <c r="CA102" s="825"/>
      <c r="CB102" s="825"/>
      <c r="CC102" s="825"/>
      <c r="CD102" s="825"/>
      <c r="CE102" s="825"/>
      <c r="CF102" s="825"/>
      <c r="CG102" s="826"/>
      <c r="CH102" s="932"/>
      <c r="CI102" s="933"/>
      <c r="CJ102" s="933"/>
      <c r="CK102" s="933"/>
      <c r="CL102" s="934"/>
      <c r="CM102" s="932"/>
      <c r="CN102" s="933"/>
      <c r="CO102" s="933"/>
      <c r="CP102" s="933"/>
      <c r="CQ102" s="934"/>
      <c r="CR102" s="935">
        <v>20545</v>
      </c>
      <c r="CS102" s="893"/>
      <c r="CT102" s="893"/>
      <c r="CU102" s="893"/>
      <c r="CV102" s="936"/>
      <c r="CW102" s="935">
        <v>6586</v>
      </c>
      <c r="CX102" s="893"/>
      <c r="CY102" s="893"/>
      <c r="CZ102" s="893"/>
      <c r="DA102" s="936"/>
      <c r="DB102" s="935">
        <v>25164</v>
      </c>
      <c r="DC102" s="893"/>
      <c r="DD102" s="893"/>
      <c r="DE102" s="893"/>
      <c r="DF102" s="936"/>
      <c r="DG102" s="935">
        <v>5559</v>
      </c>
      <c r="DH102" s="893"/>
      <c r="DI102" s="893"/>
      <c r="DJ102" s="893"/>
      <c r="DK102" s="936"/>
      <c r="DL102" s="935">
        <v>20403</v>
      </c>
      <c r="DM102" s="893"/>
      <c r="DN102" s="893"/>
      <c r="DO102" s="893"/>
      <c r="DP102" s="936"/>
      <c r="DQ102" s="935">
        <v>10254</v>
      </c>
      <c r="DR102" s="893"/>
      <c r="DS102" s="893"/>
      <c r="DT102" s="893"/>
      <c r="DU102" s="936"/>
      <c r="DV102" s="959"/>
      <c r="DW102" s="960"/>
      <c r="DX102" s="960"/>
      <c r="DY102" s="960"/>
      <c r="DZ102" s="961"/>
      <c r="EA102" s="234"/>
    </row>
    <row r="103" spans="1:131" s="235" customFormat="1" ht="26.25" customHeight="1" x14ac:dyDescent="0.15">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62" t="s">
        <v>403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34"/>
    </row>
    <row r="104" spans="1:131" s="235" customFormat="1" ht="26.25" customHeight="1" x14ac:dyDescent="0.15">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63" t="s">
        <v>404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34"/>
    </row>
    <row r="105" spans="1:131" s="235" customFormat="1" ht="11.25" customHeight="1" x14ac:dyDescent="0.15">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15">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
      <c r="A107" s="263" t="s">
        <v>405</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406</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15">
      <c r="A108" s="964" t="s">
        <v>407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34" customFormat="1" ht="26.25" customHeight="1" x14ac:dyDescent="0.15">
      <c r="A109" s="957" t="s">
        <v>409</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410</v>
      </c>
      <c r="AB109" s="938"/>
      <c r="AC109" s="938"/>
      <c r="AD109" s="938"/>
      <c r="AE109" s="939"/>
      <c r="AF109" s="937" t="s">
        <v>294</v>
      </c>
      <c r="AG109" s="938"/>
      <c r="AH109" s="938"/>
      <c r="AI109" s="938"/>
      <c r="AJ109" s="939"/>
      <c r="AK109" s="937" t="s">
        <v>293</v>
      </c>
      <c r="AL109" s="938"/>
      <c r="AM109" s="938"/>
      <c r="AN109" s="938"/>
      <c r="AO109" s="939"/>
      <c r="AP109" s="937" t="s">
        <v>411</v>
      </c>
      <c r="AQ109" s="938"/>
      <c r="AR109" s="938"/>
      <c r="AS109" s="938"/>
      <c r="AT109" s="940"/>
      <c r="AU109" s="957" t="s">
        <v>409</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410</v>
      </c>
      <c r="BR109" s="938"/>
      <c r="BS109" s="938"/>
      <c r="BT109" s="938"/>
      <c r="BU109" s="939"/>
      <c r="BV109" s="937" t="s">
        <v>294</v>
      </c>
      <c r="BW109" s="938"/>
      <c r="BX109" s="938"/>
      <c r="BY109" s="938"/>
      <c r="BZ109" s="939"/>
      <c r="CA109" s="937" t="s">
        <v>293</v>
      </c>
      <c r="CB109" s="938"/>
      <c r="CC109" s="938"/>
      <c r="CD109" s="938"/>
      <c r="CE109" s="939"/>
      <c r="CF109" s="958" t="s">
        <v>411</v>
      </c>
      <c r="CG109" s="958"/>
      <c r="CH109" s="958"/>
      <c r="CI109" s="958"/>
      <c r="CJ109" s="958"/>
      <c r="CK109" s="937" t="s">
        <v>412</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410</v>
      </c>
      <c r="DH109" s="938"/>
      <c r="DI109" s="938"/>
      <c r="DJ109" s="938"/>
      <c r="DK109" s="939"/>
      <c r="DL109" s="937" t="s">
        <v>294</v>
      </c>
      <c r="DM109" s="938"/>
      <c r="DN109" s="938"/>
      <c r="DO109" s="938"/>
      <c r="DP109" s="939"/>
      <c r="DQ109" s="937" t="s">
        <v>293</v>
      </c>
      <c r="DR109" s="938"/>
      <c r="DS109" s="938"/>
      <c r="DT109" s="938"/>
      <c r="DU109" s="939"/>
      <c r="DV109" s="937" t="s">
        <v>411</v>
      </c>
      <c r="DW109" s="938"/>
      <c r="DX109" s="938"/>
      <c r="DY109" s="938"/>
      <c r="DZ109" s="940"/>
    </row>
    <row r="110" spans="1:131" s="234" customFormat="1" ht="26.25" customHeight="1" x14ac:dyDescent="0.15">
      <c r="A110" s="941" t="s">
        <v>413</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81997515</v>
      </c>
      <c r="AB110" s="945"/>
      <c r="AC110" s="945"/>
      <c r="AD110" s="945"/>
      <c r="AE110" s="946"/>
      <c r="AF110" s="947">
        <v>82335005</v>
      </c>
      <c r="AG110" s="945"/>
      <c r="AH110" s="945"/>
      <c r="AI110" s="945"/>
      <c r="AJ110" s="946"/>
      <c r="AK110" s="947">
        <v>81596112</v>
      </c>
      <c r="AL110" s="945"/>
      <c r="AM110" s="945"/>
      <c r="AN110" s="945"/>
      <c r="AO110" s="946"/>
      <c r="AP110" s="948">
        <v>34.4</v>
      </c>
      <c r="AQ110" s="949"/>
      <c r="AR110" s="949"/>
      <c r="AS110" s="949"/>
      <c r="AT110" s="950"/>
      <c r="AU110" s="951" t="s">
        <v>70</v>
      </c>
      <c r="AV110" s="952"/>
      <c r="AW110" s="952"/>
      <c r="AX110" s="952"/>
      <c r="AY110" s="952"/>
      <c r="AZ110" s="993" t="s">
        <v>414</v>
      </c>
      <c r="BA110" s="942"/>
      <c r="BB110" s="942"/>
      <c r="BC110" s="942"/>
      <c r="BD110" s="942"/>
      <c r="BE110" s="942"/>
      <c r="BF110" s="942"/>
      <c r="BG110" s="942"/>
      <c r="BH110" s="942"/>
      <c r="BI110" s="942"/>
      <c r="BJ110" s="942"/>
      <c r="BK110" s="942"/>
      <c r="BL110" s="942"/>
      <c r="BM110" s="942"/>
      <c r="BN110" s="942"/>
      <c r="BO110" s="942"/>
      <c r="BP110" s="943"/>
      <c r="BQ110" s="979">
        <v>1246825091</v>
      </c>
      <c r="BR110" s="980"/>
      <c r="BS110" s="980"/>
      <c r="BT110" s="980"/>
      <c r="BU110" s="980"/>
      <c r="BV110" s="980">
        <v>1235780371</v>
      </c>
      <c r="BW110" s="980"/>
      <c r="BX110" s="980"/>
      <c r="BY110" s="980"/>
      <c r="BZ110" s="980"/>
      <c r="CA110" s="980">
        <v>1213260500</v>
      </c>
      <c r="CB110" s="980"/>
      <c r="CC110" s="980"/>
      <c r="CD110" s="980"/>
      <c r="CE110" s="980"/>
      <c r="CF110" s="994">
        <v>512.1</v>
      </c>
      <c r="CG110" s="995"/>
      <c r="CH110" s="995"/>
      <c r="CI110" s="995"/>
      <c r="CJ110" s="995"/>
      <c r="CK110" s="996" t="s">
        <v>415</v>
      </c>
      <c r="CL110" s="997"/>
      <c r="CM110" s="976" t="s">
        <v>416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136</v>
      </c>
      <c r="DH110" s="980"/>
      <c r="DI110" s="980"/>
      <c r="DJ110" s="980"/>
      <c r="DK110" s="980"/>
      <c r="DL110" s="980" t="s">
        <v>136</v>
      </c>
      <c r="DM110" s="980"/>
      <c r="DN110" s="980"/>
      <c r="DO110" s="980"/>
      <c r="DP110" s="980"/>
      <c r="DQ110" s="980" t="s">
        <v>136</v>
      </c>
      <c r="DR110" s="980"/>
      <c r="DS110" s="980"/>
      <c r="DT110" s="980"/>
      <c r="DU110" s="980"/>
      <c r="DV110" s="981" t="s">
        <v>136</v>
      </c>
      <c r="DW110" s="981"/>
      <c r="DX110" s="981"/>
      <c r="DY110" s="981"/>
      <c r="DZ110" s="982"/>
    </row>
    <row r="111" spans="1:131" s="234" customFormat="1" ht="26.25" customHeight="1" x14ac:dyDescent="0.15">
      <c r="A111" s="983" t="s">
        <v>417</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136</v>
      </c>
      <c r="AB111" s="987"/>
      <c r="AC111" s="987"/>
      <c r="AD111" s="987"/>
      <c r="AE111" s="988"/>
      <c r="AF111" s="989" t="s">
        <v>136</v>
      </c>
      <c r="AG111" s="987"/>
      <c r="AH111" s="987"/>
      <c r="AI111" s="987"/>
      <c r="AJ111" s="988"/>
      <c r="AK111" s="989" t="s">
        <v>136</v>
      </c>
      <c r="AL111" s="987"/>
      <c r="AM111" s="987"/>
      <c r="AN111" s="987"/>
      <c r="AO111" s="988"/>
      <c r="AP111" s="990" t="s">
        <v>136</v>
      </c>
      <c r="AQ111" s="991"/>
      <c r="AR111" s="991"/>
      <c r="AS111" s="991"/>
      <c r="AT111" s="992"/>
      <c r="AU111" s="953"/>
      <c r="AV111" s="954"/>
      <c r="AW111" s="954"/>
      <c r="AX111" s="954"/>
      <c r="AY111" s="954"/>
      <c r="AZ111" s="1002" t="s">
        <v>418</v>
      </c>
      <c r="BA111" s="1003"/>
      <c r="BB111" s="1003"/>
      <c r="BC111" s="1003"/>
      <c r="BD111" s="1003"/>
      <c r="BE111" s="1003"/>
      <c r="BF111" s="1003"/>
      <c r="BG111" s="1003"/>
      <c r="BH111" s="1003"/>
      <c r="BI111" s="1003"/>
      <c r="BJ111" s="1003"/>
      <c r="BK111" s="1003"/>
      <c r="BL111" s="1003"/>
      <c r="BM111" s="1003"/>
      <c r="BN111" s="1003"/>
      <c r="BO111" s="1003"/>
      <c r="BP111" s="1004"/>
      <c r="BQ111" s="972">
        <v>381433</v>
      </c>
      <c r="BR111" s="973"/>
      <c r="BS111" s="973"/>
      <c r="BT111" s="973"/>
      <c r="BU111" s="973"/>
      <c r="BV111" s="973">
        <v>274442</v>
      </c>
      <c r="BW111" s="973"/>
      <c r="BX111" s="973"/>
      <c r="BY111" s="973"/>
      <c r="BZ111" s="973"/>
      <c r="CA111" s="973">
        <v>199684</v>
      </c>
      <c r="CB111" s="973"/>
      <c r="CC111" s="973"/>
      <c r="CD111" s="973"/>
      <c r="CE111" s="973"/>
      <c r="CF111" s="967">
        <v>0.1</v>
      </c>
      <c r="CG111" s="968"/>
      <c r="CH111" s="968"/>
      <c r="CI111" s="968"/>
      <c r="CJ111" s="968"/>
      <c r="CK111" s="998"/>
      <c r="CL111" s="999"/>
      <c r="CM111" s="969" t="s">
        <v>419</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136</v>
      </c>
      <c r="DH111" s="973"/>
      <c r="DI111" s="973"/>
      <c r="DJ111" s="973"/>
      <c r="DK111" s="973"/>
      <c r="DL111" s="973" t="s">
        <v>136</v>
      </c>
      <c r="DM111" s="973"/>
      <c r="DN111" s="973"/>
      <c r="DO111" s="973"/>
      <c r="DP111" s="973"/>
      <c r="DQ111" s="973" t="s">
        <v>136</v>
      </c>
      <c r="DR111" s="973"/>
      <c r="DS111" s="973"/>
      <c r="DT111" s="973"/>
      <c r="DU111" s="973"/>
      <c r="DV111" s="974" t="s">
        <v>136</v>
      </c>
      <c r="DW111" s="974"/>
      <c r="DX111" s="974"/>
      <c r="DY111" s="974"/>
      <c r="DZ111" s="975"/>
    </row>
    <row r="112" spans="1:131" s="234" customFormat="1" ht="26.25" customHeight="1" x14ac:dyDescent="0.15">
      <c r="A112" s="1012" t="s">
        <v>420</v>
      </c>
      <c r="B112" s="1013"/>
      <c r="C112" s="1003" t="s">
        <v>421</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05">
        <v>8734692</v>
      </c>
      <c r="AB112" s="1006"/>
      <c r="AC112" s="1006"/>
      <c r="AD112" s="1006"/>
      <c r="AE112" s="1007"/>
      <c r="AF112" s="1008">
        <v>9086833</v>
      </c>
      <c r="AG112" s="1006"/>
      <c r="AH112" s="1006"/>
      <c r="AI112" s="1006"/>
      <c r="AJ112" s="1007"/>
      <c r="AK112" s="1008">
        <v>9282501</v>
      </c>
      <c r="AL112" s="1006"/>
      <c r="AM112" s="1006"/>
      <c r="AN112" s="1006"/>
      <c r="AO112" s="1007"/>
      <c r="AP112" s="1009">
        <v>3.9</v>
      </c>
      <c r="AQ112" s="1010"/>
      <c r="AR112" s="1010"/>
      <c r="AS112" s="1010"/>
      <c r="AT112" s="1011"/>
      <c r="AU112" s="953"/>
      <c r="AV112" s="954"/>
      <c r="AW112" s="954"/>
      <c r="AX112" s="954"/>
      <c r="AY112" s="954"/>
      <c r="AZ112" s="1002" t="s">
        <v>422</v>
      </c>
      <c r="BA112" s="1003"/>
      <c r="BB112" s="1003"/>
      <c r="BC112" s="1003"/>
      <c r="BD112" s="1003"/>
      <c r="BE112" s="1003"/>
      <c r="BF112" s="1003"/>
      <c r="BG112" s="1003"/>
      <c r="BH112" s="1003"/>
      <c r="BI112" s="1003"/>
      <c r="BJ112" s="1003"/>
      <c r="BK112" s="1003"/>
      <c r="BL112" s="1003"/>
      <c r="BM112" s="1003"/>
      <c r="BN112" s="1003"/>
      <c r="BO112" s="1003"/>
      <c r="BP112" s="1004"/>
      <c r="BQ112" s="972">
        <v>31587910</v>
      </c>
      <c r="BR112" s="973"/>
      <c r="BS112" s="973"/>
      <c r="BT112" s="973"/>
      <c r="BU112" s="973"/>
      <c r="BV112" s="973">
        <v>32036376</v>
      </c>
      <c r="BW112" s="973"/>
      <c r="BX112" s="973"/>
      <c r="BY112" s="973"/>
      <c r="BZ112" s="973"/>
      <c r="CA112" s="973">
        <v>28268753</v>
      </c>
      <c r="CB112" s="973"/>
      <c r="CC112" s="973"/>
      <c r="CD112" s="973"/>
      <c r="CE112" s="973"/>
      <c r="CF112" s="967">
        <v>11.9</v>
      </c>
      <c r="CG112" s="968"/>
      <c r="CH112" s="968"/>
      <c r="CI112" s="968"/>
      <c r="CJ112" s="968"/>
      <c r="CK112" s="998"/>
      <c r="CL112" s="999"/>
      <c r="CM112" s="969" t="s">
        <v>423</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136</v>
      </c>
      <c r="DH112" s="973"/>
      <c r="DI112" s="973"/>
      <c r="DJ112" s="973"/>
      <c r="DK112" s="973"/>
      <c r="DL112" s="973" t="s">
        <v>136</v>
      </c>
      <c r="DM112" s="973"/>
      <c r="DN112" s="973"/>
      <c r="DO112" s="973"/>
      <c r="DP112" s="973"/>
      <c r="DQ112" s="973" t="s">
        <v>136</v>
      </c>
      <c r="DR112" s="973"/>
      <c r="DS112" s="973"/>
      <c r="DT112" s="973"/>
      <c r="DU112" s="973"/>
      <c r="DV112" s="974" t="s">
        <v>136</v>
      </c>
      <c r="DW112" s="974"/>
      <c r="DX112" s="974"/>
      <c r="DY112" s="974"/>
      <c r="DZ112" s="975"/>
    </row>
    <row r="113" spans="1:130" s="234" customFormat="1" ht="26.25" customHeight="1" x14ac:dyDescent="0.15">
      <c r="A113" s="1014"/>
      <c r="B113" s="1015"/>
      <c r="C113" s="1003" t="s">
        <v>424</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1005">
        <v>3032606</v>
      </c>
      <c r="AB113" s="1006"/>
      <c r="AC113" s="1006"/>
      <c r="AD113" s="1006"/>
      <c r="AE113" s="1007"/>
      <c r="AF113" s="1008">
        <v>3044308</v>
      </c>
      <c r="AG113" s="1006"/>
      <c r="AH113" s="1006"/>
      <c r="AI113" s="1006"/>
      <c r="AJ113" s="1007"/>
      <c r="AK113" s="1008">
        <v>2463561</v>
      </c>
      <c r="AL113" s="1006"/>
      <c r="AM113" s="1006"/>
      <c r="AN113" s="1006"/>
      <c r="AO113" s="1007"/>
      <c r="AP113" s="1009">
        <v>1</v>
      </c>
      <c r="AQ113" s="1010"/>
      <c r="AR113" s="1010"/>
      <c r="AS113" s="1010"/>
      <c r="AT113" s="1011"/>
      <c r="AU113" s="953"/>
      <c r="AV113" s="954"/>
      <c r="AW113" s="954"/>
      <c r="AX113" s="954"/>
      <c r="AY113" s="954"/>
      <c r="AZ113" s="1002" t="s">
        <v>425</v>
      </c>
      <c r="BA113" s="1003"/>
      <c r="BB113" s="1003"/>
      <c r="BC113" s="1003"/>
      <c r="BD113" s="1003"/>
      <c r="BE113" s="1003"/>
      <c r="BF113" s="1003"/>
      <c r="BG113" s="1003"/>
      <c r="BH113" s="1003"/>
      <c r="BI113" s="1003"/>
      <c r="BJ113" s="1003"/>
      <c r="BK113" s="1003"/>
      <c r="BL113" s="1003"/>
      <c r="BM113" s="1003"/>
      <c r="BN113" s="1003"/>
      <c r="BO113" s="1003"/>
      <c r="BP113" s="1004"/>
      <c r="BQ113" s="972" t="s">
        <v>136</v>
      </c>
      <c r="BR113" s="973"/>
      <c r="BS113" s="973"/>
      <c r="BT113" s="973"/>
      <c r="BU113" s="973"/>
      <c r="BV113" s="973" t="s">
        <v>136</v>
      </c>
      <c r="BW113" s="973"/>
      <c r="BX113" s="973"/>
      <c r="BY113" s="973"/>
      <c r="BZ113" s="973"/>
      <c r="CA113" s="973" t="s">
        <v>136</v>
      </c>
      <c r="CB113" s="973"/>
      <c r="CC113" s="973"/>
      <c r="CD113" s="973"/>
      <c r="CE113" s="973"/>
      <c r="CF113" s="967" t="s">
        <v>136</v>
      </c>
      <c r="CG113" s="968"/>
      <c r="CH113" s="968"/>
      <c r="CI113" s="968"/>
      <c r="CJ113" s="968"/>
      <c r="CK113" s="998"/>
      <c r="CL113" s="999"/>
      <c r="CM113" s="969" t="s">
        <v>426</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972" t="s">
        <v>136</v>
      </c>
      <c r="DH113" s="973"/>
      <c r="DI113" s="973"/>
      <c r="DJ113" s="973"/>
      <c r="DK113" s="973"/>
      <c r="DL113" s="973" t="s">
        <v>136</v>
      </c>
      <c r="DM113" s="973"/>
      <c r="DN113" s="973"/>
      <c r="DO113" s="973"/>
      <c r="DP113" s="973"/>
      <c r="DQ113" s="973" t="s">
        <v>136</v>
      </c>
      <c r="DR113" s="973"/>
      <c r="DS113" s="973"/>
      <c r="DT113" s="973"/>
      <c r="DU113" s="973"/>
      <c r="DV113" s="974" t="s">
        <v>136</v>
      </c>
      <c r="DW113" s="974"/>
      <c r="DX113" s="974"/>
      <c r="DY113" s="974"/>
      <c r="DZ113" s="975"/>
    </row>
    <row r="114" spans="1:130" s="234" customFormat="1" ht="26.25" customHeight="1" x14ac:dyDescent="0.15">
      <c r="A114" s="1014"/>
      <c r="B114" s="1015"/>
      <c r="C114" s="1003" t="s">
        <v>427</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05" t="s">
        <v>136</v>
      </c>
      <c r="AB114" s="1006"/>
      <c r="AC114" s="1006"/>
      <c r="AD114" s="1006"/>
      <c r="AE114" s="1007"/>
      <c r="AF114" s="1008" t="s">
        <v>136</v>
      </c>
      <c r="AG114" s="1006"/>
      <c r="AH114" s="1006"/>
      <c r="AI114" s="1006"/>
      <c r="AJ114" s="1007"/>
      <c r="AK114" s="1008" t="s">
        <v>136</v>
      </c>
      <c r="AL114" s="1006"/>
      <c r="AM114" s="1006"/>
      <c r="AN114" s="1006"/>
      <c r="AO114" s="1007"/>
      <c r="AP114" s="1009" t="s">
        <v>136</v>
      </c>
      <c r="AQ114" s="1010"/>
      <c r="AR114" s="1010"/>
      <c r="AS114" s="1010"/>
      <c r="AT114" s="1011"/>
      <c r="AU114" s="953"/>
      <c r="AV114" s="954"/>
      <c r="AW114" s="954"/>
      <c r="AX114" s="954"/>
      <c r="AY114" s="954"/>
      <c r="AZ114" s="1002" t="s">
        <v>428</v>
      </c>
      <c r="BA114" s="1003"/>
      <c r="BB114" s="1003"/>
      <c r="BC114" s="1003"/>
      <c r="BD114" s="1003"/>
      <c r="BE114" s="1003"/>
      <c r="BF114" s="1003"/>
      <c r="BG114" s="1003"/>
      <c r="BH114" s="1003"/>
      <c r="BI114" s="1003"/>
      <c r="BJ114" s="1003"/>
      <c r="BK114" s="1003"/>
      <c r="BL114" s="1003"/>
      <c r="BM114" s="1003"/>
      <c r="BN114" s="1003"/>
      <c r="BO114" s="1003"/>
      <c r="BP114" s="1004"/>
      <c r="BQ114" s="972">
        <v>126201038</v>
      </c>
      <c r="BR114" s="973"/>
      <c r="BS114" s="973"/>
      <c r="BT114" s="973"/>
      <c r="BU114" s="973"/>
      <c r="BV114" s="973">
        <v>118462602</v>
      </c>
      <c r="BW114" s="973"/>
      <c r="BX114" s="973"/>
      <c r="BY114" s="973"/>
      <c r="BZ114" s="973"/>
      <c r="CA114" s="973">
        <v>114535400</v>
      </c>
      <c r="CB114" s="973"/>
      <c r="CC114" s="973"/>
      <c r="CD114" s="973"/>
      <c r="CE114" s="973"/>
      <c r="CF114" s="967">
        <v>48.3</v>
      </c>
      <c r="CG114" s="968"/>
      <c r="CH114" s="968"/>
      <c r="CI114" s="968"/>
      <c r="CJ114" s="968"/>
      <c r="CK114" s="998"/>
      <c r="CL114" s="999"/>
      <c r="CM114" s="969" t="s">
        <v>429</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972">
        <v>381433</v>
      </c>
      <c r="DH114" s="973"/>
      <c r="DI114" s="973"/>
      <c r="DJ114" s="973"/>
      <c r="DK114" s="973"/>
      <c r="DL114" s="973">
        <v>274442</v>
      </c>
      <c r="DM114" s="973"/>
      <c r="DN114" s="973"/>
      <c r="DO114" s="973"/>
      <c r="DP114" s="973"/>
      <c r="DQ114" s="973">
        <v>199684</v>
      </c>
      <c r="DR114" s="973"/>
      <c r="DS114" s="973"/>
      <c r="DT114" s="973"/>
      <c r="DU114" s="973"/>
      <c r="DV114" s="974">
        <v>0.1</v>
      </c>
      <c r="DW114" s="974"/>
      <c r="DX114" s="974"/>
      <c r="DY114" s="974"/>
      <c r="DZ114" s="975"/>
    </row>
    <row r="115" spans="1:130" s="234" customFormat="1" ht="26.25" customHeight="1" x14ac:dyDescent="0.15">
      <c r="A115" s="1014"/>
      <c r="B115" s="1015"/>
      <c r="C115" s="1003" t="s">
        <v>430</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1005">
        <v>404354</v>
      </c>
      <c r="AB115" s="1006"/>
      <c r="AC115" s="1006"/>
      <c r="AD115" s="1006"/>
      <c r="AE115" s="1007"/>
      <c r="AF115" s="1008">
        <v>319289</v>
      </c>
      <c r="AG115" s="1006"/>
      <c r="AH115" s="1006"/>
      <c r="AI115" s="1006"/>
      <c r="AJ115" s="1007"/>
      <c r="AK115" s="1008">
        <v>440769</v>
      </c>
      <c r="AL115" s="1006"/>
      <c r="AM115" s="1006"/>
      <c r="AN115" s="1006"/>
      <c r="AO115" s="1007"/>
      <c r="AP115" s="1009">
        <v>0.2</v>
      </c>
      <c r="AQ115" s="1010"/>
      <c r="AR115" s="1010"/>
      <c r="AS115" s="1010"/>
      <c r="AT115" s="1011"/>
      <c r="AU115" s="953"/>
      <c r="AV115" s="954"/>
      <c r="AW115" s="954"/>
      <c r="AX115" s="954"/>
      <c r="AY115" s="954"/>
      <c r="AZ115" s="1002" t="s">
        <v>431</v>
      </c>
      <c r="BA115" s="1003"/>
      <c r="BB115" s="1003"/>
      <c r="BC115" s="1003"/>
      <c r="BD115" s="1003"/>
      <c r="BE115" s="1003"/>
      <c r="BF115" s="1003"/>
      <c r="BG115" s="1003"/>
      <c r="BH115" s="1003"/>
      <c r="BI115" s="1003"/>
      <c r="BJ115" s="1003"/>
      <c r="BK115" s="1003"/>
      <c r="BL115" s="1003"/>
      <c r="BM115" s="1003"/>
      <c r="BN115" s="1003"/>
      <c r="BO115" s="1003"/>
      <c r="BP115" s="1004"/>
      <c r="BQ115" s="972">
        <v>14767804</v>
      </c>
      <c r="BR115" s="973"/>
      <c r="BS115" s="973"/>
      <c r="BT115" s="973"/>
      <c r="BU115" s="973"/>
      <c r="BV115" s="973">
        <v>14758546</v>
      </c>
      <c r="BW115" s="973"/>
      <c r="BX115" s="973"/>
      <c r="BY115" s="973"/>
      <c r="BZ115" s="973"/>
      <c r="CA115" s="973">
        <v>10423897</v>
      </c>
      <c r="CB115" s="973"/>
      <c r="CC115" s="973"/>
      <c r="CD115" s="973"/>
      <c r="CE115" s="973"/>
      <c r="CF115" s="967">
        <v>4.4000000000000004</v>
      </c>
      <c r="CG115" s="968"/>
      <c r="CH115" s="968"/>
      <c r="CI115" s="968"/>
      <c r="CJ115" s="968"/>
      <c r="CK115" s="998"/>
      <c r="CL115" s="999"/>
      <c r="CM115" s="1002" t="s">
        <v>432</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972" t="s">
        <v>136</v>
      </c>
      <c r="DH115" s="973"/>
      <c r="DI115" s="973"/>
      <c r="DJ115" s="973"/>
      <c r="DK115" s="973"/>
      <c r="DL115" s="973" t="s">
        <v>136</v>
      </c>
      <c r="DM115" s="973"/>
      <c r="DN115" s="973"/>
      <c r="DO115" s="973"/>
      <c r="DP115" s="973"/>
      <c r="DQ115" s="973" t="s">
        <v>136</v>
      </c>
      <c r="DR115" s="973"/>
      <c r="DS115" s="973"/>
      <c r="DT115" s="973"/>
      <c r="DU115" s="973"/>
      <c r="DV115" s="974" t="s">
        <v>136</v>
      </c>
      <c r="DW115" s="974"/>
      <c r="DX115" s="974"/>
      <c r="DY115" s="974"/>
      <c r="DZ115" s="975"/>
    </row>
    <row r="116" spans="1:130" s="234" customFormat="1" ht="26.25" customHeight="1" x14ac:dyDescent="0.15">
      <c r="A116" s="1016"/>
      <c r="B116" s="1017"/>
      <c r="C116" s="1018" t="s">
        <v>433</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05">
        <v>477</v>
      </c>
      <c r="AB116" s="1006"/>
      <c r="AC116" s="1006"/>
      <c r="AD116" s="1006"/>
      <c r="AE116" s="1007"/>
      <c r="AF116" s="1008">
        <v>49</v>
      </c>
      <c r="AG116" s="1006"/>
      <c r="AH116" s="1006"/>
      <c r="AI116" s="1006"/>
      <c r="AJ116" s="1007"/>
      <c r="AK116" s="1008">
        <v>36</v>
      </c>
      <c r="AL116" s="1006"/>
      <c r="AM116" s="1006"/>
      <c r="AN116" s="1006"/>
      <c r="AO116" s="1007"/>
      <c r="AP116" s="1009">
        <v>0</v>
      </c>
      <c r="AQ116" s="1010"/>
      <c r="AR116" s="1010"/>
      <c r="AS116" s="1010"/>
      <c r="AT116" s="1011"/>
      <c r="AU116" s="953"/>
      <c r="AV116" s="954"/>
      <c r="AW116" s="954"/>
      <c r="AX116" s="954"/>
      <c r="AY116" s="954"/>
      <c r="AZ116" s="1020" t="s">
        <v>434</v>
      </c>
      <c r="BA116" s="1021"/>
      <c r="BB116" s="1021"/>
      <c r="BC116" s="1021"/>
      <c r="BD116" s="1021"/>
      <c r="BE116" s="1021"/>
      <c r="BF116" s="1021"/>
      <c r="BG116" s="1021"/>
      <c r="BH116" s="1021"/>
      <c r="BI116" s="1021"/>
      <c r="BJ116" s="1021"/>
      <c r="BK116" s="1021"/>
      <c r="BL116" s="1021"/>
      <c r="BM116" s="1021"/>
      <c r="BN116" s="1021"/>
      <c r="BO116" s="1021"/>
      <c r="BP116" s="1022"/>
      <c r="BQ116" s="972" t="s">
        <v>136</v>
      </c>
      <c r="BR116" s="973"/>
      <c r="BS116" s="973"/>
      <c r="BT116" s="973"/>
      <c r="BU116" s="973"/>
      <c r="BV116" s="973" t="s">
        <v>136</v>
      </c>
      <c r="BW116" s="973"/>
      <c r="BX116" s="973"/>
      <c r="BY116" s="973"/>
      <c r="BZ116" s="973"/>
      <c r="CA116" s="973" t="s">
        <v>136</v>
      </c>
      <c r="CB116" s="973"/>
      <c r="CC116" s="973"/>
      <c r="CD116" s="973"/>
      <c r="CE116" s="973"/>
      <c r="CF116" s="967" t="s">
        <v>136</v>
      </c>
      <c r="CG116" s="968"/>
      <c r="CH116" s="968"/>
      <c r="CI116" s="968"/>
      <c r="CJ116" s="968"/>
      <c r="CK116" s="998"/>
      <c r="CL116" s="999"/>
      <c r="CM116" s="969" t="s">
        <v>435</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972" t="s">
        <v>136</v>
      </c>
      <c r="DH116" s="973"/>
      <c r="DI116" s="973"/>
      <c r="DJ116" s="973"/>
      <c r="DK116" s="973"/>
      <c r="DL116" s="973" t="s">
        <v>136</v>
      </c>
      <c r="DM116" s="973"/>
      <c r="DN116" s="973"/>
      <c r="DO116" s="973"/>
      <c r="DP116" s="973"/>
      <c r="DQ116" s="973" t="s">
        <v>136</v>
      </c>
      <c r="DR116" s="973"/>
      <c r="DS116" s="973"/>
      <c r="DT116" s="973"/>
      <c r="DU116" s="973"/>
      <c r="DV116" s="974" t="s">
        <v>136</v>
      </c>
      <c r="DW116" s="974"/>
      <c r="DX116" s="974"/>
      <c r="DY116" s="974"/>
      <c r="DZ116" s="975"/>
    </row>
    <row r="117" spans="1:130" s="234" customFormat="1" ht="26.25" customHeight="1" x14ac:dyDescent="0.15">
      <c r="A117" s="957" t="s">
        <v>154</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436</v>
      </c>
      <c r="Z117" s="939"/>
      <c r="AA117" s="1029">
        <v>94169644</v>
      </c>
      <c r="AB117" s="1030"/>
      <c r="AC117" s="1030"/>
      <c r="AD117" s="1030"/>
      <c r="AE117" s="1031"/>
      <c r="AF117" s="1032">
        <v>94785484</v>
      </c>
      <c r="AG117" s="1030"/>
      <c r="AH117" s="1030"/>
      <c r="AI117" s="1030"/>
      <c r="AJ117" s="1031"/>
      <c r="AK117" s="1032">
        <v>93782979</v>
      </c>
      <c r="AL117" s="1030"/>
      <c r="AM117" s="1030"/>
      <c r="AN117" s="1030"/>
      <c r="AO117" s="1031"/>
      <c r="AP117" s="1033"/>
      <c r="AQ117" s="1034"/>
      <c r="AR117" s="1034"/>
      <c r="AS117" s="1034"/>
      <c r="AT117" s="1035"/>
      <c r="AU117" s="953"/>
      <c r="AV117" s="954"/>
      <c r="AW117" s="954"/>
      <c r="AX117" s="954"/>
      <c r="AY117" s="954"/>
      <c r="AZ117" s="1002" t="s">
        <v>437</v>
      </c>
      <c r="BA117" s="1003"/>
      <c r="BB117" s="1003"/>
      <c r="BC117" s="1003"/>
      <c r="BD117" s="1003"/>
      <c r="BE117" s="1003"/>
      <c r="BF117" s="1003"/>
      <c r="BG117" s="1003"/>
      <c r="BH117" s="1003"/>
      <c r="BI117" s="1003"/>
      <c r="BJ117" s="1003"/>
      <c r="BK117" s="1003"/>
      <c r="BL117" s="1003"/>
      <c r="BM117" s="1003"/>
      <c r="BN117" s="1003"/>
      <c r="BO117" s="1003"/>
      <c r="BP117" s="1004"/>
      <c r="BQ117" s="972" t="s">
        <v>136</v>
      </c>
      <c r="BR117" s="973"/>
      <c r="BS117" s="973"/>
      <c r="BT117" s="973"/>
      <c r="BU117" s="973"/>
      <c r="BV117" s="973" t="s">
        <v>136</v>
      </c>
      <c r="BW117" s="973"/>
      <c r="BX117" s="973"/>
      <c r="BY117" s="973"/>
      <c r="BZ117" s="973"/>
      <c r="CA117" s="973" t="s">
        <v>136</v>
      </c>
      <c r="CB117" s="973"/>
      <c r="CC117" s="973"/>
      <c r="CD117" s="973"/>
      <c r="CE117" s="973"/>
      <c r="CF117" s="967" t="s">
        <v>136</v>
      </c>
      <c r="CG117" s="968"/>
      <c r="CH117" s="968"/>
      <c r="CI117" s="968"/>
      <c r="CJ117" s="968"/>
      <c r="CK117" s="998"/>
      <c r="CL117" s="999"/>
      <c r="CM117" s="969" t="s">
        <v>438</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972" t="s">
        <v>136</v>
      </c>
      <c r="DH117" s="973"/>
      <c r="DI117" s="973"/>
      <c r="DJ117" s="973"/>
      <c r="DK117" s="973"/>
      <c r="DL117" s="973" t="s">
        <v>136</v>
      </c>
      <c r="DM117" s="973"/>
      <c r="DN117" s="973"/>
      <c r="DO117" s="973"/>
      <c r="DP117" s="973"/>
      <c r="DQ117" s="973" t="s">
        <v>136</v>
      </c>
      <c r="DR117" s="973"/>
      <c r="DS117" s="973"/>
      <c r="DT117" s="973"/>
      <c r="DU117" s="973"/>
      <c r="DV117" s="974" t="s">
        <v>136</v>
      </c>
      <c r="DW117" s="974"/>
      <c r="DX117" s="974"/>
      <c r="DY117" s="974"/>
      <c r="DZ117" s="975"/>
    </row>
    <row r="118" spans="1:130" s="234" customFormat="1" ht="26.25" customHeight="1" x14ac:dyDescent="0.15">
      <c r="A118" s="957" t="s">
        <v>412</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410</v>
      </c>
      <c r="AB118" s="938"/>
      <c r="AC118" s="938"/>
      <c r="AD118" s="938"/>
      <c r="AE118" s="939"/>
      <c r="AF118" s="937" t="s">
        <v>294</v>
      </c>
      <c r="AG118" s="938"/>
      <c r="AH118" s="938"/>
      <c r="AI118" s="938"/>
      <c r="AJ118" s="939"/>
      <c r="AK118" s="937" t="s">
        <v>293</v>
      </c>
      <c r="AL118" s="938"/>
      <c r="AM118" s="938"/>
      <c r="AN118" s="938"/>
      <c r="AO118" s="939"/>
      <c r="AP118" s="1024" t="s">
        <v>411</v>
      </c>
      <c r="AQ118" s="1025"/>
      <c r="AR118" s="1025"/>
      <c r="AS118" s="1025"/>
      <c r="AT118" s="1026"/>
      <c r="AU118" s="953"/>
      <c r="AV118" s="954"/>
      <c r="AW118" s="954"/>
      <c r="AX118" s="954"/>
      <c r="AY118" s="954"/>
      <c r="AZ118" s="1027" t="s">
        <v>439</v>
      </c>
      <c r="BA118" s="1018"/>
      <c r="BB118" s="1018"/>
      <c r="BC118" s="1018"/>
      <c r="BD118" s="1018"/>
      <c r="BE118" s="1018"/>
      <c r="BF118" s="1018"/>
      <c r="BG118" s="1018"/>
      <c r="BH118" s="1018"/>
      <c r="BI118" s="1018"/>
      <c r="BJ118" s="1018"/>
      <c r="BK118" s="1018"/>
      <c r="BL118" s="1018"/>
      <c r="BM118" s="1018"/>
      <c r="BN118" s="1018"/>
      <c r="BO118" s="1018"/>
      <c r="BP118" s="1019"/>
      <c r="BQ118" s="1044" t="s">
        <v>136</v>
      </c>
      <c r="BR118" s="1045"/>
      <c r="BS118" s="1045"/>
      <c r="BT118" s="1045"/>
      <c r="BU118" s="1045"/>
      <c r="BV118" s="1045" t="s">
        <v>136</v>
      </c>
      <c r="BW118" s="1045"/>
      <c r="BX118" s="1045"/>
      <c r="BY118" s="1045"/>
      <c r="BZ118" s="1045"/>
      <c r="CA118" s="1045" t="s">
        <v>136</v>
      </c>
      <c r="CB118" s="1045"/>
      <c r="CC118" s="1045"/>
      <c r="CD118" s="1045"/>
      <c r="CE118" s="1045"/>
      <c r="CF118" s="967" t="s">
        <v>136</v>
      </c>
      <c r="CG118" s="968"/>
      <c r="CH118" s="968"/>
      <c r="CI118" s="968"/>
      <c r="CJ118" s="968"/>
      <c r="CK118" s="998"/>
      <c r="CL118" s="999"/>
      <c r="CM118" s="969" t="s">
        <v>440</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972" t="s">
        <v>136</v>
      </c>
      <c r="DH118" s="973"/>
      <c r="DI118" s="973"/>
      <c r="DJ118" s="973"/>
      <c r="DK118" s="973"/>
      <c r="DL118" s="973" t="s">
        <v>136</v>
      </c>
      <c r="DM118" s="973"/>
      <c r="DN118" s="973"/>
      <c r="DO118" s="973"/>
      <c r="DP118" s="973"/>
      <c r="DQ118" s="973" t="s">
        <v>136</v>
      </c>
      <c r="DR118" s="973"/>
      <c r="DS118" s="973"/>
      <c r="DT118" s="973"/>
      <c r="DU118" s="973"/>
      <c r="DV118" s="974" t="s">
        <v>136</v>
      </c>
      <c r="DW118" s="974"/>
      <c r="DX118" s="974"/>
      <c r="DY118" s="974"/>
      <c r="DZ118" s="975"/>
    </row>
    <row r="119" spans="1:130" s="234" customFormat="1" ht="26.25" customHeight="1" x14ac:dyDescent="0.15">
      <c r="A119" s="1109" t="s">
        <v>415</v>
      </c>
      <c r="B119" s="997"/>
      <c r="C119" s="976" t="s">
        <v>416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136</v>
      </c>
      <c r="AB119" s="945"/>
      <c r="AC119" s="945"/>
      <c r="AD119" s="945"/>
      <c r="AE119" s="946"/>
      <c r="AF119" s="947" t="s">
        <v>136</v>
      </c>
      <c r="AG119" s="945"/>
      <c r="AH119" s="945"/>
      <c r="AI119" s="945"/>
      <c r="AJ119" s="946"/>
      <c r="AK119" s="947" t="s">
        <v>136</v>
      </c>
      <c r="AL119" s="945"/>
      <c r="AM119" s="945"/>
      <c r="AN119" s="945"/>
      <c r="AO119" s="946"/>
      <c r="AP119" s="948" t="s">
        <v>136</v>
      </c>
      <c r="AQ119" s="949"/>
      <c r="AR119" s="949"/>
      <c r="AS119" s="949"/>
      <c r="AT119" s="950"/>
      <c r="AU119" s="955"/>
      <c r="AV119" s="956"/>
      <c r="AW119" s="956"/>
      <c r="AX119" s="956"/>
      <c r="AY119" s="956"/>
      <c r="AZ119" s="265" t="s">
        <v>154</v>
      </c>
      <c r="BA119" s="265"/>
      <c r="BB119" s="265"/>
      <c r="BC119" s="265"/>
      <c r="BD119" s="265"/>
      <c r="BE119" s="265"/>
      <c r="BF119" s="265"/>
      <c r="BG119" s="265"/>
      <c r="BH119" s="265"/>
      <c r="BI119" s="265"/>
      <c r="BJ119" s="265"/>
      <c r="BK119" s="265"/>
      <c r="BL119" s="265"/>
      <c r="BM119" s="265"/>
      <c r="BN119" s="265"/>
      <c r="BO119" s="1028" t="s">
        <v>441</v>
      </c>
      <c r="BP119" s="1052"/>
      <c r="BQ119" s="1044">
        <v>1419763276</v>
      </c>
      <c r="BR119" s="1045"/>
      <c r="BS119" s="1045"/>
      <c r="BT119" s="1045"/>
      <c r="BU119" s="1045"/>
      <c r="BV119" s="1045">
        <v>1401312337</v>
      </c>
      <c r="BW119" s="1045"/>
      <c r="BX119" s="1045"/>
      <c r="BY119" s="1045"/>
      <c r="BZ119" s="1045"/>
      <c r="CA119" s="1045">
        <v>1366688234</v>
      </c>
      <c r="CB119" s="1045"/>
      <c r="CC119" s="1045"/>
      <c r="CD119" s="1045"/>
      <c r="CE119" s="1045"/>
      <c r="CF119" s="1046"/>
      <c r="CG119" s="1047"/>
      <c r="CH119" s="1047"/>
      <c r="CI119" s="1047"/>
      <c r="CJ119" s="1048"/>
      <c r="CK119" s="1000"/>
      <c r="CL119" s="1001"/>
      <c r="CM119" s="1049" t="s">
        <v>442</v>
      </c>
      <c r="CN119" s="1050"/>
      <c r="CO119" s="1050"/>
      <c r="CP119" s="1050"/>
      <c r="CQ119" s="1050"/>
      <c r="CR119" s="1050"/>
      <c r="CS119" s="1050"/>
      <c r="CT119" s="1050"/>
      <c r="CU119" s="1050"/>
      <c r="CV119" s="1050"/>
      <c r="CW119" s="1050"/>
      <c r="CX119" s="1050"/>
      <c r="CY119" s="1050"/>
      <c r="CZ119" s="1050"/>
      <c r="DA119" s="1050"/>
      <c r="DB119" s="1050"/>
      <c r="DC119" s="1050"/>
      <c r="DD119" s="1050"/>
      <c r="DE119" s="1050"/>
      <c r="DF119" s="1051"/>
      <c r="DG119" s="972" t="s">
        <v>136</v>
      </c>
      <c r="DH119" s="973"/>
      <c r="DI119" s="973"/>
      <c r="DJ119" s="973"/>
      <c r="DK119" s="973"/>
      <c r="DL119" s="973" t="s">
        <v>136</v>
      </c>
      <c r="DM119" s="973"/>
      <c r="DN119" s="973"/>
      <c r="DO119" s="973"/>
      <c r="DP119" s="973"/>
      <c r="DQ119" s="973" t="s">
        <v>136</v>
      </c>
      <c r="DR119" s="973"/>
      <c r="DS119" s="973"/>
      <c r="DT119" s="973"/>
      <c r="DU119" s="973"/>
      <c r="DV119" s="974" t="s">
        <v>136</v>
      </c>
      <c r="DW119" s="974"/>
      <c r="DX119" s="974"/>
      <c r="DY119" s="974"/>
      <c r="DZ119" s="975"/>
    </row>
    <row r="120" spans="1:130" s="234" customFormat="1" ht="26.25" customHeight="1" x14ac:dyDescent="0.15">
      <c r="A120" s="1110"/>
      <c r="B120" s="999"/>
      <c r="C120" s="969" t="s">
        <v>419</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05" t="s">
        <v>136</v>
      </c>
      <c r="AB120" s="1006"/>
      <c r="AC120" s="1006"/>
      <c r="AD120" s="1006"/>
      <c r="AE120" s="1007"/>
      <c r="AF120" s="1008" t="s">
        <v>136</v>
      </c>
      <c r="AG120" s="1006"/>
      <c r="AH120" s="1006"/>
      <c r="AI120" s="1006"/>
      <c r="AJ120" s="1007"/>
      <c r="AK120" s="1008" t="s">
        <v>136</v>
      </c>
      <c r="AL120" s="1006"/>
      <c r="AM120" s="1006"/>
      <c r="AN120" s="1006"/>
      <c r="AO120" s="1007"/>
      <c r="AP120" s="1009" t="s">
        <v>136</v>
      </c>
      <c r="AQ120" s="1010"/>
      <c r="AR120" s="1010"/>
      <c r="AS120" s="1010"/>
      <c r="AT120" s="1011"/>
      <c r="AU120" s="1036" t="s">
        <v>443</v>
      </c>
      <c r="AV120" s="1037"/>
      <c r="AW120" s="1037"/>
      <c r="AX120" s="1037"/>
      <c r="AY120" s="1038"/>
      <c r="AZ120" s="993" t="s">
        <v>444</v>
      </c>
      <c r="BA120" s="942"/>
      <c r="BB120" s="942"/>
      <c r="BC120" s="942"/>
      <c r="BD120" s="942"/>
      <c r="BE120" s="942"/>
      <c r="BF120" s="942"/>
      <c r="BG120" s="942"/>
      <c r="BH120" s="942"/>
      <c r="BI120" s="942"/>
      <c r="BJ120" s="942"/>
      <c r="BK120" s="942"/>
      <c r="BL120" s="942"/>
      <c r="BM120" s="942"/>
      <c r="BN120" s="942"/>
      <c r="BO120" s="942"/>
      <c r="BP120" s="943"/>
      <c r="BQ120" s="979">
        <v>69355066</v>
      </c>
      <c r="BR120" s="980"/>
      <c r="BS120" s="980"/>
      <c r="BT120" s="980"/>
      <c r="BU120" s="980"/>
      <c r="BV120" s="980">
        <v>74241695</v>
      </c>
      <c r="BW120" s="980"/>
      <c r="BX120" s="980"/>
      <c r="BY120" s="980"/>
      <c r="BZ120" s="980"/>
      <c r="CA120" s="980">
        <v>66050192</v>
      </c>
      <c r="CB120" s="980"/>
      <c r="CC120" s="980"/>
      <c r="CD120" s="980"/>
      <c r="CE120" s="980"/>
      <c r="CF120" s="994">
        <v>27.9</v>
      </c>
      <c r="CG120" s="995"/>
      <c r="CH120" s="995"/>
      <c r="CI120" s="995"/>
      <c r="CJ120" s="995"/>
      <c r="CK120" s="1053" t="s">
        <v>445</v>
      </c>
      <c r="CL120" s="1054"/>
      <c r="CM120" s="1054"/>
      <c r="CN120" s="1054"/>
      <c r="CO120" s="1055"/>
      <c r="CP120" s="1061" t="s">
        <v>388</v>
      </c>
      <c r="CQ120" s="1062"/>
      <c r="CR120" s="1062"/>
      <c r="CS120" s="1062"/>
      <c r="CT120" s="1062"/>
      <c r="CU120" s="1062"/>
      <c r="CV120" s="1062"/>
      <c r="CW120" s="1062"/>
      <c r="CX120" s="1062"/>
      <c r="CY120" s="1062"/>
      <c r="CZ120" s="1062"/>
      <c r="DA120" s="1062"/>
      <c r="DB120" s="1062"/>
      <c r="DC120" s="1062"/>
      <c r="DD120" s="1062"/>
      <c r="DE120" s="1062"/>
      <c r="DF120" s="1063"/>
      <c r="DG120" s="979">
        <v>14158254</v>
      </c>
      <c r="DH120" s="980"/>
      <c r="DI120" s="980"/>
      <c r="DJ120" s="980"/>
      <c r="DK120" s="980"/>
      <c r="DL120" s="980">
        <v>14318555</v>
      </c>
      <c r="DM120" s="980"/>
      <c r="DN120" s="980"/>
      <c r="DO120" s="980"/>
      <c r="DP120" s="980"/>
      <c r="DQ120" s="980">
        <v>13331972</v>
      </c>
      <c r="DR120" s="980"/>
      <c r="DS120" s="980"/>
      <c r="DT120" s="980"/>
      <c r="DU120" s="980"/>
      <c r="DV120" s="981">
        <v>5.6</v>
      </c>
      <c r="DW120" s="981"/>
      <c r="DX120" s="981"/>
      <c r="DY120" s="981"/>
      <c r="DZ120" s="982"/>
    </row>
    <row r="121" spans="1:130" s="234" customFormat="1" ht="26.25" customHeight="1" x14ac:dyDescent="0.15">
      <c r="A121" s="1110"/>
      <c r="B121" s="999"/>
      <c r="C121" s="1020" t="s">
        <v>446</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05" t="s">
        <v>136</v>
      </c>
      <c r="AB121" s="1006"/>
      <c r="AC121" s="1006"/>
      <c r="AD121" s="1006"/>
      <c r="AE121" s="1007"/>
      <c r="AF121" s="1008" t="s">
        <v>136</v>
      </c>
      <c r="AG121" s="1006"/>
      <c r="AH121" s="1006"/>
      <c r="AI121" s="1006"/>
      <c r="AJ121" s="1007"/>
      <c r="AK121" s="1008" t="s">
        <v>136</v>
      </c>
      <c r="AL121" s="1006"/>
      <c r="AM121" s="1006"/>
      <c r="AN121" s="1006"/>
      <c r="AO121" s="1007"/>
      <c r="AP121" s="1009" t="s">
        <v>136</v>
      </c>
      <c r="AQ121" s="1010"/>
      <c r="AR121" s="1010"/>
      <c r="AS121" s="1010"/>
      <c r="AT121" s="1011"/>
      <c r="AU121" s="1039"/>
      <c r="AV121" s="1040"/>
      <c r="AW121" s="1040"/>
      <c r="AX121" s="1040"/>
      <c r="AY121" s="1041"/>
      <c r="AZ121" s="1002" t="s">
        <v>447</v>
      </c>
      <c r="BA121" s="1003"/>
      <c r="BB121" s="1003"/>
      <c r="BC121" s="1003"/>
      <c r="BD121" s="1003"/>
      <c r="BE121" s="1003"/>
      <c r="BF121" s="1003"/>
      <c r="BG121" s="1003"/>
      <c r="BH121" s="1003"/>
      <c r="BI121" s="1003"/>
      <c r="BJ121" s="1003"/>
      <c r="BK121" s="1003"/>
      <c r="BL121" s="1003"/>
      <c r="BM121" s="1003"/>
      <c r="BN121" s="1003"/>
      <c r="BO121" s="1003"/>
      <c r="BP121" s="1004"/>
      <c r="BQ121" s="972">
        <v>9901616</v>
      </c>
      <c r="BR121" s="973"/>
      <c r="BS121" s="973"/>
      <c r="BT121" s="973"/>
      <c r="BU121" s="973"/>
      <c r="BV121" s="973">
        <v>7627156</v>
      </c>
      <c r="BW121" s="973"/>
      <c r="BX121" s="973"/>
      <c r="BY121" s="973"/>
      <c r="BZ121" s="973"/>
      <c r="CA121" s="973">
        <v>4993113</v>
      </c>
      <c r="CB121" s="973"/>
      <c r="CC121" s="973"/>
      <c r="CD121" s="973"/>
      <c r="CE121" s="973"/>
      <c r="CF121" s="967">
        <v>2.1</v>
      </c>
      <c r="CG121" s="968"/>
      <c r="CH121" s="968"/>
      <c r="CI121" s="968"/>
      <c r="CJ121" s="968"/>
      <c r="CK121" s="1056"/>
      <c r="CL121" s="1057"/>
      <c r="CM121" s="1057"/>
      <c r="CN121" s="1057"/>
      <c r="CO121" s="1058"/>
      <c r="CP121" s="1066" t="s">
        <v>389</v>
      </c>
      <c r="CQ121" s="1067"/>
      <c r="CR121" s="1067"/>
      <c r="CS121" s="1067"/>
      <c r="CT121" s="1067"/>
      <c r="CU121" s="1067"/>
      <c r="CV121" s="1067"/>
      <c r="CW121" s="1067"/>
      <c r="CX121" s="1067"/>
      <c r="CY121" s="1067"/>
      <c r="CZ121" s="1067"/>
      <c r="DA121" s="1067"/>
      <c r="DB121" s="1067"/>
      <c r="DC121" s="1067"/>
      <c r="DD121" s="1067"/>
      <c r="DE121" s="1067"/>
      <c r="DF121" s="1068"/>
      <c r="DG121" s="972">
        <v>11913812</v>
      </c>
      <c r="DH121" s="973"/>
      <c r="DI121" s="973"/>
      <c r="DJ121" s="973"/>
      <c r="DK121" s="973"/>
      <c r="DL121" s="973">
        <v>11423779</v>
      </c>
      <c r="DM121" s="973"/>
      <c r="DN121" s="973"/>
      <c r="DO121" s="973"/>
      <c r="DP121" s="973"/>
      <c r="DQ121" s="973">
        <v>10912733</v>
      </c>
      <c r="DR121" s="973"/>
      <c r="DS121" s="973"/>
      <c r="DT121" s="973"/>
      <c r="DU121" s="973"/>
      <c r="DV121" s="974">
        <v>4.5999999999999996</v>
      </c>
      <c r="DW121" s="974"/>
      <c r="DX121" s="974"/>
      <c r="DY121" s="974"/>
      <c r="DZ121" s="975"/>
    </row>
    <row r="122" spans="1:130" s="234" customFormat="1" ht="26.25" customHeight="1" x14ac:dyDescent="0.15">
      <c r="A122" s="1110"/>
      <c r="B122" s="999"/>
      <c r="C122" s="969" t="s">
        <v>429</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05" t="s">
        <v>136</v>
      </c>
      <c r="AB122" s="1006"/>
      <c r="AC122" s="1006"/>
      <c r="AD122" s="1006"/>
      <c r="AE122" s="1007"/>
      <c r="AF122" s="1008" t="s">
        <v>136</v>
      </c>
      <c r="AG122" s="1006"/>
      <c r="AH122" s="1006"/>
      <c r="AI122" s="1006"/>
      <c r="AJ122" s="1007"/>
      <c r="AK122" s="1008" t="s">
        <v>136</v>
      </c>
      <c r="AL122" s="1006"/>
      <c r="AM122" s="1006"/>
      <c r="AN122" s="1006"/>
      <c r="AO122" s="1007"/>
      <c r="AP122" s="1009" t="s">
        <v>136</v>
      </c>
      <c r="AQ122" s="1010"/>
      <c r="AR122" s="1010"/>
      <c r="AS122" s="1010"/>
      <c r="AT122" s="1011"/>
      <c r="AU122" s="1039"/>
      <c r="AV122" s="1040"/>
      <c r="AW122" s="1040"/>
      <c r="AX122" s="1040"/>
      <c r="AY122" s="1041"/>
      <c r="AZ122" s="1027" t="s">
        <v>448</v>
      </c>
      <c r="BA122" s="1018"/>
      <c r="BB122" s="1018"/>
      <c r="BC122" s="1018"/>
      <c r="BD122" s="1018"/>
      <c r="BE122" s="1018"/>
      <c r="BF122" s="1018"/>
      <c r="BG122" s="1018"/>
      <c r="BH122" s="1018"/>
      <c r="BI122" s="1018"/>
      <c r="BJ122" s="1018"/>
      <c r="BK122" s="1018"/>
      <c r="BL122" s="1018"/>
      <c r="BM122" s="1018"/>
      <c r="BN122" s="1018"/>
      <c r="BO122" s="1018"/>
      <c r="BP122" s="1019"/>
      <c r="BQ122" s="1044">
        <v>727402541</v>
      </c>
      <c r="BR122" s="1045"/>
      <c r="BS122" s="1045"/>
      <c r="BT122" s="1045"/>
      <c r="BU122" s="1045"/>
      <c r="BV122" s="1045">
        <v>714202320</v>
      </c>
      <c r="BW122" s="1045"/>
      <c r="BX122" s="1045"/>
      <c r="BY122" s="1045"/>
      <c r="BZ122" s="1045"/>
      <c r="CA122" s="1045">
        <v>697892861</v>
      </c>
      <c r="CB122" s="1045"/>
      <c r="CC122" s="1045"/>
      <c r="CD122" s="1045"/>
      <c r="CE122" s="1045"/>
      <c r="CF122" s="1064">
        <v>294.60000000000002</v>
      </c>
      <c r="CG122" s="1065"/>
      <c r="CH122" s="1065"/>
      <c r="CI122" s="1065"/>
      <c r="CJ122" s="1065"/>
      <c r="CK122" s="1056"/>
      <c r="CL122" s="1057"/>
      <c r="CM122" s="1057"/>
      <c r="CN122" s="1057"/>
      <c r="CO122" s="1058"/>
      <c r="CP122" s="1066" t="s">
        <v>391</v>
      </c>
      <c r="CQ122" s="1067"/>
      <c r="CR122" s="1067"/>
      <c r="CS122" s="1067"/>
      <c r="CT122" s="1067"/>
      <c r="CU122" s="1067"/>
      <c r="CV122" s="1067"/>
      <c r="CW122" s="1067"/>
      <c r="CX122" s="1067"/>
      <c r="CY122" s="1067"/>
      <c r="CZ122" s="1067"/>
      <c r="DA122" s="1067"/>
      <c r="DB122" s="1067"/>
      <c r="DC122" s="1067"/>
      <c r="DD122" s="1067"/>
      <c r="DE122" s="1067"/>
      <c r="DF122" s="1068"/>
      <c r="DG122" s="972">
        <v>5476436</v>
      </c>
      <c r="DH122" s="973"/>
      <c r="DI122" s="973"/>
      <c r="DJ122" s="973"/>
      <c r="DK122" s="973"/>
      <c r="DL122" s="973">
        <v>6243010</v>
      </c>
      <c r="DM122" s="973"/>
      <c r="DN122" s="973"/>
      <c r="DO122" s="973"/>
      <c r="DP122" s="973"/>
      <c r="DQ122" s="973">
        <v>4000051</v>
      </c>
      <c r="DR122" s="973"/>
      <c r="DS122" s="973"/>
      <c r="DT122" s="973"/>
      <c r="DU122" s="973"/>
      <c r="DV122" s="974">
        <v>1.7</v>
      </c>
      <c r="DW122" s="974"/>
      <c r="DX122" s="974"/>
      <c r="DY122" s="974"/>
      <c r="DZ122" s="975"/>
    </row>
    <row r="123" spans="1:130" s="234" customFormat="1" ht="26.25" customHeight="1" x14ac:dyDescent="0.15">
      <c r="A123" s="1110"/>
      <c r="B123" s="999"/>
      <c r="C123" s="969" t="s">
        <v>435</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05" t="s">
        <v>136</v>
      </c>
      <c r="AB123" s="1006"/>
      <c r="AC123" s="1006"/>
      <c r="AD123" s="1006"/>
      <c r="AE123" s="1007"/>
      <c r="AF123" s="1008" t="s">
        <v>136</v>
      </c>
      <c r="AG123" s="1006"/>
      <c r="AH123" s="1006"/>
      <c r="AI123" s="1006"/>
      <c r="AJ123" s="1007"/>
      <c r="AK123" s="1008" t="s">
        <v>136</v>
      </c>
      <c r="AL123" s="1006"/>
      <c r="AM123" s="1006"/>
      <c r="AN123" s="1006"/>
      <c r="AO123" s="1007"/>
      <c r="AP123" s="1009" t="s">
        <v>136</v>
      </c>
      <c r="AQ123" s="1010"/>
      <c r="AR123" s="1010"/>
      <c r="AS123" s="1010"/>
      <c r="AT123" s="1011"/>
      <c r="AU123" s="1042"/>
      <c r="AV123" s="1043"/>
      <c r="AW123" s="1043"/>
      <c r="AX123" s="1043"/>
      <c r="AY123" s="1043"/>
      <c r="AZ123" s="265" t="s">
        <v>154</v>
      </c>
      <c r="BA123" s="265"/>
      <c r="BB123" s="265"/>
      <c r="BC123" s="265"/>
      <c r="BD123" s="265"/>
      <c r="BE123" s="265"/>
      <c r="BF123" s="265"/>
      <c r="BG123" s="265"/>
      <c r="BH123" s="265"/>
      <c r="BI123" s="265"/>
      <c r="BJ123" s="265"/>
      <c r="BK123" s="265"/>
      <c r="BL123" s="265"/>
      <c r="BM123" s="265"/>
      <c r="BN123" s="265"/>
      <c r="BO123" s="1028" t="s">
        <v>449</v>
      </c>
      <c r="BP123" s="1052"/>
      <c r="BQ123" s="1116">
        <v>806659223</v>
      </c>
      <c r="BR123" s="1117"/>
      <c r="BS123" s="1117"/>
      <c r="BT123" s="1117"/>
      <c r="BU123" s="1117"/>
      <c r="BV123" s="1117">
        <v>796071171</v>
      </c>
      <c r="BW123" s="1117"/>
      <c r="BX123" s="1117"/>
      <c r="BY123" s="1117"/>
      <c r="BZ123" s="1117"/>
      <c r="CA123" s="1117">
        <v>768936166</v>
      </c>
      <c r="CB123" s="1117"/>
      <c r="CC123" s="1117"/>
      <c r="CD123" s="1117"/>
      <c r="CE123" s="1117"/>
      <c r="CF123" s="1046"/>
      <c r="CG123" s="1047"/>
      <c r="CH123" s="1047"/>
      <c r="CI123" s="1047"/>
      <c r="CJ123" s="1048"/>
      <c r="CK123" s="1056"/>
      <c r="CL123" s="1057"/>
      <c r="CM123" s="1057"/>
      <c r="CN123" s="1057"/>
      <c r="CO123" s="1058"/>
      <c r="CP123" s="1066" t="s">
        <v>384</v>
      </c>
      <c r="CQ123" s="1067"/>
      <c r="CR123" s="1067"/>
      <c r="CS123" s="1067"/>
      <c r="CT123" s="1067"/>
      <c r="CU123" s="1067"/>
      <c r="CV123" s="1067"/>
      <c r="CW123" s="1067"/>
      <c r="CX123" s="1067"/>
      <c r="CY123" s="1067"/>
      <c r="CZ123" s="1067"/>
      <c r="DA123" s="1067"/>
      <c r="DB123" s="1067"/>
      <c r="DC123" s="1067"/>
      <c r="DD123" s="1067"/>
      <c r="DE123" s="1067"/>
      <c r="DF123" s="1068"/>
      <c r="DG123" s="972">
        <v>39408</v>
      </c>
      <c r="DH123" s="973"/>
      <c r="DI123" s="973"/>
      <c r="DJ123" s="973"/>
      <c r="DK123" s="973"/>
      <c r="DL123" s="973">
        <v>51032</v>
      </c>
      <c r="DM123" s="973"/>
      <c r="DN123" s="973"/>
      <c r="DO123" s="973"/>
      <c r="DP123" s="973"/>
      <c r="DQ123" s="973">
        <v>23997</v>
      </c>
      <c r="DR123" s="973"/>
      <c r="DS123" s="973"/>
      <c r="DT123" s="973"/>
      <c r="DU123" s="973"/>
      <c r="DV123" s="974">
        <v>0</v>
      </c>
      <c r="DW123" s="974"/>
      <c r="DX123" s="974"/>
      <c r="DY123" s="974"/>
      <c r="DZ123" s="975"/>
    </row>
    <row r="124" spans="1:130" s="234" customFormat="1" ht="26.25" customHeight="1" thickBot="1" x14ac:dyDescent="0.2">
      <c r="A124" s="1110"/>
      <c r="B124" s="999"/>
      <c r="C124" s="969" t="s">
        <v>438</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05" t="s">
        <v>136</v>
      </c>
      <c r="AB124" s="1006"/>
      <c r="AC124" s="1006"/>
      <c r="AD124" s="1006"/>
      <c r="AE124" s="1007"/>
      <c r="AF124" s="1008" t="s">
        <v>136</v>
      </c>
      <c r="AG124" s="1006"/>
      <c r="AH124" s="1006"/>
      <c r="AI124" s="1006"/>
      <c r="AJ124" s="1007"/>
      <c r="AK124" s="1008" t="s">
        <v>136</v>
      </c>
      <c r="AL124" s="1006"/>
      <c r="AM124" s="1006"/>
      <c r="AN124" s="1006"/>
      <c r="AO124" s="1007"/>
      <c r="AP124" s="1009" t="s">
        <v>136</v>
      </c>
      <c r="AQ124" s="1010"/>
      <c r="AR124" s="1010"/>
      <c r="AS124" s="1010"/>
      <c r="AT124" s="1011"/>
      <c r="AU124" s="1112" t="s">
        <v>450</v>
      </c>
      <c r="AV124" s="1113"/>
      <c r="AW124" s="1113"/>
      <c r="AX124" s="1113"/>
      <c r="AY124" s="1113"/>
      <c r="AZ124" s="1113"/>
      <c r="BA124" s="1113"/>
      <c r="BB124" s="1113"/>
      <c r="BC124" s="1113"/>
      <c r="BD124" s="1113"/>
      <c r="BE124" s="1113"/>
      <c r="BF124" s="1113"/>
      <c r="BG124" s="1113"/>
      <c r="BH124" s="1113"/>
      <c r="BI124" s="1113"/>
      <c r="BJ124" s="1113"/>
      <c r="BK124" s="1113"/>
      <c r="BL124" s="1113"/>
      <c r="BM124" s="1113"/>
      <c r="BN124" s="1113"/>
      <c r="BO124" s="1113"/>
      <c r="BP124" s="1114"/>
      <c r="BQ124" s="1115">
        <v>258.2</v>
      </c>
      <c r="BR124" s="1076"/>
      <c r="BS124" s="1076"/>
      <c r="BT124" s="1076"/>
      <c r="BU124" s="1076"/>
      <c r="BV124" s="1076">
        <v>254.9</v>
      </c>
      <c r="BW124" s="1076"/>
      <c r="BX124" s="1076"/>
      <c r="BY124" s="1076"/>
      <c r="BZ124" s="1076"/>
      <c r="CA124" s="1076">
        <v>252.3</v>
      </c>
      <c r="CB124" s="1076"/>
      <c r="CC124" s="1076"/>
      <c r="CD124" s="1076"/>
      <c r="CE124" s="1076"/>
      <c r="CF124" s="1077"/>
      <c r="CG124" s="1078"/>
      <c r="CH124" s="1078"/>
      <c r="CI124" s="1078"/>
      <c r="CJ124" s="1079"/>
      <c r="CK124" s="1059"/>
      <c r="CL124" s="1059"/>
      <c r="CM124" s="1059"/>
      <c r="CN124" s="1059"/>
      <c r="CO124" s="1060"/>
      <c r="CP124" s="1080" t="s">
        <v>451</v>
      </c>
      <c r="CQ124" s="1081"/>
      <c r="CR124" s="1081"/>
      <c r="CS124" s="1081"/>
      <c r="CT124" s="1081"/>
      <c r="CU124" s="1081"/>
      <c r="CV124" s="1081"/>
      <c r="CW124" s="1081"/>
      <c r="CX124" s="1081"/>
      <c r="CY124" s="1081"/>
      <c r="CZ124" s="1081"/>
      <c r="DA124" s="1081"/>
      <c r="DB124" s="1081"/>
      <c r="DC124" s="1081"/>
      <c r="DD124" s="1081"/>
      <c r="DE124" s="1081"/>
      <c r="DF124" s="1082"/>
      <c r="DG124" s="1044" t="s">
        <v>136</v>
      </c>
      <c r="DH124" s="1045"/>
      <c r="DI124" s="1045"/>
      <c r="DJ124" s="1045"/>
      <c r="DK124" s="1045"/>
      <c r="DL124" s="1045" t="s">
        <v>136</v>
      </c>
      <c r="DM124" s="1045"/>
      <c r="DN124" s="1045"/>
      <c r="DO124" s="1045"/>
      <c r="DP124" s="1045"/>
      <c r="DQ124" s="1045" t="s">
        <v>136</v>
      </c>
      <c r="DR124" s="1045"/>
      <c r="DS124" s="1045"/>
      <c r="DT124" s="1045"/>
      <c r="DU124" s="1045"/>
      <c r="DV124" s="1069" t="s">
        <v>136</v>
      </c>
      <c r="DW124" s="1069"/>
      <c r="DX124" s="1069"/>
      <c r="DY124" s="1069"/>
      <c r="DZ124" s="1070"/>
    </row>
    <row r="125" spans="1:130" s="234" customFormat="1" ht="26.25" customHeight="1" x14ac:dyDescent="0.15">
      <c r="A125" s="1110"/>
      <c r="B125" s="999"/>
      <c r="C125" s="969" t="s">
        <v>440</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05" t="s">
        <v>136</v>
      </c>
      <c r="AB125" s="1006"/>
      <c r="AC125" s="1006"/>
      <c r="AD125" s="1006"/>
      <c r="AE125" s="1007"/>
      <c r="AF125" s="1008" t="s">
        <v>136</v>
      </c>
      <c r="AG125" s="1006"/>
      <c r="AH125" s="1006"/>
      <c r="AI125" s="1006"/>
      <c r="AJ125" s="1007"/>
      <c r="AK125" s="1008" t="s">
        <v>136</v>
      </c>
      <c r="AL125" s="1006"/>
      <c r="AM125" s="1006"/>
      <c r="AN125" s="1006"/>
      <c r="AO125" s="1007"/>
      <c r="AP125" s="1009" t="s">
        <v>136</v>
      </c>
      <c r="AQ125" s="1010"/>
      <c r="AR125" s="1010"/>
      <c r="AS125" s="1010"/>
      <c r="AT125" s="10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71" t="s">
        <v>452</v>
      </c>
      <c r="CL125" s="1054"/>
      <c r="CM125" s="1054"/>
      <c r="CN125" s="1054"/>
      <c r="CO125" s="1055"/>
      <c r="CP125" s="993" t="s">
        <v>453</v>
      </c>
      <c r="CQ125" s="942"/>
      <c r="CR125" s="942"/>
      <c r="CS125" s="942"/>
      <c r="CT125" s="942"/>
      <c r="CU125" s="942"/>
      <c r="CV125" s="942"/>
      <c r="CW125" s="942"/>
      <c r="CX125" s="942"/>
      <c r="CY125" s="942"/>
      <c r="CZ125" s="942"/>
      <c r="DA125" s="942"/>
      <c r="DB125" s="942"/>
      <c r="DC125" s="942"/>
      <c r="DD125" s="942"/>
      <c r="DE125" s="942"/>
      <c r="DF125" s="943"/>
      <c r="DG125" s="979" t="s">
        <v>136</v>
      </c>
      <c r="DH125" s="980"/>
      <c r="DI125" s="980"/>
      <c r="DJ125" s="980"/>
      <c r="DK125" s="980"/>
      <c r="DL125" s="980" t="s">
        <v>136</v>
      </c>
      <c r="DM125" s="980"/>
      <c r="DN125" s="980"/>
      <c r="DO125" s="980"/>
      <c r="DP125" s="980"/>
      <c r="DQ125" s="980" t="s">
        <v>136</v>
      </c>
      <c r="DR125" s="980"/>
      <c r="DS125" s="980"/>
      <c r="DT125" s="980"/>
      <c r="DU125" s="980"/>
      <c r="DV125" s="981" t="s">
        <v>136</v>
      </c>
      <c r="DW125" s="981"/>
      <c r="DX125" s="981"/>
      <c r="DY125" s="981"/>
      <c r="DZ125" s="982"/>
    </row>
    <row r="126" spans="1:130" s="234" customFormat="1" ht="26.25" customHeight="1" thickBot="1" x14ac:dyDescent="0.2">
      <c r="A126" s="1110"/>
      <c r="B126" s="999"/>
      <c r="C126" s="969" t="s">
        <v>442</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05">
        <v>84120</v>
      </c>
      <c r="AB126" s="1006"/>
      <c r="AC126" s="1006"/>
      <c r="AD126" s="1006"/>
      <c r="AE126" s="1007"/>
      <c r="AF126" s="1008">
        <v>84120</v>
      </c>
      <c r="AG126" s="1006"/>
      <c r="AH126" s="1006"/>
      <c r="AI126" s="1006"/>
      <c r="AJ126" s="1007"/>
      <c r="AK126" s="1008">
        <v>84200</v>
      </c>
      <c r="AL126" s="1006"/>
      <c r="AM126" s="1006"/>
      <c r="AN126" s="1006"/>
      <c r="AO126" s="1007"/>
      <c r="AP126" s="1009">
        <v>0</v>
      </c>
      <c r="AQ126" s="1010"/>
      <c r="AR126" s="1010"/>
      <c r="AS126" s="1010"/>
      <c r="AT126" s="10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72"/>
      <c r="CL126" s="1057"/>
      <c r="CM126" s="1057"/>
      <c r="CN126" s="1057"/>
      <c r="CO126" s="1058"/>
      <c r="CP126" s="1002" t="s">
        <v>454</v>
      </c>
      <c r="CQ126" s="1003"/>
      <c r="CR126" s="1003"/>
      <c r="CS126" s="1003"/>
      <c r="CT126" s="1003"/>
      <c r="CU126" s="1003"/>
      <c r="CV126" s="1003"/>
      <c r="CW126" s="1003"/>
      <c r="CX126" s="1003"/>
      <c r="CY126" s="1003"/>
      <c r="CZ126" s="1003"/>
      <c r="DA126" s="1003"/>
      <c r="DB126" s="1003"/>
      <c r="DC126" s="1003"/>
      <c r="DD126" s="1003"/>
      <c r="DE126" s="1003"/>
      <c r="DF126" s="1004"/>
      <c r="DG126" s="972" t="s">
        <v>136</v>
      </c>
      <c r="DH126" s="973"/>
      <c r="DI126" s="973"/>
      <c r="DJ126" s="973"/>
      <c r="DK126" s="973"/>
      <c r="DL126" s="973" t="s">
        <v>136</v>
      </c>
      <c r="DM126" s="973"/>
      <c r="DN126" s="973"/>
      <c r="DO126" s="973"/>
      <c r="DP126" s="973"/>
      <c r="DQ126" s="973" t="s">
        <v>136</v>
      </c>
      <c r="DR126" s="973"/>
      <c r="DS126" s="973"/>
      <c r="DT126" s="973"/>
      <c r="DU126" s="973"/>
      <c r="DV126" s="974" t="s">
        <v>136</v>
      </c>
      <c r="DW126" s="974"/>
      <c r="DX126" s="974"/>
      <c r="DY126" s="974"/>
      <c r="DZ126" s="975"/>
    </row>
    <row r="127" spans="1:130" s="234" customFormat="1" ht="26.25" customHeight="1" x14ac:dyDescent="0.15">
      <c r="A127" s="1111"/>
      <c r="B127" s="1001"/>
      <c r="C127" s="1049" t="s">
        <v>455</v>
      </c>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1"/>
      <c r="AA127" s="1005">
        <v>320234</v>
      </c>
      <c r="AB127" s="1006"/>
      <c r="AC127" s="1006"/>
      <c r="AD127" s="1006"/>
      <c r="AE127" s="1007"/>
      <c r="AF127" s="1008">
        <v>235169</v>
      </c>
      <c r="AG127" s="1006"/>
      <c r="AH127" s="1006"/>
      <c r="AI127" s="1006"/>
      <c r="AJ127" s="1007"/>
      <c r="AK127" s="1008">
        <v>356569</v>
      </c>
      <c r="AL127" s="1006"/>
      <c r="AM127" s="1006"/>
      <c r="AN127" s="1006"/>
      <c r="AO127" s="1007"/>
      <c r="AP127" s="1009">
        <v>0.2</v>
      </c>
      <c r="AQ127" s="1010"/>
      <c r="AR127" s="1010"/>
      <c r="AS127" s="1010"/>
      <c r="AT127" s="1011"/>
      <c r="AU127" s="270"/>
      <c r="AV127" s="270"/>
      <c r="AW127" s="270"/>
      <c r="AX127" s="1083" t="s">
        <v>456</v>
      </c>
      <c r="AY127" s="1084"/>
      <c r="AZ127" s="1084"/>
      <c r="BA127" s="1084"/>
      <c r="BB127" s="1084"/>
      <c r="BC127" s="1084"/>
      <c r="BD127" s="1084"/>
      <c r="BE127" s="1085"/>
      <c r="BF127" s="1086" t="s">
        <v>457</v>
      </c>
      <c r="BG127" s="1084"/>
      <c r="BH127" s="1084"/>
      <c r="BI127" s="1084"/>
      <c r="BJ127" s="1084"/>
      <c r="BK127" s="1084"/>
      <c r="BL127" s="1085"/>
      <c r="BM127" s="1086" t="s">
        <v>458</v>
      </c>
      <c r="BN127" s="1084"/>
      <c r="BO127" s="1084"/>
      <c r="BP127" s="1084"/>
      <c r="BQ127" s="1084"/>
      <c r="BR127" s="1084"/>
      <c r="BS127" s="1085"/>
      <c r="BT127" s="1086" t="s">
        <v>459</v>
      </c>
      <c r="BU127" s="1084"/>
      <c r="BV127" s="1084"/>
      <c r="BW127" s="1084"/>
      <c r="BX127" s="1084"/>
      <c r="BY127" s="1084"/>
      <c r="BZ127" s="1108"/>
      <c r="CA127" s="270"/>
      <c r="CB127" s="270"/>
      <c r="CC127" s="270"/>
      <c r="CD127" s="271"/>
      <c r="CE127" s="271"/>
      <c r="CF127" s="271"/>
      <c r="CG127" s="268"/>
      <c r="CH127" s="268"/>
      <c r="CI127" s="268"/>
      <c r="CJ127" s="269"/>
      <c r="CK127" s="1072"/>
      <c r="CL127" s="1057"/>
      <c r="CM127" s="1057"/>
      <c r="CN127" s="1057"/>
      <c r="CO127" s="1058"/>
      <c r="CP127" s="1002" t="s">
        <v>460</v>
      </c>
      <c r="CQ127" s="1003"/>
      <c r="CR127" s="1003"/>
      <c r="CS127" s="1003"/>
      <c r="CT127" s="1003"/>
      <c r="CU127" s="1003"/>
      <c r="CV127" s="1003"/>
      <c r="CW127" s="1003"/>
      <c r="CX127" s="1003"/>
      <c r="CY127" s="1003"/>
      <c r="CZ127" s="1003"/>
      <c r="DA127" s="1003"/>
      <c r="DB127" s="1003"/>
      <c r="DC127" s="1003"/>
      <c r="DD127" s="1003"/>
      <c r="DE127" s="1003"/>
      <c r="DF127" s="1004"/>
      <c r="DG127" s="972" t="s">
        <v>136</v>
      </c>
      <c r="DH127" s="973"/>
      <c r="DI127" s="973"/>
      <c r="DJ127" s="973"/>
      <c r="DK127" s="973"/>
      <c r="DL127" s="973" t="s">
        <v>136</v>
      </c>
      <c r="DM127" s="973"/>
      <c r="DN127" s="973"/>
      <c r="DO127" s="973"/>
      <c r="DP127" s="973"/>
      <c r="DQ127" s="973" t="s">
        <v>136</v>
      </c>
      <c r="DR127" s="973"/>
      <c r="DS127" s="973"/>
      <c r="DT127" s="973"/>
      <c r="DU127" s="973"/>
      <c r="DV127" s="974" t="s">
        <v>136</v>
      </c>
      <c r="DW127" s="974"/>
      <c r="DX127" s="974"/>
      <c r="DY127" s="974"/>
      <c r="DZ127" s="975"/>
    </row>
    <row r="128" spans="1:130" s="234" customFormat="1" ht="26.25" customHeight="1" thickBot="1" x14ac:dyDescent="0.2">
      <c r="A128" s="1094" t="s">
        <v>461</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462</v>
      </c>
      <c r="X128" s="1096"/>
      <c r="Y128" s="1096"/>
      <c r="Z128" s="1097"/>
      <c r="AA128" s="1098">
        <v>614876</v>
      </c>
      <c r="AB128" s="1099"/>
      <c r="AC128" s="1099"/>
      <c r="AD128" s="1099"/>
      <c r="AE128" s="1100"/>
      <c r="AF128" s="1101">
        <v>2033058</v>
      </c>
      <c r="AG128" s="1099"/>
      <c r="AH128" s="1099"/>
      <c r="AI128" s="1099"/>
      <c r="AJ128" s="1100"/>
      <c r="AK128" s="1101">
        <v>2415587</v>
      </c>
      <c r="AL128" s="1099"/>
      <c r="AM128" s="1099"/>
      <c r="AN128" s="1099"/>
      <c r="AO128" s="1100"/>
      <c r="AP128" s="1102"/>
      <c r="AQ128" s="1103"/>
      <c r="AR128" s="1103"/>
      <c r="AS128" s="1103"/>
      <c r="AT128" s="1104"/>
      <c r="AU128" s="270"/>
      <c r="AV128" s="270"/>
      <c r="AW128" s="270"/>
      <c r="AX128" s="941" t="s">
        <v>463</v>
      </c>
      <c r="AY128" s="942"/>
      <c r="AZ128" s="942"/>
      <c r="BA128" s="942"/>
      <c r="BB128" s="942"/>
      <c r="BC128" s="942"/>
      <c r="BD128" s="942"/>
      <c r="BE128" s="943"/>
      <c r="BF128" s="1105" t="s">
        <v>136</v>
      </c>
      <c r="BG128" s="1106"/>
      <c r="BH128" s="1106"/>
      <c r="BI128" s="1106"/>
      <c r="BJ128" s="1106"/>
      <c r="BK128" s="1106"/>
      <c r="BL128" s="1107"/>
      <c r="BM128" s="1105">
        <v>3.75</v>
      </c>
      <c r="BN128" s="1106"/>
      <c r="BO128" s="1106"/>
      <c r="BP128" s="1106"/>
      <c r="BQ128" s="1106"/>
      <c r="BR128" s="1106"/>
      <c r="BS128" s="1107"/>
      <c r="BT128" s="1105">
        <v>5</v>
      </c>
      <c r="BU128" s="1106"/>
      <c r="BV128" s="1106"/>
      <c r="BW128" s="1106"/>
      <c r="BX128" s="1106"/>
      <c r="BY128" s="1106"/>
      <c r="BZ128" s="1130"/>
      <c r="CA128" s="271"/>
      <c r="CB128" s="271"/>
      <c r="CC128" s="271"/>
      <c r="CD128" s="271"/>
      <c r="CE128" s="271"/>
      <c r="CF128" s="271"/>
      <c r="CG128" s="268"/>
      <c r="CH128" s="268"/>
      <c r="CI128" s="268"/>
      <c r="CJ128" s="269"/>
      <c r="CK128" s="1073"/>
      <c r="CL128" s="1074"/>
      <c r="CM128" s="1074"/>
      <c r="CN128" s="1074"/>
      <c r="CO128" s="1075"/>
      <c r="CP128" s="1087" t="s">
        <v>464</v>
      </c>
      <c r="CQ128" s="1088"/>
      <c r="CR128" s="1088"/>
      <c r="CS128" s="1088"/>
      <c r="CT128" s="1088"/>
      <c r="CU128" s="1088"/>
      <c r="CV128" s="1088"/>
      <c r="CW128" s="1088"/>
      <c r="CX128" s="1088"/>
      <c r="CY128" s="1088"/>
      <c r="CZ128" s="1088"/>
      <c r="DA128" s="1088"/>
      <c r="DB128" s="1088"/>
      <c r="DC128" s="1088"/>
      <c r="DD128" s="1088"/>
      <c r="DE128" s="1088"/>
      <c r="DF128" s="1089"/>
      <c r="DG128" s="1090">
        <v>14767804</v>
      </c>
      <c r="DH128" s="1091"/>
      <c r="DI128" s="1091"/>
      <c r="DJ128" s="1091"/>
      <c r="DK128" s="1091"/>
      <c r="DL128" s="1091">
        <v>14758546</v>
      </c>
      <c r="DM128" s="1091"/>
      <c r="DN128" s="1091"/>
      <c r="DO128" s="1091"/>
      <c r="DP128" s="1091"/>
      <c r="DQ128" s="1091">
        <v>10423897</v>
      </c>
      <c r="DR128" s="1091"/>
      <c r="DS128" s="1091"/>
      <c r="DT128" s="1091"/>
      <c r="DU128" s="1091"/>
      <c r="DV128" s="1092">
        <v>4.4000000000000004</v>
      </c>
      <c r="DW128" s="1092"/>
      <c r="DX128" s="1092"/>
      <c r="DY128" s="1092"/>
      <c r="DZ128" s="1093"/>
    </row>
    <row r="129" spans="1:131" s="234" customFormat="1" ht="26.25" customHeight="1" x14ac:dyDescent="0.15">
      <c r="A129" s="983" t="s">
        <v>100</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4" t="s">
        <v>465</v>
      </c>
      <c r="X129" s="1125"/>
      <c r="Y129" s="1125"/>
      <c r="Z129" s="1126"/>
      <c r="AA129" s="1005">
        <v>299025114</v>
      </c>
      <c r="AB129" s="1006"/>
      <c r="AC129" s="1006"/>
      <c r="AD129" s="1006"/>
      <c r="AE129" s="1007"/>
      <c r="AF129" s="1008">
        <v>298613912</v>
      </c>
      <c r="AG129" s="1006"/>
      <c r="AH129" s="1006"/>
      <c r="AI129" s="1006"/>
      <c r="AJ129" s="1007"/>
      <c r="AK129" s="1008">
        <v>297566098</v>
      </c>
      <c r="AL129" s="1006"/>
      <c r="AM129" s="1006"/>
      <c r="AN129" s="1006"/>
      <c r="AO129" s="1007"/>
      <c r="AP129" s="1127"/>
      <c r="AQ129" s="1128"/>
      <c r="AR129" s="1128"/>
      <c r="AS129" s="1128"/>
      <c r="AT129" s="1129"/>
      <c r="AU129" s="272"/>
      <c r="AV129" s="272"/>
      <c r="AW129" s="272"/>
      <c r="AX129" s="1118" t="s">
        <v>466</v>
      </c>
      <c r="AY129" s="1003"/>
      <c r="AZ129" s="1003"/>
      <c r="BA129" s="1003"/>
      <c r="BB129" s="1003"/>
      <c r="BC129" s="1003"/>
      <c r="BD129" s="1003"/>
      <c r="BE129" s="1004"/>
      <c r="BF129" s="1119" t="s">
        <v>136</v>
      </c>
      <c r="BG129" s="1120"/>
      <c r="BH129" s="1120"/>
      <c r="BI129" s="1120"/>
      <c r="BJ129" s="1120"/>
      <c r="BK129" s="1120"/>
      <c r="BL129" s="1121"/>
      <c r="BM129" s="1119">
        <v>8.75</v>
      </c>
      <c r="BN129" s="1120"/>
      <c r="BO129" s="1120"/>
      <c r="BP129" s="1120"/>
      <c r="BQ129" s="1120"/>
      <c r="BR129" s="1120"/>
      <c r="BS129" s="1121"/>
      <c r="BT129" s="1119">
        <v>15</v>
      </c>
      <c r="BU129" s="1122"/>
      <c r="BV129" s="1122"/>
      <c r="BW129" s="1122"/>
      <c r="BX129" s="1122"/>
      <c r="BY129" s="1122"/>
      <c r="BZ129" s="1123"/>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15">
      <c r="A130" s="983" t="s">
        <v>467</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4" t="s">
        <v>468</v>
      </c>
      <c r="X130" s="1125"/>
      <c r="Y130" s="1125"/>
      <c r="Z130" s="1126"/>
      <c r="AA130" s="1005">
        <v>61573664</v>
      </c>
      <c r="AB130" s="1006"/>
      <c r="AC130" s="1006"/>
      <c r="AD130" s="1006"/>
      <c r="AE130" s="1007"/>
      <c r="AF130" s="1008">
        <v>61200704</v>
      </c>
      <c r="AG130" s="1006"/>
      <c r="AH130" s="1006"/>
      <c r="AI130" s="1006"/>
      <c r="AJ130" s="1007"/>
      <c r="AK130" s="1008">
        <v>60659266</v>
      </c>
      <c r="AL130" s="1006"/>
      <c r="AM130" s="1006"/>
      <c r="AN130" s="1006"/>
      <c r="AO130" s="1007"/>
      <c r="AP130" s="1127"/>
      <c r="AQ130" s="1128"/>
      <c r="AR130" s="1128"/>
      <c r="AS130" s="1128"/>
      <c r="AT130" s="1129"/>
      <c r="AU130" s="272"/>
      <c r="AV130" s="272"/>
      <c r="AW130" s="272"/>
      <c r="AX130" s="1118" t="s">
        <v>469</v>
      </c>
      <c r="AY130" s="1003"/>
      <c r="AZ130" s="1003"/>
      <c r="BA130" s="1003"/>
      <c r="BB130" s="1003"/>
      <c r="BC130" s="1003"/>
      <c r="BD130" s="1003"/>
      <c r="BE130" s="1004"/>
      <c r="BF130" s="1155">
        <v>13.2</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470</v>
      </c>
      <c r="X131" s="1163"/>
      <c r="Y131" s="1163"/>
      <c r="Z131" s="1164"/>
      <c r="AA131" s="1165">
        <v>237451450</v>
      </c>
      <c r="AB131" s="1166"/>
      <c r="AC131" s="1166"/>
      <c r="AD131" s="1166"/>
      <c r="AE131" s="1167"/>
      <c r="AF131" s="1168">
        <v>237413208</v>
      </c>
      <c r="AG131" s="1166"/>
      <c r="AH131" s="1166"/>
      <c r="AI131" s="1166"/>
      <c r="AJ131" s="1167"/>
      <c r="AK131" s="1168">
        <v>236906832</v>
      </c>
      <c r="AL131" s="1166"/>
      <c r="AM131" s="1166"/>
      <c r="AN131" s="1166"/>
      <c r="AO131" s="1167"/>
      <c r="AP131" s="1169"/>
      <c r="AQ131" s="1170"/>
      <c r="AR131" s="1170"/>
      <c r="AS131" s="1170"/>
      <c r="AT131" s="1171"/>
      <c r="AU131" s="272"/>
      <c r="AV131" s="272"/>
      <c r="AW131" s="272"/>
      <c r="AX131" s="1137" t="s">
        <v>471</v>
      </c>
      <c r="AY131" s="1088"/>
      <c r="AZ131" s="1088"/>
      <c r="BA131" s="1088"/>
      <c r="BB131" s="1088"/>
      <c r="BC131" s="1088"/>
      <c r="BD131" s="1088"/>
      <c r="BE131" s="1089"/>
      <c r="BF131" s="1138">
        <v>252.3</v>
      </c>
      <c r="BG131" s="1139"/>
      <c r="BH131" s="1139"/>
      <c r="BI131" s="1139"/>
      <c r="BJ131" s="1139"/>
      <c r="BK131" s="1139"/>
      <c r="BL131" s="1140"/>
      <c r="BM131" s="1138">
        <v>400</v>
      </c>
      <c r="BN131" s="1139"/>
      <c r="BO131" s="1139"/>
      <c r="BP131" s="1139"/>
      <c r="BQ131" s="1139"/>
      <c r="BR131" s="1139"/>
      <c r="BS131" s="1140"/>
      <c r="BT131" s="1141"/>
      <c r="BU131" s="1142"/>
      <c r="BV131" s="1142"/>
      <c r="BW131" s="1142"/>
      <c r="BX131" s="1142"/>
      <c r="BY131" s="1142"/>
      <c r="BZ131" s="1143"/>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15">
      <c r="A132" s="1144" t="s">
        <v>472</v>
      </c>
      <c r="B132" s="1145"/>
      <c r="C132" s="1145"/>
      <c r="D132" s="1145"/>
      <c r="E132" s="1145"/>
      <c r="F132" s="1145"/>
      <c r="G132" s="1145"/>
      <c r="H132" s="1145"/>
      <c r="I132" s="1145"/>
      <c r="J132" s="1145"/>
      <c r="K132" s="1145"/>
      <c r="L132" s="1145"/>
      <c r="M132" s="1145"/>
      <c r="N132" s="1145"/>
      <c r="O132" s="1145"/>
      <c r="P132" s="1145"/>
      <c r="Q132" s="1145"/>
      <c r="R132" s="1145"/>
      <c r="S132" s="1145"/>
      <c r="T132" s="1145"/>
      <c r="U132" s="1145"/>
      <c r="V132" s="1148" t="s">
        <v>473</v>
      </c>
      <c r="W132" s="1148"/>
      <c r="X132" s="1148"/>
      <c r="Y132" s="1148"/>
      <c r="Z132" s="1149"/>
      <c r="AA132" s="1150">
        <v>13.468481239999999</v>
      </c>
      <c r="AB132" s="1151"/>
      <c r="AC132" s="1151"/>
      <c r="AD132" s="1151"/>
      <c r="AE132" s="1152"/>
      <c r="AF132" s="1153">
        <v>13.289792200000001</v>
      </c>
      <c r="AG132" s="1151"/>
      <c r="AH132" s="1151"/>
      <c r="AI132" s="1151"/>
      <c r="AJ132" s="1152"/>
      <c r="AK132" s="1153">
        <v>12.962110600000001</v>
      </c>
      <c r="AL132" s="1151"/>
      <c r="AM132" s="1151"/>
      <c r="AN132" s="1151"/>
      <c r="AO132" s="1152"/>
      <c r="AP132" s="1046"/>
      <c r="AQ132" s="1047"/>
      <c r="AR132" s="1047"/>
      <c r="AS132" s="1047"/>
      <c r="AT132" s="1154"/>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
      <c r="A133" s="1146"/>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c r="V133" s="1131" t="s">
        <v>474</v>
      </c>
      <c r="W133" s="1131"/>
      <c r="X133" s="1131"/>
      <c r="Y133" s="1131"/>
      <c r="Z133" s="1132"/>
      <c r="AA133" s="1133">
        <v>13.7</v>
      </c>
      <c r="AB133" s="1134"/>
      <c r="AC133" s="1134"/>
      <c r="AD133" s="1134"/>
      <c r="AE133" s="1135"/>
      <c r="AF133" s="1133">
        <v>13.2</v>
      </c>
      <c r="AG133" s="1134"/>
      <c r="AH133" s="1134"/>
      <c r="AI133" s="1134"/>
      <c r="AJ133" s="1135"/>
      <c r="AK133" s="1133">
        <v>13.2</v>
      </c>
      <c r="AL133" s="1134"/>
      <c r="AM133" s="1134"/>
      <c r="AN133" s="1134"/>
      <c r="AO133" s="1135"/>
      <c r="AP133" s="1077"/>
      <c r="AQ133" s="1078"/>
      <c r="AR133" s="1078"/>
      <c r="AS133" s="1078"/>
      <c r="AT133" s="1136"/>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15">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25" hidden="1" x14ac:dyDescent="0.15">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15"/>
  </sheetData>
  <sheetProtection algorithmName="SHA-512" hashValue="kgjsrF22cGGeUZRVcOvkbtSDyv29q1l2fG3wtDrzXiFYT17KJePZ2BOZdTBiru0B5y+6hJerjnYDIEwugzEa7w==" saltValue="TObb08dW8DuVp0x5YxJ0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0" zoomScaleNormal="85" zoomScaleSheetLayoutView="80" workbookViewId="0"/>
  </sheetViews>
  <sheetFormatPr defaultColWidth="0" defaultRowHeight="13.5" customHeight="1" zeroHeight="1" x14ac:dyDescent="0.15"/>
  <cols>
    <col min="1" max="2" width="2.75" style="279" customWidth="1"/>
    <col min="3" max="120" width="2.75" style="278" customWidth="1"/>
    <col min="121" max="16384" width="9" style="278" hidden="1"/>
  </cols>
  <sheetData>
    <row r="1" spans="2:2" x14ac:dyDescent="0.15">
      <c r="B1" s="27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78" t="s">
        <v>475</v>
      </c>
    </row>
    <row r="98" spans="120:120" ht="13.5" hidden="1" customHeight="1" x14ac:dyDescent="0.15"/>
    <row r="99" spans="120:120" ht="13.5" hidden="1" customHeight="1" x14ac:dyDescent="0.15"/>
    <row r="100" spans="120:120" ht="13.5" hidden="1" customHeight="1" x14ac:dyDescent="0.15"/>
    <row r="101" spans="120:120" ht="13.5" hidden="1" customHeight="1" x14ac:dyDescent="0.15"/>
    <row r="102" spans="120:120" ht="13.5" hidden="1" customHeight="1" x14ac:dyDescent="0.15"/>
    <row r="103" spans="120:120" ht="13.5" hidden="1" customHeight="1" x14ac:dyDescent="0.15"/>
    <row r="104" spans="120:120" ht="13.5" hidden="1" customHeight="1" x14ac:dyDescent="0.15"/>
    <row r="105" spans="120:120" ht="13.5" hidden="1" customHeight="1" x14ac:dyDescent="0.15"/>
    <row r="106" spans="120:120" ht="13.5" hidden="1" customHeight="1" x14ac:dyDescent="0.15"/>
    <row r="107" spans="120:120" ht="13.5" hidden="1" customHeight="1" x14ac:dyDescent="0.15"/>
    <row r="108" spans="120:120" ht="13.5" hidden="1" customHeight="1" x14ac:dyDescent="0.15"/>
    <row r="109" spans="120:120" ht="13.5" hidden="1" customHeight="1" x14ac:dyDescent="0.15"/>
    <row r="110" spans="120:120" ht="13.5" hidden="1" customHeight="1" x14ac:dyDescent="0.15"/>
  </sheetData>
  <sheetProtection algorithmName="SHA-512" hashValue="nL4UpfaIdRFOCrivGlgqwQB9YNjAmiE3YIqbC3t8ph4S26DExFbUkzcXs+D8WN31C2MgmfXVmaCYkI7rSCUpbw==" saltValue="5xlDd9/9dd+dmd+MBW6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election activeCell="BB29" sqref="BB29"/>
    </sheetView>
  </sheetViews>
  <sheetFormatPr defaultColWidth="0" defaultRowHeight="13.5" customHeight="1" zeroHeight="1" x14ac:dyDescent="0.15"/>
  <cols>
    <col min="1" max="116" width="2.625" style="279" customWidth="1"/>
    <col min="117" max="16384" width="9" style="278" hidden="1"/>
  </cols>
  <sheetData>
    <row r="1" spans="1:116" x14ac:dyDescent="0.15">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x14ac:dyDescent="0.15">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x14ac:dyDescent="0.15">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x14ac:dyDescent="0.15">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x14ac:dyDescent="0.15">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x14ac:dyDescent="0.15">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x14ac:dyDescent="0.15">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x14ac:dyDescent="0.1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x14ac:dyDescent="0.15">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x14ac:dyDescent="0.15">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x14ac:dyDescent="0.1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x14ac:dyDescent="0.15">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x14ac:dyDescent="0.15">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x14ac:dyDescent="0.15">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x14ac:dyDescent="0.15">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x14ac:dyDescent="0.15">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x14ac:dyDescent="0.15">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x14ac:dyDescent="0.15">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x14ac:dyDescent="0.15">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x14ac:dyDescent="0.15">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x14ac:dyDescent="0.15">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x14ac:dyDescent="0.15">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x14ac:dyDescent="0.15">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x14ac:dyDescent="0.15">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x14ac:dyDescent="0.15">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x14ac:dyDescent="0.15">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x14ac:dyDescent="0.15">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x14ac:dyDescent="0.15">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x14ac:dyDescent="0.15">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x14ac:dyDescent="0.15">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x14ac:dyDescent="0.15">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x14ac:dyDescent="0.15">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x14ac:dyDescent="0.15">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x14ac:dyDescent="0.15">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x14ac:dyDescent="0.15">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x14ac:dyDescent="0.1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x14ac:dyDescent="0.15">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x14ac:dyDescent="0.15">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x14ac:dyDescent="0.15">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x14ac:dyDescent="0.15">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x14ac:dyDescent="0.15">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x14ac:dyDescent="0.15">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x14ac:dyDescent="0.15">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x14ac:dyDescent="0.15">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x14ac:dyDescent="0.15">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x14ac:dyDescent="0.15">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x14ac:dyDescent="0.15">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x14ac:dyDescent="0.15">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x14ac:dyDescent="0.15">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x14ac:dyDescent="0.15">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x14ac:dyDescent="0.15">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x14ac:dyDescent="0.15">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x14ac:dyDescent="0.15">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x14ac:dyDescent="0.15">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x14ac:dyDescent="0.15">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x14ac:dyDescent="0.15">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x14ac:dyDescent="0.15">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x14ac:dyDescent="0.15">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x14ac:dyDescent="0.15">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x14ac:dyDescent="0.15">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x14ac:dyDescent="0.15">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x14ac:dyDescent="0.15">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x14ac:dyDescent="0.15">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x14ac:dyDescent="0.15">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x14ac:dyDescent="0.15">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x14ac:dyDescent="0.15">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x14ac:dyDescent="0.15">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x14ac:dyDescent="0.15">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x14ac:dyDescent="0.15">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x14ac:dyDescent="0.15">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x14ac:dyDescent="0.15">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x14ac:dyDescent="0.15">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x14ac:dyDescent="0.15">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x14ac:dyDescent="0.15">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x14ac:dyDescent="0.15">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x14ac:dyDescent="0.15">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x14ac:dyDescent="0.15">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x14ac:dyDescent="0.15">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x14ac:dyDescent="0.15">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x14ac:dyDescent="0.15">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x14ac:dyDescent="0.15">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x14ac:dyDescent="0.15">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x14ac:dyDescent="0.15">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x14ac:dyDescent="0.15">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x14ac:dyDescent="0.15">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476</v>
      </c>
    </row>
    <row r="90" spans="1:116" ht="13.5" hidden="1" customHeight="1" x14ac:dyDescent="0.15"/>
    <row r="91" spans="1:116" ht="13.5" hidden="1" customHeight="1" x14ac:dyDescent="0.15"/>
    <row r="92" spans="1:116" ht="13.5" hidden="1" customHeight="1" x14ac:dyDescent="0.15"/>
    <row r="93" spans="1:116" ht="13.5" hidden="1" customHeight="1" x14ac:dyDescent="0.15"/>
    <row r="94" spans="1:116" ht="13.5" hidden="1" customHeight="1" x14ac:dyDescent="0.15"/>
    <row r="95" spans="1:116" ht="13.5" hidden="1" customHeight="1" x14ac:dyDescent="0.15"/>
    <row r="96" spans="1:11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WiA9oLVK1ihAQtlC/3Z8oqvC9WvLqJBbqfBurDCYgMOkjY/XJ4HeqAjlq1MP2g9ulXEKYv/RLfUKH3cpGG1pw==" saltValue="rPKE69oaRbZpNCuWsOWB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82" customWidth="1"/>
    <col min="37" max="44" width="17" style="282" customWidth="1"/>
    <col min="45" max="45" width="6.125" style="289" customWidth="1"/>
    <col min="46" max="46" width="3" style="287" customWidth="1"/>
    <col min="47" max="47" width="19.125" style="282" hidden="1" customWidth="1"/>
    <col min="48" max="52" width="12.625" style="282" hidden="1" customWidth="1"/>
    <col min="53" max="16384" width="8.625" style="282" hidden="1"/>
  </cols>
  <sheetData>
    <row r="1" spans="1:46" x14ac:dyDescent="0.15">
      <c r="AS1" s="283"/>
      <c r="AT1" s="283"/>
    </row>
    <row r="2" spans="1:46" x14ac:dyDescent="0.15">
      <c r="AS2" s="283"/>
      <c r="AT2" s="283"/>
    </row>
    <row r="3" spans="1:46" x14ac:dyDescent="0.15">
      <c r="AS3" s="283"/>
      <c r="AT3" s="283"/>
    </row>
    <row r="4" spans="1:46" x14ac:dyDescent="0.15">
      <c r="AS4" s="283"/>
      <c r="AT4" s="283"/>
    </row>
    <row r="5" spans="1:46" ht="17.25" x14ac:dyDescent="0.15">
      <c r="A5" s="284" t="s">
        <v>477</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x14ac:dyDescent="0.15">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478</v>
      </c>
      <c r="AL6" s="288"/>
      <c r="AM6" s="288"/>
      <c r="AN6" s="288"/>
      <c r="AO6" s="283"/>
      <c r="AP6" s="283"/>
      <c r="AQ6" s="283"/>
      <c r="AR6" s="283"/>
    </row>
    <row r="7" spans="1:46" x14ac:dyDescent="0.15">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72" t="s">
        <v>479</v>
      </c>
      <c r="AP7" s="293"/>
      <c r="AQ7" s="294" t="s">
        <v>480</v>
      </c>
      <c r="AR7" s="295"/>
    </row>
    <row r="8" spans="1:46" x14ac:dyDescent="0.15">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73"/>
      <c r="AP8" s="299" t="s">
        <v>481</v>
      </c>
      <c r="AQ8" s="300" t="s">
        <v>482</v>
      </c>
      <c r="AR8" s="301" t="s">
        <v>483</v>
      </c>
    </row>
    <row r="9" spans="1:46" x14ac:dyDescent="0.15">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74" t="s">
        <v>484</v>
      </c>
      <c r="AL9" s="1175"/>
      <c r="AM9" s="1175"/>
      <c r="AN9" s="1176"/>
      <c r="AO9" s="302">
        <v>130377457</v>
      </c>
      <c r="AP9" s="302">
        <v>122617</v>
      </c>
      <c r="AQ9" s="303">
        <v>113415</v>
      </c>
      <c r="AR9" s="304">
        <v>8.1</v>
      </c>
    </row>
    <row r="10" spans="1:46" x14ac:dyDescent="0.15">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74" t="s">
        <v>485</v>
      </c>
      <c r="AL10" s="1175"/>
      <c r="AM10" s="1175"/>
      <c r="AN10" s="1176"/>
      <c r="AO10" s="302">
        <v>224950</v>
      </c>
      <c r="AP10" s="302">
        <v>212</v>
      </c>
      <c r="AQ10" s="303">
        <v>442</v>
      </c>
      <c r="AR10" s="304">
        <v>-52</v>
      </c>
    </row>
    <row r="11" spans="1:46" ht="13.5" customHeight="1" x14ac:dyDescent="0.15">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74" t="s">
        <v>486</v>
      </c>
      <c r="AL11" s="1175"/>
      <c r="AM11" s="1175"/>
      <c r="AN11" s="1176"/>
      <c r="AO11" s="302">
        <v>219233</v>
      </c>
      <c r="AP11" s="302">
        <v>206</v>
      </c>
      <c r="AQ11" s="303">
        <v>567</v>
      </c>
      <c r="AR11" s="304">
        <v>-63.7</v>
      </c>
    </row>
    <row r="12" spans="1:46" ht="13.5" customHeight="1" x14ac:dyDescent="0.15">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74" t="s">
        <v>487</v>
      </c>
      <c r="AL12" s="1175"/>
      <c r="AM12" s="1175"/>
      <c r="AN12" s="1176"/>
      <c r="AO12" s="302" t="s">
        <v>488</v>
      </c>
      <c r="AP12" s="302" t="s">
        <v>488</v>
      </c>
      <c r="AQ12" s="303" t="s">
        <v>488</v>
      </c>
      <c r="AR12" s="304" t="s">
        <v>488</v>
      </c>
    </row>
    <row r="13" spans="1:46" ht="13.5" customHeight="1" x14ac:dyDescent="0.15">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74" t="s">
        <v>489</v>
      </c>
      <c r="AL13" s="1175"/>
      <c r="AM13" s="1175"/>
      <c r="AN13" s="1176"/>
      <c r="AO13" s="302" t="s">
        <v>488</v>
      </c>
      <c r="AP13" s="302" t="s">
        <v>488</v>
      </c>
      <c r="AQ13" s="303">
        <v>15</v>
      </c>
      <c r="AR13" s="304" t="s">
        <v>488</v>
      </c>
    </row>
    <row r="14" spans="1:46" ht="13.5" customHeight="1" x14ac:dyDescent="0.15">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74" t="s">
        <v>490</v>
      </c>
      <c r="AL14" s="1175"/>
      <c r="AM14" s="1175"/>
      <c r="AN14" s="1176"/>
      <c r="AO14" s="302">
        <v>1384204</v>
      </c>
      <c r="AP14" s="302">
        <v>1302</v>
      </c>
      <c r="AQ14" s="303">
        <v>1977</v>
      </c>
      <c r="AR14" s="304">
        <v>-34.1</v>
      </c>
    </row>
    <row r="15" spans="1:46" x14ac:dyDescent="0.15">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74" t="s">
        <v>491</v>
      </c>
      <c r="AL15" s="1175"/>
      <c r="AM15" s="1175"/>
      <c r="AN15" s="1176"/>
      <c r="AO15" s="302">
        <v>-12627222</v>
      </c>
      <c r="AP15" s="302">
        <v>-11876</v>
      </c>
      <c r="AQ15" s="303">
        <v>-9997</v>
      </c>
      <c r="AR15" s="304">
        <v>18.8</v>
      </c>
    </row>
    <row r="16" spans="1:46" x14ac:dyDescent="0.15">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80" t="s">
        <v>154</v>
      </c>
      <c r="AL16" s="1181"/>
      <c r="AM16" s="1181"/>
      <c r="AN16" s="1182"/>
      <c r="AO16" s="302">
        <v>119578622</v>
      </c>
      <c r="AP16" s="302">
        <v>112461</v>
      </c>
      <c r="AQ16" s="303">
        <v>106419</v>
      </c>
      <c r="AR16" s="304">
        <v>5.7</v>
      </c>
    </row>
    <row r="17" spans="1:46" x14ac:dyDescent="0.15">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x14ac:dyDescent="0.15">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x14ac:dyDescent="0.15">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492</v>
      </c>
      <c r="AL19" s="283"/>
      <c r="AM19" s="283"/>
      <c r="AN19" s="283"/>
      <c r="AO19" s="283"/>
      <c r="AP19" s="283"/>
      <c r="AQ19" s="283"/>
      <c r="AR19" s="283"/>
    </row>
    <row r="20" spans="1:46" x14ac:dyDescent="0.15">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493</v>
      </c>
      <c r="AP20" s="313" t="s">
        <v>494</v>
      </c>
      <c r="AQ20" s="314" t="s">
        <v>495</v>
      </c>
      <c r="AR20" s="315"/>
    </row>
    <row r="21" spans="1:46" s="321" customFormat="1" x14ac:dyDescent="0.15">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83" t="s">
        <v>496</v>
      </c>
      <c r="AL21" s="1184"/>
      <c r="AM21" s="1184"/>
      <c r="AN21" s="1185"/>
      <c r="AO21" s="317">
        <v>1320.8</v>
      </c>
      <c r="AP21" s="318">
        <v>1230.1400000000001</v>
      </c>
      <c r="AQ21" s="319">
        <v>90.66</v>
      </c>
      <c r="AR21" s="288"/>
      <c r="AS21" s="320"/>
      <c r="AT21" s="316"/>
    </row>
    <row r="22" spans="1:46" s="321" customFormat="1" x14ac:dyDescent="0.15">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83" t="s">
        <v>497</v>
      </c>
      <c r="AL22" s="1184"/>
      <c r="AM22" s="1184"/>
      <c r="AN22" s="1185"/>
      <c r="AO22" s="322">
        <v>99.2</v>
      </c>
      <c r="AP22" s="323">
        <v>99.5</v>
      </c>
      <c r="AQ22" s="324">
        <v>-0.3</v>
      </c>
      <c r="AR22" s="308"/>
      <c r="AS22" s="320"/>
      <c r="AT22" s="316"/>
    </row>
    <row r="23" spans="1:46" s="321" customFormat="1" x14ac:dyDescent="0.15">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x14ac:dyDescent="0.15">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x14ac:dyDescent="0.15">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x14ac:dyDescent="0.15">
      <c r="A26" s="288" t="s">
        <v>498</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x14ac:dyDescent="0.15">
      <c r="A27" s="329"/>
      <c r="AO27" s="283"/>
      <c r="AP27" s="283"/>
      <c r="AQ27" s="283"/>
      <c r="AR27" s="283"/>
      <c r="AS27" s="283"/>
      <c r="AT27" s="283"/>
    </row>
    <row r="28" spans="1:46" ht="17.25" x14ac:dyDescent="0.15">
      <c r="A28" s="284" t="s">
        <v>499</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x14ac:dyDescent="0.15">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500</v>
      </c>
      <c r="AL29" s="288"/>
      <c r="AM29" s="288"/>
      <c r="AN29" s="288"/>
      <c r="AO29" s="283"/>
      <c r="AP29" s="283"/>
      <c r="AQ29" s="283"/>
      <c r="AR29" s="283"/>
      <c r="AS29" s="331"/>
    </row>
    <row r="30" spans="1:46" x14ac:dyDescent="0.15">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72" t="s">
        <v>479</v>
      </c>
      <c r="AP30" s="293"/>
      <c r="AQ30" s="294" t="s">
        <v>480</v>
      </c>
      <c r="AR30" s="295"/>
    </row>
    <row r="31" spans="1:46" x14ac:dyDescent="0.15">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73"/>
      <c r="AP31" s="299" t="s">
        <v>481</v>
      </c>
      <c r="AQ31" s="300" t="s">
        <v>482</v>
      </c>
      <c r="AR31" s="301" t="s">
        <v>483</v>
      </c>
    </row>
    <row r="32" spans="1:46" ht="27" customHeight="1" x14ac:dyDescent="0.15">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77" t="s">
        <v>501</v>
      </c>
      <c r="AL32" s="1178"/>
      <c r="AM32" s="1178"/>
      <c r="AN32" s="1179"/>
      <c r="AO32" s="302">
        <v>81596112</v>
      </c>
      <c r="AP32" s="302">
        <v>76739</v>
      </c>
      <c r="AQ32" s="303">
        <v>57756</v>
      </c>
      <c r="AR32" s="304">
        <v>32.9</v>
      </c>
    </row>
    <row r="33" spans="1:46" ht="13.5" customHeight="1" x14ac:dyDescent="0.15">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77" t="s">
        <v>502</v>
      </c>
      <c r="AL33" s="1178"/>
      <c r="AM33" s="1178"/>
      <c r="AN33" s="1179"/>
      <c r="AO33" s="302" t="s">
        <v>488</v>
      </c>
      <c r="AP33" s="302" t="s">
        <v>488</v>
      </c>
      <c r="AQ33" s="303">
        <v>5035</v>
      </c>
      <c r="AR33" s="304" t="s">
        <v>488</v>
      </c>
    </row>
    <row r="34" spans="1:46" ht="27" customHeight="1" x14ac:dyDescent="0.15">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77" t="s">
        <v>503</v>
      </c>
      <c r="AL34" s="1178"/>
      <c r="AM34" s="1178"/>
      <c r="AN34" s="1179"/>
      <c r="AO34" s="302">
        <v>9282501</v>
      </c>
      <c r="AP34" s="302">
        <v>8730</v>
      </c>
      <c r="AQ34" s="303">
        <v>14111</v>
      </c>
      <c r="AR34" s="304">
        <v>-38.1</v>
      </c>
    </row>
    <row r="35" spans="1:46" ht="27" customHeight="1" x14ac:dyDescent="0.15">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77" t="s">
        <v>504</v>
      </c>
      <c r="AL35" s="1178"/>
      <c r="AM35" s="1178"/>
      <c r="AN35" s="1179"/>
      <c r="AO35" s="302">
        <v>2463561</v>
      </c>
      <c r="AP35" s="302">
        <v>2317</v>
      </c>
      <c r="AQ35" s="303">
        <v>1340</v>
      </c>
      <c r="AR35" s="304">
        <v>72.900000000000006</v>
      </c>
    </row>
    <row r="36" spans="1:46" ht="27" customHeight="1" x14ac:dyDescent="0.15">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77" t="s">
        <v>505</v>
      </c>
      <c r="AL36" s="1178"/>
      <c r="AM36" s="1178"/>
      <c r="AN36" s="1179"/>
      <c r="AO36" s="302" t="s">
        <v>488</v>
      </c>
      <c r="AP36" s="302" t="s">
        <v>488</v>
      </c>
      <c r="AQ36" s="303">
        <v>69</v>
      </c>
      <c r="AR36" s="304" t="s">
        <v>488</v>
      </c>
    </row>
    <row r="37" spans="1:46" ht="13.5" customHeight="1" x14ac:dyDescent="0.15">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77" t="s">
        <v>506</v>
      </c>
      <c r="AL37" s="1178"/>
      <c r="AM37" s="1178"/>
      <c r="AN37" s="1179"/>
      <c r="AO37" s="302">
        <v>440769</v>
      </c>
      <c r="AP37" s="302">
        <v>415</v>
      </c>
      <c r="AQ37" s="303">
        <v>1018</v>
      </c>
      <c r="AR37" s="304">
        <v>-59.2</v>
      </c>
    </row>
    <row r="38" spans="1:46" ht="27" customHeight="1" x14ac:dyDescent="0.15">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86" t="s">
        <v>507</v>
      </c>
      <c r="AL38" s="1187"/>
      <c r="AM38" s="1187"/>
      <c r="AN38" s="1188"/>
      <c r="AO38" s="332">
        <v>36</v>
      </c>
      <c r="AP38" s="332">
        <v>0</v>
      </c>
      <c r="AQ38" s="333">
        <v>1</v>
      </c>
      <c r="AR38" s="324">
        <v>-100</v>
      </c>
      <c r="AS38" s="331"/>
    </row>
    <row r="39" spans="1:46" x14ac:dyDescent="0.15">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86" t="s">
        <v>508</v>
      </c>
      <c r="AL39" s="1187"/>
      <c r="AM39" s="1187"/>
      <c r="AN39" s="1188"/>
      <c r="AO39" s="302">
        <v>-2415587</v>
      </c>
      <c r="AP39" s="302">
        <v>-2272</v>
      </c>
      <c r="AQ39" s="303">
        <v>-2288</v>
      </c>
      <c r="AR39" s="304">
        <v>-0.7</v>
      </c>
      <c r="AS39" s="331"/>
    </row>
    <row r="40" spans="1:46" ht="27" customHeight="1" x14ac:dyDescent="0.15">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77" t="s">
        <v>509</v>
      </c>
      <c r="AL40" s="1178"/>
      <c r="AM40" s="1178"/>
      <c r="AN40" s="1179"/>
      <c r="AO40" s="302">
        <v>-60659266</v>
      </c>
      <c r="AP40" s="302">
        <v>-57048</v>
      </c>
      <c r="AQ40" s="303">
        <v>-46930</v>
      </c>
      <c r="AR40" s="304">
        <v>21.6</v>
      </c>
      <c r="AS40" s="331"/>
    </row>
    <row r="41" spans="1:46" x14ac:dyDescent="0.15">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80" t="s">
        <v>510</v>
      </c>
      <c r="AL41" s="1181"/>
      <c r="AM41" s="1181"/>
      <c r="AN41" s="1182"/>
      <c r="AO41" s="302">
        <v>30708126</v>
      </c>
      <c r="AP41" s="302">
        <v>28880</v>
      </c>
      <c r="AQ41" s="303">
        <v>30112</v>
      </c>
      <c r="AR41" s="304">
        <v>-4.0999999999999996</v>
      </c>
      <c r="AS41" s="331"/>
    </row>
    <row r="42" spans="1:46" x14ac:dyDescent="0.15">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x14ac:dyDescent="0.15">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x14ac:dyDescent="0.15">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x14ac:dyDescent="0.15">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x14ac:dyDescent="0.15">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15">
      <c r="A47" s="337" t="s">
        <v>511</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x14ac:dyDescent="0.15">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512</v>
      </c>
      <c r="AL48" s="338"/>
      <c r="AM48" s="338"/>
      <c r="AN48" s="338"/>
      <c r="AO48" s="338"/>
      <c r="AP48" s="338"/>
      <c r="AQ48" s="339"/>
      <c r="AR48" s="338"/>
    </row>
    <row r="49" spans="1:44" ht="13.5" customHeight="1" x14ac:dyDescent="0.15">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89" t="s">
        <v>479</v>
      </c>
      <c r="AN49" s="1191" t="s">
        <v>513</v>
      </c>
      <c r="AO49" s="1192"/>
      <c r="AP49" s="1192"/>
      <c r="AQ49" s="1192"/>
      <c r="AR49" s="1193"/>
    </row>
    <row r="50" spans="1:44" x14ac:dyDescent="0.15">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90"/>
      <c r="AN50" s="344" t="s">
        <v>514</v>
      </c>
      <c r="AO50" s="345" t="s">
        <v>515</v>
      </c>
      <c r="AP50" s="346" t="s">
        <v>516</v>
      </c>
      <c r="AQ50" s="347" t="s">
        <v>517</v>
      </c>
      <c r="AR50" s="348" t="s">
        <v>518</v>
      </c>
    </row>
    <row r="51" spans="1:44" x14ac:dyDescent="0.15">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519</v>
      </c>
      <c r="AL51" s="341"/>
      <c r="AM51" s="349">
        <v>112606735</v>
      </c>
      <c r="AN51" s="350">
        <v>103717</v>
      </c>
      <c r="AO51" s="351">
        <v>9</v>
      </c>
      <c r="AP51" s="352">
        <v>79311</v>
      </c>
      <c r="AQ51" s="353">
        <v>5.2</v>
      </c>
      <c r="AR51" s="354">
        <v>3.8</v>
      </c>
    </row>
    <row r="52" spans="1:44" x14ac:dyDescent="0.15">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520</v>
      </c>
      <c r="AM52" s="357">
        <v>42391266</v>
      </c>
      <c r="AN52" s="358">
        <v>39045</v>
      </c>
      <c r="AO52" s="359">
        <v>74.400000000000006</v>
      </c>
      <c r="AP52" s="360">
        <v>22064</v>
      </c>
      <c r="AQ52" s="361">
        <v>-6.7</v>
      </c>
      <c r="AR52" s="362">
        <v>81.099999999999994</v>
      </c>
    </row>
    <row r="53" spans="1:44" x14ac:dyDescent="0.15">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521</v>
      </c>
      <c r="AL53" s="341"/>
      <c r="AM53" s="349">
        <v>82419026</v>
      </c>
      <c r="AN53" s="350">
        <v>76303</v>
      </c>
      <c r="AO53" s="351">
        <v>-26.4</v>
      </c>
      <c r="AP53" s="352">
        <v>67951</v>
      </c>
      <c r="AQ53" s="353">
        <v>-14.3</v>
      </c>
      <c r="AR53" s="354">
        <v>-12.1</v>
      </c>
    </row>
    <row r="54" spans="1:44" x14ac:dyDescent="0.15">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520</v>
      </c>
      <c r="AM54" s="357">
        <v>27065562</v>
      </c>
      <c r="AN54" s="358">
        <v>25057</v>
      </c>
      <c r="AO54" s="359">
        <v>-35.799999999999997</v>
      </c>
      <c r="AP54" s="360">
        <v>17498</v>
      </c>
      <c r="AQ54" s="361">
        <v>-20.7</v>
      </c>
      <c r="AR54" s="362">
        <v>-15.1</v>
      </c>
    </row>
    <row r="55" spans="1:44" x14ac:dyDescent="0.15">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522</v>
      </c>
      <c r="AL55" s="341"/>
      <c r="AM55" s="349">
        <v>91447910</v>
      </c>
      <c r="AN55" s="350">
        <v>85091</v>
      </c>
      <c r="AO55" s="351">
        <v>11.5</v>
      </c>
      <c r="AP55" s="352">
        <v>72635</v>
      </c>
      <c r="AQ55" s="353">
        <v>6.9</v>
      </c>
      <c r="AR55" s="354">
        <v>4.5999999999999996</v>
      </c>
    </row>
    <row r="56" spans="1:44" x14ac:dyDescent="0.15">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520</v>
      </c>
      <c r="AM56" s="357">
        <v>33928774</v>
      </c>
      <c r="AN56" s="358">
        <v>31570</v>
      </c>
      <c r="AO56" s="359">
        <v>26</v>
      </c>
      <c r="AP56" s="360">
        <v>18276</v>
      </c>
      <c r="AQ56" s="361">
        <v>4.4000000000000004</v>
      </c>
      <c r="AR56" s="362">
        <v>21.6</v>
      </c>
    </row>
    <row r="57" spans="1:44" x14ac:dyDescent="0.15">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523</v>
      </c>
      <c r="AL57" s="341"/>
      <c r="AM57" s="349">
        <v>81962165</v>
      </c>
      <c r="AN57" s="350">
        <v>76635</v>
      </c>
      <c r="AO57" s="351">
        <v>-9.9</v>
      </c>
      <c r="AP57" s="352">
        <v>77936</v>
      </c>
      <c r="AQ57" s="353">
        <v>7.3</v>
      </c>
      <c r="AR57" s="354">
        <v>-17.2</v>
      </c>
    </row>
    <row r="58" spans="1:44" x14ac:dyDescent="0.15">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520</v>
      </c>
      <c r="AM58" s="357">
        <v>21747752</v>
      </c>
      <c r="AN58" s="358">
        <v>20334</v>
      </c>
      <c r="AO58" s="359">
        <v>-35.6</v>
      </c>
      <c r="AP58" s="360">
        <v>19401</v>
      </c>
      <c r="AQ58" s="361">
        <v>6.2</v>
      </c>
      <c r="AR58" s="362">
        <v>-41.8</v>
      </c>
    </row>
    <row r="59" spans="1:44" x14ac:dyDescent="0.15">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524</v>
      </c>
      <c r="AL59" s="341"/>
      <c r="AM59" s="349">
        <v>91489667</v>
      </c>
      <c r="AN59" s="350">
        <v>86044</v>
      </c>
      <c r="AO59" s="351">
        <v>12.3</v>
      </c>
      <c r="AP59" s="352">
        <v>82531</v>
      </c>
      <c r="AQ59" s="353">
        <v>5.9</v>
      </c>
      <c r="AR59" s="354">
        <v>6.4</v>
      </c>
    </row>
    <row r="60" spans="1:44" x14ac:dyDescent="0.15">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520</v>
      </c>
      <c r="AM60" s="357">
        <v>22789719</v>
      </c>
      <c r="AN60" s="358">
        <v>21433</v>
      </c>
      <c r="AO60" s="359">
        <v>5.4</v>
      </c>
      <c r="AP60" s="360">
        <v>19102</v>
      </c>
      <c r="AQ60" s="361">
        <v>-1.5</v>
      </c>
      <c r="AR60" s="362">
        <v>6.9</v>
      </c>
    </row>
    <row r="61" spans="1:44" x14ac:dyDescent="0.15">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525</v>
      </c>
      <c r="AL61" s="363"/>
      <c r="AM61" s="364">
        <v>91985101</v>
      </c>
      <c r="AN61" s="365">
        <v>85558</v>
      </c>
      <c r="AO61" s="366">
        <v>-0.7</v>
      </c>
      <c r="AP61" s="367">
        <v>76073</v>
      </c>
      <c r="AQ61" s="368">
        <v>2.2000000000000002</v>
      </c>
      <c r="AR61" s="354">
        <v>-2.9</v>
      </c>
    </row>
    <row r="62" spans="1:44" x14ac:dyDescent="0.15">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520</v>
      </c>
      <c r="AM62" s="357">
        <v>29584615</v>
      </c>
      <c r="AN62" s="358">
        <v>27488</v>
      </c>
      <c r="AO62" s="359">
        <v>6.9</v>
      </c>
      <c r="AP62" s="360">
        <v>19268</v>
      </c>
      <c r="AQ62" s="361">
        <v>-3.7</v>
      </c>
      <c r="AR62" s="362">
        <v>10.6</v>
      </c>
    </row>
    <row r="63" spans="1:44" x14ac:dyDescent="0.15">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x14ac:dyDescent="0.15">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x14ac:dyDescent="0.15">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x14ac:dyDescent="0.15">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15">
      <c r="AK67" s="283"/>
      <c r="AL67" s="283"/>
      <c r="AM67" s="283"/>
      <c r="AN67" s="283"/>
      <c r="AO67" s="283"/>
      <c r="AP67" s="283"/>
      <c r="AQ67" s="283"/>
      <c r="AR67" s="283"/>
      <c r="AS67" s="283"/>
      <c r="AT67" s="283"/>
    </row>
    <row r="68" spans="1:46" ht="13.5" hidden="1" customHeight="1" x14ac:dyDescent="0.15">
      <c r="AK68" s="283"/>
      <c r="AL68" s="283"/>
      <c r="AM68" s="283"/>
      <c r="AN68" s="283"/>
      <c r="AO68" s="283"/>
      <c r="AP68" s="283"/>
      <c r="AQ68" s="283"/>
      <c r="AR68" s="283"/>
    </row>
    <row r="69" spans="1:46" ht="13.5" hidden="1" customHeight="1" x14ac:dyDescent="0.15">
      <c r="AK69" s="283"/>
      <c r="AL69" s="283"/>
      <c r="AM69" s="283"/>
      <c r="AN69" s="283"/>
      <c r="AO69" s="283"/>
      <c r="AP69" s="283"/>
      <c r="AQ69" s="283"/>
      <c r="AR69" s="283"/>
    </row>
    <row r="70" spans="1:46" hidden="1" x14ac:dyDescent="0.15">
      <c r="AK70" s="283"/>
      <c r="AL70" s="283"/>
      <c r="AM70" s="283"/>
      <c r="AN70" s="283"/>
      <c r="AO70" s="283"/>
      <c r="AP70" s="283"/>
      <c r="AQ70" s="283"/>
      <c r="AR70" s="283"/>
    </row>
    <row r="71" spans="1:46" hidden="1" x14ac:dyDescent="0.15">
      <c r="AK71" s="283"/>
      <c r="AL71" s="283"/>
      <c r="AM71" s="283"/>
      <c r="AN71" s="283"/>
      <c r="AO71" s="283"/>
      <c r="AP71" s="283"/>
      <c r="AQ71" s="283"/>
      <c r="AR71" s="283"/>
    </row>
    <row r="72" spans="1:46" hidden="1" x14ac:dyDescent="0.15">
      <c r="AK72" s="283"/>
      <c r="AL72" s="283"/>
      <c r="AM72" s="283"/>
      <c r="AN72" s="283"/>
      <c r="AO72" s="283"/>
      <c r="AP72" s="283"/>
      <c r="AQ72" s="283"/>
      <c r="AR72" s="283"/>
    </row>
    <row r="73" spans="1:46" hidden="1" x14ac:dyDescent="0.15">
      <c r="AK73" s="283"/>
      <c r="AL73" s="283"/>
      <c r="AM73" s="283"/>
      <c r="AN73" s="283"/>
      <c r="AO73" s="283"/>
      <c r="AP73" s="283"/>
      <c r="AQ73" s="283"/>
      <c r="AR73" s="283"/>
    </row>
    <row r="74" spans="1:46" hidden="1" x14ac:dyDescent="0.15"/>
  </sheetData>
  <sheetProtection algorithmName="SHA-512" hashValue="O3wohqYtOfVMcOUMHb+Y11SddT+jp61lsJK/+Vo685bJAMT8Hv0vuSyQly5DomBwyFzfXJRWvuhDS1RAcj2duQ==" saltValue="Eatd9wfqkNlhCVcAdQ5r6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9" customWidth="1"/>
    <col min="126"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c r="DC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c r="DU9" s="27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78"/>
    </row>
    <row r="18" spans="2:125" x14ac:dyDescent="0.15"/>
    <row r="19" spans="2:125" x14ac:dyDescent="0.15"/>
    <row r="20" spans="2:125" x14ac:dyDescent="0.15">
      <c r="DU20" s="278"/>
    </row>
    <row r="21" spans="2:125" x14ac:dyDescent="0.15">
      <c r="DU21" s="278"/>
    </row>
    <row r="22" spans="2:125" x14ac:dyDescent="0.15"/>
    <row r="23" spans="2:125" x14ac:dyDescent="0.15"/>
    <row r="24" spans="2:125" x14ac:dyDescent="0.15"/>
    <row r="25" spans="2:125" x14ac:dyDescent="0.15"/>
    <row r="26" spans="2:125" x14ac:dyDescent="0.15"/>
    <row r="27" spans="2:125" x14ac:dyDescent="0.15"/>
    <row r="28" spans="2:125" x14ac:dyDescent="0.15">
      <c r="DU28" s="278"/>
    </row>
    <row r="29" spans="2:125" x14ac:dyDescent="0.15"/>
    <row r="30" spans="2:125" x14ac:dyDescent="0.15">
      <c r="B30" s="278"/>
    </row>
    <row r="31" spans="2:125" x14ac:dyDescent="0.15"/>
    <row r="32" spans="2:125" x14ac:dyDescent="0.15"/>
    <row r="33" spans="3:125" x14ac:dyDescent="0.15">
      <c r="G33" s="278"/>
      <c r="I33" s="278"/>
    </row>
    <row r="34" spans="3:125" x14ac:dyDescent="0.15">
      <c r="C34" s="278"/>
      <c r="P34" s="278"/>
      <c r="R34" s="278"/>
      <c r="DD34" s="278"/>
    </row>
    <row r="35" spans="3:125" x14ac:dyDescent="0.15">
      <c r="D35" s="278"/>
      <c r="E35" s="278"/>
      <c r="DC35" s="278"/>
      <c r="DF35" s="278"/>
      <c r="DP35" s="278"/>
      <c r="DQ35" s="278"/>
      <c r="DR35" s="278"/>
      <c r="DS35" s="278"/>
      <c r="DT35" s="278"/>
      <c r="DU35" s="278"/>
    </row>
    <row r="36" spans="3:125" x14ac:dyDescent="0.15">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x14ac:dyDescent="0.15">
      <c r="DU37" s="278"/>
    </row>
    <row r="38" spans="3:125" x14ac:dyDescent="0.15">
      <c r="DT38" s="278"/>
      <c r="DU38" s="278"/>
    </row>
    <row r="39" spans="3:125" x14ac:dyDescent="0.15"/>
    <row r="40" spans="3:125" x14ac:dyDescent="0.15">
      <c r="DD40" s="278"/>
    </row>
    <row r="41" spans="3:125" x14ac:dyDescent="0.15">
      <c r="R41" s="278"/>
    </row>
    <row r="42" spans="3:125" x14ac:dyDescent="0.15">
      <c r="DC42" s="278"/>
      <c r="DF42" s="278"/>
    </row>
    <row r="43" spans="3:125" x14ac:dyDescent="0.15">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x14ac:dyDescent="0.15">
      <c r="DU44" s="278"/>
    </row>
    <row r="45" spans="3:125" x14ac:dyDescent="0.15"/>
    <row r="46" spans="3:125" x14ac:dyDescent="0.15"/>
    <row r="47" spans="3:125" x14ac:dyDescent="0.15"/>
    <row r="48" spans="3:125" x14ac:dyDescent="0.15">
      <c r="DT48" s="278"/>
      <c r="DU48" s="278"/>
    </row>
    <row r="49" spans="120:125" x14ac:dyDescent="0.15"/>
    <row r="50" spans="120:125" x14ac:dyDescent="0.15">
      <c r="DU50" s="278"/>
    </row>
    <row r="51" spans="120:125" x14ac:dyDescent="0.15">
      <c r="DP51" s="278"/>
      <c r="DQ51" s="278"/>
      <c r="DR51" s="278"/>
      <c r="DS51" s="278"/>
      <c r="DT51" s="278"/>
      <c r="DU51" s="278"/>
    </row>
    <row r="52" spans="120:125" x14ac:dyDescent="0.15"/>
    <row r="53" spans="120:125" x14ac:dyDescent="0.15"/>
    <row r="54" spans="120:125" x14ac:dyDescent="0.15">
      <c r="DU54" s="278"/>
    </row>
    <row r="55" spans="120:125" x14ac:dyDescent="0.15"/>
    <row r="56" spans="120:125" x14ac:dyDescent="0.15"/>
    <row r="57" spans="120:125" x14ac:dyDescent="0.15"/>
    <row r="58" spans="120:125" x14ac:dyDescent="0.15">
      <c r="DU58" s="278"/>
    </row>
    <row r="59" spans="120:125" x14ac:dyDescent="0.15"/>
    <row r="60" spans="120:125" x14ac:dyDescent="0.15"/>
    <row r="61" spans="120:125" x14ac:dyDescent="0.15"/>
    <row r="62" spans="120:125" x14ac:dyDescent="0.15"/>
    <row r="63" spans="120:125" x14ac:dyDescent="0.15">
      <c r="DU63" s="278"/>
    </row>
    <row r="64" spans="120:125" x14ac:dyDescent="0.15">
      <c r="DT64" s="278"/>
      <c r="DU64" s="278"/>
    </row>
    <row r="65" spans="123:125" x14ac:dyDescent="0.15"/>
    <row r="66" spans="123:125" x14ac:dyDescent="0.15"/>
    <row r="67" spans="123:125" x14ac:dyDescent="0.15"/>
    <row r="68" spans="123:125" x14ac:dyDescent="0.15"/>
    <row r="69" spans="123:125" x14ac:dyDescent="0.15">
      <c r="DS69" s="278"/>
      <c r="DT69" s="278"/>
      <c r="DU69" s="2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78"/>
    </row>
    <row r="83" spans="112:125" x14ac:dyDescent="0.15">
      <c r="DI83" s="278"/>
      <c r="DJ83" s="278"/>
      <c r="DK83" s="278"/>
      <c r="DL83" s="278"/>
      <c r="DM83" s="278"/>
      <c r="DN83" s="278"/>
      <c r="DO83" s="278"/>
      <c r="DP83" s="278"/>
      <c r="DQ83" s="278"/>
      <c r="DR83" s="278"/>
      <c r="DS83" s="278"/>
      <c r="DT83" s="278"/>
      <c r="DU83" s="278"/>
    </row>
    <row r="84" spans="112:125" x14ac:dyDescent="0.15"/>
    <row r="85" spans="112:125" x14ac:dyDescent="0.15"/>
    <row r="86" spans="112:125" x14ac:dyDescent="0.15"/>
    <row r="87" spans="112:125" x14ac:dyDescent="0.15"/>
    <row r="88" spans="112:125" x14ac:dyDescent="0.15">
      <c r="DU88" s="27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78"/>
      <c r="DT94" s="278"/>
      <c r="DU94" s="278"/>
    </row>
    <row r="95" spans="112:125" ht="13.5" customHeight="1" x14ac:dyDescent="0.15">
      <c r="DU95" s="27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8"/>
    </row>
    <row r="102" spans="124:125" ht="13.5" customHeight="1" x14ac:dyDescent="0.15"/>
    <row r="103" spans="124:125" ht="13.5" customHeight="1" x14ac:dyDescent="0.15"/>
    <row r="104" spans="124:125" ht="13.5" customHeight="1" x14ac:dyDescent="0.15">
      <c r="DT104" s="278"/>
      <c r="DU104" s="2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8" t="s">
        <v>526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u/EvnxG9p0yy0TEos5/beuXYMB1rEMCS/2UG+QQ5CTQ6BOC3bBdjXbgcmJtCo9sBfnyymNhrt7jjPJCipid6A==" saltValue="3maJs5PX6W35xTmKmvsF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15"/>
  <cols>
    <col min="1" max="125" width="2.5" style="279" customWidth="1"/>
    <col min="126" max="154" width="0" style="278" hidden="1" customWidth="1"/>
    <col min="155" max="16384" width="9" style="278" hidden="1"/>
  </cols>
  <sheetData>
    <row r="1" spans="1:125"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x14ac:dyDescent="0.15">
      <c r="B2" s="278"/>
    </row>
    <row r="3" spans="1:125" x14ac:dyDescent="0.15">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x14ac:dyDescent="0.15"/>
    <row r="33" spans="2:8" x14ac:dyDescent="0.15">
      <c r="G33" s="278"/>
    </row>
    <row r="34" spans="2:8" x14ac:dyDescent="0.15">
      <c r="C34" s="278"/>
    </row>
    <row r="35" spans="2:8" x14ac:dyDescent="0.15">
      <c r="B35" s="278"/>
      <c r="D35" s="278"/>
      <c r="E35" s="278"/>
    </row>
    <row r="36" spans="2:8" x14ac:dyDescent="0.15">
      <c r="F36" s="278"/>
      <c r="H36" s="27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9" t="s">
        <v>527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qRZMucbpHLmexr8d4o3Kods9uRZthg3DGvWi6yRT2Gjn0Pk9JzJA8H/4NGVCedeMcgYVIPJmdpPyu7kKCbtBQ==" saltValue="7li4xHvBtYU6kYvWPN0R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election activeCell="K49" sqref="K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71" t="s">
        <v>528</v>
      </c>
      <c r="G46" s="372" t="s">
        <v>529</v>
      </c>
      <c r="H46" s="372" t="s">
        <v>530</v>
      </c>
      <c r="I46" s="372" t="s">
        <v>531</v>
      </c>
      <c r="J46" s="373" t="s">
        <v>532</v>
      </c>
    </row>
    <row r="47" spans="2:10" ht="57.75" customHeight="1" x14ac:dyDescent="0.15">
      <c r="B47" s="7"/>
      <c r="C47" s="1194" t="s">
        <v>3</v>
      </c>
      <c r="D47" s="1194"/>
      <c r="E47" s="1195"/>
      <c r="F47" s="374">
        <v>0.74</v>
      </c>
      <c r="G47" s="375">
        <v>0.72</v>
      </c>
      <c r="H47" s="375">
        <v>0.8</v>
      </c>
      <c r="I47" s="375">
        <v>0.86</v>
      </c>
      <c r="J47" s="376">
        <v>0.92</v>
      </c>
    </row>
    <row r="48" spans="2:10" ht="57.75" customHeight="1" x14ac:dyDescent="0.15">
      <c r="B48" s="8"/>
      <c r="C48" s="1196" t="s">
        <v>4</v>
      </c>
      <c r="D48" s="1196"/>
      <c r="E48" s="1197"/>
      <c r="F48" s="377">
        <v>0.43</v>
      </c>
      <c r="G48" s="378">
        <v>0.45</v>
      </c>
      <c r="H48" s="378">
        <v>0.48</v>
      </c>
      <c r="I48" s="378">
        <v>0.54</v>
      </c>
      <c r="J48" s="379">
        <v>0.44</v>
      </c>
    </row>
    <row r="49" spans="2:10" ht="57.75" customHeight="1" thickBot="1" x14ac:dyDescent="0.2">
      <c r="B49" s="9"/>
      <c r="C49" s="1198" t="s">
        <v>5</v>
      </c>
      <c r="D49" s="1198"/>
      <c r="E49" s="1199"/>
      <c r="F49" s="380">
        <v>0.96</v>
      </c>
      <c r="G49" s="381">
        <v>0.03</v>
      </c>
      <c r="H49" s="381">
        <v>0.1</v>
      </c>
      <c r="I49" s="381">
        <v>0.12</v>
      </c>
      <c r="J49" s="382"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99FjjZ+bPgUO2N25P3DU4I+gypb4m798pgv5IbOgj/2/PPRbiDKpNm3+ug7rZbQjnriUoEEsKucuZrRMMQFB6g==" saltValue="gAYtDQDdAYciH7NiBbMo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528</v>
      </c>
      <c r="G33" s="17" t="s">
        <v>529</v>
      </c>
      <c r="H33" s="17" t="s">
        <v>530</v>
      </c>
      <c r="I33" s="17" t="s">
        <v>531</v>
      </c>
      <c r="J33" s="18" t="s">
        <v>532</v>
      </c>
      <c r="K33" s="10"/>
      <c r="L33" s="10"/>
      <c r="M33" s="10"/>
      <c r="N33" s="10"/>
      <c r="O33" s="10"/>
      <c r="P33" s="10"/>
    </row>
    <row r="34" spans="1:16" ht="39" customHeight="1" x14ac:dyDescent="0.15">
      <c r="A34" s="10"/>
      <c r="B34" s="19"/>
      <c r="C34" s="1206" t="s">
        <v>534</v>
      </c>
      <c r="D34" s="1206"/>
      <c r="E34" s="1207"/>
      <c r="F34" s="20">
        <v>2.0699999999999998</v>
      </c>
      <c r="G34" s="21">
        <v>2.19</v>
      </c>
      <c r="H34" s="21">
        <v>2.38</v>
      </c>
      <c r="I34" s="21">
        <v>2.44</v>
      </c>
      <c r="J34" s="22">
        <v>2.44</v>
      </c>
      <c r="K34" s="10"/>
      <c r="L34" s="10"/>
      <c r="M34" s="10"/>
      <c r="N34" s="10"/>
      <c r="O34" s="10"/>
      <c r="P34" s="10"/>
    </row>
    <row r="35" spans="1:16" ht="39" customHeight="1" x14ac:dyDescent="0.15">
      <c r="A35" s="10"/>
      <c r="B35" s="23"/>
      <c r="C35" s="1200" t="s">
        <v>535</v>
      </c>
      <c r="D35" s="1201"/>
      <c r="E35" s="1202"/>
      <c r="F35" s="24">
        <v>1.52</v>
      </c>
      <c r="G35" s="25">
        <v>0.7</v>
      </c>
      <c r="H35" s="25">
        <v>1.34</v>
      </c>
      <c r="I35" s="25">
        <v>1.43</v>
      </c>
      <c r="J35" s="26">
        <v>1.74</v>
      </c>
      <c r="K35" s="10"/>
      <c r="L35" s="10"/>
      <c r="M35" s="10"/>
      <c r="N35" s="10"/>
      <c r="O35" s="10"/>
      <c r="P35" s="10"/>
    </row>
    <row r="36" spans="1:16" ht="39" customHeight="1" x14ac:dyDescent="0.15">
      <c r="A36" s="10"/>
      <c r="B36" s="23"/>
      <c r="C36" s="1200" t="s">
        <v>536</v>
      </c>
      <c r="D36" s="1201"/>
      <c r="E36" s="1202"/>
      <c r="F36" s="24">
        <v>1.7</v>
      </c>
      <c r="G36" s="25">
        <v>1.08</v>
      </c>
      <c r="H36" s="25">
        <v>1.36</v>
      </c>
      <c r="I36" s="25">
        <v>1.67</v>
      </c>
      <c r="J36" s="26">
        <v>1.59</v>
      </c>
      <c r="K36" s="10"/>
      <c r="L36" s="10"/>
      <c r="M36" s="10"/>
      <c r="N36" s="10"/>
      <c r="O36" s="10"/>
      <c r="P36" s="10"/>
    </row>
    <row r="37" spans="1:16" ht="39" customHeight="1" x14ac:dyDescent="0.15">
      <c r="A37" s="10"/>
      <c r="B37" s="23"/>
      <c r="C37" s="1200" t="s">
        <v>537</v>
      </c>
      <c r="D37" s="1201"/>
      <c r="E37" s="1202"/>
      <c r="F37" s="24">
        <v>0.65</v>
      </c>
      <c r="G37" s="25">
        <v>0.04</v>
      </c>
      <c r="H37" s="25">
        <v>0.9</v>
      </c>
      <c r="I37" s="25">
        <v>0.97</v>
      </c>
      <c r="J37" s="26">
        <v>1.1200000000000001</v>
      </c>
      <c r="K37" s="10"/>
      <c r="L37" s="10"/>
      <c r="M37" s="10"/>
      <c r="N37" s="10"/>
      <c r="O37" s="10"/>
      <c r="P37" s="10"/>
    </row>
    <row r="38" spans="1:16" ht="39" customHeight="1" x14ac:dyDescent="0.15">
      <c r="A38" s="10"/>
      <c r="B38" s="23"/>
      <c r="C38" s="1200" t="s">
        <v>538</v>
      </c>
      <c r="D38" s="1201"/>
      <c r="E38" s="1202"/>
      <c r="F38" s="24">
        <v>1.63</v>
      </c>
      <c r="G38" s="25">
        <v>0.77</v>
      </c>
      <c r="H38" s="25">
        <v>0.76</v>
      </c>
      <c r="I38" s="25">
        <v>0.78</v>
      </c>
      <c r="J38" s="26">
        <v>0.81</v>
      </c>
      <c r="K38" s="10"/>
      <c r="L38" s="10"/>
      <c r="M38" s="10"/>
      <c r="N38" s="10"/>
      <c r="O38" s="10"/>
      <c r="P38" s="10"/>
    </row>
    <row r="39" spans="1:16" ht="39" customHeight="1" x14ac:dyDescent="0.15">
      <c r="A39" s="10"/>
      <c r="B39" s="23"/>
      <c r="C39" s="1200" t="s">
        <v>539</v>
      </c>
      <c r="D39" s="1201"/>
      <c r="E39" s="1202"/>
      <c r="F39" s="24" t="s">
        <v>488</v>
      </c>
      <c r="G39" s="25" t="s">
        <v>488</v>
      </c>
      <c r="H39" s="25" t="s">
        <v>488</v>
      </c>
      <c r="I39" s="25" t="s">
        <v>488</v>
      </c>
      <c r="J39" s="26">
        <v>0.69</v>
      </c>
      <c r="K39" s="10"/>
      <c r="L39" s="10"/>
      <c r="M39" s="10"/>
      <c r="N39" s="10"/>
      <c r="O39" s="10"/>
      <c r="P39" s="10"/>
    </row>
    <row r="40" spans="1:16" ht="39" customHeight="1" x14ac:dyDescent="0.15">
      <c r="A40" s="10"/>
      <c r="B40" s="23"/>
      <c r="C40" s="1200" t="s">
        <v>540</v>
      </c>
      <c r="D40" s="1201"/>
      <c r="E40" s="1202"/>
      <c r="F40" s="24">
        <v>0.05</v>
      </c>
      <c r="G40" s="25">
        <v>0.1</v>
      </c>
      <c r="H40" s="25">
        <v>0.15</v>
      </c>
      <c r="I40" s="25">
        <v>0.22</v>
      </c>
      <c r="J40" s="26">
        <v>0.28000000000000003</v>
      </c>
      <c r="K40" s="10"/>
      <c r="L40" s="10"/>
      <c r="M40" s="10"/>
      <c r="N40" s="10"/>
      <c r="O40" s="10"/>
      <c r="P40" s="10"/>
    </row>
    <row r="41" spans="1:16" ht="39" customHeight="1" x14ac:dyDescent="0.15">
      <c r="A41" s="10"/>
      <c r="B41" s="23"/>
      <c r="C41" s="1200" t="s">
        <v>541</v>
      </c>
      <c r="D41" s="1201"/>
      <c r="E41" s="1202"/>
      <c r="F41" s="24">
        <v>0.22</v>
      </c>
      <c r="G41" s="25">
        <v>0.23</v>
      </c>
      <c r="H41" s="25">
        <v>0.23</v>
      </c>
      <c r="I41" s="25">
        <v>0.23</v>
      </c>
      <c r="J41" s="26">
        <v>0.23</v>
      </c>
      <c r="K41" s="10"/>
      <c r="L41" s="10"/>
      <c r="M41" s="10"/>
      <c r="N41" s="10"/>
      <c r="O41" s="10"/>
      <c r="P41" s="10"/>
    </row>
    <row r="42" spans="1:16" ht="39" customHeight="1" x14ac:dyDescent="0.15">
      <c r="A42" s="10"/>
      <c r="B42" s="27"/>
      <c r="C42" s="1200" t="s">
        <v>542</v>
      </c>
      <c r="D42" s="1201"/>
      <c r="E42" s="1202"/>
      <c r="F42" s="24" t="s">
        <v>488</v>
      </c>
      <c r="G42" s="25" t="s">
        <v>488</v>
      </c>
      <c r="H42" s="25" t="s">
        <v>488</v>
      </c>
      <c r="I42" s="25" t="s">
        <v>488</v>
      </c>
      <c r="J42" s="26" t="s">
        <v>488</v>
      </c>
      <c r="K42" s="10"/>
      <c r="L42" s="10"/>
      <c r="M42" s="10"/>
      <c r="N42" s="10"/>
      <c r="O42" s="10"/>
      <c r="P42" s="10"/>
    </row>
    <row r="43" spans="1:16" ht="39" customHeight="1" thickBot="1" x14ac:dyDescent="0.2">
      <c r="A43" s="10"/>
      <c r="B43" s="28"/>
      <c r="C43" s="1203" t="s">
        <v>543</v>
      </c>
      <c r="D43" s="1204"/>
      <c r="E43" s="1205"/>
      <c r="F43" s="29">
        <v>0.41</v>
      </c>
      <c r="G43" s="30">
        <v>2.21</v>
      </c>
      <c r="H43" s="30">
        <v>0.47</v>
      </c>
      <c r="I43" s="30">
        <v>0.47</v>
      </c>
      <c r="J43" s="31">
        <v>0.35</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algorithmName="SHA-512" hashValue="A1gG0EBIPNrnVJnmg4mj5UNf8KaYUF1AtEYAnYJBtYhnyNqOcq5fF7q4TGQx2aXuLXdvDvG0dXVdgz3x6IJn+A==" saltValue="p/KoN6gFpngUhTZzxn19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election activeCell="E53" sqref="E53:J53"/>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528</v>
      </c>
      <c r="L44" s="44" t="s">
        <v>529</v>
      </c>
      <c r="M44" s="44" t="s">
        <v>530</v>
      </c>
      <c r="N44" s="44" t="s">
        <v>531</v>
      </c>
      <c r="O44" s="45" t="s">
        <v>532</v>
      </c>
      <c r="P44" s="36"/>
      <c r="Q44" s="36"/>
      <c r="R44" s="36"/>
      <c r="S44" s="36"/>
      <c r="T44" s="36"/>
      <c r="U44" s="36"/>
    </row>
    <row r="45" spans="1:21" ht="30.75" customHeight="1" x14ac:dyDescent="0.15">
      <c r="A45" s="36"/>
      <c r="B45" s="1208" t="s">
        <v>10</v>
      </c>
      <c r="C45" s="1209"/>
      <c r="D45" s="46"/>
      <c r="E45" s="1214" t="s">
        <v>11</v>
      </c>
      <c r="F45" s="1214"/>
      <c r="G45" s="1214"/>
      <c r="H45" s="1214"/>
      <c r="I45" s="1214"/>
      <c r="J45" s="1215"/>
      <c r="K45" s="47">
        <v>82271</v>
      </c>
      <c r="L45" s="48">
        <v>80476</v>
      </c>
      <c r="M45" s="48">
        <v>81998</v>
      </c>
      <c r="N45" s="48">
        <v>82335</v>
      </c>
      <c r="O45" s="49">
        <v>81596</v>
      </c>
      <c r="P45" s="36"/>
      <c r="Q45" s="36"/>
      <c r="R45" s="36"/>
      <c r="S45" s="36"/>
      <c r="T45" s="36"/>
      <c r="U45" s="36"/>
    </row>
    <row r="46" spans="1:21" ht="30.75" customHeight="1" x14ac:dyDescent="0.15">
      <c r="A46" s="36"/>
      <c r="B46" s="1210"/>
      <c r="C46" s="1211"/>
      <c r="D46" s="50"/>
      <c r="E46" s="1216" t="s">
        <v>12</v>
      </c>
      <c r="F46" s="1216"/>
      <c r="G46" s="1216"/>
      <c r="H46" s="1216"/>
      <c r="I46" s="1216"/>
      <c r="J46" s="1217"/>
      <c r="K46" s="51" t="s">
        <v>488</v>
      </c>
      <c r="L46" s="52" t="s">
        <v>488</v>
      </c>
      <c r="M46" s="52" t="s">
        <v>488</v>
      </c>
      <c r="N46" s="52" t="s">
        <v>488</v>
      </c>
      <c r="O46" s="53" t="s">
        <v>488</v>
      </c>
      <c r="P46" s="36"/>
      <c r="Q46" s="36"/>
      <c r="R46" s="36"/>
      <c r="S46" s="36"/>
      <c r="T46" s="36"/>
      <c r="U46" s="36"/>
    </row>
    <row r="47" spans="1:21" ht="30.75" customHeight="1" x14ac:dyDescent="0.15">
      <c r="A47" s="36"/>
      <c r="B47" s="1210"/>
      <c r="C47" s="1211"/>
      <c r="D47" s="50"/>
      <c r="E47" s="1216" t="s">
        <v>13</v>
      </c>
      <c r="F47" s="1216"/>
      <c r="G47" s="1216"/>
      <c r="H47" s="1216"/>
      <c r="I47" s="1216"/>
      <c r="J47" s="1217"/>
      <c r="K47" s="51">
        <v>7841</v>
      </c>
      <c r="L47" s="52">
        <v>8444</v>
      </c>
      <c r="M47" s="52">
        <v>8735</v>
      </c>
      <c r="N47" s="52">
        <v>9087</v>
      </c>
      <c r="O47" s="53">
        <v>9283</v>
      </c>
      <c r="P47" s="36"/>
      <c r="Q47" s="36"/>
      <c r="R47" s="36"/>
      <c r="S47" s="36"/>
      <c r="T47" s="36"/>
      <c r="U47" s="36"/>
    </row>
    <row r="48" spans="1:21" ht="30.75" customHeight="1" x14ac:dyDescent="0.15">
      <c r="A48" s="36"/>
      <c r="B48" s="1210"/>
      <c r="C48" s="1211"/>
      <c r="D48" s="50"/>
      <c r="E48" s="1216" t="s">
        <v>14</v>
      </c>
      <c r="F48" s="1216"/>
      <c r="G48" s="1216"/>
      <c r="H48" s="1216"/>
      <c r="I48" s="1216"/>
      <c r="J48" s="1217"/>
      <c r="K48" s="51">
        <v>3255</v>
      </c>
      <c r="L48" s="52">
        <v>3123</v>
      </c>
      <c r="M48" s="52">
        <v>3033</v>
      </c>
      <c r="N48" s="52">
        <v>3044</v>
      </c>
      <c r="O48" s="53">
        <v>2464</v>
      </c>
      <c r="P48" s="36"/>
      <c r="Q48" s="36"/>
      <c r="R48" s="36"/>
      <c r="S48" s="36"/>
      <c r="T48" s="36"/>
      <c r="U48" s="36"/>
    </row>
    <row r="49" spans="1:21" ht="30.75" customHeight="1" x14ac:dyDescent="0.15">
      <c r="A49" s="36"/>
      <c r="B49" s="1210"/>
      <c r="C49" s="1211"/>
      <c r="D49" s="50"/>
      <c r="E49" s="1216" t="s">
        <v>15</v>
      </c>
      <c r="F49" s="1216"/>
      <c r="G49" s="1216"/>
      <c r="H49" s="1216"/>
      <c r="I49" s="1216"/>
      <c r="J49" s="1217"/>
      <c r="K49" s="51" t="s">
        <v>488</v>
      </c>
      <c r="L49" s="52" t="s">
        <v>488</v>
      </c>
      <c r="M49" s="52" t="s">
        <v>488</v>
      </c>
      <c r="N49" s="52" t="s">
        <v>488</v>
      </c>
      <c r="O49" s="53" t="s">
        <v>488</v>
      </c>
      <c r="P49" s="36"/>
      <c r="Q49" s="36"/>
      <c r="R49" s="36"/>
      <c r="S49" s="36"/>
      <c r="T49" s="36"/>
      <c r="U49" s="36"/>
    </row>
    <row r="50" spans="1:21" ht="30.75" customHeight="1" x14ac:dyDescent="0.15">
      <c r="A50" s="36"/>
      <c r="B50" s="1210"/>
      <c r="C50" s="1211"/>
      <c r="D50" s="50"/>
      <c r="E50" s="1216" t="s">
        <v>16</v>
      </c>
      <c r="F50" s="1216"/>
      <c r="G50" s="1216"/>
      <c r="H50" s="1216"/>
      <c r="I50" s="1216"/>
      <c r="J50" s="1217"/>
      <c r="K50" s="51">
        <v>540</v>
      </c>
      <c r="L50" s="52">
        <v>447</v>
      </c>
      <c r="M50" s="52">
        <v>404</v>
      </c>
      <c r="N50" s="52">
        <v>319</v>
      </c>
      <c r="O50" s="53">
        <v>441</v>
      </c>
      <c r="P50" s="36"/>
      <c r="Q50" s="36"/>
      <c r="R50" s="36"/>
      <c r="S50" s="36"/>
      <c r="T50" s="36"/>
      <c r="U50" s="36"/>
    </row>
    <row r="51" spans="1:21" ht="30.75" customHeight="1" x14ac:dyDescent="0.15">
      <c r="A51" s="36"/>
      <c r="B51" s="1212"/>
      <c r="C51" s="1213"/>
      <c r="D51" s="54"/>
      <c r="E51" s="1216" t="s">
        <v>17</v>
      </c>
      <c r="F51" s="1216"/>
      <c r="G51" s="1216"/>
      <c r="H51" s="1216"/>
      <c r="I51" s="1216"/>
      <c r="J51" s="1217"/>
      <c r="K51" s="51">
        <v>23</v>
      </c>
      <c r="L51" s="52">
        <v>1</v>
      </c>
      <c r="M51" s="52">
        <v>0</v>
      </c>
      <c r="N51" s="52">
        <v>0</v>
      </c>
      <c r="O51" s="53">
        <v>0</v>
      </c>
      <c r="P51" s="36"/>
      <c r="Q51" s="36"/>
      <c r="R51" s="36"/>
      <c r="S51" s="36"/>
      <c r="T51" s="36"/>
      <c r="U51" s="36"/>
    </row>
    <row r="52" spans="1:21" ht="30.75" customHeight="1" x14ac:dyDescent="0.15">
      <c r="A52" s="36"/>
      <c r="B52" s="1218" t="s">
        <v>18</v>
      </c>
      <c r="C52" s="1219"/>
      <c r="D52" s="54"/>
      <c r="E52" s="1216" t="s">
        <v>19</v>
      </c>
      <c r="F52" s="1216"/>
      <c r="G52" s="1216"/>
      <c r="H52" s="1216"/>
      <c r="I52" s="1216"/>
      <c r="J52" s="1217"/>
      <c r="K52" s="51">
        <v>58822</v>
      </c>
      <c r="L52" s="52">
        <v>60915</v>
      </c>
      <c r="M52" s="52">
        <v>62189</v>
      </c>
      <c r="N52" s="52">
        <v>63234</v>
      </c>
      <c r="O52" s="53">
        <v>63075</v>
      </c>
      <c r="P52" s="36"/>
      <c r="Q52" s="36"/>
      <c r="R52" s="36"/>
      <c r="S52" s="36"/>
      <c r="T52" s="36"/>
      <c r="U52" s="36"/>
    </row>
    <row r="53" spans="1:21" ht="30.75" customHeight="1" thickBot="1" x14ac:dyDescent="0.2">
      <c r="A53" s="36"/>
      <c r="B53" s="1220" t="s">
        <v>20</v>
      </c>
      <c r="C53" s="1221"/>
      <c r="D53" s="55"/>
      <c r="E53" s="1222" t="s">
        <v>21</v>
      </c>
      <c r="F53" s="1222"/>
      <c r="G53" s="1222"/>
      <c r="H53" s="1222"/>
      <c r="I53" s="1222"/>
      <c r="J53" s="1223"/>
      <c r="K53" s="56">
        <v>35108</v>
      </c>
      <c r="L53" s="57">
        <v>31576</v>
      </c>
      <c r="M53" s="57">
        <v>31981</v>
      </c>
      <c r="N53" s="57">
        <v>31551</v>
      </c>
      <c r="O53" s="58">
        <v>30709</v>
      </c>
      <c r="P53" s="36"/>
      <c r="Q53" s="36"/>
      <c r="R53" s="36"/>
      <c r="S53" s="36"/>
      <c r="T53" s="36"/>
      <c r="U53" s="36"/>
    </row>
    <row r="54" spans="1:21" ht="24" customHeight="1" thickBot="1" x14ac:dyDescent="0.2">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2">
      <c r="A55" s="36"/>
      <c r="B55" s="60"/>
      <c r="C55" s="61"/>
      <c r="D55" s="61"/>
      <c r="E55" s="62"/>
      <c r="F55" s="62"/>
      <c r="G55" s="62"/>
      <c r="H55" s="62"/>
      <c r="I55" s="62"/>
      <c r="J55" s="63" t="s">
        <v>2</v>
      </c>
      <c r="K55" s="64" t="s">
        <v>544</v>
      </c>
      <c r="L55" s="65" t="s">
        <v>545</v>
      </c>
      <c r="M55" s="65" t="s">
        <v>546</v>
      </c>
      <c r="N55" s="65" t="s">
        <v>547</v>
      </c>
      <c r="O55" s="66" t="s">
        <v>548</v>
      </c>
      <c r="P55" s="36"/>
      <c r="Q55" s="36"/>
      <c r="R55" s="36"/>
      <c r="S55" s="36"/>
      <c r="T55" s="36"/>
      <c r="U55" s="36"/>
    </row>
    <row r="56" spans="1:21" ht="30.75" customHeight="1" x14ac:dyDescent="0.15">
      <c r="A56" s="36"/>
      <c r="B56" s="1224" t="s">
        <v>23</v>
      </c>
      <c r="C56" s="1225"/>
      <c r="D56" s="1228" t="s">
        <v>24</v>
      </c>
      <c r="E56" s="1229"/>
      <c r="F56" s="1229"/>
      <c r="G56" s="1229"/>
      <c r="H56" s="1229"/>
      <c r="I56" s="1229"/>
      <c r="J56" s="1230"/>
      <c r="K56" s="67">
        <v>15536</v>
      </c>
      <c r="L56" s="68">
        <v>19149</v>
      </c>
      <c r="M56" s="68">
        <v>26788</v>
      </c>
      <c r="N56" s="68">
        <v>31300</v>
      </c>
      <c r="O56" s="69">
        <v>35380</v>
      </c>
      <c r="P56" s="36"/>
      <c r="Q56" s="36"/>
      <c r="R56" s="36"/>
      <c r="S56" s="36"/>
      <c r="T56" s="36"/>
      <c r="U56" s="36"/>
    </row>
    <row r="57" spans="1:21" ht="30.75" customHeight="1" thickBot="1" x14ac:dyDescent="0.2">
      <c r="A57" s="36"/>
      <c r="B57" s="1226"/>
      <c r="C57" s="1227"/>
      <c r="D57" s="1231" t="s">
        <v>25</v>
      </c>
      <c r="E57" s="1232"/>
      <c r="F57" s="1232"/>
      <c r="G57" s="1232"/>
      <c r="H57" s="1232"/>
      <c r="I57" s="1232"/>
      <c r="J57" s="1233"/>
      <c r="K57" s="70">
        <v>14080</v>
      </c>
      <c r="L57" s="71">
        <v>11308</v>
      </c>
      <c r="M57" s="71">
        <v>16143</v>
      </c>
      <c r="N57" s="71">
        <v>20479</v>
      </c>
      <c r="O57" s="72">
        <v>23176</v>
      </c>
      <c r="P57" s="36"/>
      <c r="Q57" s="36"/>
      <c r="R57" s="36"/>
      <c r="S57" s="36"/>
      <c r="T57" s="36"/>
      <c r="U57" s="36"/>
    </row>
    <row r="58" spans="1:21" ht="17.25" customHeight="1" x14ac:dyDescent="0.15">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15">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1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roTmW0l534bhYShlUTHpBJDCtr4a8F1CeC71QC/QJlIW6IyRs1EkS0PBqXfEOMUSORTUXiuGKuvEDHegRqv4VQ==" saltValue="gXiLN0bw854jeRm1BkJOX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15"/>
  <cols>
    <col min="1" max="1" width="6.625" style="77" customWidth="1"/>
    <col min="2" max="3" width="12.625" style="77" customWidth="1"/>
    <col min="4" max="4" width="11.625" style="77" customWidth="1"/>
    <col min="5" max="8" width="10.375" style="77" customWidth="1"/>
    <col min="9" max="13" width="16.375" style="77" customWidth="1"/>
    <col min="14" max="19" width="12.625" style="77" customWidth="1"/>
    <col min="20" max="16384" width="0" style="7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8" t="s">
        <v>8</v>
      </c>
    </row>
    <row r="40" spans="2:13" ht="27.75" customHeight="1" thickBot="1" x14ac:dyDescent="0.2">
      <c r="B40" s="79" t="s">
        <v>9</v>
      </c>
      <c r="C40" s="80"/>
      <c r="D40" s="80"/>
      <c r="E40" s="81"/>
      <c r="F40" s="81"/>
      <c r="G40" s="81"/>
      <c r="H40" s="82" t="s">
        <v>2</v>
      </c>
      <c r="I40" s="383" t="s">
        <v>528</v>
      </c>
      <c r="J40" s="384" t="s">
        <v>529</v>
      </c>
      <c r="K40" s="384" t="s">
        <v>530</v>
      </c>
      <c r="L40" s="384" t="s">
        <v>531</v>
      </c>
      <c r="M40" s="385" t="s">
        <v>532</v>
      </c>
    </row>
    <row r="41" spans="2:13" ht="27.75" customHeight="1" x14ac:dyDescent="0.15">
      <c r="B41" s="1234" t="s">
        <v>28</v>
      </c>
      <c r="C41" s="1235"/>
      <c r="D41" s="83"/>
      <c r="E41" s="1240" t="s">
        <v>29</v>
      </c>
      <c r="F41" s="1240"/>
      <c r="G41" s="1240"/>
      <c r="H41" s="1241"/>
      <c r="I41" s="386">
        <v>1258640</v>
      </c>
      <c r="J41" s="387">
        <v>1251454</v>
      </c>
      <c r="K41" s="387">
        <v>1246825</v>
      </c>
      <c r="L41" s="387">
        <v>1235780</v>
      </c>
      <c r="M41" s="388">
        <v>1213261</v>
      </c>
    </row>
    <row r="42" spans="2:13" ht="27.75" customHeight="1" x14ac:dyDescent="0.15">
      <c r="B42" s="1236"/>
      <c r="C42" s="1237"/>
      <c r="D42" s="84"/>
      <c r="E42" s="1242" t="s">
        <v>30</v>
      </c>
      <c r="F42" s="1242"/>
      <c r="G42" s="1242"/>
      <c r="H42" s="1243"/>
      <c r="I42" s="389">
        <v>515</v>
      </c>
      <c r="J42" s="390">
        <v>416</v>
      </c>
      <c r="K42" s="390">
        <v>381</v>
      </c>
      <c r="L42" s="390">
        <v>274</v>
      </c>
      <c r="M42" s="391">
        <v>200</v>
      </c>
    </row>
    <row r="43" spans="2:13" ht="27.75" customHeight="1" x14ac:dyDescent="0.15">
      <c r="B43" s="1236"/>
      <c r="C43" s="1237"/>
      <c r="D43" s="84"/>
      <c r="E43" s="1242" t="s">
        <v>31</v>
      </c>
      <c r="F43" s="1242"/>
      <c r="G43" s="1242"/>
      <c r="H43" s="1243"/>
      <c r="I43" s="389">
        <v>27862</v>
      </c>
      <c r="J43" s="390">
        <v>31180</v>
      </c>
      <c r="K43" s="390">
        <v>31588</v>
      </c>
      <c r="L43" s="390">
        <v>32036</v>
      </c>
      <c r="M43" s="391">
        <v>28269</v>
      </c>
    </row>
    <row r="44" spans="2:13" ht="27.75" customHeight="1" x14ac:dyDescent="0.15">
      <c r="B44" s="1236"/>
      <c r="C44" s="1237"/>
      <c r="D44" s="84"/>
      <c r="E44" s="1242" t="s">
        <v>32</v>
      </c>
      <c r="F44" s="1242"/>
      <c r="G44" s="1242"/>
      <c r="H44" s="1243"/>
      <c r="I44" s="389" t="s">
        <v>488</v>
      </c>
      <c r="J44" s="390" t="s">
        <v>488</v>
      </c>
      <c r="K44" s="390" t="s">
        <v>488</v>
      </c>
      <c r="L44" s="390" t="s">
        <v>488</v>
      </c>
      <c r="M44" s="391" t="s">
        <v>488</v>
      </c>
    </row>
    <row r="45" spans="2:13" ht="27.75" customHeight="1" x14ac:dyDescent="0.15">
      <c r="B45" s="1236"/>
      <c r="C45" s="1237"/>
      <c r="D45" s="84"/>
      <c r="E45" s="1242" t="s">
        <v>33</v>
      </c>
      <c r="F45" s="1242"/>
      <c r="G45" s="1242"/>
      <c r="H45" s="1243"/>
      <c r="I45" s="389">
        <v>141118</v>
      </c>
      <c r="J45" s="390">
        <v>133630</v>
      </c>
      <c r="K45" s="390">
        <v>126201</v>
      </c>
      <c r="L45" s="390">
        <v>118463</v>
      </c>
      <c r="M45" s="391">
        <v>114535</v>
      </c>
    </row>
    <row r="46" spans="2:13" ht="27.75" customHeight="1" x14ac:dyDescent="0.15">
      <c r="B46" s="1236"/>
      <c r="C46" s="1237"/>
      <c r="D46" s="85"/>
      <c r="E46" s="1244" t="s">
        <v>34</v>
      </c>
      <c r="F46" s="1244"/>
      <c r="G46" s="1244"/>
      <c r="H46" s="1245"/>
      <c r="I46" s="389">
        <v>15148</v>
      </c>
      <c r="J46" s="390">
        <v>15046</v>
      </c>
      <c r="K46" s="390">
        <v>14768</v>
      </c>
      <c r="L46" s="390">
        <v>14759</v>
      </c>
      <c r="M46" s="391">
        <v>10424</v>
      </c>
    </row>
    <row r="47" spans="2:13" ht="27.75" customHeight="1" x14ac:dyDescent="0.15">
      <c r="B47" s="1236"/>
      <c r="C47" s="1237"/>
      <c r="D47" s="86"/>
      <c r="E47" s="1246" t="s">
        <v>35</v>
      </c>
      <c r="F47" s="1247"/>
      <c r="G47" s="1247"/>
      <c r="H47" s="1248"/>
      <c r="I47" s="389" t="s">
        <v>488</v>
      </c>
      <c r="J47" s="390" t="s">
        <v>488</v>
      </c>
      <c r="K47" s="390" t="s">
        <v>488</v>
      </c>
      <c r="L47" s="390" t="s">
        <v>488</v>
      </c>
      <c r="M47" s="391" t="s">
        <v>488</v>
      </c>
    </row>
    <row r="48" spans="2:13" ht="27.75" customHeight="1" x14ac:dyDescent="0.15">
      <c r="B48" s="1236"/>
      <c r="C48" s="1237"/>
      <c r="D48" s="84"/>
      <c r="E48" s="1242" t="s">
        <v>36</v>
      </c>
      <c r="F48" s="1242"/>
      <c r="G48" s="1242"/>
      <c r="H48" s="1243"/>
      <c r="I48" s="389" t="s">
        <v>488</v>
      </c>
      <c r="J48" s="390" t="s">
        <v>488</v>
      </c>
      <c r="K48" s="390" t="s">
        <v>488</v>
      </c>
      <c r="L48" s="390" t="s">
        <v>488</v>
      </c>
      <c r="M48" s="391" t="s">
        <v>488</v>
      </c>
    </row>
    <row r="49" spans="2:13" ht="27.75" customHeight="1" x14ac:dyDescent="0.15">
      <c r="B49" s="1238"/>
      <c r="C49" s="1239"/>
      <c r="D49" s="84"/>
      <c r="E49" s="1242" t="s">
        <v>37</v>
      </c>
      <c r="F49" s="1242"/>
      <c r="G49" s="1242"/>
      <c r="H49" s="1243"/>
      <c r="I49" s="389" t="s">
        <v>488</v>
      </c>
      <c r="J49" s="390" t="s">
        <v>488</v>
      </c>
      <c r="K49" s="390" t="s">
        <v>488</v>
      </c>
      <c r="L49" s="390" t="s">
        <v>488</v>
      </c>
      <c r="M49" s="391" t="s">
        <v>488</v>
      </c>
    </row>
    <row r="50" spans="2:13" ht="27.75" customHeight="1" x14ac:dyDescent="0.15">
      <c r="B50" s="1249" t="s">
        <v>38</v>
      </c>
      <c r="C50" s="1250"/>
      <c r="D50" s="87"/>
      <c r="E50" s="1242" t="s">
        <v>39</v>
      </c>
      <c r="F50" s="1242"/>
      <c r="G50" s="1242"/>
      <c r="H50" s="1243"/>
      <c r="I50" s="389">
        <v>59649</v>
      </c>
      <c r="J50" s="390">
        <v>68011</v>
      </c>
      <c r="K50" s="390">
        <v>69355</v>
      </c>
      <c r="L50" s="390">
        <v>74242</v>
      </c>
      <c r="M50" s="391">
        <v>66050</v>
      </c>
    </row>
    <row r="51" spans="2:13" ht="27.75" customHeight="1" x14ac:dyDescent="0.15">
      <c r="B51" s="1236"/>
      <c r="C51" s="1237"/>
      <c r="D51" s="84"/>
      <c r="E51" s="1242" t="s">
        <v>40</v>
      </c>
      <c r="F51" s="1242"/>
      <c r="G51" s="1242"/>
      <c r="H51" s="1243"/>
      <c r="I51" s="389">
        <v>11192</v>
      </c>
      <c r="J51" s="390">
        <v>10671</v>
      </c>
      <c r="K51" s="390">
        <v>9902</v>
      </c>
      <c r="L51" s="390">
        <v>7627</v>
      </c>
      <c r="M51" s="391">
        <v>4993</v>
      </c>
    </row>
    <row r="52" spans="2:13" ht="27.75" customHeight="1" x14ac:dyDescent="0.15">
      <c r="B52" s="1238"/>
      <c r="C52" s="1239"/>
      <c r="D52" s="84"/>
      <c r="E52" s="1242" t="s">
        <v>41</v>
      </c>
      <c r="F52" s="1242"/>
      <c r="G52" s="1242"/>
      <c r="H52" s="1243"/>
      <c r="I52" s="389">
        <v>748276</v>
      </c>
      <c r="J52" s="390">
        <v>739742</v>
      </c>
      <c r="K52" s="390">
        <v>727403</v>
      </c>
      <c r="L52" s="390">
        <v>714202</v>
      </c>
      <c r="M52" s="391">
        <v>697893</v>
      </c>
    </row>
    <row r="53" spans="2:13" ht="27.75" customHeight="1" thickBot="1" x14ac:dyDescent="0.2">
      <c r="B53" s="1251" t="s">
        <v>20</v>
      </c>
      <c r="C53" s="1252"/>
      <c r="D53" s="88"/>
      <c r="E53" s="1253" t="s">
        <v>42</v>
      </c>
      <c r="F53" s="1253"/>
      <c r="G53" s="1253"/>
      <c r="H53" s="1254"/>
      <c r="I53" s="392">
        <v>624166</v>
      </c>
      <c r="J53" s="393">
        <v>613302</v>
      </c>
      <c r="K53" s="393">
        <v>613104</v>
      </c>
      <c r="L53" s="393">
        <v>605241</v>
      </c>
      <c r="M53" s="394">
        <v>597752</v>
      </c>
    </row>
    <row r="54" spans="2:13" ht="27.75" customHeight="1" x14ac:dyDescent="0.15">
      <c r="B54" s="89"/>
      <c r="C54" s="89"/>
      <c r="D54" s="89"/>
      <c r="E54" s="90"/>
      <c r="F54" s="90"/>
      <c r="G54" s="90"/>
      <c r="H54" s="90"/>
      <c r="I54" s="91"/>
      <c r="J54" s="91"/>
      <c r="K54" s="91"/>
      <c r="L54" s="91"/>
      <c r="M54" s="91"/>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RO6rFAonVkJ1rfqQ49oiAdtRZn4RB7ZEHPFJyVY+lLI6oHffofQ/O/NvRTkZfxlKa6PLN7NXVhbz8Ve6/IxQ==" saltValue="WUDImkpW6aSNGt85dQD5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80" zoomScaleNormal="80" zoomScaleSheetLayoutView="100" workbookViewId="0">
      <selection activeCell="F59" sqref="F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2" t="s">
        <v>43</v>
      </c>
    </row>
    <row r="54" spans="2:8" ht="29.25" customHeight="1" thickBot="1" x14ac:dyDescent="0.25">
      <c r="B54" s="93" t="s">
        <v>1</v>
      </c>
      <c r="C54" s="94"/>
      <c r="D54" s="94"/>
      <c r="E54" s="95" t="s">
        <v>2</v>
      </c>
      <c r="F54" s="96" t="s">
        <v>530</v>
      </c>
      <c r="G54" s="96" t="s">
        <v>531</v>
      </c>
      <c r="H54" s="97" t="s">
        <v>532</v>
      </c>
    </row>
    <row r="55" spans="2:8" ht="52.5" customHeight="1" x14ac:dyDescent="0.15">
      <c r="B55" s="98"/>
      <c r="C55" s="1263" t="s">
        <v>44</v>
      </c>
      <c r="D55" s="1263"/>
      <c r="E55" s="1264"/>
      <c r="F55" s="99">
        <v>2381</v>
      </c>
      <c r="G55" s="99">
        <v>2562</v>
      </c>
      <c r="H55" s="100">
        <v>2743</v>
      </c>
    </row>
    <row r="56" spans="2:8" ht="52.5" customHeight="1" x14ac:dyDescent="0.15">
      <c r="B56" s="101"/>
      <c r="C56" s="1265" t="s">
        <v>45</v>
      </c>
      <c r="D56" s="1265"/>
      <c r="E56" s="1266"/>
      <c r="F56" s="102">
        <v>12580</v>
      </c>
      <c r="G56" s="102">
        <v>12776</v>
      </c>
      <c r="H56" s="103">
        <v>12972</v>
      </c>
    </row>
    <row r="57" spans="2:8" ht="53.25" customHeight="1" x14ac:dyDescent="0.15">
      <c r="B57" s="101"/>
      <c r="C57" s="1267" t="s">
        <v>46</v>
      </c>
      <c r="D57" s="1267"/>
      <c r="E57" s="1268"/>
      <c r="F57" s="104">
        <v>24981</v>
      </c>
      <c r="G57" s="104">
        <v>25108</v>
      </c>
      <c r="H57" s="105">
        <v>24878</v>
      </c>
    </row>
    <row r="58" spans="2:8" ht="45.75" customHeight="1" x14ac:dyDescent="0.15">
      <c r="B58" s="106"/>
      <c r="C58" s="1255" t="s">
        <v>596</v>
      </c>
      <c r="D58" s="1256"/>
      <c r="E58" s="1257"/>
      <c r="F58" s="107">
        <v>4066</v>
      </c>
      <c r="G58" s="107">
        <v>5869</v>
      </c>
      <c r="H58" s="108">
        <v>6066</v>
      </c>
    </row>
    <row r="59" spans="2:8" ht="45.75" customHeight="1" x14ac:dyDescent="0.15">
      <c r="B59" s="106"/>
      <c r="C59" s="1255" t="s">
        <v>597</v>
      </c>
      <c r="D59" s="1256"/>
      <c r="E59" s="1257"/>
      <c r="F59" s="107">
        <v>5030</v>
      </c>
      <c r="G59" s="107">
        <v>5045</v>
      </c>
      <c r="H59" s="108">
        <v>5193</v>
      </c>
    </row>
    <row r="60" spans="2:8" ht="45.75" customHeight="1" x14ac:dyDescent="0.15">
      <c r="B60" s="106"/>
      <c r="C60" s="1255" t="s">
        <v>598</v>
      </c>
      <c r="D60" s="1256"/>
      <c r="E60" s="1257"/>
      <c r="F60" s="107">
        <v>3136</v>
      </c>
      <c r="G60" s="107">
        <v>3069</v>
      </c>
      <c r="H60" s="108">
        <v>2862</v>
      </c>
    </row>
    <row r="61" spans="2:8" ht="45.75" customHeight="1" x14ac:dyDescent="0.15">
      <c r="B61" s="106"/>
      <c r="C61" s="1255" t="s">
        <v>599</v>
      </c>
      <c r="D61" s="1256"/>
      <c r="E61" s="1257"/>
      <c r="F61" s="107">
        <v>2519</v>
      </c>
      <c r="G61" s="107">
        <v>2695</v>
      </c>
      <c r="H61" s="108">
        <v>2695</v>
      </c>
    </row>
    <row r="62" spans="2:8" ht="45.75" customHeight="1" thickBot="1" x14ac:dyDescent="0.2">
      <c r="B62" s="109"/>
      <c r="C62" s="1258" t="s">
        <v>600</v>
      </c>
      <c r="D62" s="1259"/>
      <c r="E62" s="1260"/>
      <c r="F62" s="110">
        <v>2379</v>
      </c>
      <c r="G62" s="110">
        <v>2386</v>
      </c>
      <c r="H62" s="111">
        <v>2386</v>
      </c>
    </row>
    <row r="63" spans="2:8" ht="52.5" customHeight="1" thickBot="1" x14ac:dyDescent="0.2">
      <c r="B63" s="112"/>
      <c r="C63" s="1261" t="s">
        <v>47</v>
      </c>
      <c r="D63" s="1261"/>
      <c r="E63" s="1262"/>
      <c r="F63" s="113">
        <v>39942</v>
      </c>
      <c r="G63" s="113">
        <v>40447</v>
      </c>
      <c r="H63" s="114">
        <v>40593</v>
      </c>
    </row>
    <row r="64" spans="2:8" ht="15" customHeight="1" x14ac:dyDescent="0.15"/>
    <row r="65" ht="0" hidden="1" customHeight="1" x14ac:dyDescent="0.15"/>
    <row r="66" ht="0" hidden="1" customHeight="1" x14ac:dyDescent="0.15"/>
  </sheetData>
  <sheetProtection algorithmName="SHA-512" hashValue="hJTH6gG4altKfXGsXbEjdlxA870B0djWlnH9aktuJvrZQpFlRdIemembeDPwzlLzXCjzLI/YbCl7W12af8l3Lw==" saltValue="zUKV3k3VxUL1PNhhz/ic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CD39" sqref="CD39"/>
    </sheetView>
  </sheetViews>
  <sheetFormatPr defaultColWidth="0" defaultRowHeight="13.5" customHeight="1" zeroHeight="1" x14ac:dyDescent="0.15"/>
  <cols>
    <col min="1" max="1" width="6.375" style="397" customWidth="1"/>
    <col min="2" max="107" width="2.5" style="397" customWidth="1"/>
    <col min="108" max="108" width="6.125" style="405" customWidth="1"/>
    <col min="109" max="109" width="5.875" style="404" customWidth="1"/>
    <col min="110" max="110" width="19.125" style="397" hidden="1"/>
    <col min="111" max="115" width="12.625" style="397" hidden="1"/>
    <col min="116" max="349" width="8.625" style="397" hidden="1"/>
    <col min="350" max="355" width="14.875" style="397" hidden="1"/>
    <col min="356" max="357" width="15.875" style="397" hidden="1"/>
    <col min="358" max="363" width="16.125" style="397" hidden="1"/>
    <col min="364" max="364" width="6.125" style="397" hidden="1"/>
    <col min="365" max="365" width="3" style="397" hidden="1"/>
    <col min="366" max="605" width="8.625" style="397" hidden="1"/>
    <col min="606" max="611" width="14.875" style="397" hidden="1"/>
    <col min="612" max="613" width="15.875" style="397" hidden="1"/>
    <col min="614" max="619" width="16.125" style="397" hidden="1"/>
    <col min="620" max="620" width="6.125" style="397" hidden="1"/>
    <col min="621" max="621" width="3" style="397" hidden="1"/>
    <col min="622" max="861" width="8.625" style="397" hidden="1"/>
    <col min="862" max="867" width="14.875" style="397" hidden="1"/>
    <col min="868" max="869" width="15.875" style="397" hidden="1"/>
    <col min="870" max="875" width="16.125" style="397" hidden="1"/>
    <col min="876" max="876" width="6.125" style="397" hidden="1"/>
    <col min="877" max="877" width="3" style="397" hidden="1"/>
    <col min="878" max="1117" width="8.625" style="397" hidden="1"/>
    <col min="1118" max="1123" width="14.875" style="397" hidden="1"/>
    <col min="1124" max="1125" width="15.875" style="397" hidden="1"/>
    <col min="1126" max="1131" width="16.125" style="397" hidden="1"/>
    <col min="1132" max="1132" width="6.125" style="397" hidden="1"/>
    <col min="1133" max="1133" width="3" style="397" hidden="1"/>
    <col min="1134" max="1373" width="8.625" style="397" hidden="1"/>
    <col min="1374" max="1379" width="14.875" style="397" hidden="1"/>
    <col min="1380" max="1381" width="15.875" style="397" hidden="1"/>
    <col min="1382" max="1387" width="16.125" style="397" hidden="1"/>
    <col min="1388" max="1388" width="6.125" style="397" hidden="1"/>
    <col min="1389" max="1389" width="3" style="397" hidden="1"/>
    <col min="1390" max="1629" width="8.625" style="397" hidden="1"/>
    <col min="1630" max="1635" width="14.875" style="397" hidden="1"/>
    <col min="1636" max="1637" width="15.875" style="397" hidden="1"/>
    <col min="1638" max="1643" width="16.125" style="397" hidden="1"/>
    <col min="1644" max="1644" width="6.125" style="397" hidden="1"/>
    <col min="1645" max="1645" width="3" style="397" hidden="1"/>
    <col min="1646" max="1885" width="8.625" style="397" hidden="1"/>
    <col min="1886" max="1891" width="14.875" style="397" hidden="1"/>
    <col min="1892" max="1893" width="15.875" style="397" hidden="1"/>
    <col min="1894" max="1899" width="16.125" style="397" hidden="1"/>
    <col min="1900" max="1900" width="6.125" style="397" hidden="1"/>
    <col min="1901" max="1901" width="3" style="397" hidden="1"/>
    <col min="1902" max="2141" width="8.625" style="397" hidden="1"/>
    <col min="2142" max="2147" width="14.875" style="397" hidden="1"/>
    <col min="2148" max="2149" width="15.875" style="397" hidden="1"/>
    <col min="2150" max="2155" width="16.125" style="397" hidden="1"/>
    <col min="2156" max="2156" width="6.125" style="397" hidden="1"/>
    <col min="2157" max="2157" width="3" style="397" hidden="1"/>
    <col min="2158" max="2397" width="8.625" style="397" hidden="1"/>
    <col min="2398" max="2403" width="14.875" style="397" hidden="1"/>
    <col min="2404" max="2405" width="15.875" style="397" hidden="1"/>
    <col min="2406" max="2411" width="16.125" style="397" hidden="1"/>
    <col min="2412" max="2412" width="6.125" style="397" hidden="1"/>
    <col min="2413" max="2413" width="3" style="397" hidden="1"/>
    <col min="2414" max="2653" width="8.625" style="397" hidden="1"/>
    <col min="2654" max="2659" width="14.875" style="397" hidden="1"/>
    <col min="2660" max="2661" width="15.875" style="397" hidden="1"/>
    <col min="2662" max="2667" width="16.125" style="397" hidden="1"/>
    <col min="2668" max="2668" width="6.125" style="397" hidden="1"/>
    <col min="2669" max="2669" width="3" style="397" hidden="1"/>
    <col min="2670" max="2909" width="8.625" style="397" hidden="1"/>
    <col min="2910" max="2915" width="14.875" style="397" hidden="1"/>
    <col min="2916" max="2917" width="15.875" style="397" hidden="1"/>
    <col min="2918" max="2923" width="16.125" style="397" hidden="1"/>
    <col min="2924" max="2924" width="6.125" style="397" hidden="1"/>
    <col min="2925" max="2925" width="3" style="397" hidden="1"/>
    <col min="2926" max="3165" width="8.625" style="397" hidden="1"/>
    <col min="3166" max="3171" width="14.875" style="397" hidden="1"/>
    <col min="3172" max="3173" width="15.875" style="397" hidden="1"/>
    <col min="3174" max="3179" width="16.125" style="397" hidden="1"/>
    <col min="3180" max="3180" width="6.125" style="397" hidden="1"/>
    <col min="3181" max="3181" width="3" style="397" hidden="1"/>
    <col min="3182" max="3421" width="8.625" style="397" hidden="1"/>
    <col min="3422" max="3427" width="14.875" style="397" hidden="1"/>
    <col min="3428" max="3429" width="15.875" style="397" hidden="1"/>
    <col min="3430" max="3435" width="16.125" style="397" hidden="1"/>
    <col min="3436" max="3436" width="6.125" style="397" hidden="1"/>
    <col min="3437" max="3437" width="3" style="397" hidden="1"/>
    <col min="3438" max="3677" width="8.625" style="397" hidden="1"/>
    <col min="3678" max="3683" width="14.875" style="397" hidden="1"/>
    <col min="3684" max="3685" width="15.875" style="397" hidden="1"/>
    <col min="3686" max="3691" width="16.125" style="397" hidden="1"/>
    <col min="3692" max="3692" width="6.125" style="397" hidden="1"/>
    <col min="3693" max="3693" width="3" style="397" hidden="1"/>
    <col min="3694" max="3933" width="8.625" style="397" hidden="1"/>
    <col min="3934" max="3939" width="14.875" style="397" hidden="1"/>
    <col min="3940" max="3941" width="15.875" style="397" hidden="1"/>
    <col min="3942" max="3947" width="16.125" style="397" hidden="1"/>
    <col min="3948" max="3948" width="6.125" style="397" hidden="1"/>
    <col min="3949" max="3949" width="3" style="397" hidden="1"/>
    <col min="3950" max="4189" width="8.625" style="397" hidden="1"/>
    <col min="4190" max="4195" width="14.875" style="397" hidden="1"/>
    <col min="4196" max="4197" width="15.875" style="397" hidden="1"/>
    <col min="4198" max="4203" width="16.125" style="397" hidden="1"/>
    <col min="4204" max="4204" width="6.125" style="397" hidden="1"/>
    <col min="4205" max="4205" width="3" style="397" hidden="1"/>
    <col min="4206" max="4445" width="8.625" style="397" hidden="1"/>
    <col min="4446" max="4451" width="14.875" style="397" hidden="1"/>
    <col min="4452" max="4453" width="15.875" style="397" hidden="1"/>
    <col min="4454" max="4459" width="16.125" style="397" hidden="1"/>
    <col min="4460" max="4460" width="6.125" style="397" hidden="1"/>
    <col min="4461" max="4461" width="3" style="397" hidden="1"/>
    <col min="4462" max="4701" width="8.625" style="397" hidden="1"/>
    <col min="4702" max="4707" width="14.875" style="397" hidden="1"/>
    <col min="4708" max="4709" width="15.875" style="397" hidden="1"/>
    <col min="4710" max="4715" width="16.125" style="397" hidden="1"/>
    <col min="4716" max="4716" width="6.125" style="397" hidden="1"/>
    <col min="4717" max="4717" width="3" style="397" hidden="1"/>
    <col min="4718" max="4957" width="8.625" style="397" hidden="1"/>
    <col min="4958" max="4963" width="14.875" style="397" hidden="1"/>
    <col min="4964" max="4965" width="15.875" style="397" hidden="1"/>
    <col min="4966" max="4971" width="16.125" style="397" hidden="1"/>
    <col min="4972" max="4972" width="6.125" style="397" hidden="1"/>
    <col min="4973" max="4973" width="3" style="397" hidden="1"/>
    <col min="4974" max="5213" width="8.625" style="397" hidden="1"/>
    <col min="5214" max="5219" width="14.875" style="397" hidden="1"/>
    <col min="5220" max="5221" width="15.875" style="397" hidden="1"/>
    <col min="5222" max="5227" width="16.125" style="397" hidden="1"/>
    <col min="5228" max="5228" width="6.125" style="397" hidden="1"/>
    <col min="5229" max="5229" width="3" style="397" hidden="1"/>
    <col min="5230" max="5469" width="8.625" style="397" hidden="1"/>
    <col min="5470" max="5475" width="14.875" style="397" hidden="1"/>
    <col min="5476" max="5477" width="15.875" style="397" hidden="1"/>
    <col min="5478" max="5483" width="16.125" style="397" hidden="1"/>
    <col min="5484" max="5484" width="6.125" style="397" hidden="1"/>
    <col min="5485" max="5485" width="3" style="397" hidden="1"/>
    <col min="5486" max="5725" width="8.625" style="397" hidden="1"/>
    <col min="5726" max="5731" width="14.875" style="397" hidden="1"/>
    <col min="5732" max="5733" width="15.875" style="397" hidden="1"/>
    <col min="5734" max="5739" width="16.125" style="397" hidden="1"/>
    <col min="5740" max="5740" width="6.125" style="397" hidden="1"/>
    <col min="5741" max="5741" width="3" style="397" hidden="1"/>
    <col min="5742" max="5981" width="8.625" style="397" hidden="1"/>
    <col min="5982" max="5987" width="14.875" style="397" hidden="1"/>
    <col min="5988" max="5989" width="15.875" style="397" hidden="1"/>
    <col min="5990" max="5995" width="16.125" style="397" hidden="1"/>
    <col min="5996" max="5996" width="6.125" style="397" hidden="1"/>
    <col min="5997" max="5997" width="3" style="397" hidden="1"/>
    <col min="5998" max="6237" width="8.625" style="397" hidden="1"/>
    <col min="6238" max="6243" width="14.875" style="397" hidden="1"/>
    <col min="6244" max="6245" width="15.875" style="397" hidden="1"/>
    <col min="6246" max="6251" width="16.125" style="397" hidden="1"/>
    <col min="6252" max="6252" width="6.125" style="397" hidden="1"/>
    <col min="6253" max="6253" width="3" style="397" hidden="1"/>
    <col min="6254" max="6493" width="8.625" style="397" hidden="1"/>
    <col min="6494" max="6499" width="14.875" style="397" hidden="1"/>
    <col min="6500" max="6501" width="15.875" style="397" hidden="1"/>
    <col min="6502" max="6507" width="16.125" style="397" hidden="1"/>
    <col min="6508" max="6508" width="6.125" style="397" hidden="1"/>
    <col min="6509" max="6509" width="3" style="397" hidden="1"/>
    <col min="6510" max="6749" width="8.625" style="397" hidden="1"/>
    <col min="6750" max="6755" width="14.875" style="397" hidden="1"/>
    <col min="6756" max="6757" width="15.875" style="397" hidden="1"/>
    <col min="6758" max="6763" width="16.125" style="397" hidden="1"/>
    <col min="6764" max="6764" width="6.125" style="397" hidden="1"/>
    <col min="6765" max="6765" width="3" style="397" hidden="1"/>
    <col min="6766" max="7005" width="8.625" style="397" hidden="1"/>
    <col min="7006" max="7011" width="14.875" style="397" hidden="1"/>
    <col min="7012" max="7013" width="15.875" style="397" hidden="1"/>
    <col min="7014" max="7019" width="16.125" style="397" hidden="1"/>
    <col min="7020" max="7020" width="6.125" style="397" hidden="1"/>
    <col min="7021" max="7021" width="3" style="397" hidden="1"/>
    <col min="7022" max="7261" width="8.625" style="397" hidden="1"/>
    <col min="7262" max="7267" width="14.875" style="397" hidden="1"/>
    <col min="7268" max="7269" width="15.875" style="397" hidden="1"/>
    <col min="7270" max="7275" width="16.125" style="397" hidden="1"/>
    <col min="7276" max="7276" width="6.125" style="397" hidden="1"/>
    <col min="7277" max="7277" width="3" style="397" hidden="1"/>
    <col min="7278" max="7517" width="8.625" style="397" hidden="1"/>
    <col min="7518" max="7523" width="14.875" style="397" hidden="1"/>
    <col min="7524" max="7525" width="15.875" style="397" hidden="1"/>
    <col min="7526" max="7531" width="16.125" style="397" hidden="1"/>
    <col min="7532" max="7532" width="6.125" style="397" hidden="1"/>
    <col min="7533" max="7533" width="3" style="397" hidden="1"/>
    <col min="7534" max="7773" width="8.625" style="397" hidden="1"/>
    <col min="7774" max="7779" width="14.875" style="397" hidden="1"/>
    <col min="7780" max="7781" width="15.875" style="397" hidden="1"/>
    <col min="7782" max="7787" width="16.125" style="397" hidden="1"/>
    <col min="7788" max="7788" width="6.125" style="397" hidden="1"/>
    <col min="7789" max="7789" width="3" style="397" hidden="1"/>
    <col min="7790" max="8029" width="8.625" style="397" hidden="1"/>
    <col min="8030" max="8035" width="14.875" style="397" hidden="1"/>
    <col min="8036" max="8037" width="15.875" style="397" hidden="1"/>
    <col min="8038" max="8043" width="16.125" style="397" hidden="1"/>
    <col min="8044" max="8044" width="6.125" style="397" hidden="1"/>
    <col min="8045" max="8045" width="3" style="397" hidden="1"/>
    <col min="8046" max="8285" width="8.625" style="397" hidden="1"/>
    <col min="8286" max="8291" width="14.875" style="397" hidden="1"/>
    <col min="8292" max="8293" width="15.875" style="397" hidden="1"/>
    <col min="8294" max="8299" width="16.125" style="397" hidden="1"/>
    <col min="8300" max="8300" width="6.125" style="397" hidden="1"/>
    <col min="8301" max="8301" width="3" style="397" hidden="1"/>
    <col min="8302" max="8541" width="8.625" style="397" hidden="1"/>
    <col min="8542" max="8547" width="14.875" style="397" hidden="1"/>
    <col min="8548" max="8549" width="15.875" style="397" hidden="1"/>
    <col min="8550" max="8555" width="16.125" style="397" hidden="1"/>
    <col min="8556" max="8556" width="6.125" style="397" hidden="1"/>
    <col min="8557" max="8557" width="3" style="397" hidden="1"/>
    <col min="8558" max="8797" width="8.625" style="397" hidden="1"/>
    <col min="8798" max="8803" width="14.875" style="397" hidden="1"/>
    <col min="8804" max="8805" width="15.875" style="397" hidden="1"/>
    <col min="8806" max="8811" width="16.125" style="397" hidden="1"/>
    <col min="8812" max="8812" width="6.125" style="397" hidden="1"/>
    <col min="8813" max="8813" width="3" style="397" hidden="1"/>
    <col min="8814" max="9053" width="8.625" style="397" hidden="1"/>
    <col min="9054" max="9059" width="14.875" style="397" hidden="1"/>
    <col min="9060" max="9061" width="15.875" style="397" hidden="1"/>
    <col min="9062" max="9067" width="16.125" style="397" hidden="1"/>
    <col min="9068" max="9068" width="6.125" style="397" hidden="1"/>
    <col min="9069" max="9069" width="3" style="397" hidden="1"/>
    <col min="9070" max="9309" width="8.625" style="397" hidden="1"/>
    <col min="9310" max="9315" width="14.875" style="397" hidden="1"/>
    <col min="9316" max="9317" width="15.875" style="397" hidden="1"/>
    <col min="9318" max="9323" width="16.125" style="397" hidden="1"/>
    <col min="9324" max="9324" width="6.125" style="397" hidden="1"/>
    <col min="9325" max="9325" width="3" style="397" hidden="1"/>
    <col min="9326" max="9565" width="8.625" style="397" hidden="1"/>
    <col min="9566" max="9571" width="14.875" style="397" hidden="1"/>
    <col min="9572" max="9573" width="15.875" style="397" hidden="1"/>
    <col min="9574" max="9579" width="16.125" style="397" hidden="1"/>
    <col min="9580" max="9580" width="6.125" style="397" hidden="1"/>
    <col min="9581" max="9581" width="3" style="397" hidden="1"/>
    <col min="9582" max="9821" width="8.625" style="397" hidden="1"/>
    <col min="9822" max="9827" width="14.875" style="397" hidden="1"/>
    <col min="9828" max="9829" width="15.875" style="397" hidden="1"/>
    <col min="9830" max="9835" width="16.125" style="397" hidden="1"/>
    <col min="9836" max="9836" width="6.125" style="397" hidden="1"/>
    <col min="9837" max="9837" width="3" style="397" hidden="1"/>
    <col min="9838" max="10077" width="8.625" style="397" hidden="1"/>
    <col min="10078" max="10083" width="14.875" style="397" hidden="1"/>
    <col min="10084" max="10085" width="15.875" style="397" hidden="1"/>
    <col min="10086" max="10091" width="16.125" style="397" hidden="1"/>
    <col min="10092" max="10092" width="6.125" style="397" hidden="1"/>
    <col min="10093" max="10093" width="3" style="397" hidden="1"/>
    <col min="10094" max="10333" width="8.625" style="397" hidden="1"/>
    <col min="10334" max="10339" width="14.875" style="397" hidden="1"/>
    <col min="10340" max="10341" width="15.875" style="397" hidden="1"/>
    <col min="10342" max="10347" width="16.125" style="397" hidden="1"/>
    <col min="10348" max="10348" width="6.125" style="397" hidden="1"/>
    <col min="10349" max="10349" width="3" style="397" hidden="1"/>
    <col min="10350" max="10589" width="8.625" style="397" hidden="1"/>
    <col min="10590" max="10595" width="14.875" style="397" hidden="1"/>
    <col min="10596" max="10597" width="15.875" style="397" hidden="1"/>
    <col min="10598" max="10603" width="16.125" style="397" hidden="1"/>
    <col min="10604" max="10604" width="6.125" style="397" hidden="1"/>
    <col min="10605" max="10605" width="3" style="397" hidden="1"/>
    <col min="10606" max="10845" width="8.625" style="397" hidden="1"/>
    <col min="10846" max="10851" width="14.875" style="397" hidden="1"/>
    <col min="10852" max="10853" width="15.875" style="397" hidden="1"/>
    <col min="10854" max="10859" width="16.125" style="397" hidden="1"/>
    <col min="10860" max="10860" width="6.125" style="397" hidden="1"/>
    <col min="10861" max="10861" width="3" style="397" hidden="1"/>
    <col min="10862" max="11101" width="8.625" style="397" hidden="1"/>
    <col min="11102" max="11107" width="14.875" style="397" hidden="1"/>
    <col min="11108" max="11109" width="15.875" style="397" hidden="1"/>
    <col min="11110" max="11115" width="16.125" style="397" hidden="1"/>
    <col min="11116" max="11116" width="6.125" style="397" hidden="1"/>
    <col min="11117" max="11117" width="3" style="397" hidden="1"/>
    <col min="11118" max="11357" width="8.625" style="397" hidden="1"/>
    <col min="11358" max="11363" width="14.875" style="397" hidden="1"/>
    <col min="11364" max="11365" width="15.875" style="397" hidden="1"/>
    <col min="11366" max="11371" width="16.125" style="397" hidden="1"/>
    <col min="11372" max="11372" width="6.125" style="397" hidden="1"/>
    <col min="11373" max="11373" width="3" style="397" hidden="1"/>
    <col min="11374" max="11613" width="8.625" style="397" hidden="1"/>
    <col min="11614" max="11619" width="14.875" style="397" hidden="1"/>
    <col min="11620" max="11621" width="15.875" style="397" hidden="1"/>
    <col min="11622" max="11627" width="16.125" style="397" hidden="1"/>
    <col min="11628" max="11628" width="6.125" style="397" hidden="1"/>
    <col min="11629" max="11629" width="3" style="397" hidden="1"/>
    <col min="11630" max="11869" width="8.625" style="397" hidden="1"/>
    <col min="11870" max="11875" width="14.875" style="397" hidden="1"/>
    <col min="11876" max="11877" width="15.875" style="397" hidden="1"/>
    <col min="11878" max="11883" width="16.125" style="397" hidden="1"/>
    <col min="11884" max="11884" width="6.125" style="397" hidden="1"/>
    <col min="11885" max="11885" width="3" style="397" hidden="1"/>
    <col min="11886" max="12125" width="8.625" style="397" hidden="1"/>
    <col min="12126" max="12131" width="14.875" style="397" hidden="1"/>
    <col min="12132" max="12133" width="15.875" style="397" hidden="1"/>
    <col min="12134" max="12139" width="16.125" style="397" hidden="1"/>
    <col min="12140" max="12140" width="6.125" style="397" hidden="1"/>
    <col min="12141" max="12141" width="3" style="397" hidden="1"/>
    <col min="12142" max="12381" width="8.625" style="397" hidden="1"/>
    <col min="12382" max="12387" width="14.875" style="397" hidden="1"/>
    <col min="12388" max="12389" width="15.875" style="397" hidden="1"/>
    <col min="12390" max="12395" width="16.125" style="397" hidden="1"/>
    <col min="12396" max="12396" width="6.125" style="397" hidden="1"/>
    <col min="12397" max="12397" width="3" style="397" hidden="1"/>
    <col min="12398" max="12637" width="8.625" style="397" hidden="1"/>
    <col min="12638" max="12643" width="14.875" style="397" hidden="1"/>
    <col min="12644" max="12645" width="15.875" style="397" hidden="1"/>
    <col min="12646" max="12651" width="16.125" style="397" hidden="1"/>
    <col min="12652" max="12652" width="6.125" style="397" hidden="1"/>
    <col min="12653" max="12653" width="3" style="397" hidden="1"/>
    <col min="12654" max="12893" width="8.625" style="397" hidden="1"/>
    <col min="12894" max="12899" width="14.875" style="397" hidden="1"/>
    <col min="12900" max="12901" width="15.875" style="397" hidden="1"/>
    <col min="12902" max="12907" width="16.125" style="397" hidden="1"/>
    <col min="12908" max="12908" width="6.125" style="397" hidden="1"/>
    <col min="12909" max="12909" width="3" style="397" hidden="1"/>
    <col min="12910" max="13149" width="8.625" style="397" hidden="1"/>
    <col min="13150" max="13155" width="14.875" style="397" hidden="1"/>
    <col min="13156" max="13157" width="15.875" style="397" hidden="1"/>
    <col min="13158" max="13163" width="16.125" style="397" hidden="1"/>
    <col min="13164" max="13164" width="6.125" style="397" hidden="1"/>
    <col min="13165" max="13165" width="3" style="397" hidden="1"/>
    <col min="13166" max="13405" width="8.625" style="397" hidden="1"/>
    <col min="13406" max="13411" width="14.875" style="397" hidden="1"/>
    <col min="13412" max="13413" width="15.875" style="397" hidden="1"/>
    <col min="13414" max="13419" width="16.125" style="397" hidden="1"/>
    <col min="13420" max="13420" width="6.125" style="397" hidden="1"/>
    <col min="13421" max="13421" width="3" style="397" hidden="1"/>
    <col min="13422" max="13661" width="8.625" style="397" hidden="1"/>
    <col min="13662" max="13667" width="14.875" style="397" hidden="1"/>
    <col min="13668" max="13669" width="15.875" style="397" hidden="1"/>
    <col min="13670" max="13675" width="16.125" style="397" hidden="1"/>
    <col min="13676" max="13676" width="6.125" style="397" hidden="1"/>
    <col min="13677" max="13677" width="3" style="397" hidden="1"/>
    <col min="13678" max="13917" width="8.625" style="397" hidden="1"/>
    <col min="13918" max="13923" width="14.875" style="397" hidden="1"/>
    <col min="13924" max="13925" width="15.875" style="397" hidden="1"/>
    <col min="13926" max="13931" width="16.125" style="397" hidden="1"/>
    <col min="13932" max="13932" width="6.125" style="397" hidden="1"/>
    <col min="13933" max="13933" width="3" style="397" hidden="1"/>
    <col min="13934" max="14173" width="8.625" style="397" hidden="1"/>
    <col min="14174" max="14179" width="14.875" style="397" hidden="1"/>
    <col min="14180" max="14181" width="15.875" style="397" hidden="1"/>
    <col min="14182" max="14187" width="16.125" style="397" hidden="1"/>
    <col min="14188" max="14188" width="6.125" style="397" hidden="1"/>
    <col min="14189" max="14189" width="3" style="397" hidden="1"/>
    <col min="14190" max="14429" width="8.625" style="397" hidden="1"/>
    <col min="14430" max="14435" width="14.875" style="397" hidden="1"/>
    <col min="14436" max="14437" width="15.875" style="397" hidden="1"/>
    <col min="14438" max="14443" width="16.125" style="397" hidden="1"/>
    <col min="14444" max="14444" width="6.125" style="397" hidden="1"/>
    <col min="14445" max="14445" width="3" style="397" hidden="1"/>
    <col min="14446" max="14685" width="8.625" style="397" hidden="1"/>
    <col min="14686" max="14691" width="14.875" style="397" hidden="1"/>
    <col min="14692" max="14693" width="15.875" style="397" hidden="1"/>
    <col min="14694" max="14699" width="16.125" style="397" hidden="1"/>
    <col min="14700" max="14700" width="6.125" style="397" hidden="1"/>
    <col min="14701" max="14701" width="3" style="397" hidden="1"/>
    <col min="14702" max="14941" width="8.625" style="397" hidden="1"/>
    <col min="14942" max="14947" width="14.875" style="397" hidden="1"/>
    <col min="14948" max="14949" width="15.875" style="397" hidden="1"/>
    <col min="14950" max="14955" width="16.125" style="397" hidden="1"/>
    <col min="14956" max="14956" width="6.125" style="397" hidden="1"/>
    <col min="14957" max="14957" width="3" style="397" hidden="1"/>
    <col min="14958" max="15197" width="8.625" style="397" hidden="1"/>
    <col min="15198" max="15203" width="14.875" style="397" hidden="1"/>
    <col min="15204" max="15205" width="15.875" style="397" hidden="1"/>
    <col min="15206" max="15211" width="16.125" style="397" hidden="1"/>
    <col min="15212" max="15212" width="6.125" style="397" hidden="1"/>
    <col min="15213" max="15213" width="3" style="397" hidden="1"/>
    <col min="15214" max="15453" width="8.625" style="397" hidden="1"/>
    <col min="15454" max="15459" width="14.875" style="397" hidden="1"/>
    <col min="15460" max="15461" width="15.875" style="397" hidden="1"/>
    <col min="15462" max="15467" width="16.125" style="397" hidden="1"/>
    <col min="15468" max="15468" width="6.125" style="397" hidden="1"/>
    <col min="15469" max="15469" width="3" style="397" hidden="1"/>
    <col min="15470" max="15709" width="8.625" style="397" hidden="1"/>
    <col min="15710" max="15715" width="14.875" style="397" hidden="1"/>
    <col min="15716" max="15717" width="15.875" style="397" hidden="1"/>
    <col min="15718" max="15723" width="16.125" style="397" hidden="1"/>
    <col min="15724" max="15724" width="6.125" style="397" hidden="1"/>
    <col min="15725" max="15725" width="3" style="397" hidden="1"/>
    <col min="15726" max="15965" width="8.625" style="397" hidden="1"/>
    <col min="15966" max="15971" width="14.875" style="397" hidden="1"/>
    <col min="15972" max="15973" width="15.875" style="397" hidden="1"/>
    <col min="15974" max="15979" width="16.125" style="397" hidden="1"/>
    <col min="15980" max="15980" width="6.125" style="397" hidden="1"/>
    <col min="15981" max="15981" width="3" style="397" hidden="1"/>
    <col min="15982" max="16221" width="8.625" style="397" hidden="1"/>
    <col min="16222" max="16227" width="14.875" style="397" hidden="1"/>
    <col min="16228" max="16229" width="15.875" style="397" hidden="1"/>
    <col min="16230" max="16235" width="16.125" style="397" hidden="1"/>
    <col min="16236" max="16236" width="6.125" style="397" hidden="1"/>
    <col min="16237" max="16237" width="3" style="397" hidden="1"/>
    <col min="16238" max="16384" width="8.625" style="397" hidden="1"/>
  </cols>
  <sheetData>
    <row r="1" spans="1:143" ht="42.75" customHeight="1" x14ac:dyDescent="0.15">
      <c r="A1" s="395"/>
      <c r="B1" s="396"/>
      <c r="DD1" s="397"/>
      <c r="DE1" s="397"/>
    </row>
    <row r="2" spans="1:143" ht="25.5" customHeight="1" x14ac:dyDescent="0.15">
      <c r="A2" s="398"/>
      <c r="C2" s="398"/>
      <c r="O2" s="398"/>
      <c r="P2" s="398"/>
      <c r="Q2" s="398"/>
      <c r="R2" s="398"/>
      <c r="S2" s="398"/>
      <c r="T2" s="398"/>
      <c r="U2" s="398"/>
      <c r="V2" s="398"/>
      <c r="W2" s="398"/>
      <c r="X2" s="398"/>
      <c r="Y2" s="398"/>
      <c r="Z2" s="398"/>
      <c r="AA2" s="398"/>
      <c r="AB2" s="398"/>
      <c r="AC2" s="398"/>
      <c r="AD2" s="398"/>
      <c r="AE2" s="398"/>
      <c r="AF2" s="398"/>
      <c r="AG2" s="398"/>
      <c r="AH2" s="398"/>
      <c r="AI2" s="398"/>
      <c r="AU2" s="398"/>
      <c r="BG2" s="398"/>
      <c r="BS2" s="398"/>
      <c r="CE2" s="398"/>
      <c r="CQ2" s="398"/>
      <c r="DD2" s="397"/>
      <c r="DE2" s="397"/>
    </row>
    <row r="3" spans="1:143" ht="25.5" customHeight="1" x14ac:dyDescent="0.15">
      <c r="A3" s="398"/>
      <c r="C3" s="398"/>
      <c r="O3" s="398"/>
      <c r="P3" s="398"/>
      <c r="Q3" s="398"/>
      <c r="R3" s="398"/>
      <c r="S3" s="398"/>
      <c r="T3" s="398"/>
      <c r="U3" s="398"/>
      <c r="V3" s="398"/>
      <c r="W3" s="398"/>
      <c r="X3" s="398"/>
      <c r="Y3" s="398"/>
      <c r="Z3" s="398"/>
      <c r="AA3" s="398"/>
      <c r="AB3" s="398"/>
      <c r="AC3" s="398"/>
      <c r="AD3" s="398"/>
      <c r="AE3" s="398"/>
      <c r="AF3" s="398"/>
      <c r="AG3" s="398"/>
      <c r="AH3" s="398"/>
      <c r="AI3" s="398"/>
      <c r="AU3" s="398"/>
      <c r="BG3" s="398"/>
      <c r="BS3" s="398"/>
      <c r="CE3" s="398"/>
      <c r="CQ3" s="398"/>
      <c r="DD3" s="397"/>
      <c r="DE3" s="397"/>
    </row>
    <row r="4" spans="1:143" s="278" customFormat="1" x14ac:dyDescent="0.15">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c r="BD4" s="398"/>
      <c r="BE4" s="398"/>
      <c r="BF4" s="398"/>
      <c r="BG4" s="398"/>
      <c r="BH4" s="398"/>
      <c r="BI4" s="398"/>
      <c r="BJ4" s="398"/>
      <c r="BK4" s="398"/>
      <c r="BL4" s="398"/>
      <c r="BM4" s="398"/>
      <c r="BN4" s="398"/>
      <c r="BO4" s="398"/>
      <c r="BP4" s="398"/>
      <c r="BQ4" s="398"/>
      <c r="BR4" s="398"/>
      <c r="BS4" s="398"/>
      <c r="BT4" s="398"/>
      <c r="BU4" s="398"/>
      <c r="BV4" s="398"/>
      <c r="BW4" s="398"/>
      <c r="BX4" s="398"/>
      <c r="BY4" s="398"/>
      <c r="BZ4" s="398"/>
      <c r="CA4" s="398"/>
      <c r="CB4" s="398"/>
      <c r="CC4" s="398"/>
      <c r="CD4" s="398"/>
      <c r="CE4" s="398"/>
      <c r="CF4" s="398"/>
      <c r="CG4" s="398"/>
      <c r="CH4" s="398"/>
      <c r="CI4" s="398"/>
      <c r="CJ4" s="398"/>
      <c r="CK4" s="398"/>
      <c r="CL4" s="398"/>
      <c r="CM4" s="398"/>
      <c r="CN4" s="398"/>
      <c r="CO4" s="398"/>
      <c r="CP4" s="398"/>
      <c r="CQ4" s="398"/>
      <c r="CR4" s="398"/>
      <c r="CS4" s="398"/>
      <c r="CT4" s="398"/>
      <c r="CU4" s="398"/>
      <c r="CV4" s="398"/>
      <c r="CW4" s="398"/>
      <c r="CX4" s="398"/>
      <c r="CY4" s="398"/>
      <c r="CZ4" s="398"/>
      <c r="DA4" s="398"/>
      <c r="DB4" s="398"/>
      <c r="DC4" s="398"/>
      <c r="DD4" s="398"/>
      <c r="DE4" s="398"/>
      <c r="DF4" s="279"/>
      <c r="DG4" s="279"/>
      <c r="DH4" s="279"/>
      <c r="DI4" s="279"/>
      <c r="DJ4" s="279"/>
      <c r="DK4" s="279"/>
      <c r="DL4" s="279"/>
      <c r="DM4" s="279"/>
      <c r="DN4" s="279"/>
      <c r="DO4" s="279"/>
      <c r="DP4" s="279"/>
      <c r="DQ4" s="279"/>
      <c r="DR4" s="279"/>
      <c r="DS4" s="279"/>
      <c r="DT4" s="279"/>
      <c r="DU4" s="279"/>
      <c r="DV4" s="279"/>
      <c r="DW4" s="279"/>
    </row>
    <row r="5" spans="1:143" s="278" customFormat="1" x14ac:dyDescent="0.15">
      <c r="A5" s="398"/>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98"/>
      <c r="DA5" s="398"/>
      <c r="DB5" s="398"/>
      <c r="DC5" s="398"/>
      <c r="DD5" s="398"/>
      <c r="DE5" s="398"/>
      <c r="DF5" s="279"/>
      <c r="DG5" s="279"/>
      <c r="DH5" s="279"/>
      <c r="DI5" s="279"/>
      <c r="DJ5" s="279"/>
      <c r="DK5" s="279"/>
      <c r="DL5" s="279"/>
      <c r="DM5" s="279"/>
      <c r="DN5" s="279"/>
      <c r="DO5" s="279"/>
      <c r="DP5" s="279"/>
      <c r="DQ5" s="279"/>
      <c r="DR5" s="279"/>
      <c r="DS5" s="279"/>
      <c r="DT5" s="279"/>
      <c r="DU5" s="279"/>
      <c r="DV5" s="279"/>
      <c r="DW5" s="279"/>
    </row>
    <row r="6" spans="1:143" s="278" customFormat="1" x14ac:dyDescent="0.15">
      <c r="A6" s="398"/>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398"/>
      <c r="CP6" s="398"/>
      <c r="CQ6" s="398"/>
      <c r="CR6" s="398"/>
      <c r="CS6" s="398"/>
      <c r="CT6" s="398"/>
      <c r="CU6" s="398"/>
      <c r="CV6" s="398"/>
      <c r="CW6" s="398"/>
      <c r="CX6" s="398"/>
      <c r="CY6" s="398"/>
      <c r="CZ6" s="398"/>
      <c r="DA6" s="398"/>
      <c r="DB6" s="398"/>
      <c r="DC6" s="398"/>
      <c r="DD6" s="398"/>
      <c r="DE6" s="398"/>
      <c r="DF6" s="279"/>
      <c r="DG6" s="279"/>
      <c r="DH6" s="279"/>
      <c r="DI6" s="279"/>
      <c r="DJ6" s="279"/>
      <c r="DK6" s="279"/>
      <c r="DL6" s="279"/>
      <c r="DM6" s="279"/>
      <c r="DN6" s="279"/>
      <c r="DO6" s="279"/>
      <c r="DP6" s="279"/>
      <c r="DQ6" s="279"/>
      <c r="DR6" s="279"/>
      <c r="DS6" s="279"/>
      <c r="DT6" s="279"/>
      <c r="DU6" s="279"/>
      <c r="DV6" s="279"/>
      <c r="DW6" s="279"/>
    </row>
    <row r="7" spans="1:143" s="278" customFormat="1" x14ac:dyDescent="0.15">
      <c r="A7" s="398"/>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8"/>
      <c r="DA7" s="398"/>
      <c r="DB7" s="398"/>
      <c r="DC7" s="398"/>
      <c r="DD7" s="398"/>
      <c r="DE7" s="398"/>
      <c r="DF7" s="279"/>
      <c r="DG7" s="279"/>
      <c r="DH7" s="279"/>
      <c r="DI7" s="279"/>
      <c r="DJ7" s="279"/>
      <c r="DK7" s="279"/>
      <c r="DL7" s="279"/>
      <c r="DM7" s="279"/>
      <c r="DN7" s="279"/>
      <c r="DO7" s="279"/>
      <c r="DP7" s="279"/>
      <c r="DQ7" s="279"/>
      <c r="DR7" s="279"/>
      <c r="DS7" s="279"/>
      <c r="DT7" s="279"/>
      <c r="DU7" s="279"/>
      <c r="DV7" s="279"/>
      <c r="DW7" s="279"/>
    </row>
    <row r="8" spans="1:143" s="278" customFormat="1" x14ac:dyDescent="0.15">
      <c r="A8" s="398"/>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c r="CG8" s="398"/>
      <c r="CH8" s="398"/>
      <c r="CI8" s="398"/>
      <c r="CJ8" s="398"/>
      <c r="CK8" s="398"/>
      <c r="CL8" s="398"/>
      <c r="CM8" s="398"/>
      <c r="CN8" s="398"/>
      <c r="CO8" s="398"/>
      <c r="CP8" s="398"/>
      <c r="CQ8" s="398"/>
      <c r="CR8" s="398"/>
      <c r="CS8" s="398"/>
      <c r="CT8" s="398"/>
      <c r="CU8" s="398"/>
      <c r="CV8" s="398"/>
      <c r="CW8" s="398"/>
      <c r="CX8" s="398"/>
      <c r="CY8" s="398"/>
      <c r="CZ8" s="398"/>
      <c r="DA8" s="398"/>
      <c r="DB8" s="398"/>
      <c r="DC8" s="398"/>
      <c r="DD8" s="398"/>
      <c r="DE8" s="398"/>
      <c r="DF8" s="279"/>
      <c r="DG8" s="279"/>
      <c r="DH8" s="279"/>
      <c r="DI8" s="279"/>
      <c r="DJ8" s="279"/>
      <c r="DK8" s="279"/>
      <c r="DL8" s="279"/>
      <c r="DM8" s="279"/>
      <c r="DN8" s="279"/>
      <c r="DO8" s="279"/>
      <c r="DP8" s="279"/>
      <c r="DQ8" s="279"/>
      <c r="DR8" s="279"/>
      <c r="DS8" s="279"/>
      <c r="DT8" s="279"/>
      <c r="DU8" s="279"/>
      <c r="DV8" s="279"/>
      <c r="DW8" s="279"/>
    </row>
    <row r="9" spans="1:143" s="278" customFormat="1" x14ac:dyDescent="0.15">
      <c r="A9" s="398"/>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c r="BD9" s="398"/>
      <c r="BE9" s="398"/>
      <c r="BF9" s="398"/>
      <c r="BG9" s="398"/>
      <c r="BH9" s="398"/>
      <c r="BI9" s="398"/>
      <c r="BJ9" s="398"/>
      <c r="BK9" s="398"/>
      <c r="BL9" s="398"/>
      <c r="BM9" s="398"/>
      <c r="BN9" s="398"/>
      <c r="BO9" s="398"/>
      <c r="BP9" s="398"/>
      <c r="BQ9" s="398"/>
      <c r="BR9" s="398"/>
      <c r="BS9" s="398"/>
      <c r="BT9" s="398"/>
      <c r="BU9" s="398"/>
      <c r="BV9" s="398"/>
      <c r="BW9" s="398"/>
      <c r="BX9" s="398"/>
      <c r="BY9" s="398"/>
      <c r="BZ9" s="398"/>
      <c r="CA9" s="398"/>
      <c r="CB9" s="398"/>
      <c r="CC9" s="398"/>
      <c r="CD9" s="398"/>
      <c r="CE9" s="398"/>
      <c r="CF9" s="398"/>
      <c r="CG9" s="398"/>
      <c r="CH9" s="398"/>
      <c r="CI9" s="398"/>
      <c r="CJ9" s="398"/>
      <c r="CK9" s="398"/>
      <c r="CL9" s="398"/>
      <c r="CM9" s="398"/>
      <c r="CN9" s="398"/>
      <c r="CO9" s="398"/>
      <c r="CP9" s="398"/>
      <c r="CQ9" s="398"/>
      <c r="CR9" s="398"/>
      <c r="CS9" s="398"/>
      <c r="CT9" s="398"/>
      <c r="CU9" s="398"/>
      <c r="CV9" s="398"/>
      <c r="CW9" s="398"/>
      <c r="CX9" s="398"/>
      <c r="CY9" s="398"/>
      <c r="CZ9" s="398"/>
      <c r="DA9" s="398"/>
      <c r="DB9" s="398"/>
      <c r="DC9" s="398"/>
      <c r="DD9" s="398"/>
      <c r="DE9" s="398"/>
      <c r="DF9" s="279"/>
      <c r="DG9" s="279"/>
      <c r="DH9" s="279"/>
      <c r="DI9" s="279"/>
      <c r="DJ9" s="279"/>
      <c r="DK9" s="279"/>
      <c r="DL9" s="279"/>
      <c r="DM9" s="279"/>
      <c r="DN9" s="279"/>
      <c r="DO9" s="279"/>
      <c r="DP9" s="279"/>
      <c r="DQ9" s="279"/>
      <c r="DR9" s="279"/>
      <c r="DS9" s="279"/>
      <c r="DT9" s="279"/>
      <c r="DU9" s="279"/>
      <c r="DV9" s="279"/>
      <c r="DW9" s="279"/>
    </row>
    <row r="10" spans="1:143" s="278" customFormat="1" x14ac:dyDescent="0.15">
      <c r="A10" s="398"/>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279"/>
      <c r="DG10" s="279"/>
      <c r="DH10" s="279"/>
      <c r="DI10" s="279"/>
      <c r="DJ10" s="279"/>
      <c r="DK10" s="279"/>
      <c r="DL10" s="279"/>
      <c r="DM10" s="279"/>
      <c r="DN10" s="279"/>
      <c r="DO10" s="279"/>
      <c r="DP10" s="279"/>
      <c r="DQ10" s="279"/>
      <c r="DR10" s="279"/>
      <c r="DS10" s="279"/>
      <c r="DT10" s="279"/>
      <c r="DU10" s="279"/>
      <c r="DV10" s="279"/>
      <c r="DW10" s="279"/>
      <c r="EM10" s="278" t="s">
        <v>601</v>
      </c>
    </row>
    <row r="11" spans="1:143" s="278" customFormat="1" x14ac:dyDescent="0.15">
      <c r="A11" s="398"/>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8"/>
      <c r="AZ11" s="398"/>
      <c r="BA11" s="398"/>
      <c r="BB11" s="398"/>
      <c r="BC11" s="398"/>
      <c r="BD11" s="398"/>
      <c r="BE11" s="398"/>
      <c r="BF11" s="398"/>
      <c r="BG11" s="398"/>
      <c r="BH11" s="398"/>
      <c r="BI11" s="398"/>
      <c r="BJ11" s="398"/>
      <c r="BK11" s="398"/>
      <c r="BL11" s="398"/>
      <c r="BM11" s="398"/>
      <c r="BN11" s="398"/>
      <c r="BO11" s="398"/>
      <c r="BP11" s="398"/>
      <c r="BQ11" s="398"/>
      <c r="BR11" s="398"/>
      <c r="BS11" s="398"/>
      <c r="BT11" s="398"/>
      <c r="BU11" s="398"/>
      <c r="BV11" s="398"/>
      <c r="BW11" s="398"/>
      <c r="BX11" s="398"/>
      <c r="BY11" s="398"/>
      <c r="BZ11" s="398"/>
      <c r="CA11" s="398"/>
      <c r="CB11" s="398"/>
      <c r="CC11" s="398"/>
      <c r="CD11" s="398"/>
      <c r="CE11" s="398"/>
      <c r="CF11" s="398"/>
      <c r="CG11" s="398"/>
      <c r="CH11" s="398"/>
      <c r="CI11" s="398"/>
      <c r="CJ11" s="398"/>
      <c r="CK11" s="398"/>
      <c r="CL11" s="398"/>
      <c r="CM11" s="398"/>
      <c r="CN11" s="398"/>
      <c r="CO11" s="398"/>
      <c r="CP11" s="398"/>
      <c r="CQ11" s="398"/>
      <c r="CR11" s="398"/>
      <c r="CS11" s="398"/>
      <c r="CT11" s="398"/>
      <c r="CU11" s="398"/>
      <c r="CV11" s="398"/>
      <c r="CW11" s="398"/>
      <c r="CX11" s="398"/>
      <c r="CY11" s="398"/>
      <c r="CZ11" s="398"/>
      <c r="DA11" s="398"/>
      <c r="DB11" s="398"/>
      <c r="DC11" s="398"/>
      <c r="DD11" s="398"/>
      <c r="DE11" s="398"/>
      <c r="DF11" s="279"/>
      <c r="DG11" s="279"/>
      <c r="DH11" s="279"/>
      <c r="DI11" s="279"/>
      <c r="DJ11" s="279"/>
      <c r="DK11" s="279"/>
      <c r="DL11" s="279"/>
      <c r="DM11" s="279"/>
      <c r="DN11" s="279"/>
      <c r="DO11" s="279"/>
      <c r="DP11" s="279"/>
      <c r="DQ11" s="279"/>
      <c r="DR11" s="279"/>
      <c r="DS11" s="279"/>
      <c r="DT11" s="279"/>
      <c r="DU11" s="279"/>
      <c r="DV11" s="279"/>
      <c r="DW11" s="279"/>
    </row>
    <row r="12" spans="1:143" s="278" customFormat="1" x14ac:dyDescent="0.15">
      <c r="A12" s="398"/>
      <c r="B12" s="398"/>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398"/>
      <c r="AR12" s="398"/>
      <c r="AS12" s="398"/>
      <c r="AT12" s="398"/>
      <c r="AU12" s="398"/>
      <c r="AV12" s="398"/>
      <c r="AW12" s="398"/>
      <c r="AX12" s="398"/>
      <c r="AY12" s="398"/>
      <c r="AZ12" s="398"/>
      <c r="BA12" s="398"/>
      <c r="BB12" s="398"/>
      <c r="BC12" s="398"/>
      <c r="BD12" s="398"/>
      <c r="BE12" s="398"/>
      <c r="BF12" s="398"/>
      <c r="BG12" s="398"/>
      <c r="BH12" s="398"/>
      <c r="BI12" s="398"/>
      <c r="BJ12" s="398"/>
      <c r="BK12" s="398"/>
      <c r="BL12" s="398"/>
      <c r="BM12" s="398"/>
      <c r="BN12" s="398"/>
      <c r="BO12" s="398"/>
      <c r="BP12" s="398"/>
      <c r="BQ12" s="398"/>
      <c r="BR12" s="398"/>
      <c r="BS12" s="398"/>
      <c r="BT12" s="398"/>
      <c r="BU12" s="398"/>
      <c r="BV12" s="398"/>
      <c r="BW12" s="398"/>
      <c r="BX12" s="398"/>
      <c r="BY12" s="398"/>
      <c r="BZ12" s="398"/>
      <c r="CA12" s="398"/>
      <c r="CB12" s="398"/>
      <c r="CC12" s="398"/>
      <c r="CD12" s="398"/>
      <c r="CE12" s="398"/>
      <c r="CF12" s="398"/>
      <c r="CG12" s="398"/>
      <c r="CH12" s="398"/>
      <c r="CI12" s="398"/>
      <c r="CJ12" s="398"/>
      <c r="CK12" s="398"/>
      <c r="CL12" s="398"/>
      <c r="CM12" s="398"/>
      <c r="CN12" s="398"/>
      <c r="CO12" s="398"/>
      <c r="CP12" s="398"/>
      <c r="CQ12" s="398"/>
      <c r="CR12" s="398"/>
      <c r="CS12" s="398"/>
      <c r="CT12" s="398"/>
      <c r="CU12" s="398"/>
      <c r="CV12" s="398"/>
      <c r="CW12" s="398"/>
      <c r="CX12" s="398"/>
      <c r="CY12" s="398"/>
      <c r="CZ12" s="398"/>
      <c r="DA12" s="398"/>
      <c r="DB12" s="398"/>
      <c r="DC12" s="398"/>
      <c r="DD12" s="398"/>
      <c r="DE12" s="398"/>
      <c r="DF12" s="279"/>
      <c r="DG12" s="279"/>
      <c r="DH12" s="279"/>
      <c r="DI12" s="279"/>
      <c r="DJ12" s="279"/>
      <c r="DK12" s="279"/>
      <c r="DL12" s="279"/>
      <c r="DM12" s="279"/>
      <c r="DN12" s="279"/>
      <c r="DO12" s="279"/>
      <c r="DP12" s="279"/>
      <c r="DQ12" s="279"/>
      <c r="DR12" s="279"/>
      <c r="DS12" s="279"/>
      <c r="DT12" s="279"/>
      <c r="DU12" s="279"/>
      <c r="DV12" s="279"/>
      <c r="DW12" s="279"/>
      <c r="EM12" s="278" t="s">
        <v>601</v>
      </c>
    </row>
    <row r="13" spans="1:143" s="278" customFormat="1" x14ac:dyDescent="0.15">
      <c r="A13" s="398"/>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398"/>
      <c r="AK13" s="398"/>
      <c r="AL13" s="398"/>
      <c r="AM13" s="398"/>
      <c r="AN13" s="398"/>
      <c r="AO13" s="398"/>
      <c r="AP13" s="398"/>
      <c r="AQ13" s="398"/>
      <c r="AR13" s="398"/>
      <c r="AS13" s="398"/>
      <c r="AT13" s="398"/>
      <c r="AU13" s="398"/>
      <c r="AV13" s="398"/>
      <c r="AW13" s="398"/>
      <c r="AX13" s="398"/>
      <c r="AY13" s="398"/>
      <c r="AZ13" s="398"/>
      <c r="BA13" s="398"/>
      <c r="BB13" s="398"/>
      <c r="BC13" s="398"/>
      <c r="BD13" s="398"/>
      <c r="BE13" s="398"/>
      <c r="BF13" s="398"/>
      <c r="BG13" s="398"/>
      <c r="BH13" s="398"/>
      <c r="BI13" s="398"/>
      <c r="BJ13" s="398"/>
      <c r="BK13" s="398"/>
      <c r="BL13" s="398"/>
      <c r="BM13" s="398"/>
      <c r="BN13" s="398"/>
      <c r="BO13" s="398"/>
      <c r="BP13" s="398"/>
      <c r="BQ13" s="398"/>
      <c r="BR13" s="398"/>
      <c r="BS13" s="398"/>
      <c r="BT13" s="398"/>
      <c r="BU13" s="398"/>
      <c r="BV13" s="398"/>
      <c r="BW13" s="398"/>
      <c r="BX13" s="398"/>
      <c r="BY13" s="398"/>
      <c r="BZ13" s="398"/>
      <c r="CA13" s="398"/>
      <c r="CB13" s="398"/>
      <c r="CC13" s="398"/>
      <c r="CD13" s="398"/>
      <c r="CE13" s="398"/>
      <c r="CF13" s="398"/>
      <c r="CG13" s="398"/>
      <c r="CH13" s="398"/>
      <c r="CI13" s="398"/>
      <c r="CJ13" s="398"/>
      <c r="CK13" s="398"/>
      <c r="CL13" s="398"/>
      <c r="CM13" s="398"/>
      <c r="CN13" s="398"/>
      <c r="CO13" s="398"/>
      <c r="CP13" s="398"/>
      <c r="CQ13" s="398"/>
      <c r="CR13" s="398"/>
      <c r="CS13" s="398"/>
      <c r="CT13" s="398"/>
      <c r="CU13" s="398"/>
      <c r="CV13" s="398"/>
      <c r="CW13" s="398"/>
      <c r="CX13" s="398"/>
      <c r="CY13" s="398"/>
      <c r="CZ13" s="398"/>
      <c r="DA13" s="398"/>
      <c r="DB13" s="398"/>
      <c r="DC13" s="398"/>
      <c r="DD13" s="398"/>
      <c r="DE13" s="398"/>
      <c r="DF13" s="279"/>
      <c r="DG13" s="279"/>
      <c r="DH13" s="279"/>
      <c r="DI13" s="279"/>
      <c r="DJ13" s="279"/>
      <c r="DK13" s="279"/>
      <c r="DL13" s="279"/>
      <c r="DM13" s="279"/>
      <c r="DN13" s="279"/>
      <c r="DO13" s="279"/>
      <c r="DP13" s="279"/>
      <c r="DQ13" s="279"/>
      <c r="DR13" s="279"/>
      <c r="DS13" s="279"/>
      <c r="DT13" s="279"/>
      <c r="DU13" s="279"/>
      <c r="DV13" s="279"/>
      <c r="DW13" s="279"/>
    </row>
    <row r="14" spans="1:143" s="278" customFormat="1" x14ac:dyDescent="0.15">
      <c r="A14" s="398"/>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c r="BX14" s="398"/>
      <c r="BY14" s="398"/>
      <c r="BZ14" s="398"/>
      <c r="CA14" s="398"/>
      <c r="CB14" s="398"/>
      <c r="CC14" s="398"/>
      <c r="CD14" s="398"/>
      <c r="CE14" s="398"/>
      <c r="CF14" s="398"/>
      <c r="CG14" s="398"/>
      <c r="CH14" s="398"/>
      <c r="CI14" s="398"/>
      <c r="CJ14" s="398"/>
      <c r="CK14" s="398"/>
      <c r="CL14" s="398"/>
      <c r="CM14" s="398"/>
      <c r="CN14" s="398"/>
      <c r="CO14" s="398"/>
      <c r="CP14" s="398"/>
      <c r="CQ14" s="398"/>
      <c r="CR14" s="398"/>
      <c r="CS14" s="398"/>
      <c r="CT14" s="398"/>
      <c r="CU14" s="398"/>
      <c r="CV14" s="398"/>
      <c r="CW14" s="398"/>
      <c r="CX14" s="398"/>
      <c r="CY14" s="398"/>
      <c r="CZ14" s="398"/>
      <c r="DA14" s="398"/>
      <c r="DB14" s="398"/>
      <c r="DC14" s="398"/>
      <c r="DD14" s="398"/>
      <c r="DE14" s="398"/>
      <c r="DF14" s="279"/>
      <c r="DG14" s="279"/>
      <c r="DH14" s="279"/>
      <c r="DI14" s="279"/>
      <c r="DJ14" s="279"/>
      <c r="DK14" s="279"/>
      <c r="DL14" s="279"/>
      <c r="DM14" s="279"/>
      <c r="DN14" s="279"/>
      <c r="DO14" s="279"/>
      <c r="DP14" s="279"/>
      <c r="DQ14" s="279"/>
      <c r="DR14" s="279"/>
      <c r="DS14" s="279"/>
      <c r="DT14" s="279"/>
      <c r="DU14" s="279"/>
      <c r="DV14" s="279"/>
      <c r="DW14" s="279"/>
    </row>
    <row r="15" spans="1:143" s="278" customFormat="1" x14ac:dyDescent="0.15">
      <c r="A15" s="397"/>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c r="BW15" s="398"/>
      <c r="BX15" s="398"/>
      <c r="BY15" s="398"/>
      <c r="BZ15" s="398"/>
      <c r="CA15" s="398"/>
      <c r="CB15" s="398"/>
      <c r="CC15" s="398"/>
      <c r="CD15" s="398"/>
      <c r="CE15" s="398"/>
      <c r="CF15" s="398"/>
      <c r="CG15" s="398"/>
      <c r="CH15" s="398"/>
      <c r="CI15" s="398"/>
      <c r="CJ15" s="398"/>
      <c r="CK15" s="398"/>
      <c r="CL15" s="398"/>
      <c r="CM15" s="398"/>
      <c r="CN15" s="398"/>
      <c r="CO15" s="398"/>
      <c r="CP15" s="398"/>
      <c r="CQ15" s="398"/>
      <c r="CR15" s="398"/>
      <c r="CS15" s="398"/>
      <c r="CT15" s="398"/>
      <c r="CU15" s="398"/>
      <c r="CV15" s="398"/>
      <c r="CW15" s="398"/>
      <c r="CX15" s="398"/>
      <c r="CY15" s="398"/>
      <c r="CZ15" s="398"/>
      <c r="DA15" s="398"/>
      <c r="DB15" s="398"/>
      <c r="DC15" s="398"/>
      <c r="DD15" s="398"/>
      <c r="DE15" s="398"/>
      <c r="DF15" s="279"/>
      <c r="DG15" s="279"/>
      <c r="DH15" s="279"/>
      <c r="DI15" s="279"/>
      <c r="DJ15" s="279"/>
      <c r="DK15" s="279"/>
      <c r="DL15" s="279"/>
      <c r="DM15" s="279"/>
      <c r="DN15" s="279"/>
      <c r="DO15" s="279"/>
      <c r="DP15" s="279"/>
      <c r="DQ15" s="279"/>
      <c r="DR15" s="279"/>
      <c r="DS15" s="279"/>
      <c r="DT15" s="279"/>
      <c r="DU15" s="279"/>
      <c r="DV15" s="279"/>
      <c r="DW15" s="279"/>
    </row>
    <row r="16" spans="1:143" s="278" customFormat="1" x14ac:dyDescent="0.15">
      <c r="A16" s="397"/>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c r="BD16" s="398"/>
      <c r="BE16" s="398"/>
      <c r="BF16" s="398"/>
      <c r="BG16" s="398"/>
      <c r="BH16" s="398"/>
      <c r="BI16" s="398"/>
      <c r="BJ16" s="398"/>
      <c r="BK16" s="398"/>
      <c r="BL16" s="398"/>
      <c r="BM16" s="398"/>
      <c r="BN16" s="398"/>
      <c r="BO16" s="398"/>
      <c r="BP16" s="398"/>
      <c r="BQ16" s="398"/>
      <c r="BR16" s="398"/>
      <c r="BS16" s="398"/>
      <c r="BT16" s="398"/>
      <c r="BU16" s="398"/>
      <c r="BV16" s="398"/>
      <c r="BW16" s="398"/>
      <c r="BX16" s="398"/>
      <c r="BY16" s="398"/>
      <c r="BZ16" s="398"/>
      <c r="CA16" s="398"/>
      <c r="CB16" s="398"/>
      <c r="CC16" s="398"/>
      <c r="CD16" s="398"/>
      <c r="CE16" s="398"/>
      <c r="CF16" s="398"/>
      <c r="CG16" s="398"/>
      <c r="CH16" s="398"/>
      <c r="CI16" s="398"/>
      <c r="CJ16" s="398"/>
      <c r="CK16" s="398"/>
      <c r="CL16" s="398"/>
      <c r="CM16" s="398"/>
      <c r="CN16" s="398"/>
      <c r="CO16" s="398"/>
      <c r="CP16" s="398"/>
      <c r="CQ16" s="398"/>
      <c r="CR16" s="398"/>
      <c r="CS16" s="398"/>
      <c r="CT16" s="398"/>
      <c r="CU16" s="398"/>
      <c r="CV16" s="398"/>
      <c r="CW16" s="398"/>
      <c r="CX16" s="398"/>
      <c r="CY16" s="398"/>
      <c r="CZ16" s="398"/>
      <c r="DA16" s="398"/>
      <c r="DB16" s="398"/>
      <c r="DC16" s="398"/>
      <c r="DD16" s="398"/>
      <c r="DE16" s="398"/>
      <c r="DF16" s="279"/>
      <c r="DG16" s="279"/>
      <c r="DH16" s="279"/>
      <c r="DI16" s="279"/>
      <c r="DJ16" s="279"/>
      <c r="DK16" s="279"/>
      <c r="DL16" s="279"/>
      <c r="DM16" s="279"/>
      <c r="DN16" s="279"/>
      <c r="DO16" s="279"/>
      <c r="DP16" s="279"/>
      <c r="DQ16" s="279"/>
      <c r="DR16" s="279"/>
      <c r="DS16" s="279"/>
      <c r="DT16" s="279"/>
      <c r="DU16" s="279"/>
      <c r="DV16" s="279"/>
      <c r="DW16" s="279"/>
    </row>
    <row r="17" spans="1:351" s="278" customFormat="1" x14ac:dyDescent="0.15">
      <c r="A17" s="397"/>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398"/>
      <c r="AD17" s="398"/>
      <c r="AE17" s="398"/>
      <c r="AF17" s="398"/>
      <c r="AG17" s="398"/>
      <c r="AH17" s="398"/>
      <c r="AI17" s="398"/>
      <c r="AJ17" s="398"/>
      <c r="AK17" s="398"/>
      <c r="AL17" s="398"/>
      <c r="AM17" s="398"/>
      <c r="AN17" s="398"/>
      <c r="AO17" s="398"/>
      <c r="AP17" s="398"/>
      <c r="AQ17" s="398"/>
      <c r="AR17" s="398"/>
      <c r="AS17" s="398"/>
      <c r="AT17" s="398"/>
      <c r="AU17" s="398"/>
      <c r="AV17" s="398"/>
      <c r="AW17" s="398"/>
      <c r="AX17" s="398"/>
      <c r="AY17" s="398"/>
      <c r="AZ17" s="398"/>
      <c r="BA17" s="398"/>
      <c r="BB17" s="398"/>
      <c r="BC17" s="398"/>
      <c r="BD17" s="398"/>
      <c r="BE17" s="398"/>
      <c r="BF17" s="398"/>
      <c r="BG17" s="398"/>
      <c r="BH17" s="398"/>
      <c r="BI17" s="398"/>
      <c r="BJ17" s="398"/>
      <c r="BK17" s="398"/>
      <c r="BL17" s="398"/>
      <c r="BM17" s="398"/>
      <c r="BN17" s="398"/>
      <c r="BO17" s="398"/>
      <c r="BP17" s="398"/>
      <c r="BQ17" s="398"/>
      <c r="BR17" s="398"/>
      <c r="BS17" s="398"/>
      <c r="BT17" s="398"/>
      <c r="BU17" s="398"/>
      <c r="BV17" s="398"/>
      <c r="BW17" s="398"/>
      <c r="BX17" s="398"/>
      <c r="BY17" s="398"/>
      <c r="BZ17" s="398"/>
      <c r="CA17" s="398"/>
      <c r="CB17" s="398"/>
      <c r="CC17" s="398"/>
      <c r="CD17" s="398"/>
      <c r="CE17" s="398"/>
      <c r="CF17" s="398"/>
      <c r="CG17" s="398"/>
      <c r="CH17" s="398"/>
      <c r="CI17" s="398"/>
      <c r="CJ17" s="398"/>
      <c r="CK17" s="398"/>
      <c r="CL17" s="398"/>
      <c r="CM17" s="398"/>
      <c r="CN17" s="398"/>
      <c r="CO17" s="398"/>
      <c r="CP17" s="398"/>
      <c r="CQ17" s="398"/>
      <c r="CR17" s="398"/>
      <c r="CS17" s="398"/>
      <c r="CT17" s="398"/>
      <c r="CU17" s="398"/>
      <c r="CV17" s="398"/>
      <c r="CW17" s="398"/>
      <c r="CX17" s="398"/>
      <c r="CY17" s="398"/>
      <c r="CZ17" s="398"/>
      <c r="DA17" s="398"/>
      <c r="DB17" s="398"/>
      <c r="DC17" s="398"/>
      <c r="DD17" s="398"/>
      <c r="DE17" s="398"/>
      <c r="DF17" s="279"/>
      <c r="DG17" s="279"/>
      <c r="DH17" s="279"/>
      <c r="DI17" s="279"/>
      <c r="DJ17" s="279"/>
      <c r="DK17" s="279"/>
      <c r="DL17" s="279"/>
      <c r="DM17" s="279"/>
      <c r="DN17" s="279"/>
      <c r="DO17" s="279"/>
      <c r="DP17" s="279"/>
      <c r="DQ17" s="279"/>
      <c r="DR17" s="279"/>
      <c r="DS17" s="279"/>
      <c r="DT17" s="279"/>
      <c r="DU17" s="279"/>
      <c r="DV17" s="279"/>
      <c r="DW17" s="279"/>
    </row>
    <row r="18" spans="1:351" s="278" customFormat="1" x14ac:dyDescent="0.15">
      <c r="A18" s="397"/>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c r="DF18" s="279"/>
      <c r="DG18" s="279"/>
      <c r="DH18" s="279"/>
      <c r="DI18" s="279"/>
      <c r="DJ18" s="279"/>
      <c r="DK18" s="279"/>
      <c r="DL18" s="279"/>
      <c r="DM18" s="279"/>
      <c r="DN18" s="279"/>
      <c r="DO18" s="279"/>
      <c r="DP18" s="279"/>
      <c r="DQ18" s="279"/>
      <c r="DR18" s="279"/>
      <c r="DS18" s="279"/>
      <c r="DT18" s="279"/>
      <c r="DU18" s="279"/>
      <c r="DV18" s="279"/>
      <c r="DW18" s="279"/>
    </row>
    <row r="19" spans="1:351" x14ac:dyDescent="0.15">
      <c r="DD19" s="397"/>
      <c r="DE19" s="397"/>
    </row>
    <row r="20" spans="1:351" x14ac:dyDescent="0.15">
      <c r="DD20" s="397"/>
      <c r="DE20" s="397"/>
    </row>
    <row r="21" spans="1:351" ht="17.25" x14ac:dyDescent="0.15">
      <c r="B21" s="399"/>
      <c r="C21" s="400"/>
      <c r="D21" s="400"/>
      <c r="E21" s="400"/>
      <c r="F21" s="400"/>
      <c r="G21" s="400"/>
      <c r="H21" s="400"/>
      <c r="I21" s="400"/>
      <c r="J21" s="400"/>
      <c r="K21" s="400"/>
      <c r="L21" s="400"/>
      <c r="M21" s="400"/>
      <c r="N21" s="401"/>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c r="AQ21" s="400"/>
      <c r="AR21" s="400"/>
      <c r="AS21" s="400"/>
      <c r="AT21" s="401"/>
      <c r="AU21" s="400"/>
      <c r="AV21" s="400"/>
      <c r="AW21" s="400"/>
      <c r="AX21" s="400"/>
      <c r="AY21" s="400"/>
      <c r="AZ21" s="400"/>
      <c r="BA21" s="400"/>
      <c r="BB21" s="400"/>
      <c r="BC21" s="400"/>
      <c r="BD21" s="400"/>
      <c r="BE21" s="400"/>
      <c r="BF21" s="401"/>
      <c r="BG21" s="400"/>
      <c r="BH21" s="400"/>
      <c r="BI21" s="400"/>
      <c r="BJ21" s="400"/>
      <c r="BK21" s="400"/>
      <c r="BL21" s="400"/>
      <c r="BM21" s="400"/>
      <c r="BN21" s="400"/>
      <c r="BO21" s="400"/>
      <c r="BP21" s="400"/>
      <c r="BQ21" s="400"/>
      <c r="BR21" s="401"/>
      <c r="BS21" s="400"/>
      <c r="BT21" s="400"/>
      <c r="BU21" s="400"/>
      <c r="BV21" s="400"/>
      <c r="BW21" s="400"/>
      <c r="BX21" s="400"/>
      <c r="BY21" s="400"/>
      <c r="BZ21" s="400"/>
      <c r="CA21" s="400"/>
      <c r="CB21" s="400"/>
      <c r="CC21" s="400"/>
      <c r="CD21" s="401"/>
      <c r="CE21" s="400"/>
      <c r="CF21" s="400"/>
      <c r="CG21" s="400"/>
      <c r="CH21" s="400"/>
      <c r="CI21" s="400"/>
      <c r="CJ21" s="400"/>
      <c r="CK21" s="400"/>
      <c r="CL21" s="400"/>
      <c r="CM21" s="400"/>
      <c r="CN21" s="400"/>
      <c r="CO21" s="400"/>
      <c r="CP21" s="401"/>
      <c r="CQ21" s="400"/>
      <c r="CR21" s="400"/>
      <c r="CS21" s="400"/>
      <c r="CT21" s="400"/>
      <c r="CU21" s="400"/>
      <c r="CV21" s="400"/>
      <c r="CW21" s="400"/>
      <c r="CX21" s="400"/>
      <c r="CY21" s="400"/>
      <c r="CZ21" s="400"/>
      <c r="DA21" s="400"/>
      <c r="DB21" s="401"/>
      <c r="DC21" s="400"/>
      <c r="DD21" s="402"/>
      <c r="DE21" s="397"/>
      <c r="MM21" s="403"/>
    </row>
    <row r="22" spans="1:351" ht="17.25" x14ac:dyDescent="0.15">
      <c r="B22" s="404"/>
      <c r="MM22" s="403"/>
    </row>
    <row r="23" spans="1:351" x14ac:dyDescent="0.15">
      <c r="B23" s="404"/>
    </row>
    <row r="24" spans="1:351" x14ac:dyDescent="0.15">
      <c r="B24" s="404"/>
    </row>
    <row r="25" spans="1:351" x14ac:dyDescent="0.15">
      <c r="B25" s="404"/>
    </row>
    <row r="26" spans="1:351" x14ac:dyDescent="0.15">
      <c r="B26" s="404"/>
    </row>
    <row r="27" spans="1:351" x14ac:dyDescent="0.15">
      <c r="B27" s="404"/>
    </row>
    <row r="28" spans="1:351" x14ac:dyDescent="0.15">
      <c r="B28" s="404"/>
    </row>
    <row r="29" spans="1:351" x14ac:dyDescent="0.15">
      <c r="B29" s="404"/>
    </row>
    <row r="30" spans="1:351" x14ac:dyDescent="0.15">
      <c r="B30" s="404"/>
    </row>
    <row r="31" spans="1:351" x14ac:dyDescent="0.15">
      <c r="B31" s="404"/>
    </row>
    <row r="32" spans="1:351" x14ac:dyDescent="0.15">
      <c r="B32" s="404"/>
    </row>
    <row r="33" spans="2:109" x14ac:dyDescent="0.15">
      <c r="B33" s="404"/>
    </row>
    <row r="34" spans="2:109" x14ac:dyDescent="0.15">
      <c r="B34" s="404"/>
    </row>
    <row r="35" spans="2:109" x14ac:dyDescent="0.15">
      <c r="B35" s="404"/>
    </row>
    <row r="36" spans="2:109" x14ac:dyDescent="0.15">
      <c r="B36" s="404"/>
    </row>
    <row r="37" spans="2:109" x14ac:dyDescent="0.15">
      <c r="B37" s="404"/>
    </row>
    <row r="38" spans="2:109" x14ac:dyDescent="0.15">
      <c r="B38" s="404"/>
    </row>
    <row r="39" spans="2:109" x14ac:dyDescent="0.15">
      <c r="B39" s="406"/>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c r="AQ39" s="407"/>
      <c r="AR39" s="407"/>
      <c r="AS39" s="407"/>
      <c r="AT39" s="407"/>
      <c r="AU39" s="407"/>
      <c r="AV39" s="407"/>
      <c r="AW39" s="407"/>
      <c r="AX39" s="407"/>
      <c r="AY39" s="407"/>
      <c r="AZ39" s="407"/>
      <c r="BA39" s="407"/>
      <c r="BB39" s="407"/>
      <c r="BC39" s="407"/>
      <c r="BD39" s="407"/>
      <c r="BE39" s="407"/>
      <c r="BF39" s="407"/>
      <c r="BG39" s="407"/>
      <c r="BH39" s="407"/>
      <c r="BI39" s="407"/>
      <c r="BJ39" s="407"/>
      <c r="BK39" s="407"/>
      <c r="BL39" s="407"/>
      <c r="BM39" s="407"/>
      <c r="BN39" s="407"/>
      <c r="BO39" s="407"/>
      <c r="BP39" s="407"/>
      <c r="BQ39" s="407"/>
      <c r="BR39" s="407"/>
      <c r="BS39" s="407"/>
      <c r="BT39" s="407"/>
      <c r="BU39" s="407"/>
      <c r="BV39" s="407"/>
      <c r="BW39" s="407"/>
      <c r="BX39" s="407"/>
      <c r="BY39" s="407"/>
      <c r="BZ39" s="407"/>
      <c r="CA39" s="407"/>
      <c r="CB39" s="407"/>
      <c r="CC39" s="407"/>
      <c r="CD39" s="407"/>
      <c r="CE39" s="407"/>
      <c r="CF39" s="407"/>
      <c r="CG39" s="407"/>
      <c r="CH39" s="407"/>
      <c r="CI39" s="407"/>
      <c r="CJ39" s="407"/>
      <c r="CK39" s="407"/>
      <c r="CL39" s="407"/>
      <c r="CM39" s="407"/>
      <c r="CN39" s="407"/>
      <c r="CO39" s="407"/>
      <c r="CP39" s="407"/>
      <c r="CQ39" s="407"/>
      <c r="CR39" s="407"/>
      <c r="CS39" s="407"/>
      <c r="CT39" s="407"/>
      <c r="CU39" s="407"/>
      <c r="CV39" s="407"/>
      <c r="CW39" s="407"/>
      <c r="CX39" s="407"/>
      <c r="CY39" s="407"/>
      <c r="CZ39" s="407"/>
      <c r="DA39" s="407"/>
      <c r="DB39" s="407"/>
      <c r="DC39" s="407"/>
      <c r="DD39" s="408"/>
    </row>
    <row r="40" spans="2:109" x14ac:dyDescent="0.15">
      <c r="B40" s="409"/>
      <c r="DD40" s="409"/>
      <c r="DE40" s="397"/>
    </row>
    <row r="41" spans="2:109" ht="17.25" x14ac:dyDescent="0.15">
      <c r="B41" s="410" t="s">
        <v>602</v>
      </c>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0"/>
      <c r="AL41" s="400"/>
      <c r="AM41" s="400"/>
      <c r="AN41" s="400"/>
      <c r="AO41" s="400"/>
      <c r="AP41" s="400"/>
      <c r="AQ41" s="400"/>
      <c r="AR41" s="400"/>
      <c r="AS41" s="400"/>
      <c r="AT41" s="400"/>
      <c r="AU41" s="400"/>
      <c r="AV41" s="400"/>
      <c r="AW41" s="400"/>
      <c r="AX41" s="400"/>
      <c r="AY41" s="400"/>
      <c r="AZ41" s="400"/>
      <c r="BA41" s="400"/>
      <c r="BB41" s="400"/>
      <c r="BC41" s="400"/>
      <c r="BD41" s="400"/>
      <c r="BE41" s="400"/>
      <c r="BF41" s="400"/>
      <c r="BG41" s="400"/>
      <c r="BH41" s="400"/>
      <c r="BI41" s="400"/>
      <c r="BJ41" s="400"/>
      <c r="BK41" s="400"/>
      <c r="BL41" s="400"/>
      <c r="BM41" s="400"/>
      <c r="BN41" s="400"/>
      <c r="BO41" s="400"/>
      <c r="BP41" s="400"/>
      <c r="BQ41" s="400"/>
      <c r="BR41" s="400"/>
      <c r="BS41" s="400"/>
      <c r="BT41" s="400"/>
      <c r="BU41" s="400"/>
      <c r="BV41" s="400"/>
      <c r="BW41" s="400"/>
      <c r="BX41" s="400"/>
      <c r="BY41" s="400"/>
      <c r="BZ41" s="400"/>
      <c r="CA41" s="400"/>
      <c r="CB41" s="400"/>
      <c r="CC41" s="400"/>
      <c r="CD41" s="400"/>
      <c r="CE41" s="400"/>
      <c r="CF41" s="400"/>
      <c r="CG41" s="400"/>
      <c r="CH41" s="400"/>
      <c r="CI41" s="400"/>
      <c r="CJ41" s="400"/>
      <c r="CK41" s="400"/>
      <c r="CL41" s="400"/>
      <c r="CM41" s="400"/>
      <c r="CN41" s="400"/>
      <c r="CO41" s="400"/>
      <c r="CP41" s="400"/>
      <c r="CQ41" s="400"/>
      <c r="CR41" s="400"/>
      <c r="CS41" s="400"/>
      <c r="CT41" s="400"/>
      <c r="CU41" s="400"/>
      <c r="CV41" s="400"/>
      <c r="CW41" s="400"/>
      <c r="CX41" s="400"/>
      <c r="CY41" s="400"/>
      <c r="CZ41" s="400"/>
      <c r="DA41" s="400"/>
      <c r="DB41" s="400"/>
      <c r="DC41" s="400"/>
      <c r="DD41" s="402"/>
    </row>
    <row r="42" spans="2:109" x14ac:dyDescent="0.15">
      <c r="B42" s="404"/>
      <c r="G42" s="411"/>
      <c r="I42" s="412"/>
      <c r="J42" s="412"/>
      <c r="K42" s="412"/>
      <c r="AM42" s="411"/>
      <c r="AN42" s="411" t="s">
        <v>603</v>
      </c>
      <c r="AP42" s="412"/>
      <c r="AQ42" s="412"/>
      <c r="AR42" s="412"/>
      <c r="AY42" s="411"/>
      <c r="BA42" s="412"/>
      <c r="BB42" s="412"/>
      <c r="BC42" s="412"/>
      <c r="BK42" s="411"/>
      <c r="BM42" s="412"/>
      <c r="BN42" s="412"/>
      <c r="BO42" s="412"/>
      <c r="BW42" s="411"/>
      <c r="BY42" s="412"/>
      <c r="BZ42" s="412"/>
      <c r="CA42" s="412"/>
      <c r="CI42" s="411"/>
      <c r="CK42" s="412"/>
      <c r="CL42" s="412"/>
      <c r="CM42" s="412"/>
      <c r="CU42" s="411"/>
      <c r="CW42" s="412"/>
      <c r="CX42" s="412"/>
      <c r="CY42" s="412"/>
    </row>
    <row r="43" spans="2:109" ht="13.5" customHeight="1" x14ac:dyDescent="0.15">
      <c r="B43" s="404"/>
      <c r="AN43" s="1282" t="s">
        <v>604</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x14ac:dyDescent="0.15">
      <c r="B44" s="40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x14ac:dyDescent="0.15">
      <c r="B45" s="40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x14ac:dyDescent="0.15">
      <c r="B46" s="40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x14ac:dyDescent="0.15">
      <c r="B47" s="40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x14ac:dyDescent="0.15">
      <c r="B48" s="404"/>
      <c r="H48" s="413"/>
      <c r="I48" s="413"/>
      <c r="J48" s="413"/>
      <c r="AN48" s="413"/>
      <c r="AO48" s="413"/>
      <c r="AP48" s="413"/>
      <c r="AZ48" s="413"/>
      <c r="BA48" s="413"/>
      <c r="BB48" s="413"/>
      <c r="BL48" s="413"/>
      <c r="BM48" s="413"/>
      <c r="BN48" s="413"/>
      <c r="BX48" s="413"/>
      <c r="BY48" s="413"/>
      <c r="BZ48" s="413"/>
      <c r="CJ48" s="413"/>
      <c r="CK48" s="413"/>
      <c r="CL48" s="413"/>
      <c r="CV48" s="413"/>
      <c r="CW48" s="413"/>
      <c r="CX48" s="413"/>
    </row>
    <row r="49" spans="1:109" x14ac:dyDescent="0.15">
      <c r="B49" s="404"/>
      <c r="AN49" s="397" t="s">
        <v>605</v>
      </c>
    </row>
    <row r="50" spans="1:109" x14ac:dyDescent="0.15">
      <c r="B50" s="404"/>
      <c r="G50" s="1275"/>
      <c r="H50" s="1275"/>
      <c r="I50" s="1275"/>
      <c r="J50" s="1275"/>
      <c r="K50" s="414"/>
      <c r="L50" s="414"/>
      <c r="M50" s="415"/>
      <c r="N50" s="415"/>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74" t="s">
        <v>528</v>
      </c>
      <c r="BQ50" s="1274"/>
      <c r="BR50" s="1274"/>
      <c r="BS50" s="1274"/>
      <c r="BT50" s="1274"/>
      <c r="BU50" s="1274"/>
      <c r="BV50" s="1274"/>
      <c r="BW50" s="1274"/>
      <c r="BX50" s="1274" t="s">
        <v>529</v>
      </c>
      <c r="BY50" s="1274"/>
      <c r="BZ50" s="1274"/>
      <c r="CA50" s="1274"/>
      <c r="CB50" s="1274"/>
      <c r="CC50" s="1274"/>
      <c r="CD50" s="1274"/>
      <c r="CE50" s="1274"/>
      <c r="CF50" s="1274" t="s">
        <v>530</v>
      </c>
      <c r="CG50" s="1274"/>
      <c r="CH50" s="1274"/>
      <c r="CI50" s="1274"/>
      <c r="CJ50" s="1274"/>
      <c r="CK50" s="1274"/>
      <c r="CL50" s="1274"/>
      <c r="CM50" s="1274"/>
      <c r="CN50" s="1274" t="s">
        <v>531</v>
      </c>
      <c r="CO50" s="1274"/>
      <c r="CP50" s="1274"/>
      <c r="CQ50" s="1274"/>
      <c r="CR50" s="1274"/>
      <c r="CS50" s="1274"/>
      <c r="CT50" s="1274"/>
      <c r="CU50" s="1274"/>
      <c r="CV50" s="1274" t="s">
        <v>532</v>
      </c>
      <c r="CW50" s="1274"/>
      <c r="CX50" s="1274"/>
      <c r="CY50" s="1274"/>
      <c r="CZ50" s="1274"/>
      <c r="DA50" s="1274"/>
      <c r="DB50" s="1274"/>
      <c r="DC50" s="1274"/>
    </row>
    <row r="51" spans="1:109" ht="13.5" customHeight="1" x14ac:dyDescent="0.15">
      <c r="B51" s="404"/>
      <c r="G51" s="1277"/>
      <c r="H51" s="1277"/>
      <c r="I51" s="1291"/>
      <c r="J51" s="1291"/>
      <c r="K51" s="1276"/>
      <c r="L51" s="1276"/>
      <c r="M51" s="1276"/>
      <c r="N51" s="1276"/>
      <c r="AM51" s="413"/>
      <c r="AN51" s="1272" t="s">
        <v>606</v>
      </c>
      <c r="AO51" s="1272"/>
      <c r="AP51" s="1272"/>
      <c r="AQ51" s="1272"/>
      <c r="AR51" s="1272"/>
      <c r="AS51" s="1272"/>
      <c r="AT51" s="1272"/>
      <c r="AU51" s="1272"/>
      <c r="AV51" s="1272"/>
      <c r="AW51" s="1272"/>
      <c r="AX51" s="1272"/>
      <c r="AY51" s="1272"/>
      <c r="AZ51" s="1272"/>
      <c r="BA51" s="1272"/>
      <c r="BB51" s="1272" t="s">
        <v>607</v>
      </c>
      <c r="BC51" s="1272"/>
      <c r="BD51" s="1272"/>
      <c r="BE51" s="1272"/>
      <c r="BF51" s="1272"/>
      <c r="BG51" s="1272"/>
      <c r="BH51" s="1272"/>
      <c r="BI51" s="1272"/>
      <c r="BJ51" s="1272"/>
      <c r="BK51" s="1272"/>
      <c r="BL51" s="1272"/>
      <c r="BM51" s="1272"/>
      <c r="BN51" s="1272"/>
      <c r="BO51" s="1272"/>
      <c r="BP51" s="1281"/>
      <c r="BQ51" s="1269"/>
      <c r="BR51" s="1269"/>
      <c r="BS51" s="1269"/>
      <c r="BT51" s="1269"/>
      <c r="BU51" s="1269"/>
      <c r="BV51" s="1269"/>
      <c r="BW51" s="1269"/>
      <c r="BX51" s="1281"/>
      <c r="BY51" s="1269"/>
      <c r="BZ51" s="1269"/>
      <c r="CA51" s="1269"/>
      <c r="CB51" s="1269"/>
      <c r="CC51" s="1269"/>
      <c r="CD51" s="1269"/>
      <c r="CE51" s="1269"/>
      <c r="CF51" s="1269">
        <v>258.2</v>
      </c>
      <c r="CG51" s="1269"/>
      <c r="CH51" s="1269"/>
      <c r="CI51" s="1269"/>
      <c r="CJ51" s="1269"/>
      <c r="CK51" s="1269"/>
      <c r="CL51" s="1269"/>
      <c r="CM51" s="1269"/>
      <c r="CN51" s="1269">
        <v>254.9</v>
      </c>
      <c r="CO51" s="1269"/>
      <c r="CP51" s="1269"/>
      <c r="CQ51" s="1269"/>
      <c r="CR51" s="1269"/>
      <c r="CS51" s="1269"/>
      <c r="CT51" s="1269"/>
      <c r="CU51" s="1269"/>
      <c r="CV51" s="1281"/>
      <c r="CW51" s="1269"/>
      <c r="CX51" s="1269"/>
      <c r="CY51" s="1269"/>
      <c r="CZ51" s="1269"/>
      <c r="DA51" s="1269"/>
      <c r="DB51" s="1269"/>
      <c r="DC51" s="1269"/>
    </row>
    <row r="52" spans="1:109" x14ac:dyDescent="0.15">
      <c r="B52" s="404"/>
      <c r="G52" s="1277"/>
      <c r="H52" s="1277"/>
      <c r="I52" s="1291"/>
      <c r="J52" s="1291"/>
      <c r="K52" s="1276"/>
      <c r="L52" s="1276"/>
      <c r="M52" s="1276"/>
      <c r="N52" s="1276"/>
      <c r="AM52" s="413"/>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412"/>
      <c r="B53" s="404"/>
      <c r="G53" s="1277"/>
      <c r="H53" s="1277"/>
      <c r="I53" s="1275"/>
      <c r="J53" s="1275"/>
      <c r="K53" s="1276"/>
      <c r="L53" s="1276"/>
      <c r="M53" s="1276"/>
      <c r="N53" s="1276"/>
      <c r="AM53" s="413"/>
      <c r="AN53" s="1272"/>
      <c r="AO53" s="1272"/>
      <c r="AP53" s="1272"/>
      <c r="AQ53" s="1272"/>
      <c r="AR53" s="1272"/>
      <c r="AS53" s="1272"/>
      <c r="AT53" s="1272"/>
      <c r="AU53" s="1272"/>
      <c r="AV53" s="1272"/>
      <c r="AW53" s="1272"/>
      <c r="AX53" s="1272"/>
      <c r="AY53" s="1272"/>
      <c r="AZ53" s="1272"/>
      <c r="BA53" s="1272"/>
      <c r="BB53" s="1272" t="s">
        <v>608</v>
      </c>
      <c r="BC53" s="1272"/>
      <c r="BD53" s="1272"/>
      <c r="BE53" s="1272"/>
      <c r="BF53" s="1272"/>
      <c r="BG53" s="1272"/>
      <c r="BH53" s="1272"/>
      <c r="BI53" s="1272"/>
      <c r="BJ53" s="1272"/>
      <c r="BK53" s="1272"/>
      <c r="BL53" s="1272"/>
      <c r="BM53" s="1272"/>
      <c r="BN53" s="1272"/>
      <c r="BO53" s="1272"/>
      <c r="BP53" s="1281"/>
      <c r="BQ53" s="1269"/>
      <c r="BR53" s="1269"/>
      <c r="BS53" s="1269"/>
      <c r="BT53" s="1269"/>
      <c r="BU53" s="1269"/>
      <c r="BV53" s="1269"/>
      <c r="BW53" s="1269"/>
      <c r="BX53" s="1281"/>
      <c r="BY53" s="1269"/>
      <c r="BZ53" s="1269"/>
      <c r="CA53" s="1269"/>
      <c r="CB53" s="1269"/>
      <c r="CC53" s="1269"/>
      <c r="CD53" s="1269"/>
      <c r="CE53" s="1269"/>
      <c r="CF53" s="1269">
        <v>65.599999999999994</v>
      </c>
      <c r="CG53" s="1269"/>
      <c r="CH53" s="1269"/>
      <c r="CI53" s="1269"/>
      <c r="CJ53" s="1269"/>
      <c r="CK53" s="1269"/>
      <c r="CL53" s="1269"/>
      <c r="CM53" s="1269"/>
      <c r="CN53" s="1269">
        <v>66.900000000000006</v>
      </c>
      <c r="CO53" s="1269"/>
      <c r="CP53" s="1269"/>
      <c r="CQ53" s="1269"/>
      <c r="CR53" s="1269"/>
      <c r="CS53" s="1269"/>
      <c r="CT53" s="1269"/>
      <c r="CU53" s="1269"/>
      <c r="CV53" s="1281"/>
      <c r="CW53" s="1269"/>
      <c r="CX53" s="1269"/>
      <c r="CY53" s="1269"/>
      <c r="CZ53" s="1269"/>
      <c r="DA53" s="1269"/>
      <c r="DB53" s="1269"/>
      <c r="DC53" s="1269"/>
    </row>
    <row r="54" spans="1:109" x14ac:dyDescent="0.15">
      <c r="A54" s="412"/>
      <c r="B54" s="404"/>
      <c r="G54" s="1277"/>
      <c r="H54" s="1277"/>
      <c r="I54" s="1275"/>
      <c r="J54" s="1275"/>
      <c r="K54" s="1276"/>
      <c r="L54" s="1276"/>
      <c r="M54" s="1276"/>
      <c r="N54" s="1276"/>
      <c r="AM54" s="413"/>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412"/>
      <c r="B55" s="404"/>
      <c r="G55" s="1275"/>
      <c r="H55" s="1275"/>
      <c r="I55" s="1275"/>
      <c r="J55" s="1275"/>
      <c r="K55" s="1276"/>
      <c r="L55" s="1276"/>
      <c r="M55" s="1276"/>
      <c r="N55" s="1276"/>
      <c r="AN55" s="1274" t="s">
        <v>609</v>
      </c>
      <c r="AO55" s="1274"/>
      <c r="AP55" s="1274"/>
      <c r="AQ55" s="1274"/>
      <c r="AR55" s="1274"/>
      <c r="AS55" s="1274"/>
      <c r="AT55" s="1274"/>
      <c r="AU55" s="1274"/>
      <c r="AV55" s="1274"/>
      <c r="AW55" s="1274"/>
      <c r="AX55" s="1274"/>
      <c r="AY55" s="1274"/>
      <c r="AZ55" s="1274"/>
      <c r="BA55" s="1274"/>
      <c r="BB55" s="1272" t="s">
        <v>607</v>
      </c>
      <c r="BC55" s="1272"/>
      <c r="BD55" s="1272"/>
      <c r="BE55" s="1272"/>
      <c r="BF55" s="1272"/>
      <c r="BG55" s="1272"/>
      <c r="BH55" s="1272"/>
      <c r="BI55" s="1272"/>
      <c r="BJ55" s="1272"/>
      <c r="BK55" s="1272"/>
      <c r="BL55" s="1272"/>
      <c r="BM55" s="1272"/>
      <c r="BN55" s="1272"/>
      <c r="BO55" s="1272"/>
      <c r="BP55" s="1281"/>
      <c r="BQ55" s="1269"/>
      <c r="BR55" s="1269"/>
      <c r="BS55" s="1269"/>
      <c r="BT55" s="1269"/>
      <c r="BU55" s="1269"/>
      <c r="BV55" s="1269"/>
      <c r="BW55" s="1269"/>
      <c r="BX55" s="1281"/>
      <c r="BY55" s="1269"/>
      <c r="BZ55" s="1269"/>
      <c r="CA55" s="1269"/>
      <c r="CB55" s="1269"/>
      <c r="CC55" s="1269"/>
      <c r="CD55" s="1269"/>
      <c r="CE55" s="1269"/>
      <c r="CF55" s="1269">
        <v>244</v>
      </c>
      <c r="CG55" s="1269"/>
      <c r="CH55" s="1269"/>
      <c r="CI55" s="1269"/>
      <c r="CJ55" s="1269"/>
      <c r="CK55" s="1269"/>
      <c r="CL55" s="1269"/>
      <c r="CM55" s="1269"/>
      <c r="CN55" s="1269">
        <v>245.1</v>
      </c>
      <c r="CO55" s="1269"/>
      <c r="CP55" s="1269"/>
      <c r="CQ55" s="1269"/>
      <c r="CR55" s="1269"/>
      <c r="CS55" s="1269"/>
      <c r="CT55" s="1269"/>
      <c r="CU55" s="1269"/>
      <c r="CV55" s="1281"/>
      <c r="CW55" s="1269"/>
      <c r="CX55" s="1269"/>
      <c r="CY55" s="1269"/>
      <c r="CZ55" s="1269"/>
      <c r="DA55" s="1269"/>
      <c r="DB55" s="1269"/>
      <c r="DC55" s="1269"/>
    </row>
    <row r="56" spans="1:109" x14ac:dyDescent="0.15">
      <c r="A56" s="412"/>
      <c r="B56" s="404"/>
      <c r="G56" s="1275"/>
      <c r="H56" s="1275"/>
      <c r="I56" s="1275"/>
      <c r="J56" s="1275"/>
      <c r="K56" s="1276"/>
      <c r="L56" s="1276"/>
      <c r="M56" s="1276"/>
      <c r="N56" s="1276"/>
      <c r="AN56" s="1274"/>
      <c r="AO56" s="1274"/>
      <c r="AP56" s="1274"/>
      <c r="AQ56" s="1274"/>
      <c r="AR56" s="1274"/>
      <c r="AS56" s="1274"/>
      <c r="AT56" s="1274"/>
      <c r="AU56" s="1274"/>
      <c r="AV56" s="1274"/>
      <c r="AW56" s="1274"/>
      <c r="AX56" s="1274"/>
      <c r="AY56" s="1274"/>
      <c r="AZ56" s="1274"/>
      <c r="BA56" s="1274"/>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412" customFormat="1" x14ac:dyDescent="0.15">
      <c r="B57" s="416"/>
      <c r="G57" s="1275"/>
      <c r="H57" s="1275"/>
      <c r="I57" s="1270"/>
      <c r="J57" s="1270"/>
      <c r="K57" s="1276"/>
      <c r="L57" s="1276"/>
      <c r="M57" s="1276"/>
      <c r="N57" s="1276"/>
      <c r="AM57" s="397"/>
      <c r="AN57" s="1274"/>
      <c r="AO57" s="1274"/>
      <c r="AP57" s="1274"/>
      <c r="AQ57" s="1274"/>
      <c r="AR57" s="1274"/>
      <c r="AS57" s="1274"/>
      <c r="AT57" s="1274"/>
      <c r="AU57" s="1274"/>
      <c r="AV57" s="1274"/>
      <c r="AW57" s="1274"/>
      <c r="AX57" s="1274"/>
      <c r="AY57" s="1274"/>
      <c r="AZ57" s="1274"/>
      <c r="BA57" s="1274"/>
      <c r="BB57" s="1272" t="s">
        <v>608</v>
      </c>
      <c r="BC57" s="1272"/>
      <c r="BD57" s="1272"/>
      <c r="BE57" s="1272"/>
      <c r="BF57" s="1272"/>
      <c r="BG57" s="1272"/>
      <c r="BH57" s="1272"/>
      <c r="BI57" s="1272"/>
      <c r="BJ57" s="1272"/>
      <c r="BK57" s="1272"/>
      <c r="BL57" s="1272"/>
      <c r="BM57" s="1272"/>
      <c r="BN57" s="1272"/>
      <c r="BO57" s="1272"/>
      <c r="BP57" s="1281"/>
      <c r="BQ57" s="1269"/>
      <c r="BR57" s="1269"/>
      <c r="BS57" s="1269"/>
      <c r="BT57" s="1269"/>
      <c r="BU57" s="1269"/>
      <c r="BV57" s="1269"/>
      <c r="BW57" s="1269"/>
      <c r="BX57" s="1281"/>
      <c r="BY57" s="1269"/>
      <c r="BZ57" s="1269"/>
      <c r="CA57" s="1269"/>
      <c r="CB57" s="1269"/>
      <c r="CC57" s="1269"/>
      <c r="CD57" s="1269"/>
      <c r="CE57" s="1269"/>
      <c r="CF57" s="1269">
        <v>55</v>
      </c>
      <c r="CG57" s="1269"/>
      <c r="CH57" s="1269"/>
      <c r="CI57" s="1269"/>
      <c r="CJ57" s="1269"/>
      <c r="CK57" s="1269"/>
      <c r="CL57" s="1269"/>
      <c r="CM57" s="1269"/>
      <c r="CN57" s="1269">
        <v>53.4</v>
      </c>
      <c r="CO57" s="1269"/>
      <c r="CP57" s="1269"/>
      <c r="CQ57" s="1269"/>
      <c r="CR57" s="1269"/>
      <c r="CS57" s="1269"/>
      <c r="CT57" s="1269"/>
      <c r="CU57" s="1269"/>
      <c r="CV57" s="1281"/>
      <c r="CW57" s="1269"/>
      <c r="CX57" s="1269"/>
      <c r="CY57" s="1269"/>
      <c r="CZ57" s="1269"/>
      <c r="DA57" s="1269"/>
      <c r="DB57" s="1269"/>
      <c r="DC57" s="1269"/>
      <c r="DD57" s="417"/>
      <c r="DE57" s="416"/>
    </row>
    <row r="58" spans="1:109" s="412" customFormat="1" x14ac:dyDescent="0.15">
      <c r="A58" s="397"/>
      <c r="B58" s="416"/>
      <c r="G58" s="1275"/>
      <c r="H58" s="1275"/>
      <c r="I58" s="1270"/>
      <c r="J58" s="1270"/>
      <c r="K58" s="1276"/>
      <c r="L58" s="1276"/>
      <c r="M58" s="1276"/>
      <c r="N58" s="1276"/>
      <c r="AM58" s="397"/>
      <c r="AN58" s="1274"/>
      <c r="AO58" s="1274"/>
      <c r="AP58" s="1274"/>
      <c r="AQ58" s="1274"/>
      <c r="AR58" s="1274"/>
      <c r="AS58" s="1274"/>
      <c r="AT58" s="1274"/>
      <c r="AU58" s="1274"/>
      <c r="AV58" s="1274"/>
      <c r="AW58" s="1274"/>
      <c r="AX58" s="1274"/>
      <c r="AY58" s="1274"/>
      <c r="AZ58" s="1274"/>
      <c r="BA58" s="1274"/>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417"/>
      <c r="DE58" s="416"/>
    </row>
    <row r="59" spans="1:109" s="412" customFormat="1" x14ac:dyDescent="0.15">
      <c r="A59" s="397"/>
      <c r="B59" s="416"/>
      <c r="K59" s="418"/>
      <c r="L59" s="418"/>
      <c r="M59" s="418"/>
      <c r="N59" s="418"/>
      <c r="AQ59" s="418"/>
      <c r="AR59" s="418"/>
      <c r="AS59" s="418"/>
      <c r="AT59" s="418"/>
      <c r="BC59" s="418"/>
      <c r="BD59" s="418"/>
      <c r="BE59" s="418"/>
      <c r="BF59" s="418"/>
      <c r="BO59" s="418"/>
      <c r="BP59" s="418"/>
      <c r="BQ59" s="418"/>
      <c r="BR59" s="418"/>
      <c r="CA59" s="418"/>
      <c r="CB59" s="418"/>
      <c r="CC59" s="418"/>
      <c r="CD59" s="418"/>
      <c r="CM59" s="418"/>
      <c r="CN59" s="418"/>
      <c r="CO59" s="418"/>
      <c r="CP59" s="418"/>
      <c r="CY59" s="418"/>
      <c r="CZ59" s="418"/>
      <c r="DA59" s="418"/>
      <c r="DB59" s="418"/>
      <c r="DC59" s="418"/>
      <c r="DD59" s="417"/>
      <c r="DE59" s="416"/>
    </row>
    <row r="60" spans="1:109" s="412" customFormat="1" x14ac:dyDescent="0.15">
      <c r="A60" s="397"/>
      <c r="B60" s="416"/>
      <c r="K60" s="418"/>
      <c r="L60" s="418"/>
      <c r="M60" s="418"/>
      <c r="N60" s="418"/>
      <c r="AQ60" s="418"/>
      <c r="AR60" s="418"/>
      <c r="AS60" s="418"/>
      <c r="AT60" s="418"/>
      <c r="BC60" s="418"/>
      <c r="BD60" s="418"/>
      <c r="BE60" s="418"/>
      <c r="BF60" s="418"/>
      <c r="BO60" s="418"/>
      <c r="BP60" s="418"/>
      <c r="BQ60" s="418"/>
      <c r="BR60" s="418"/>
      <c r="CA60" s="418"/>
      <c r="CB60" s="418"/>
      <c r="CC60" s="418"/>
      <c r="CD60" s="418"/>
      <c r="CM60" s="418"/>
      <c r="CN60" s="418"/>
      <c r="CO60" s="418"/>
      <c r="CP60" s="418"/>
      <c r="CY60" s="418"/>
      <c r="CZ60" s="418"/>
      <c r="DA60" s="418"/>
      <c r="DB60" s="418"/>
      <c r="DC60" s="418"/>
      <c r="DD60" s="417"/>
      <c r="DE60" s="416"/>
    </row>
    <row r="61" spans="1:109" s="412" customFormat="1" x14ac:dyDescent="0.15">
      <c r="A61" s="397"/>
      <c r="B61" s="419"/>
      <c r="C61" s="420"/>
      <c r="D61" s="420"/>
      <c r="E61" s="420"/>
      <c r="F61" s="420"/>
      <c r="G61" s="420"/>
      <c r="H61" s="420"/>
      <c r="I61" s="420"/>
      <c r="J61" s="420"/>
      <c r="K61" s="420"/>
      <c r="L61" s="420"/>
      <c r="M61" s="421"/>
      <c r="N61" s="421"/>
      <c r="O61" s="420"/>
      <c r="P61" s="420"/>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1"/>
      <c r="AT61" s="421"/>
      <c r="AU61" s="420"/>
      <c r="AV61" s="420"/>
      <c r="AW61" s="420"/>
      <c r="AX61" s="420"/>
      <c r="AY61" s="420"/>
      <c r="AZ61" s="420"/>
      <c r="BA61" s="420"/>
      <c r="BB61" s="420"/>
      <c r="BC61" s="420"/>
      <c r="BD61" s="420"/>
      <c r="BE61" s="421"/>
      <c r="BF61" s="421"/>
      <c r="BG61" s="420"/>
      <c r="BH61" s="420"/>
      <c r="BI61" s="420"/>
      <c r="BJ61" s="420"/>
      <c r="BK61" s="420"/>
      <c r="BL61" s="420"/>
      <c r="BM61" s="420"/>
      <c r="BN61" s="420"/>
      <c r="BO61" s="420"/>
      <c r="BP61" s="420"/>
      <c r="BQ61" s="421"/>
      <c r="BR61" s="421"/>
      <c r="BS61" s="420"/>
      <c r="BT61" s="420"/>
      <c r="BU61" s="420"/>
      <c r="BV61" s="420"/>
      <c r="BW61" s="420"/>
      <c r="BX61" s="420"/>
      <c r="BY61" s="420"/>
      <c r="BZ61" s="420"/>
      <c r="CA61" s="420"/>
      <c r="CB61" s="420"/>
      <c r="CC61" s="421"/>
      <c r="CD61" s="421"/>
      <c r="CE61" s="420"/>
      <c r="CF61" s="420"/>
      <c r="CG61" s="420"/>
      <c r="CH61" s="420"/>
      <c r="CI61" s="420"/>
      <c r="CJ61" s="420"/>
      <c r="CK61" s="420"/>
      <c r="CL61" s="420"/>
      <c r="CM61" s="420"/>
      <c r="CN61" s="420"/>
      <c r="CO61" s="421"/>
      <c r="CP61" s="421"/>
      <c r="CQ61" s="420"/>
      <c r="CR61" s="420"/>
      <c r="CS61" s="420"/>
      <c r="CT61" s="420"/>
      <c r="CU61" s="420"/>
      <c r="CV61" s="420"/>
      <c r="CW61" s="420"/>
      <c r="CX61" s="420"/>
      <c r="CY61" s="420"/>
      <c r="CZ61" s="420"/>
      <c r="DA61" s="421"/>
      <c r="DB61" s="421"/>
      <c r="DC61" s="421"/>
      <c r="DD61" s="422"/>
      <c r="DE61" s="416"/>
    </row>
    <row r="62" spans="1:109"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97"/>
    </row>
    <row r="63" spans="1:109" ht="17.25" x14ac:dyDescent="0.15">
      <c r="B63" s="423" t="s">
        <v>610</v>
      </c>
    </row>
    <row r="64" spans="1:109" x14ac:dyDescent="0.15">
      <c r="B64" s="404"/>
      <c r="G64" s="411"/>
      <c r="I64" s="424"/>
      <c r="J64" s="424"/>
      <c r="K64" s="424"/>
      <c r="L64" s="424"/>
      <c r="M64" s="424"/>
      <c r="N64" s="425"/>
      <c r="AM64" s="411"/>
      <c r="AN64" s="411" t="s">
        <v>603</v>
      </c>
      <c r="AP64" s="412"/>
      <c r="AQ64" s="412"/>
      <c r="AR64" s="412"/>
      <c r="AY64" s="411"/>
      <c r="BA64" s="412"/>
      <c r="BB64" s="412"/>
      <c r="BC64" s="412"/>
      <c r="BK64" s="411"/>
      <c r="BM64" s="412"/>
      <c r="BN64" s="412"/>
      <c r="BO64" s="412"/>
      <c r="BW64" s="411"/>
      <c r="BY64" s="412"/>
      <c r="BZ64" s="412"/>
      <c r="CA64" s="412"/>
      <c r="CI64" s="411"/>
      <c r="CK64" s="412"/>
      <c r="CL64" s="412"/>
      <c r="CM64" s="412"/>
      <c r="CU64" s="411"/>
      <c r="CW64" s="412"/>
      <c r="CX64" s="412"/>
      <c r="CY64" s="412"/>
    </row>
    <row r="65" spans="2:107" x14ac:dyDescent="0.15">
      <c r="B65" s="404"/>
      <c r="AN65" s="1282" t="s">
        <v>611</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40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40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40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40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404"/>
      <c r="H70" s="426"/>
      <c r="I70" s="426"/>
      <c r="J70" s="427"/>
      <c r="K70" s="427"/>
      <c r="L70" s="428"/>
      <c r="M70" s="427"/>
      <c r="N70" s="428"/>
      <c r="AN70" s="413"/>
      <c r="AO70" s="413"/>
      <c r="AP70" s="413"/>
      <c r="AZ70" s="413"/>
      <c r="BA70" s="413"/>
      <c r="BB70" s="413"/>
      <c r="BL70" s="413"/>
      <c r="BM70" s="413"/>
      <c r="BN70" s="413"/>
      <c r="BX70" s="413"/>
      <c r="BY70" s="413"/>
      <c r="BZ70" s="413"/>
      <c r="CJ70" s="413"/>
      <c r="CK70" s="413"/>
      <c r="CL70" s="413"/>
      <c r="CV70" s="413"/>
      <c r="CW70" s="413"/>
      <c r="CX70" s="413"/>
    </row>
    <row r="71" spans="2:107" x14ac:dyDescent="0.15">
      <c r="B71" s="404"/>
      <c r="G71" s="429"/>
      <c r="I71" s="430"/>
      <c r="J71" s="427"/>
      <c r="K71" s="427"/>
      <c r="L71" s="428"/>
      <c r="M71" s="427"/>
      <c r="N71" s="428"/>
      <c r="AM71" s="429"/>
      <c r="AN71" s="397" t="s">
        <v>605</v>
      </c>
    </row>
    <row r="72" spans="2:107" x14ac:dyDescent="0.15">
      <c r="B72" s="404"/>
      <c r="G72" s="1275"/>
      <c r="H72" s="1275"/>
      <c r="I72" s="1275"/>
      <c r="J72" s="1275"/>
      <c r="K72" s="414"/>
      <c r="L72" s="414"/>
      <c r="M72" s="415"/>
      <c r="N72" s="415"/>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74" t="s">
        <v>528</v>
      </c>
      <c r="BQ72" s="1274"/>
      <c r="BR72" s="1274"/>
      <c r="BS72" s="1274"/>
      <c r="BT72" s="1274"/>
      <c r="BU72" s="1274"/>
      <c r="BV72" s="1274"/>
      <c r="BW72" s="1274"/>
      <c r="BX72" s="1274" t="s">
        <v>529</v>
      </c>
      <c r="BY72" s="1274"/>
      <c r="BZ72" s="1274"/>
      <c r="CA72" s="1274"/>
      <c r="CB72" s="1274"/>
      <c r="CC72" s="1274"/>
      <c r="CD72" s="1274"/>
      <c r="CE72" s="1274"/>
      <c r="CF72" s="1274" t="s">
        <v>530</v>
      </c>
      <c r="CG72" s="1274"/>
      <c r="CH72" s="1274"/>
      <c r="CI72" s="1274"/>
      <c r="CJ72" s="1274"/>
      <c r="CK72" s="1274"/>
      <c r="CL72" s="1274"/>
      <c r="CM72" s="1274"/>
      <c r="CN72" s="1274" t="s">
        <v>531</v>
      </c>
      <c r="CO72" s="1274"/>
      <c r="CP72" s="1274"/>
      <c r="CQ72" s="1274"/>
      <c r="CR72" s="1274"/>
      <c r="CS72" s="1274"/>
      <c r="CT72" s="1274"/>
      <c r="CU72" s="1274"/>
      <c r="CV72" s="1274" t="s">
        <v>532</v>
      </c>
      <c r="CW72" s="1274"/>
      <c r="CX72" s="1274"/>
      <c r="CY72" s="1274"/>
      <c r="CZ72" s="1274"/>
      <c r="DA72" s="1274"/>
      <c r="DB72" s="1274"/>
      <c r="DC72" s="1274"/>
    </row>
    <row r="73" spans="2:107" x14ac:dyDescent="0.15">
      <c r="B73" s="404"/>
      <c r="G73" s="1277"/>
      <c r="H73" s="1277"/>
      <c r="I73" s="1277"/>
      <c r="J73" s="1277"/>
      <c r="K73" s="1273"/>
      <c r="L73" s="1273"/>
      <c r="M73" s="1273"/>
      <c r="N73" s="1273"/>
      <c r="AM73" s="413"/>
      <c r="AN73" s="1272" t="s">
        <v>606</v>
      </c>
      <c r="AO73" s="1272"/>
      <c r="AP73" s="1272"/>
      <c r="AQ73" s="1272"/>
      <c r="AR73" s="1272"/>
      <c r="AS73" s="1272"/>
      <c r="AT73" s="1272"/>
      <c r="AU73" s="1272"/>
      <c r="AV73" s="1272"/>
      <c r="AW73" s="1272"/>
      <c r="AX73" s="1272"/>
      <c r="AY73" s="1272"/>
      <c r="AZ73" s="1272"/>
      <c r="BA73" s="1272"/>
      <c r="BB73" s="1272" t="s">
        <v>607</v>
      </c>
      <c r="BC73" s="1272"/>
      <c r="BD73" s="1272"/>
      <c r="BE73" s="1272"/>
      <c r="BF73" s="1272"/>
      <c r="BG73" s="1272"/>
      <c r="BH73" s="1272"/>
      <c r="BI73" s="1272"/>
      <c r="BJ73" s="1272"/>
      <c r="BK73" s="1272"/>
      <c r="BL73" s="1272"/>
      <c r="BM73" s="1272"/>
      <c r="BN73" s="1272"/>
      <c r="BO73" s="1272"/>
      <c r="BP73" s="1269">
        <v>264.3</v>
      </c>
      <c r="BQ73" s="1269"/>
      <c r="BR73" s="1269"/>
      <c r="BS73" s="1269"/>
      <c r="BT73" s="1269"/>
      <c r="BU73" s="1269"/>
      <c r="BV73" s="1269"/>
      <c r="BW73" s="1269"/>
      <c r="BX73" s="1269">
        <v>253.3</v>
      </c>
      <c r="BY73" s="1269"/>
      <c r="BZ73" s="1269"/>
      <c r="CA73" s="1269"/>
      <c r="CB73" s="1269"/>
      <c r="CC73" s="1269"/>
      <c r="CD73" s="1269"/>
      <c r="CE73" s="1269"/>
      <c r="CF73" s="1269">
        <v>258.2</v>
      </c>
      <c r="CG73" s="1269"/>
      <c r="CH73" s="1269"/>
      <c r="CI73" s="1269"/>
      <c r="CJ73" s="1269"/>
      <c r="CK73" s="1269"/>
      <c r="CL73" s="1269"/>
      <c r="CM73" s="1269"/>
      <c r="CN73" s="1269">
        <v>254.9</v>
      </c>
      <c r="CO73" s="1269"/>
      <c r="CP73" s="1269"/>
      <c r="CQ73" s="1269"/>
      <c r="CR73" s="1269"/>
      <c r="CS73" s="1269"/>
      <c r="CT73" s="1269"/>
      <c r="CU73" s="1269"/>
      <c r="CV73" s="1269">
        <v>252.3</v>
      </c>
      <c r="CW73" s="1269"/>
      <c r="CX73" s="1269"/>
      <c r="CY73" s="1269"/>
      <c r="CZ73" s="1269"/>
      <c r="DA73" s="1269"/>
      <c r="DB73" s="1269"/>
      <c r="DC73" s="1269"/>
    </row>
    <row r="74" spans="2:107" x14ac:dyDescent="0.15">
      <c r="B74" s="404"/>
      <c r="G74" s="1277"/>
      <c r="H74" s="1277"/>
      <c r="I74" s="1277"/>
      <c r="J74" s="1277"/>
      <c r="K74" s="1273"/>
      <c r="L74" s="1273"/>
      <c r="M74" s="1273"/>
      <c r="N74" s="1273"/>
      <c r="AM74" s="413"/>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404"/>
      <c r="G75" s="1277"/>
      <c r="H75" s="1277"/>
      <c r="I75" s="1275"/>
      <c r="J75" s="1275"/>
      <c r="K75" s="1276"/>
      <c r="L75" s="1276"/>
      <c r="M75" s="1276"/>
      <c r="N75" s="1276"/>
      <c r="AM75" s="413"/>
      <c r="AN75" s="1272"/>
      <c r="AO75" s="1272"/>
      <c r="AP75" s="1272"/>
      <c r="AQ75" s="1272"/>
      <c r="AR75" s="1272"/>
      <c r="AS75" s="1272"/>
      <c r="AT75" s="1272"/>
      <c r="AU75" s="1272"/>
      <c r="AV75" s="1272"/>
      <c r="AW75" s="1272"/>
      <c r="AX75" s="1272"/>
      <c r="AY75" s="1272"/>
      <c r="AZ75" s="1272"/>
      <c r="BA75" s="1272"/>
      <c r="BB75" s="1272" t="s">
        <v>612</v>
      </c>
      <c r="BC75" s="1272"/>
      <c r="BD75" s="1272"/>
      <c r="BE75" s="1272"/>
      <c r="BF75" s="1272"/>
      <c r="BG75" s="1272"/>
      <c r="BH75" s="1272"/>
      <c r="BI75" s="1272"/>
      <c r="BJ75" s="1272"/>
      <c r="BK75" s="1272"/>
      <c r="BL75" s="1272"/>
      <c r="BM75" s="1272"/>
      <c r="BN75" s="1272"/>
      <c r="BO75" s="1272"/>
      <c r="BP75" s="1269">
        <v>16.100000000000001</v>
      </c>
      <c r="BQ75" s="1269"/>
      <c r="BR75" s="1269"/>
      <c r="BS75" s="1269"/>
      <c r="BT75" s="1269"/>
      <c r="BU75" s="1269"/>
      <c r="BV75" s="1269"/>
      <c r="BW75" s="1269"/>
      <c r="BX75" s="1269">
        <v>14.7</v>
      </c>
      <c r="BY75" s="1269"/>
      <c r="BZ75" s="1269"/>
      <c r="CA75" s="1269"/>
      <c r="CB75" s="1269"/>
      <c r="CC75" s="1269"/>
      <c r="CD75" s="1269"/>
      <c r="CE75" s="1269"/>
      <c r="CF75" s="1269">
        <v>13.7</v>
      </c>
      <c r="CG75" s="1269"/>
      <c r="CH75" s="1269"/>
      <c r="CI75" s="1269"/>
      <c r="CJ75" s="1269"/>
      <c r="CK75" s="1269"/>
      <c r="CL75" s="1269"/>
      <c r="CM75" s="1269"/>
      <c r="CN75" s="1269">
        <v>13.2</v>
      </c>
      <c r="CO75" s="1269"/>
      <c r="CP75" s="1269"/>
      <c r="CQ75" s="1269"/>
      <c r="CR75" s="1269"/>
      <c r="CS75" s="1269"/>
      <c r="CT75" s="1269"/>
      <c r="CU75" s="1269"/>
      <c r="CV75" s="1269">
        <v>13.2</v>
      </c>
      <c r="CW75" s="1269"/>
      <c r="CX75" s="1269"/>
      <c r="CY75" s="1269"/>
      <c r="CZ75" s="1269"/>
      <c r="DA75" s="1269"/>
      <c r="DB75" s="1269"/>
      <c r="DC75" s="1269"/>
    </row>
    <row r="76" spans="2:107" x14ac:dyDescent="0.15">
      <c r="B76" s="404"/>
      <c r="G76" s="1277"/>
      <c r="H76" s="1277"/>
      <c r="I76" s="1275"/>
      <c r="J76" s="1275"/>
      <c r="K76" s="1276"/>
      <c r="L76" s="1276"/>
      <c r="M76" s="1276"/>
      <c r="N76" s="1276"/>
      <c r="AM76" s="413"/>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404"/>
      <c r="G77" s="1275"/>
      <c r="H77" s="1275"/>
      <c r="I77" s="1275"/>
      <c r="J77" s="1275"/>
      <c r="K77" s="1273"/>
      <c r="L77" s="1273"/>
      <c r="M77" s="1273"/>
      <c r="N77" s="1273"/>
      <c r="AN77" s="1274" t="s">
        <v>609</v>
      </c>
      <c r="AO77" s="1274"/>
      <c r="AP77" s="1274"/>
      <c r="AQ77" s="1274"/>
      <c r="AR77" s="1274"/>
      <c r="AS77" s="1274"/>
      <c r="AT77" s="1274"/>
      <c r="AU77" s="1274"/>
      <c r="AV77" s="1274"/>
      <c r="AW77" s="1274"/>
      <c r="AX77" s="1274"/>
      <c r="AY77" s="1274"/>
      <c r="AZ77" s="1274"/>
      <c r="BA77" s="1274"/>
      <c r="BB77" s="1272" t="s">
        <v>607</v>
      </c>
      <c r="BC77" s="1272"/>
      <c r="BD77" s="1272"/>
      <c r="BE77" s="1272"/>
      <c r="BF77" s="1272"/>
      <c r="BG77" s="1272"/>
      <c r="BH77" s="1272"/>
      <c r="BI77" s="1272"/>
      <c r="BJ77" s="1272"/>
      <c r="BK77" s="1272"/>
      <c r="BL77" s="1272"/>
      <c r="BM77" s="1272"/>
      <c r="BN77" s="1272"/>
      <c r="BO77" s="1272"/>
      <c r="BP77" s="1269">
        <v>208.1</v>
      </c>
      <c r="BQ77" s="1269"/>
      <c r="BR77" s="1269"/>
      <c r="BS77" s="1269"/>
      <c r="BT77" s="1269"/>
      <c r="BU77" s="1269"/>
      <c r="BV77" s="1269"/>
      <c r="BW77" s="1269"/>
      <c r="BX77" s="1269">
        <v>239.1</v>
      </c>
      <c r="BY77" s="1269"/>
      <c r="BZ77" s="1269"/>
      <c r="CA77" s="1269"/>
      <c r="CB77" s="1269"/>
      <c r="CC77" s="1269"/>
      <c r="CD77" s="1269"/>
      <c r="CE77" s="1269"/>
      <c r="CF77" s="1269">
        <v>244</v>
      </c>
      <c r="CG77" s="1269"/>
      <c r="CH77" s="1269"/>
      <c r="CI77" s="1269"/>
      <c r="CJ77" s="1269"/>
      <c r="CK77" s="1269"/>
      <c r="CL77" s="1269"/>
      <c r="CM77" s="1269"/>
      <c r="CN77" s="1269">
        <v>245.1</v>
      </c>
      <c r="CO77" s="1269"/>
      <c r="CP77" s="1269"/>
      <c r="CQ77" s="1269"/>
      <c r="CR77" s="1269"/>
      <c r="CS77" s="1269"/>
      <c r="CT77" s="1269"/>
      <c r="CU77" s="1269"/>
      <c r="CV77" s="1269">
        <v>246.9</v>
      </c>
      <c r="CW77" s="1269"/>
      <c r="CX77" s="1269"/>
      <c r="CY77" s="1269"/>
      <c r="CZ77" s="1269"/>
      <c r="DA77" s="1269"/>
      <c r="DB77" s="1269"/>
      <c r="DC77" s="1269"/>
    </row>
    <row r="78" spans="2:107" x14ac:dyDescent="0.15">
      <c r="B78" s="404"/>
      <c r="G78" s="1275"/>
      <c r="H78" s="1275"/>
      <c r="I78" s="1275"/>
      <c r="J78" s="1275"/>
      <c r="K78" s="1273"/>
      <c r="L78" s="1273"/>
      <c r="M78" s="1273"/>
      <c r="N78" s="1273"/>
      <c r="AN78" s="1274"/>
      <c r="AO78" s="1274"/>
      <c r="AP78" s="1274"/>
      <c r="AQ78" s="1274"/>
      <c r="AR78" s="1274"/>
      <c r="AS78" s="1274"/>
      <c r="AT78" s="1274"/>
      <c r="AU78" s="1274"/>
      <c r="AV78" s="1274"/>
      <c r="AW78" s="1274"/>
      <c r="AX78" s="1274"/>
      <c r="AY78" s="1274"/>
      <c r="AZ78" s="1274"/>
      <c r="BA78" s="1274"/>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404"/>
      <c r="G79" s="1275"/>
      <c r="H79" s="1275"/>
      <c r="I79" s="1270"/>
      <c r="J79" s="1270"/>
      <c r="K79" s="1271"/>
      <c r="L79" s="1271"/>
      <c r="M79" s="1271"/>
      <c r="N79" s="1271"/>
      <c r="AN79" s="1274"/>
      <c r="AO79" s="1274"/>
      <c r="AP79" s="1274"/>
      <c r="AQ79" s="1274"/>
      <c r="AR79" s="1274"/>
      <c r="AS79" s="1274"/>
      <c r="AT79" s="1274"/>
      <c r="AU79" s="1274"/>
      <c r="AV79" s="1274"/>
      <c r="AW79" s="1274"/>
      <c r="AX79" s="1274"/>
      <c r="AY79" s="1274"/>
      <c r="AZ79" s="1274"/>
      <c r="BA79" s="1274"/>
      <c r="BB79" s="1272" t="s">
        <v>612</v>
      </c>
      <c r="BC79" s="1272"/>
      <c r="BD79" s="1272"/>
      <c r="BE79" s="1272"/>
      <c r="BF79" s="1272"/>
      <c r="BG79" s="1272"/>
      <c r="BH79" s="1272"/>
      <c r="BI79" s="1272"/>
      <c r="BJ79" s="1272"/>
      <c r="BK79" s="1272"/>
      <c r="BL79" s="1272"/>
      <c r="BM79" s="1272"/>
      <c r="BN79" s="1272"/>
      <c r="BO79" s="1272"/>
      <c r="BP79" s="1269">
        <v>14.2</v>
      </c>
      <c r="BQ79" s="1269"/>
      <c r="BR79" s="1269"/>
      <c r="BS79" s="1269"/>
      <c r="BT79" s="1269"/>
      <c r="BU79" s="1269"/>
      <c r="BV79" s="1269"/>
      <c r="BW79" s="1269"/>
      <c r="BX79" s="1269">
        <v>15.9</v>
      </c>
      <c r="BY79" s="1269"/>
      <c r="BZ79" s="1269"/>
      <c r="CA79" s="1269"/>
      <c r="CB79" s="1269"/>
      <c r="CC79" s="1269"/>
      <c r="CD79" s="1269"/>
      <c r="CE79" s="1269"/>
      <c r="CF79" s="1269">
        <v>15.4</v>
      </c>
      <c r="CG79" s="1269"/>
      <c r="CH79" s="1269"/>
      <c r="CI79" s="1269"/>
      <c r="CJ79" s="1269"/>
      <c r="CK79" s="1269"/>
      <c r="CL79" s="1269"/>
      <c r="CM79" s="1269"/>
      <c r="CN79" s="1269">
        <v>15.2</v>
      </c>
      <c r="CO79" s="1269"/>
      <c r="CP79" s="1269"/>
      <c r="CQ79" s="1269"/>
      <c r="CR79" s="1269"/>
      <c r="CS79" s="1269"/>
      <c r="CT79" s="1269"/>
      <c r="CU79" s="1269"/>
      <c r="CV79" s="1269">
        <v>14.9</v>
      </c>
      <c r="CW79" s="1269"/>
      <c r="CX79" s="1269"/>
      <c r="CY79" s="1269"/>
      <c r="CZ79" s="1269"/>
      <c r="DA79" s="1269"/>
      <c r="DB79" s="1269"/>
      <c r="DC79" s="1269"/>
    </row>
    <row r="80" spans="2:107" x14ac:dyDescent="0.15">
      <c r="B80" s="404"/>
      <c r="G80" s="1275"/>
      <c r="H80" s="1275"/>
      <c r="I80" s="1270"/>
      <c r="J80" s="1270"/>
      <c r="K80" s="1271"/>
      <c r="L80" s="1271"/>
      <c r="M80" s="1271"/>
      <c r="N80" s="1271"/>
      <c r="AN80" s="1274"/>
      <c r="AO80" s="1274"/>
      <c r="AP80" s="1274"/>
      <c r="AQ80" s="1274"/>
      <c r="AR80" s="1274"/>
      <c r="AS80" s="1274"/>
      <c r="AT80" s="1274"/>
      <c r="AU80" s="1274"/>
      <c r="AV80" s="1274"/>
      <c r="AW80" s="1274"/>
      <c r="AX80" s="1274"/>
      <c r="AY80" s="1274"/>
      <c r="AZ80" s="1274"/>
      <c r="BA80" s="1274"/>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404"/>
    </row>
    <row r="82" spans="2:109" ht="17.25" x14ac:dyDescent="0.15">
      <c r="B82" s="404"/>
      <c r="K82" s="431"/>
      <c r="L82" s="431"/>
      <c r="M82" s="431"/>
      <c r="N82" s="431"/>
      <c r="AQ82" s="431"/>
      <c r="AR82" s="431"/>
      <c r="AS82" s="431"/>
      <c r="AT82" s="431"/>
      <c r="BC82" s="431"/>
      <c r="BD82" s="431"/>
      <c r="BE82" s="431"/>
      <c r="BF82" s="431"/>
      <c r="BO82" s="431"/>
      <c r="BP82" s="431"/>
      <c r="BQ82" s="431"/>
      <c r="BR82" s="431"/>
      <c r="CA82" s="431"/>
      <c r="CB82" s="431"/>
      <c r="CC82" s="431"/>
      <c r="CD82" s="431"/>
      <c r="CM82" s="431"/>
      <c r="CN82" s="431"/>
      <c r="CO82" s="431"/>
      <c r="CP82" s="431"/>
      <c r="CY82" s="431"/>
      <c r="CZ82" s="431"/>
      <c r="DA82" s="431"/>
      <c r="DB82" s="431"/>
      <c r="DC82" s="431"/>
    </row>
    <row r="83" spans="2:109" x14ac:dyDescent="0.15">
      <c r="B83" s="406"/>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7"/>
      <c r="AY83" s="407"/>
      <c r="AZ83" s="407"/>
      <c r="BA83" s="407"/>
      <c r="BB83" s="407"/>
      <c r="BC83" s="407"/>
      <c r="BD83" s="407"/>
      <c r="BE83" s="407"/>
      <c r="BF83" s="407"/>
      <c r="BG83" s="407"/>
      <c r="BH83" s="407"/>
      <c r="BI83" s="407"/>
      <c r="BJ83" s="407"/>
      <c r="BK83" s="407"/>
      <c r="BL83" s="407"/>
      <c r="BM83" s="407"/>
      <c r="BN83" s="407"/>
      <c r="BO83" s="407"/>
      <c r="BP83" s="407"/>
      <c r="BQ83" s="407"/>
      <c r="BR83" s="407"/>
      <c r="BS83" s="407"/>
      <c r="BT83" s="407"/>
      <c r="BU83" s="407"/>
      <c r="BV83" s="407"/>
      <c r="BW83" s="407"/>
      <c r="BX83" s="407"/>
      <c r="BY83" s="407"/>
      <c r="BZ83" s="407"/>
      <c r="CA83" s="407"/>
      <c r="CB83" s="407"/>
      <c r="CC83" s="407"/>
      <c r="CD83" s="407"/>
      <c r="CE83" s="407"/>
      <c r="CF83" s="407"/>
      <c r="CG83" s="407"/>
      <c r="CH83" s="407"/>
      <c r="CI83" s="407"/>
      <c r="CJ83" s="407"/>
      <c r="CK83" s="407"/>
      <c r="CL83" s="407"/>
      <c r="CM83" s="407"/>
      <c r="CN83" s="407"/>
      <c r="CO83" s="407"/>
      <c r="CP83" s="407"/>
      <c r="CQ83" s="407"/>
      <c r="CR83" s="407"/>
      <c r="CS83" s="407"/>
      <c r="CT83" s="407"/>
      <c r="CU83" s="407"/>
      <c r="CV83" s="407"/>
      <c r="CW83" s="407"/>
      <c r="CX83" s="407"/>
      <c r="CY83" s="407"/>
      <c r="CZ83" s="407"/>
      <c r="DA83" s="407"/>
      <c r="DB83" s="407"/>
      <c r="DC83" s="407"/>
      <c r="DD83" s="408"/>
    </row>
    <row r="84" spans="2:109" x14ac:dyDescent="0.15">
      <c r="DD84" s="397"/>
      <c r="DE84" s="397"/>
    </row>
    <row r="85" spans="2:109" x14ac:dyDescent="0.15">
      <c r="DD85" s="397"/>
      <c r="DE85" s="397"/>
    </row>
    <row r="86" spans="2:109" hidden="1" x14ac:dyDescent="0.15">
      <c r="DD86" s="397"/>
      <c r="DE86" s="397"/>
    </row>
    <row r="87" spans="2:109" hidden="1" x14ac:dyDescent="0.15">
      <c r="K87" s="432"/>
      <c r="AQ87" s="432"/>
      <c r="BC87" s="432"/>
      <c r="BO87" s="432"/>
      <c r="CA87" s="432"/>
      <c r="CM87" s="432"/>
      <c r="CY87" s="432"/>
      <c r="DD87" s="397"/>
      <c r="DE87" s="397"/>
    </row>
    <row r="88" spans="2:109" hidden="1" x14ac:dyDescent="0.15">
      <c r="DD88" s="397"/>
      <c r="DE88" s="397"/>
    </row>
    <row r="89" spans="2:109" hidden="1" x14ac:dyDescent="0.15">
      <c r="DD89" s="397"/>
      <c r="DE89" s="397"/>
    </row>
    <row r="90" spans="2:109" hidden="1" x14ac:dyDescent="0.15">
      <c r="DD90" s="397"/>
      <c r="DE90" s="397"/>
    </row>
    <row r="91" spans="2:109" hidden="1" x14ac:dyDescent="0.15">
      <c r="DD91" s="397"/>
      <c r="DE91" s="397"/>
    </row>
    <row r="92" spans="2:109" ht="13.5" hidden="1" customHeight="1" x14ac:dyDescent="0.15">
      <c r="DD92" s="397"/>
      <c r="DE92" s="397"/>
    </row>
    <row r="93" spans="2:109" ht="13.5" hidden="1" customHeight="1" x14ac:dyDescent="0.15">
      <c r="DD93" s="397"/>
      <c r="DE93" s="397"/>
    </row>
    <row r="94" spans="2:109" ht="13.5" hidden="1" customHeight="1" x14ac:dyDescent="0.15">
      <c r="DD94" s="397"/>
      <c r="DE94" s="397"/>
    </row>
    <row r="95" spans="2:109" ht="13.5" hidden="1" customHeight="1" x14ac:dyDescent="0.15">
      <c r="DD95" s="397"/>
      <c r="DE95" s="397"/>
    </row>
    <row r="96" spans="2:109" ht="13.5" hidden="1" customHeight="1" x14ac:dyDescent="0.15">
      <c r="DD96" s="397"/>
      <c r="DE96" s="397"/>
    </row>
    <row r="97" spans="108:109" ht="13.5" hidden="1" customHeight="1" x14ac:dyDescent="0.15">
      <c r="DD97" s="397"/>
      <c r="DE97" s="397"/>
    </row>
    <row r="98" spans="108:109" ht="13.5" hidden="1" customHeight="1" x14ac:dyDescent="0.15">
      <c r="DD98" s="397"/>
      <c r="DE98" s="397"/>
    </row>
    <row r="99" spans="108:109" ht="13.5" hidden="1" customHeight="1" x14ac:dyDescent="0.15">
      <c r="DD99" s="397"/>
      <c r="DE99" s="397"/>
    </row>
    <row r="100" spans="108:109" ht="13.5" hidden="1" customHeight="1" x14ac:dyDescent="0.15">
      <c r="DD100" s="397"/>
      <c r="DE100" s="397"/>
    </row>
    <row r="101" spans="108:109" ht="13.5" hidden="1" customHeight="1" x14ac:dyDescent="0.15">
      <c r="DD101" s="397"/>
      <c r="DE101" s="397"/>
    </row>
    <row r="102" spans="108:109" ht="13.5" hidden="1" customHeight="1" x14ac:dyDescent="0.15">
      <c r="DD102" s="397"/>
      <c r="DE102" s="397"/>
    </row>
    <row r="103" spans="108:109" ht="13.5" hidden="1" customHeight="1" x14ac:dyDescent="0.15">
      <c r="DD103" s="397"/>
      <c r="DE103" s="397"/>
    </row>
    <row r="104" spans="108:109" ht="13.5" hidden="1" customHeight="1" x14ac:dyDescent="0.15">
      <c r="DD104" s="397"/>
      <c r="DE104" s="397"/>
    </row>
    <row r="105" spans="108:109" ht="13.5" hidden="1" customHeight="1" x14ac:dyDescent="0.15">
      <c r="DD105" s="397"/>
      <c r="DE105" s="397"/>
    </row>
    <row r="106" spans="108:109" ht="13.5" hidden="1" customHeight="1" x14ac:dyDescent="0.15">
      <c r="DD106" s="397"/>
      <c r="DE106" s="397"/>
    </row>
    <row r="107" spans="108:109" ht="13.5" hidden="1" customHeight="1" x14ac:dyDescent="0.15">
      <c r="DD107" s="397"/>
      <c r="DE107" s="397"/>
    </row>
    <row r="108" spans="108:109" ht="13.5" hidden="1" customHeight="1" x14ac:dyDescent="0.15">
      <c r="DD108" s="397"/>
      <c r="DE108" s="397"/>
    </row>
    <row r="109" spans="108:109" ht="13.5" hidden="1" customHeight="1" x14ac:dyDescent="0.15">
      <c r="DD109" s="397"/>
      <c r="DE109" s="397"/>
    </row>
    <row r="110" spans="108:109" ht="13.5" hidden="1" customHeight="1" x14ac:dyDescent="0.15">
      <c r="DD110" s="397"/>
      <c r="DE110" s="397"/>
    </row>
    <row r="111" spans="108:109" ht="13.5" hidden="1" customHeight="1" x14ac:dyDescent="0.15">
      <c r="DD111" s="397"/>
      <c r="DE111" s="397"/>
    </row>
    <row r="112" spans="108:109" ht="13.5" hidden="1" customHeight="1" x14ac:dyDescent="0.15">
      <c r="DD112" s="397"/>
      <c r="DE112" s="397"/>
    </row>
    <row r="113" spans="108:109" ht="13.5" hidden="1" customHeight="1" x14ac:dyDescent="0.15">
      <c r="DD113" s="397"/>
      <c r="DE113" s="397"/>
    </row>
    <row r="114" spans="108:109" ht="13.5" hidden="1" customHeight="1" x14ac:dyDescent="0.15">
      <c r="DD114" s="397"/>
      <c r="DE114" s="397"/>
    </row>
    <row r="115" spans="108:109" ht="13.5" hidden="1" customHeight="1" x14ac:dyDescent="0.15">
      <c r="DD115" s="397"/>
      <c r="DE115" s="397"/>
    </row>
    <row r="116" spans="108:109" ht="13.5" hidden="1" customHeight="1" x14ac:dyDescent="0.15">
      <c r="DD116" s="397"/>
      <c r="DE116" s="397"/>
    </row>
    <row r="117" spans="108:109" ht="13.5" hidden="1" customHeight="1" x14ac:dyDescent="0.15">
      <c r="DD117" s="397"/>
      <c r="DE117" s="397"/>
    </row>
    <row r="118" spans="108:109" ht="13.5" hidden="1" customHeight="1" x14ac:dyDescent="0.15">
      <c r="DD118" s="397"/>
      <c r="DE118" s="397"/>
    </row>
    <row r="119" spans="108:109" ht="13.5" hidden="1" customHeight="1" x14ac:dyDescent="0.15">
      <c r="DD119" s="397"/>
      <c r="DE119" s="397"/>
    </row>
    <row r="120" spans="108:109" ht="13.5" hidden="1" customHeight="1" x14ac:dyDescent="0.15">
      <c r="DD120" s="397"/>
      <c r="DE120" s="397"/>
    </row>
    <row r="121" spans="108:109" ht="13.5" hidden="1" customHeight="1" x14ac:dyDescent="0.15">
      <c r="DD121" s="397"/>
      <c r="DE121" s="397"/>
    </row>
    <row r="122" spans="108:109" ht="13.5" hidden="1" customHeight="1" x14ac:dyDescent="0.15">
      <c r="DD122" s="397"/>
      <c r="DE122" s="397"/>
    </row>
    <row r="123" spans="108:109" ht="13.5" hidden="1" customHeight="1" x14ac:dyDescent="0.15">
      <c r="DD123" s="397"/>
      <c r="DE123" s="397"/>
    </row>
    <row r="124" spans="108:109" ht="13.5" hidden="1" customHeight="1" x14ac:dyDescent="0.15">
      <c r="DD124" s="397"/>
      <c r="DE124" s="397"/>
    </row>
    <row r="125" spans="108:109" ht="13.5" hidden="1" customHeight="1" x14ac:dyDescent="0.15">
      <c r="DD125" s="397"/>
      <c r="DE125" s="397"/>
    </row>
    <row r="126" spans="108:109" ht="13.5" hidden="1" customHeight="1" x14ac:dyDescent="0.15">
      <c r="DD126" s="397"/>
      <c r="DE126" s="397"/>
    </row>
    <row r="127" spans="108:109" ht="13.5" hidden="1" customHeight="1" x14ac:dyDescent="0.15">
      <c r="DD127" s="397"/>
      <c r="DE127" s="397"/>
    </row>
    <row r="128" spans="108:109" ht="13.5" hidden="1" customHeight="1" x14ac:dyDescent="0.15">
      <c r="DD128" s="397"/>
      <c r="DE128" s="397"/>
    </row>
    <row r="129" spans="108:109" ht="13.5" hidden="1" customHeight="1" x14ac:dyDescent="0.15">
      <c r="DD129" s="397"/>
      <c r="DE129" s="397"/>
    </row>
    <row r="130" spans="108:109" ht="13.5" hidden="1" customHeight="1" x14ac:dyDescent="0.15">
      <c r="DD130" s="397"/>
      <c r="DE130" s="397"/>
    </row>
    <row r="131" spans="108:109" ht="13.5" hidden="1" customHeight="1" x14ac:dyDescent="0.15">
      <c r="DD131" s="397"/>
      <c r="DE131" s="397"/>
    </row>
    <row r="132" spans="108:109" ht="13.5" hidden="1" customHeight="1" x14ac:dyDescent="0.15">
      <c r="DD132" s="397"/>
      <c r="DE132" s="397"/>
    </row>
    <row r="133" spans="108:109" ht="13.5" hidden="1" customHeight="1" x14ac:dyDescent="0.15">
      <c r="DD133" s="397"/>
      <c r="DE133" s="397"/>
    </row>
    <row r="134" spans="108:109" ht="13.5" hidden="1" customHeight="1" x14ac:dyDescent="0.15">
      <c r="DD134" s="397"/>
      <c r="DE134" s="397"/>
    </row>
    <row r="135" spans="108:109" ht="13.5" hidden="1" customHeight="1" x14ac:dyDescent="0.15">
      <c r="DD135" s="397"/>
      <c r="DE135" s="397"/>
    </row>
    <row r="136" spans="108:109" ht="13.5" hidden="1" customHeight="1" x14ac:dyDescent="0.15">
      <c r="DD136" s="397"/>
      <c r="DE136" s="397"/>
    </row>
    <row r="137" spans="108:109" ht="13.5" hidden="1" customHeight="1" x14ac:dyDescent="0.15">
      <c r="DD137" s="397"/>
      <c r="DE137" s="397"/>
    </row>
    <row r="138" spans="108:109" ht="13.5" hidden="1" customHeight="1" x14ac:dyDescent="0.15">
      <c r="DD138" s="397"/>
      <c r="DE138" s="397"/>
    </row>
    <row r="139" spans="108:109" ht="13.5" hidden="1" customHeight="1" x14ac:dyDescent="0.15">
      <c r="DD139" s="397"/>
      <c r="DE139" s="397"/>
    </row>
    <row r="140" spans="108:109" ht="13.5" hidden="1" customHeight="1" x14ac:dyDescent="0.15">
      <c r="DD140" s="397"/>
      <c r="DE140" s="397"/>
    </row>
    <row r="141" spans="108:109" ht="13.5" hidden="1" customHeight="1" x14ac:dyDescent="0.15">
      <c r="DD141" s="397"/>
      <c r="DE141" s="397"/>
    </row>
    <row r="142" spans="108:109" ht="13.5" hidden="1" customHeight="1" x14ac:dyDescent="0.15">
      <c r="DD142" s="397"/>
      <c r="DE142" s="397"/>
    </row>
    <row r="143" spans="108:109" ht="13.5" hidden="1" customHeight="1" x14ac:dyDescent="0.15">
      <c r="DD143" s="397"/>
      <c r="DE143" s="397"/>
    </row>
    <row r="144" spans="108:109" ht="13.5" hidden="1" customHeight="1" x14ac:dyDescent="0.15">
      <c r="DD144" s="397"/>
      <c r="DE144" s="397"/>
    </row>
    <row r="145" spans="108:109" ht="13.5" hidden="1" customHeight="1" x14ac:dyDescent="0.15">
      <c r="DD145" s="397"/>
      <c r="DE145" s="397"/>
    </row>
    <row r="146" spans="108:109" ht="13.5" hidden="1" customHeight="1" x14ac:dyDescent="0.15">
      <c r="DD146" s="397"/>
      <c r="DE146" s="397"/>
    </row>
    <row r="147" spans="108:109" ht="13.5" hidden="1" customHeight="1" x14ac:dyDescent="0.15">
      <c r="DD147" s="397"/>
      <c r="DE147" s="397"/>
    </row>
    <row r="148" spans="108:109" ht="13.5" hidden="1" customHeight="1" x14ac:dyDescent="0.15">
      <c r="DD148" s="397"/>
      <c r="DE148" s="397"/>
    </row>
    <row r="149" spans="108:109" ht="13.5" hidden="1" customHeight="1" x14ac:dyDescent="0.15">
      <c r="DD149" s="397"/>
      <c r="DE149" s="397"/>
    </row>
    <row r="150" spans="108:109" ht="13.5" hidden="1" customHeight="1" x14ac:dyDescent="0.15">
      <c r="DD150" s="397"/>
      <c r="DE150" s="397"/>
    </row>
    <row r="151" spans="108:109" ht="13.5" hidden="1" customHeight="1" x14ac:dyDescent="0.15">
      <c r="DD151" s="397"/>
      <c r="DE151" s="397"/>
    </row>
    <row r="152" spans="108:109" ht="13.5" hidden="1" customHeight="1" x14ac:dyDescent="0.15">
      <c r="DD152" s="397"/>
      <c r="DE152" s="397"/>
    </row>
    <row r="153" spans="108:109" ht="13.5" hidden="1" customHeight="1" x14ac:dyDescent="0.15">
      <c r="DD153" s="397"/>
      <c r="DE153" s="397"/>
    </row>
    <row r="154" spans="108:109" ht="13.5" hidden="1" customHeight="1" x14ac:dyDescent="0.15">
      <c r="DD154" s="397"/>
      <c r="DE154" s="397"/>
    </row>
    <row r="155" spans="108:109" ht="13.5" hidden="1" customHeight="1" x14ac:dyDescent="0.15">
      <c r="DD155" s="397"/>
      <c r="DE155" s="397"/>
    </row>
    <row r="156" spans="108:109" ht="13.5" hidden="1" customHeight="1" x14ac:dyDescent="0.15">
      <c r="DD156" s="397"/>
      <c r="DE156" s="397"/>
    </row>
    <row r="157" spans="108:109" ht="13.5" hidden="1" customHeight="1" x14ac:dyDescent="0.15">
      <c r="DD157" s="397"/>
      <c r="DE157" s="397"/>
    </row>
    <row r="158" spans="108:109" ht="13.5" hidden="1" customHeight="1" x14ac:dyDescent="0.15">
      <c r="DD158" s="397"/>
      <c r="DE158" s="397"/>
    </row>
    <row r="159" spans="108:109" ht="13.5" hidden="1" customHeight="1" x14ac:dyDescent="0.15">
      <c r="DD159" s="397"/>
      <c r="DE159" s="397"/>
    </row>
    <row r="160" spans="108:109" ht="13.5" hidden="1" customHeight="1" x14ac:dyDescent="0.15">
      <c r="DD160" s="397"/>
      <c r="DE160" s="39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IQdhHJmXUMKQWdRPNhXbK8ZBjwKyAcu2Nz4Tuu/dr5UHDYrnuXNTT0yoBVX+5ZardkNr9PTTQKHvdySW6Lyw==" saltValue="i4LjRNTJyWqwAZCzA2hcl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3" zoomScale="85" zoomScaleNormal="85" zoomScaleSheetLayoutView="55" workbookViewId="0">
      <selection activeCell="CD39" sqref="CD39"/>
    </sheetView>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T28" s="278"/>
      <c r="AH28" s="278"/>
    </row>
    <row r="29" spans="12:34" x14ac:dyDescent="0.15">
      <c r="U29" s="278"/>
    </row>
    <row r="30" spans="12:34" x14ac:dyDescent="0.15"/>
    <row r="31" spans="12:34" x14ac:dyDescent="0.15">
      <c r="Q31" s="278"/>
    </row>
    <row r="32" spans="12:34" x14ac:dyDescent="0.15">
      <c r="L32" s="278"/>
    </row>
    <row r="33" spans="2:34" x14ac:dyDescent="0.15">
      <c r="C33" s="278"/>
      <c r="E33" s="278"/>
      <c r="G33" s="278"/>
      <c r="I33" s="278"/>
      <c r="X33" s="278"/>
    </row>
    <row r="34" spans="2:34" x14ac:dyDescent="0.15">
      <c r="B34" s="278"/>
      <c r="O34" s="278"/>
      <c r="P34" s="278"/>
      <c r="R34" s="278"/>
      <c r="T34" s="278"/>
    </row>
    <row r="35" spans="2:34" x14ac:dyDescent="0.15">
      <c r="D35" s="278"/>
      <c r="U35" s="278"/>
      <c r="W35" s="278"/>
      <c r="AC35" s="278"/>
      <c r="AD35" s="278"/>
      <c r="AE35" s="278"/>
      <c r="AF35" s="278"/>
      <c r="AG35" s="278"/>
      <c r="AH35" s="278"/>
    </row>
    <row r="36" spans="2:34" x14ac:dyDescent="0.15">
      <c r="H36" s="278"/>
      <c r="J36" s="278"/>
      <c r="K36" s="278"/>
      <c r="M36" s="278"/>
      <c r="V36" s="278"/>
      <c r="Y36" s="278"/>
      <c r="Z36" s="278"/>
      <c r="AA36" s="278"/>
      <c r="AB36" s="278"/>
      <c r="AC36" s="278"/>
      <c r="AD36" s="278"/>
      <c r="AE36" s="278"/>
      <c r="AF36" s="278"/>
      <c r="AG36" s="278"/>
      <c r="AH36" s="278"/>
    </row>
    <row r="37" spans="2:34" x14ac:dyDescent="0.15">
      <c r="AH37" s="278"/>
    </row>
    <row r="38" spans="2:34" x14ac:dyDescent="0.15">
      <c r="AG38" s="278"/>
      <c r="AH38" s="278"/>
    </row>
    <row r="39" spans="2:34" x14ac:dyDescent="0.15"/>
    <row r="40" spans="2:34" x14ac:dyDescent="0.15">
      <c r="X40" s="278"/>
    </row>
    <row r="41" spans="2:34" x14ac:dyDescent="0.15">
      <c r="R41" s="278"/>
    </row>
    <row r="42" spans="2:34" x14ac:dyDescent="0.15">
      <c r="W42" s="278"/>
    </row>
    <row r="43" spans="2:34" x14ac:dyDescent="0.15">
      <c r="V43" s="278"/>
      <c r="Y43" s="278"/>
      <c r="Z43" s="278"/>
      <c r="AA43" s="278"/>
      <c r="AB43" s="278"/>
      <c r="AC43" s="278"/>
      <c r="AD43" s="278"/>
      <c r="AE43" s="278"/>
      <c r="AF43" s="278"/>
      <c r="AG43" s="278"/>
      <c r="AH43" s="278"/>
    </row>
    <row r="44" spans="2:34" x14ac:dyDescent="0.15">
      <c r="AH44" s="278"/>
    </row>
    <row r="45" spans="2:34" x14ac:dyDescent="0.15">
      <c r="X45" s="278"/>
    </row>
    <row r="46" spans="2:34" x14ac:dyDescent="0.15"/>
    <row r="47" spans="2:34" x14ac:dyDescent="0.15"/>
    <row r="48" spans="2:34" x14ac:dyDescent="0.15">
      <c r="U48" s="278"/>
      <c r="V48" s="278"/>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row r="125" spans="34:122" ht="13.5" customHeight="1" x14ac:dyDescent="0.15">
      <c r="DR125" s="278" t="s">
        <v>475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YwTCR3tO5RoZ3WfvPuhjsXdxFHEcTUabbfsMfHCpDCx/P1iJRLvzAtbVcZBQv/xX9UixBFiH6RFWiB4dyAcTQ==" saltValue="MtFRpYO05dG5ATusOZiez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CD39" sqref="CD39"/>
    </sheetView>
  </sheetViews>
  <sheetFormatPr defaultColWidth="0" defaultRowHeight="13.5" customHeight="1" zeroHeight="1" x14ac:dyDescent="0.15"/>
  <cols>
    <col min="1" max="34" width="2.5" style="279" customWidth="1"/>
    <col min="35" max="122" width="2.5" style="278" customWidth="1"/>
    <col min="123" max="16384" width="2.5" style="278" hidden="1"/>
  </cols>
  <sheetData>
    <row r="1" spans="1:34" ht="13.5" customHeight="1" x14ac:dyDescent="0.15">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x14ac:dyDescent="0.15">
      <c r="S2" s="278"/>
      <c r="AH2" s="278"/>
    </row>
    <row r="3" spans="1:34" x14ac:dyDescent="0.15">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x14ac:dyDescent="0.15"/>
    <row r="5" spans="1:34" x14ac:dyDescent="0.15"/>
    <row r="6" spans="1:34" x14ac:dyDescent="0.15"/>
    <row r="7" spans="1:34" x14ac:dyDescent="0.15"/>
    <row r="8" spans="1:34" x14ac:dyDescent="0.15"/>
    <row r="9" spans="1:34" x14ac:dyDescent="0.15">
      <c r="AH9" s="2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78"/>
    </row>
    <row r="18" spans="12:34" x14ac:dyDescent="0.15"/>
    <row r="19" spans="12:34" x14ac:dyDescent="0.15"/>
    <row r="20" spans="12:34" x14ac:dyDescent="0.15">
      <c r="AH20" s="278"/>
    </row>
    <row r="21" spans="12:34" x14ac:dyDescent="0.15">
      <c r="AH21" s="278"/>
    </row>
    <row r="22" spans="12:34" x14ac:dyDescent="0.15"/>
    <row r="23" spans="12:34" x14ac:dyDescent="0.15"/>
    <row r="24" spans="12:34" x14ac:dyDescent="0.15">
      <c r="Q24" s="278"/>
    </row>
    <row r="25" spans="12:34" x14ac:dyDescent="0.15"/>
    <row r="26" spans="12:34" x14ac:dyDescent="0.15"/>
    <row r="27" spans="12:34" x14ac:dyDescent="0.15"/>
    <row r="28" spans="12:34" x14ac:dyDescent="0.15">
      <c r="T28" s="278"/>
      <c r="AH28" s="278"/>
    </row>
    <row r="29" spans="12:34" x14ac:dyDescent="0.15">
      <c r="U29" s="278"/>
    </row>
    <row r="30" spans="12:34" x14ac:dyDescent="0.15"/>
    <row r="31" spans="12:34" x14ac:dyDescent="0.15">
      <c r="Q31" s="278"/>
      <c r="X31" s="278"/>
    </row>
    <row r="32" spans="12:34" x14ac:dyDescent="0.15">
      <c r="L32" s="278"/>
    </row>
    <row r="33" spans="2:34" x14ac:dyDescent="0.15">
      <c r="C33" s="278"/>
      <c r="E33" s="278"/>
      <c r="G33" s="278"/>
      <c r="I33" s="278"/>
    </row>
    <row r="34" spans="2:34" x14ac:dyDescent="0.15">
      <c r="B34" s="278"/>
      <c r="O34" s="278"/>
      <c r="P34" s="278"/>
      <c r="R34" s="278"/>
      <c r="T34" s="278"/>
    </row>
    <row r="35" spans="2:34" x14ac:dyDescent="0.15">
      <c r="D35" s="278"/>
      <c r="U35" s="278"/>
      <c r="W35" s="278"/>
      <c r="AC35" s="278"/>
      <c r="AD35" s="278"/>
      <c r="AE35" s="278"/>
      <c r="AF35" s="278"/>
      <c r="AG35" s="278"/>
      <c r="AH35" s="278"/>
    </row>
    <row r="36" spans="2:34" x14ac:dyDescent="0.15">
      <c r="H36" s="278"/>
      <c r="J36" s="278"/>
      <c r="K36" s="278"/>
      <c r="M36" s="278"/>
      <c r="V36" s="278"/>
      <c r="Y36" s="278"/>
      <c r="Z36" s="278"/>
      <c r="AA36" s="278"/>
      <c r="AB36" s="278"/>
      <c r="AC36" s="278"/>
      <c r="AD36" s="278"/>
      <c r="AE36" s="278"/>
      <c r="AF36" s="278"/>
      <c r="AG36" s="278"/>
      <c r="AH36" s="278"/>
    </row>
    <row r="37" spans="2:34" x14ac:dyDescent="0.15">
      <c r="AH37" s="278"/>
    </row>
    <row r="38" spans="2:34" x14ac:dyDescent="0.15">
      <c r="X38" s="278"/>
      <c r="AG38" s="278"/>
      <c r="AH38" s="278"/>
    </row>
    <row r="39" spans="2:34" x14ac:dyDescent="0.15"/>
    <row r="40" spans="2:34" x14ac:dyDescent="0.15"/>
    <row r="41" spans="2:34" x14ac:dyDescent="0.15">
      <c r="R41" s="278"/>
    </row>
    <row r="42" spans="2:34" x14ac:dyDescent="0.15">
      <c r="W42" s="278"/>
    </row>
    <row r="43" spans="2:34" x14ac:dyDescent="0.15">
      <c r="V43" s="278"/>
      <c r="X43" s="278"/>
      <c r="Y43" s="278"/>
      <c r="Z43" s="278"/>
      <c r="AA43" s="278"/>
      <c r="AB43" s="278"/>
      <c r="AC43" s="278"/>
      <c r="AD43" s="278"/>
      <c r="AE43" s="278"/>
      <c r="AF43" s="278"/>
      <c r="AG43" s="278"/>
      <c r="AH43" s="278"/>
    </row>
    <row r="44" spans="2:34" x14ac:dyDescent="0.15">
      <c r="AH44" s="278"/>
    </row>
    <row r="45" spans="2:34" x14ac:dyDescent="0.15"/>
    <row r="46" spans="2:34" x14ac:dyDescent="0.15"/>
    <row r="47" spans="2:34" x14ac:dyDescent="0.15"/>
    <row r="48" spans="2:34" x14ac:dyDescent="0.15">
      <c r="U48" s="278"/>
      <c r="V48" s="278"/>
      <c r="W48" s="278"/>
      <c r="Y48" s="278"/>
      <c r="Z48" s="278"/>
      <c r="AA48" s="278"/>
      <c r="AB48" s="278"/>
      <c r="AC48" s="278"/>
      <c r="AD48" s="278"/>
      <c r="AE48" s="278"/>
      <c r="AF48" s="278"/>
      <c r="AG48" s="278"/>
      <c r="AH48" s="278"/>
    </row>
    <row r="49" spans="28:34" x14ac:dyDescent="0.15"/>
    <row r="50" spans="28:34" x14ac:dyDescent="0.15">
      <c r="AE50" s="278"/>
      <c r="AF50" s="278"/>
      <c r="AG50" s="278"/>
      <c r="AH50" s="278"/>
    </row>
    <row r="51" spans="28:34" x14ac:dyDescent="0.15">
      <c r="AC51" s="278"/>
      <c r="AD51" s="278"/>
      <c r="AE51" s="278"/>
      <c r="AF51" s="278"/>
      <c r="AG51" s="278"/>
      <c r="AH51" s="278"/>
    </row>
    <row r="52" spans="28:34" x14ac:dyDescent="0.15"/>
    <row r="53" spans="28:34" x14ac:dyDescent="0.15">
      <c r="AF53" s="278"/>
      <c r="AG53" s="278"/>
      <c r="AH53" s="278"/>
    </row>
    <row r="54" spans="28:34" x14ac:dyDescent="0.15">
      <c r="AH54" s="278"/>
    </row>
    <row r="55" spans="28:34" x14ac:dyDescent="0.15"/>
    <row r="56" spans="28:34" x14ac:dyDescent="0.15">
      <c r="AB56" s="278"/>
      <c r="AC56" s="278"/>
      <c r="AD56" s="278"/>
      <c r="AE56" s="278"/>
      <c r="AF56" s="278"/>
      <c r="AG56" s="278"/>
      <c r="AH56" s="278"/>
    </row>
    <row r="57" spans="28:34" x14ac:dyDescent="0.15">
      <c r="AH57" s="278"/>
    </row>
    <row r="58" spans="28:34" x14ac:dyDescent="0.15">
      <c r="AH58" s="278"/>
    </row>
    <row r="59" spans="28:34" x14ac:dyDescent="0.15"/>
    <row r="60" spans="28:34" x14ac:dyDescent="0.15"/>
    <row r="61" spans="28:34" x14ac:dyDescent="0.15"/>
    <row r="62" spans="28:34" x14ac:dyDescent="0.15"/>
    <row r="63" spans="28:34" x14ac:dyDescent="0.15">
      <c r="AH63" s="278"/>
    </row>
    <row r="64" spans="28:34" x14ac:dyDescent="0.15">
      <c r="AG64" s="278"/>
      <c r="AH64" s="278"/>
    </row>
    <row r="65" spans="28:34" x14ac:dyDescent="0.15"/>
    <row r="66" spans="28:34" x14ac:dyDescent="0.15"/>
    <row r="67" spans="28:34" x14ac:dyDescent="0.15"/>
    <row r="68" spans="28:34" x14ac:dyDescent="0.15">
      <c r="AB68" s="278"/>
      <c r="AC68" s="278"/>
      <c r="AD68" s="278"/>
      <c r="AE68" s="278"/>
      <c r="AF68" s="278"/>
      <c r="AG68" s="278"/>
      <c r="AH68" s="278"/>
    </row>
    <row r="69" spans="28:34" x14ac:dyDescent="0.15">
      <c r="AF69" s="278"/>
      <c r="AG69" s="278"/>
      <c r="AH69" s="278"/>
    </row>
    <row r="70" spans="28:34" x14ac:dyDescent="0.15"/>
    <row r="71" spans="28:34" x14ac:dyDescent="0.15"/>
    <row r="72" spans="28:34" x14ac:dyDescent="0.15"/>
    <row r="73" spans="28:34" x14ac:dyDescent="0.15"/>
    <row r="74" spans="28:34" x14ac:dyDescent="0.15"/>
    <row r="75" spans="28:34" x14ac:dyDescent="0.15">
      <c r="AH75" s="278"/>
    </row>
    <row r="76" spans="28:34" x14ac:dyDescent="0.15">
      <c r="AF76" s="278"/>
      <c r="AG76" s="278"/>
      <c r="AH76" s="278"/>
    </row>
    <row r="77" spans="28:34" x14ac:dyDescent="0.15">
      <c r="AG77" s="278"/>
      <c r="AH77" s="278"/>
    </row>
    <row r="78" spans="28:34" x14ac:dyDescent="0.15"/>
    <row r="79" spans="28:34" x14ac:dyDescent="0.15"/>
    <row r="80" spans="28:34" x14ac:dyDescent="0.15"/>
    <row r="81" spans="25:34" x14ac:dyDescent="0.15"/>
    <row r="82" spans="25:34" x14ac:dyDescent="0.15">
      <c r="Y82" s="278"/>
    </row>
    <row r="83" spans="25:34" x14ac:dyDescent="0.15">
      <c r="Y83" s="278"/>
      <c r="Z83" s="278"/>
      <c r="AA83" s="278"/>
      <c r="AB83" s="278"/>
      <c r="AC83" s="278"/>
      <c r="AD83" s="278"/>
      <c r="AE83" s="278"/>
      <c r="AF83" s="278"/>
      <c r="AG83" s="278"/>
      <c r="AH83" s="278"/>
    </row>
    <row r="84" spans="25:34" x14ac:dyDescent="0.15"/>
    <row r="85" spans="25:34" x14ac:dyDescent="0.15"/>
    <row r="86" spans="25:34" x14ac:dyDescent="0.15"/>
    <row r="87" spans="25:34" x14ac:dyDescent="0.15"/>
    <row r="88" spans="25:34" x14ac:dyDescent="0.15">
      <c r="AH88" s="2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8"/>
      <c r="AG94" s="278"/>
      <c r="AH94" s="278"/>
    </row>
    <row r="95" spans="25:34" ht="13.5" customHeight="1" x14ac:dyDescent="0.15">
      <c r="AH95" s="2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8"/>
    </row>
    <row r="102" spans="33:34" ht="13.5" customHeight="1" x14ac:dyDescent="0.15"/>
    <row r="103" spans="33:34" ht="13.5" customHeight="1" x14ac:dyDescent="0.15"/>
    <row r="104" spans="33:34" ht="13.5" customHeight="1" x14ac:dyDescent="0.15">
      <c r="AG104" s="278"/>
      <c r="AH104" s="2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8"/>
    </row>
    <row r="117" spans="34:122" ht="13.5" customHeight="1" x14ac:dyDescent="0.15"/>
    <row r="118" spans="34:122" ht="13.5" customHeight="1" x14ac:dyDescent="0.15"/>
    <row r="119" spans="34:122" ht="13.5" customHeight="1" x14ac:dyDescent="0.15"/>
    <row r="120" spans="34:122" ht="13.5" customHeight="1" x14ac:dyDescent="0.15">
      <c r="AH120" s="278"/>
    </row>
    <row r="121" spans="34:122" ht="13.5" customHeight="1" x14ac:dyDescent="0.15">
      <c r="AH121" s="278"/>
    </row>
    <row r="122" spans="34:122" ht="13.5" customHeight="1" x14ac:dyDescent="0.15"/>
    <row r="123" spans="34:122" ht="13.5" customHeight="1" x14ac:dyDescent="0.15"/>
    <row r="124" spans="34:122" ht="13.5" customHeight="1" x14ac:dyDescent="0.15">
      <c r="AH124" s="278"/>
    </row>
    <row r="125" spans="34:122" ht="13.5" customHeight="1" x14ac:dyDescent="0.15">
      <c r="DR125" s="278" t="s">
        <v>475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RpQ6YwxbS6TjnprMB6RI0wWT1y4zU/QX10/dnTavuOqtWtkuF+jkDA4yxeH/b6uoM7b6cvgpL4zYVPJBXkAjg==" saltValue="6E9tx3O3Gm+m1iJt1dvCk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1" customWidth="1"/>
    <col min="2" max="8" width="13.375" style="121" customWidth="1"/>
    <col min="9" max="16384" width="11.125" style="121"/>
  </cols>
  <sheetData>
    <row r="1" spans="1:8" x14ac:dyDescent="0.15">
      <c r="A1" s="115"/>
      <c r="B1" s="116"/>
      <c r="C1" s="117"/>
      <c r="D1" s="118"/>
      <c r="E1" s="119"/>
      <c r="F1" s="119"/>
      <c r="G1" s="119"/>
      <c r="H1" s="120"/>
    </row>
    <row r="2" spans="1:8" x14ac:dyDescent="0.15">
      <c r="A2" s="122"/>
      <c r="B2" s="123"/>
      <c r="C2" s="124"/>
      <c r="D2" s="125" t="s">
        <v>48</v>
      </c>
      <c r="E2" s="126"/>
      <c r="F2" s="127" t="s">
        <v>49</v>
      </c>
      <c r="G2" s="128"/>
      <c r="H2" s="129"/>
    </row>
    <row r="3" spans="1:8" x14ac:dyDescent="0.15">
      <c r="A3" s="125" t="s">
        <v>519</v>
      </c>
      <c r="B3" s="130"/>
      <c r="C3" s="131"/>
      <c r="D3" s="132">
        <v>103717</v>
      </c>
      <c r="E3" s="133"/>
      <c r="F3" s="134">
        <v>79311</v>
      </c>
      <c r="G3" s="135"/>
      <c r="H3" s="136"/>
    </row>
    <row r="4" spans="1:8" x14ac:dyDescent="0.15">
      <c r="A4" s="137"/>
      <c r="B4" s="138"/>
      <c r="C4" s="139"/>
      <c r="D4" s="140">
        <v>39045</v>
      </c>
      <c r="E4" s="141"/>
      <c r="F4" s="142">
        <v>22064</v>
      </c>
      <c r="G4" s="143"/>
      <c r="H4" s="144"/>
    </row>
    <row r="5" spans="1:8" x14ac:dyDescent="0.15">
      <c r="A5" s="125" t="s">
        <v>521</v>
      </c>
      <c r="B5" s="130"/>
      <c r="C5" s="131"/>
      <c r="D5" s="132">
        <v>76303</v>
      </c>
      <c r="E5" s="133"/>
      <c r="F5" s="134">
        <v>67951</v>
      </c>
      <c r="G5" s="135"/>
      <c r="H5" s="136"/>
    </row>
    <row r="6" spans="1:8" x14ac:dyDescent="0.15">
      <c r="A6" s="137"/>
      <c r="B6" s="138"/>
      <c r="C6" s="139"/>
      <c r="D6" s="140">
        <v>25057</v>
      </c>
      <c r="E6" s="141"/>
      <c r="F6" s="142">
        <v>17498</v>
      </c>
      <c r="G6" s="143"/>
      <c r="H6" s="144"/>
    </row>
    <row r="7" spans="1:8" x14ac:dyDescent="0.15">
      <c r="A7" s="125" t="s">
        <v>522</v>
      </c>
      <c r="B7" s="130"/>
      <c r="C7" s="131"/>
      <c r="D7" s="132">
        <v>85091</v>
      </c>
      <c r="E7" s="133"/>
      <c r="F7" s="134">
        <v>72635</v>
      </c>
      <c r="G7" s="135"/>
      <c r="H7" s="136"/>
    </row>
    <row r="8" spans="1:8" x14ac:dyDescent="0.15">
      <c r="A8" s="137"/>
      <c r="B8" s="138"/>
      <c r="C8" s="139"/>
      <c r="D8" s="140">
        <v>31570</v>
      </c>
      <c r="E8" s="141"/>
      <c r="F8" s="142">
        <v>18276</v>
      </c>
      <c r="G8" s="143"/>
      <c r="H8" s="144"/>
    </row>
    <row r="9" spans="1:8" x14ac:dyDescent="0.15">
      <c r="A9" s="125" t="s">
        <v>523</v>
      </c>
      <c r="B9" s="130"/>
      <c r="C9" s="131"/>
      <c r="D9" s="132">
        <v>76635</v>
      </c>
      <c r="E9" s="133"/>
      <c r="F9" s="134">
        <v>77936</v>
      </c>
      <c r="G9" s="135"/>
      <c r="H9" s="136"/>
    </row>
    <row r="10" spans="1:8" x14ac:dyDescent="0.15">
      <c r="A10" s="137"/>
      <c r="B10" s="138"/>
      <c r="C10" s="139"/>
      <c r="D10" s="140">
        <v>20334</v>
      </c>
      <c r="E10" s="141"/>
      <c r="F10" s="142">
        <v>19401</v>
      </c>
      <c r="G10" s="143"/>
      <c r="H10" s="144"/>
    </row>
    <row r="11" spans="1:8" x14ac:dyDescent="0.15">
      <c r="A11" s="125" t="s">
        <v>524</v>
      </c>
      <c r="B11" s="130"/>
      <c r="C11" s="131"/>
      <c r="D11" s="132">
        <v>86044</v>
      </c>
      <c r="E11" s="133"/>
      <c r="F11" s="134">
        <v>82531</v>
      </c>
      <c r="G11" s="135"/>
      <c r="H11" s="136"/>
    </row>
    <row r="12" spans="1:8" x14ac:dyDescent="0.15">
      <c r="A12" s="137"/>
      <c r="B12" s="138"/>
      <c r="C12" s="145"/>
      <c r="D12" s="140">
        <v>21433</v>
      </c>
      <c r="E12" s="141"/>
      <c r="F12" s="142">
        <v>19102</v>
      </c>
      <c r="G12" s="143"/>
      <c r="H12" s="144"/>
    </row>
    <row r="13" spans="1:8" x14ac:dyDescent="0.15">
      <c r="A13" s="125"/>
      <c r="B13" s="130"/>
      <c r="C13" s="146"/>
      <c r="D13" s="147">
        <v>85558</v>
      </c>
      <c r="E13" s="148"/>
      <c r="F13" s="149">
        <v>76073</v>
      </c>
      <c r="G13" s="150"/>
      <c r="H13" s="136"/>
    </row>
    <row r="14" spans="1:8" x14ac:dyDescent="0.15">
      <c r="A14" s="137"/>
      <c r="B14" s="138"/>
      <c r="C14" s="139"/>
      <c r="D14" s="140">
        <v>27488</v>
      </c>
      <c r="E14" s="141"/>
      <c r="F14" s="142">
        <v>19268</v>
      </c>
      <c r="G14" s="143"/>
      <c r="H14" s="144"/>
    </row>
    <row r="17" spans="1:11" x14ac:dyDescent="0.15">
      <c r="A17" s="121" t="s">
        <v>50</v>
      </c>
    </row>
    <row r="18" spans="1:11" x14ac:dyDescent="0.15">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15">
      <c r="A19" s="151" t="s">
        <v>51</v>
      </c>
      <c r="B19" s="151">
        <f>ROUND(VALUE(SUBSTITUTE(実質収支比率等に係る経年分析!F$48,"▲","-")),2)</f>
        <v>0.43</v>
      </c>
      <c r="C19" s="151">
        <f>ROUND(VALUE(SUBSTITUTE(実質収支比率等に係る経年分析!G$48,"▲","-")),2)</f>
        <v>0.45</v>
      </c>
      <c r="D19" s="151">
        <f>ROUND(VALUE(SUBSTITUTE(実質収支比率等に係る経年分析!H$48,"▲","-")),2)</f>
        <v>0.48</v>
      </c>
      <c r="E19" s="151">
        <f>ROUND(VALUE(SUBSTITUTE(実質収支比率等に係る経年分析!I$48,"▲","-")),2)</f>
        <v>0.54</v>
      </c>
      <c r="F19" s="151">
        <f>ROUND(VALUE(SUBSTITUTE(実質収支比率等に係る経年分析!J$48,"▲","-")),2)</f>
        <v>0.44</v>
      </c>
    </row>
    <row r="20" spans="1:11" x14ac:dyDescent="0.15">
      <c r="A20" s="151" t="s">
        <v>52</v>
      </c>
      <c r="B20" s="151">
        <f>ROUND(VALUE(SUBSTITUTE(実質収支比率等に係る経年分析!F$47,"▲","-")),2)</f>
        <v>0.74</v>
      </c>
      <c r="C20" s="151">
        <f>ROUND(VALUE(SUBSTITUTE(実質収支比率等に係る経年分析!G$47,"▲","-")),2)</f>
        <v>0.72</v>
      </c>
      <c r="D20" s="151">
        <f>ROUND(VALUE(SUBSTITUTE(実質収支比率等に係る経年分析!H$47,"▲","-")),2)</f>
        <v>0.8</v>
      </c>
      <c r="E20" s="151">
        <f>ROUND(VALUE(SUBSTITUTE(実質収支比率等に係る経年分析!I$47,"▲","-")),2)</f>
        <v>0.86</v>
      </c>
      <c r="F20" s="151">
        <f>ROUND(VALUE(SUBSTITUTE(実質収支比率等に係る経年分析!J$47,"▲","-")),2)</f>
        <v>0.92</v>
      </c>
    </row>
    <row r="21" spans="1:11" x14ac:dyDescent="0.15">
      <c r="A21" s="151" t="s">
        <v>53</v>
      </c>
      <c r="B21" s="151">
        <f>IF(ISNUMBER(VALUE(SUBSTITUTE(実質収支比率等に係る経年分析!F$49,"▲","-"))),ROUND(VALUE(SUBSTITUTE(実質収支比率等に係る経年分析!F$49,"▲","-")),2),NA())</f>
        <v>0.96</v>
      </c>
      <c r="C21" s="151">
        <f>IF(ISNUMBER(VALUE(SUBSTITUTE(実質収支比率等に係る経年分析!G$49,"▲","-"))),ROUND(VALUE(SUBSTITUTE(実質収支比率等に係る経年分析!G$49,"▲","-")),2),NA())</f>
        <v>0.03</v>
      </c>
      <c r="D21" s="151">
        <f>IF(ISNUMBER(VALUE(SUBSTITUTE(実質収支比率等に係る経年分析!H$49,"▲","-"))),ROUND(VALUE(SUBSTITUTE(実質収支比率等に係る経年分析!H$49,"▲","-")),2),NA())</f>
        <v>0.1</v>
      </c>
      <c r="E21" s="151">
        <f>IF(ISNUMBER(VALUE(SUBSTITUTE(実質収支比率等に係る経年分析!I$49,"▲","-"))),ROUND(VALUE(SUBSTITUTE(実質収支比率等に係る経年分析!I$49,"▲","-")),2),NA())</f>
        <v>0.12</v>
      </c>
      <c r="F21" s="151">
        <f>IF(ISNUMBER(VALUE(SUBSTITUTE(実質収支比率等に係る経年分析!J$49,"▲","-"))),ROUND(VALUE(SUBSTITUTE(実質収支比率等に係る経年分析!J$49,"▲","-")),2),NA())</f>
        <v>-0.04</v>
      </c>
    </row>
    <row r="24" spans="1:11" x14ac:dyDescent="0.15">
      <c r="A24" s="121" t="s">
        <v>54</v>
      </c>
    </row>
    <row r="25" spans="1:11" x14ac:dyDescent="0.15">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15">
      <c r="A26" s="152"/>
      <c r="B26" s="152" t="s">
        <v>55</v>
      </c>
      <c r="C26" s="152" t="s">
        <v>56</v>
      </c>
      <c r="D26" s="152" t="s">
        <v>55</v>
      </c>
      <c r="E26" s="152" t="s">
        <v>56</v>
      </c>
      <c r="F26" s="152" t="s">
        <v>55</v>
      </c>
      <c r="G26" s="152" t="s">
        <v>56</v>
      </c>
      <c r="H26" s="152" t="s">
        <v>55</v>
      </c>
      <c r="I26" s="152" t="s">
        <v>56</v>
      </c>
      <c r="J26" s="152" t="s">
        <v>55</v>
      </c>
      <c r="K26" s="152" t="s">
        <v>56</v>
      </c>
    </row>
    <row r="27" spans="1:11" x14ac:dyDescent="0.15">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0.41</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2.21</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0.47</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0.47</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0.35</v>
      </c>
    </row>
    <row r="28" spans="1:11" x14ac:dyDescent="0.15">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15">
      <c r="A29" s="152" t="str">
        <f>IF(連結実質赤字比率に係る赤字・黒字の構成分析!C$41="",NA(),連結実質赤字比率に係る赤字・黒字の構成分析!C$41)</f>
        <v>一般会計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0.22</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0.23</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0.23</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0.23</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0.23</v>
      </c>
    </row>
    <row r="30" spans="1:11" x14ac:dyDescent="0.15">
      <c r="A30" s="152" t="str">
        <f>IF(連結実質赤字比率に係る赤字・黒字の構成分析!C$40="",NA(),連結実質赤字比率に係る赤字・黒字の構成分析!C$40)</f>
        <v>工業用地等管理特別会計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0.05</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0.1</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0.15</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0.22</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0.28000000000000003</v>
      </c>
    </row>
    <row r="31" spans="1:11" x14ac:dyDescent="0.15">
      <c r="A31" s="152" t="str">
        <f>IF(連結実質赤字比率に係る赤字・黒字の構成分析!C$39="",NA(),連結実質赤字比率に係る赤字・黒字の構成分析!C$39)</f>
        <v>富山県国民健康保険特別会計</v>
      </c>
      <c r="B31" s="152" t="e">
        <f>IF(ROUND(VALUE(SUBSTITUTE(連結実質赤字比率に係る赤字・黒字の構成分析!F$39,"▲", "-")), 2) &lt; 0, ABS(ROUND(VALUE(SUBSTITUTE(連結実質赤字比率に係る赤字・黒字の構成分析!F$39,"▲", "-")), 2)), NA())</f>
        <v>#VALUE!</v>
      </c>
      <c r="C31" s="152" t="e">
        <f>IF(ROUND(VALUE(SUBSTITUTE(連結実質赤字比率に係る赤字・黒字の構成分析!F$39,"▲", "-")), 2) &gt;= 0, ABS(ROUND(VALUE(SUBSTITUTE(連結実質赤字比率に係る赤字・黒字の構成分析!F$39,"▲", "-")), 2)), NA())</f>
        <v>#VALUE!</v>
      </c>
      <c r="D31" s="152" t="e">
        <f>IF(ROUND(VALUE(SUBSTITUTE(連結実質赤字比率に係る赤字・黒字の構成分析!G$39,"▲", "-")), 2) &lt; 0, ABS(ROUND(VALUE(SUBSTITUTE(連結実質赤字比率に係る赤字・黒字の構成分析!G$39,"▲", "-")), 2)), NA())</f>
        <v>#VALUE!</v>
      </c>
      <c r="E31" s="152" t="e">
        <f>IF(ROUND(VALUE(SUBSTITUTE(連結実質赤字比率に係る赤字・黒字の構成分析!G$39,"▲", "-")), 2) &gt;= 0, ABS(ROUND(VALUE(SUBSTITUTE(連結実質赤字比率に係る赤字・黒字の構成分析!G$39,"▲", "-")), 2)), NA())</f>
        <v>#VALUE!</v>
      </c>
      <c r="F31" s="152" t="e">
        <f>IF(ROUND(VALUE(SUBSTITUTE(連結実質赤字比率に係る赤字・黒字の構成分析!H$39,"▲", "-")), 2) &lt; 0, ABS(ROUND(VALUE(SUBSTITUTE(連結実質赤字比率に係る赤字・黒字の構成分析!H$39,"▲", "-")), 2)), NA())</f>
        <v>#VALUE!</v>
      </c>
      <c r="G31" s="152" t="e">
        <f>IF(ROUND(VALUE(SUBSTITUTE(連結実質赤字比率に係る赤字・黒字の構成分析!H$39,"▲", "-")), 2) &gt;= 0, ABS(ROUND(VALUE(SUBSTITUTE(連結実質赤字比率に係る赤字・黒字の構成分析!H$39,"▲", "-")), 2)), NA())</f>
        <v>#VALUE!</v>
      </c>
      <c r="H31" s="152" t="e">
        <f>IF(ROUND(VALUE(SUBSTITUTE(連結実質赤字比率に係る赤字・黒字の構成分析!I$39,"▲", "-")), 2) &lt; 0, ABS(ROUND(VALUE(SUBSTITUTE(連結実質赤字比率に係る赤字・黒字の構成分析!I$39,"▲", "-")), 2)), NA())</f>
        <v>#VALUE!</v>
      </c>
      <c r="I31" s="152" t="e">
        <f>IF(ROUND(VALUE(SUBSTITUTE(連結実質赤字比率に係る赤字・黒字の構成分析!I$39,"▲", "-")), 2) &gt;= 0, ABS(ROUND(VALUE(SUBSTITUTE(連結実質赤字比率に係る赤字・黒字の構成分析!I$39,"▲", "-")), 2)), NA())</f>
        <v>#VALUE!</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0.69</v>
      </c>
    </row>
    <row r="32" spans="1:11" x14ac:dyDescent="0.15">
      <c r="A32" s="152" t="str">
        <f>IF(連結実質赤字比率に係る赤字・黒字の構成分析!C$38="",NA(),連結実質赤字比率に係る赤字・黒字の構成分析!C$38)</f>
        <v>水道事業会計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1.63</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0.77</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0.76</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0.78</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0.81</v>
      </c>
    </row>
    <row r="33" spans="1:16" x14ac:dyDescent="0.15">
      <c r="A33" s="152" t="str">
        <f>IF(連結実質赤字比率に係る赤字・黒字の構成分析!C$37="",NA(),連結実質赤字比率に係る赤字・黒字の構成分析!C$37)</f>
        <v>工業用水道事業会計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0.65</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0.04</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0.9</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0.97</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1.1200000000000001</v>
      </c>
    </row>
    <row r="34" spans="1:16" x14ac:dyDescent="0.15">
      <c r="A34" s="152" t="str">
        <f>IF(連結実質赤字比率に係る赤字・黒字の構成分析!C$36="",NA(),連結実質赤字比率に係る赤字・黒字の構成分析!C$36)</f>
        <v>病院事業会計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1.7</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1.08</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1.36</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1.67</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1.59</v>
      </c>
    </row>
    <row r="35" spans="1:16" x14ac:dyDescent="0.15">
      <c r="A35" s="152" t="str">
        <f>IF(連結実質赤字比率に係る赤字・黒字の構成分析!C$35="",NA(),連結実質赤字比率に係る赤字・黒字の構成分析!C$35)</f>
        <v>電気事業会計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1.52</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0.7</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1.34</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1.43</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1.74</v>
      </c>
    </row>
    <row r="36" spans="1:16" x14ac:dyDescent="0.15">
      <c r="A36" s="152" t="str">
        <f>IF(連結実質赤字比率に係る赤字・黒字の構成分析!C$34="",NA(),連結実質赤字比率に係る赤字・黒字の構成分析!C$34)</f>
        <v>「元富山県営水力電気並鉄道事業」資金特別会計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2.0699999999999998</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2.19</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2.38</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2.44</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2.44</v>
      </c>
    </row>
    <row r="39" spans="1:16" x14ac:dyDescent="0.15">
      <c r="A39" s="121" t="s">
        <v>57</v>
      </c>
    </row>
    <row r="40" spans="1:16" x14ac:dyDescent="0.15">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15">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15">
      <c r="A42" s="153" t="s">
        <v>60</v>
      </c>
      <c r="B42" s="153"/>
      <c r="C42" s="153"/>
      <c r="D42" s="153">
        <f>'実質公債費比率（分子）の構造'!K$52</f>
        <v>58822</v>
      </c>
      <c r="E42" s="153"/>
      <c r="F42" s="153"/>
      <c r="G42" s="153">
        <f>'実質公債費比率（分子）の構造'!L$52</f>
        <v>60915</v>
      </c>
      <c r="H42" s="153"/>
      <c r="I42" s="153"/>
      <c r="J42" s="153">
        <f>'実質公債費比率（分子）の構造'!M$52</f>
        <v>62189</v>
      </c>
      <c r="K42" s="153"/>
      <c r="L42" s="153"/>
      <c r="M42" s="153">
        <f>'実質公債費比率（分子）の構造'!N$52</f>
        <v>63234</v>
      </c>
      <c r="N42" s="153"/>
      <c r="O42" s="153"/>
      <c r="P42" s="153">
        <f>'実質公債費比率（分子）の構造'!O$52</f>
        <v>63075</v>
      </c>
    </row>
    <row r="43" spans="1:16" x14ac:dyDescent="0.15">
      <c r="A43" s="153" t="s">
        <v>61</v>
      </c>
      <c r="B43" s="153">
        <f>'実質公債費比率（分子）の構造'!K$51</f>
        <v>23</v>
      </c>
      <c r="C43" s="153"/>
      <c r="D43" s="153"/>
      <c r="E43" s="153">
        <f>'実質公債費比率（分子）の構造'!L$51</f>
        <v>1</v>
      </c>
      <c r="F43" s="153"/>
      <c r="G43" s="153"/>
      <c r="H43" s="153">
        <f>'実質公債費比率（分子）の構造'!M$51</f>
        <v>0</v>
      </c>
      <c r="I43" s="153"/>
      <c r="J43" s="153"/>
      <c r="K43" s="153">
        <f>'実質公債費比率（分子）の構造'!N$51</f>
        <v>0</v>
      </c>
      <c r="L43" s="153"/>
      <c r="M43" s="153"/>
      <c r="N43" s="153">
        <f>'実質公債費比率（分子）の構造'!O$51</f>
        <v>0</v>
      </c>
      <c r="O43" s="153"/>
      <c r="P43" s="153"/>
    </row>
    <row r="44" spans="1:16" x14ac:dyDescent="0.15">
      <c r="A44" s="153" t="s">
        <v>62</v>
      </c>
      <c r="B44" s="153">
        <f>'実質公債費比率（分子）の構造'!K$50</f>
        <v>540</v>
      </c>
      <c r="C44" s="153"/>
      <c r="D44" s="153"/>
      <c r="E44" s="153">
        <f>'実質公債費比率（分子）の構造'!L$50</f>
        <v>447</v>
      </c>
      <c r="F44" s="153"/>
      <c r="G44" s="153"/>
      <c r="H44" s="153">
        <f>'実質公債費比率（分子）の構造'!M$50</f>
        <v>404</v>
      </c>
      <c r="I44" s="153"/>
      <c r="J44" s="153"/>
      <c r="K44" s="153">
        <f>'実質公債費比率（分子）の構造'!N$50</f>
        <v>319</v>
      </c>
      <c r="L44" s="153"/>
      <c r="M44" s="153"/>
      <c r="N44" s="153">
        <f>'実質公債費比率（分子）の構造'!O$50</f>
        <v>441</v>
      </c>
      <c r="O44" s="153"/>
      <c r="P44" s="153"/>
    </row>
    <row r="45" spans="1:16" x14ac:dyDescent="0.15">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15">
      <c r="A46" s="153" t="s">
        <v>64</v>
      </c>
      <c r="B46" s="153">
        <f>'実質公債費比率（分子）の構造'!K$48</f>
        <v>3255</v>
      </c>
      <c r="C46" s="153"/>
      <c r="D46" s="153"/>
      <c r="E46" s="153">
        <f>'実質公債費比率（分子）の構造'!L$48</f>
        <v>3123</v>
      </c>
      <c r="F46" s="153"/>
      <c r="G46" s="153"/>
      <c r="H46" s="153">
        <f>'実質公債費比率（分子）の構造'!M$48</f>
        <v>3033</v>
      </c>
      <c r="I46" s="153"/>
      <c r="J46" s="153"/>
      <c r="K46" s="153">
        <f>'実質公債費比率（分子）の構造'!N$48</f>
        <v>3044</v>
      </c>
      <c r="L46" s="153"/>
      <c r="M46" s="153"/>
      <c r="N46" s="153">
        <f>'実質公債費比率（分子）の構造'!O$48</f>
        <v>2464</v>
      </c>
      <c r="O46" s="153"/>
      <c r="P46" s="153"/>
    </row>
    <row r="47" spans="1:16" x14ac:dyDescent="0.15">
      <c r="A47" s="153" t="s">
        <v>65</v>
      </c>
      <c r="B47" s="153">
        <f>'実質公債費比率（分子）の構造'!K$47</f>
        <v>7841</v>
      </c>
      <c r="C47" s="153"/>
      <c r="D47" s="153"/>
      <c r="E47" s="153">
        <f>'実質公債費比率（分子）の構造'!L$47</f>
        <v>8444</v>
      </c>
      <c r="F47" s="153"/>
      <c r="G47" s="153"/>
      <c r="H47" s="153">
        <f>'実質公債費比率（分子）の構造'!M$47</f>
        <v>8735</v>
      </c>
      <c r="I47" s="153"/>
      <c r="J47" s="153"/>
      <c r="K47" s="153">
        <f>'実質公債費比率（分子）の構造'!N$47</f>
        <v>9087</v>
      </c>
      <c r="L47" s="153"/>
      <c r="M47" s="153"/>
      <c r="N47" s="153">
        <f>'実質公債費比率（分子）の構造'!O$47</f>
        <v>9283</v>
      </c>
      <c r="O47" s="153"/>
      <c r="P47" s="153"/>
    </row>
    <row r="48" spans="1:16" x14ac:dyDescent="0.15">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15">
      <c r="A49" s="153" t="s">
        <v>67</v>
      </c>
      <c r="B49" s="153">
        <f>'実質公債費比率（分子）の構造'!K$45</f>
        <v>82271</v>
      </c>
      <c r="C49" s="153"/>
      <c r="D49" s="153"/>
      <c r="E49" s="153">
        <f>'実質公債費比率（分子）の構造'!L$45</f>
        <v>80476</v>
      </c>
      <c r="F49" s="153"/>
      <c r="G49" s="153"/>
      <c r="H49" s="153">
        <f>'実質公債費比率（分子）の構造'!M$45</f>
        <v>81998</v>
      </c>
      <c r="I49" s="153"/>
      <c r="J49" s="153"/>
      <c r="K49" s="153">
        <f>'実質公債費比率（分子）の構造'!N$45</f>
        <v>82335</v>
      </c>
      <c r="L49" s="153"/>
      <c r="M49" s="153"/>
      <c r="N49" s="153">
        <f>'実質公債費比率（分子）の構造'!O$45</f>
        <v>81596</v>
      </c>
      <c r="O49" s="153"/>
      <c r="P49" s="153"/>
    </row>
    <row r="50" spans="1:16" x14ac:dyDescent="0.15">
      <c r="A50" s="153" t="s">
        <v>68</v>
      </c>
      <c r="B50" s="153" t="e">
        <f>NA()</f>
        <v>#N/A</v>
      </c>
      <c r="C50" s="153">
        <f>IF(ISNUMBER('実質公債費比率（分子）の構造'!K$53),'実質公債費比率（分子）の構造'!K$53,NA())</f>
        <v>35108</v>
      </c>
      <c r="D50" s="153" t="e">
        <f>NA()</f>
        <v>#N/A</v>
      </c>
      <c r="E50" s="153" t="e">
        <f>NA()</f>
        <v>#N/A</v>
      </c>
      <c r="F50" s="153">
        <f>IF(ISNUMBER('実質公債費比率（分子）の構造'!L$53),'実質公債費比率（分子）の構造'!L$53,NA())</f>
        <v>31576</v>
      </c>
      <c r="G50" s="153" t="e">
        <f>NA()</f>
        <v>#N/A</v>
      </c>
      <c r="H50" s="153" t="e">
        <f>NA()</f>
        <v>#N/A</v>
      </c>
      <c r="I50" s="153">
        <f>IF(ISNUMBER('実質公債費比率（分子）の構造'!M$53),'実質公債費比率（分子）の構造'!M$53,NA())</f>
        <v>31981</v>
      </c>
      <c r="J50" s="153" t="e">
        <f>NA()</f>
        <v>#N/A</v>
      </c>
      <c r="K50" s="153" t="e">
        <f>NA()</f>
        <v>#N/A</v>
      </c>
      <c r="L50" s="153">
        <f>IF(ISNUMBER('実質公債費比率（分子）の構造'!N$53),'実質公債費比率（分子）の構造'!N$53,NA())</f>
        <v>31551</v>
      </c>
      <c r="M50" s="153" t="e">
        <f>NA()</f>
        <v>#N/A</v>
      </c>
      <c r="N50" s="153" t="e">
        <f>NA()</f>
        <v>#N/A</v>
      </c>
      <c r="O50" s="153">
        <f>IF(ISNUMBER('実質公債費比率（分子）の構造'!O$53),'実質公債費比率（分子）の構造'!O$53,NA())</f>
        <v>30709</v>
      </c>
      <c r="P50" s="153" t="e">
        <f>NA()</f>
        <v>#N/A</v>
      </c>
    </row>
    <row r="53" spans="1:16" x14ac:dyDescent="0.15">
      <c r="A53" s="121" t="s">
        <v>69</v>
      </c>
    </row>
    <row r="54" spans="1:16" x14ac:dyDescent="0.15">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15">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15">
      <c r="A56" s="152" t="s">
        <v>41</v>
      </c>
      <c r="B56" s="152"/>
      <c r="C56" s="152"/>
      <c r="D56" s="152">
        <f>'将来負担比率（分子）の構造'!I$52</f>
        <v>748276</v>
      </c>
      <c r="E56" s="152"/>
      <c r="F56" s="152"/>
      <c r="G56" s="152">
        <f>'将来負担比率（分子）の構造'!J$52</f>
        <v>739742</v>
      </c>
      <c r="H56" s="152"/>
      <c r="I56" s="152"/>
      <c r="J56" s="152">
        <f>'将来負担比率（分子）の構造'!K$52</f>
        <v>727403</v>
      </c>
      <c r="K56" s="152"/>
      <c r="L56" s="152"/>
      <c r="M56" s="152">
        <f>'将来負担比率（分子）の構造'!L$52</f>
        <v>714202</v>
      </c>
      <c r="N56" s="152"/>
      <c r="O56" s="152"/>
      <c r="P56" s="152">
        <f>'将来負担比率（分子）の構造'!M$52</f>
        <v>697893</v>
      </c>
    </row>
    <row r="57" spans="1:16" x14ac:dyDescent="0.15">
      <c r="A57" s="152" t="s">
        <v>40</v>
      </c>
      <c r="B57" s="152"/>
      <c r="C57" s="152"/>
      <c r="D57" s="152">
        <f>'将来負担比率（分子）の構造'!I$51</f>
        <v>11192</v>
      </c>
      <c r="E57" s="152"/>
      <c r="F57" s="152"/>
      <c r="G57" s="152">
        <f>'将来負担比率（分子）の構造'!J$51</f>
        <v>10671</v>
      </c>
      <c r="H57" s="152"/>
      <c r="I57" s="152"/>
      <c r="J57" s="152">
        <f>'将来負担比率（分子）の構造'!K$51</f>
        <v>9902</v>
      </c>
      <c r="K57" s="152"/>
      <c r="L57" s="152"/>
      <c r="M57" s="152">
        <f>'将来負担比率（分子）の構造'!L$51</f>
        <v>7627</v>
      </c>
      <c r="N57" s="152"/>
      <c r="O57" s="152"/>
      <c r="P57" s="152">
        <f>'将来負担比率（分子）の構造'!M$51</f>
        <v>4993</v>
      </c>
    </row>
    <row r="58" spans="1:16" x14ac:dyDescent="0.15">
      <c r="A58" s="152" t="s">
        <v>39</v>
      </c>
      <c r="B58" s="152"/>
      <c r="C58" s="152"/>
      <c r="D58" s="152">
        <f>'将来負担比率（分子）の構造'!I$50</f>
        <v>59649</v>
      </c>
      <c r="E58" s="152"/>
      <c r="F58" s="152"/>
      <c r="G58" s="152">
        <f>'将来負担比率（分子）の構造'!J$50</f>
        <v>68011</v>
      </c>
      <c r="H58" s="152"/>
      <c r="I58" s="152"/>
      <c r="J58" s="152">
        <f>'将来負担比率（分子）の構造'!K$50</f>
        <v>69355</v>
      </c>
      <c r="K58" s="152"/>
      <c r="L58" s="152"/>
      <c r="M58" s="152">
        <f>'将来負担比率（分子）の構造'!L$50</f>
        <v>74242</v>
      </c>
      <c r="N58" s="152"/>
      <c r="O58" s="152"/>
      <c r="P58" s="152">
        <f>'将来負担比率（分子）の構造'!M$50</f>
        <v>66050</v>
      </c>
    </row>
    <row r="59" spans="1:16" x14ac:dyDescent="0.15">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15">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15">
      <c r="A61" s="152" t="s">
        <v>34</v>
      </c>
      <c r="B61" s="152">
        <f>'将来負担比率（分子）の構造'!I$46</f>
        <v>15148</v>
      </c>
      <c r="C61" s="152"/>
      <c r="D61" s="152"/>
      <c r="E61" s="152">
        <f>'将来負担比率（分子）の構造'!J$46</f>
        <v>15046</v>
      </c>
      <c r="F61" s="152"/>
      <c r="G61" s="152"/>
      <c r="H61" s="152">
        <f>'将来負担比率（分子）の構造'!K$46</f>
        <v>14768</v>
      </c>
      <c r="I61" s="152"/>
      <c r="J61" s="152"/>
      <c r="K61" s="152">
        <f>'将来負担比率（分子）の構造'!L$46</f>
        <v>14759</v>
      </c>
      <c r="L61" s="152"/>
      <c r="M61" s="152"/>
      <c r="N61" s="152">
        <f>'将来負担比率（分子）の構造'!M$46</f>
        <v>10424</v>
      </c>
      <c r="O61" s="152"/>
      <c r="P61" s="152"/>
    </row>
    <row r="62" spans="1:16" x14ac:dyDescent="0.15">
      <c r="A62" s="152" t="s">
        <v>33</v>
      </c>
      <c r="B62" s="152">
        <f>'将来負担比率（分子）の構造'!I$45</f>
        <v>141118</v>
      </c>
      <c r="C62" s="152"/>
      <c r="D62" s="152"/>
      <c r="E62" s="152">
        <f>'将来負担比率（分子）の構造'!J$45</f>
        <v>133630</v>
      </c>
      <c r="F62" s="152"/>
      <c r="G62" s="152"/>
      <c r="H62" s="152">
        <f>'将来負担比率（分子）の構造'!K$45</f>
        <v>126201</v>
      </c>
      <c r="I62" s="152"/>
      <c r="J62" s="152"/>
      <c r="K62" s="152">
        <f>'将来負担比率（分子）の構造'!L$45</f>
        <v>118463</v>
      </c>
      <c r="L62" s="152"/>
      <c r="M62" s="152"/>
      <c r="N62" s="152">
        <f>'将来負担比率（分子）の構造'!M$45</f>
        <v>114535</v>
      </c>
      <c r="O62" s="152"/>
      <c r="P62" s="152"/>
    </row>
    <row r="63" spans="1:16" x14ac:dyDescent="0.15">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15">
      <c r="A64" s="152" t="s">
        <v>31</v>
      </c>
      <c r="B64" s="152">
        <f>'将来負担比率（分子）の構造'!I$43</f>
        <v>27862</v>
      </c>
      <c r="C64" s="152"/>
      <c r="D64" s="152"/>
      <c r="E64" s="152">
        <f>'将来負担比率（分子）の構造'!J$43</f>
        <v>31180</v>
      </c>
      <c r="F64" s="152"/>
      <c r="G64" s="152"/>
      <c r="H64" s="152">
        <f>'将来負担比率（分子）の構造'!K$43</f>
        <v>31588</v>
      </c>
      <c r="I64" s="152"/>
      <c r="J64" s="152"/>
      <c r="K64" s="152">
        <f>'将来負担比率（分子）の構造'!L$43</f>
        <v>32036</v>
      </c>
      <c r="L64" s="152"/>
      <c r="M64" s="152"/>
      <c r="N64" s="152">
        <f>'将来負担比率（分子）の構造'!M$43</f>
        <v>28269</v>
      </c>
      <c r="O64" s="152"/>
      <c r="P64" s="152"/>
    </row>
    <row r="65" spans="1:16" x14ac:dyDescent="0.15">
      <c r="A65" s="152" t="s">
        <v>30</v>
      </c>
      <c r="B65" s="152">
        <f>'将来負担比率（分子）の構造'!I$42</f>
        <v>515</v>
      </c>
      <c r="C65" s="152"/>
      <c r="D65" s="152"/>
      <c r="E65" s="152">
        <f>'将来負担比率（分子）の構造'!J$42</f>
        <v>416</v>
      </c>
      <c r="F65" s="152"/>
      <c r="G65" s="152"/>
      <c r="H65" s="152">
        <f>'将来負担比率（分子）の構造'!K$42</f>
        <v>381</v>
      </c>
      <c r="I65" s="152"/>
      <c r="J65" s="152"/>
      <c r="K65" s="152">
        <f>'将来負担比率（分子）の構造'!L$42</f>
        <v>274</v>
      </c>
      <c r="L65" s="152"/>
      <c r="M65" s="152"/>
      <c r="N65" s="152">
        <f>'将来負担比率（分子）の構造'!M$42</f>
        <v>200</v>
      </c>
      <c r="O65" s="152"/>
      <c r="P65" s="152"/>
    </row>
    <row r="66" spans="1:16" x14ac:dyDescent="0.15">
      <c r="A66" s="152" t="s">
        <v>29</v>
      </c>
      <c r="B66" s="152">
        <f>'将来負担比率（分子）の構造'!I$41</f>
        <v>1258640</v>
      </c>
      <c r="C66" s="152"/>
      <c r="D66" s="152"/>
      <c r="E66" s="152">
        <f>'将来負担比率（分子）の構造'!J$41</f>
        <v>1251454</v>
      </c>
      <c r="F66" s="152"/>
      <c r="G66" s="152"/>
      <c r="H66" s="152">
        <f>'将来負担比率（分子）の構造'!K$41</f>
        <v>1246825</v>
      </c>
      <c r="I66" s="152"/>
      <c r="J66" s="152"/>
      <c r="K66" s="152">
        <f>'将来負担比率（分子）の構造'!L$41</f>
        <v>1235780</v>
      </c>
      <c r="L66" s="152"/>
      <c r="M66" s="152"/>
      <c r="N66" s="152">
        <f>'将来負担比率（分子）の構造'!M$41</f>
        <v>1213261</v>
      </c>
      <c r="O66" s="152"/>
      <c r="P66" s="152"/>
    </row>
    <row r="67" spans="1:16" x14ac:dyDescent="0.15">
      <c r="A67" s="152" t="s">
        <v>72</v>
      </c>
      <c r="B67" s="152" t="e">
        <f>NA()</f>
        <v>#N/A</v>
      </c>
      <c r="C67" s="152">
        <f>IF(ISNUMBER('将来負担比率（分子）の構造'!I$53), IF('将来負担比率（分子）の構造'!I$53 &lt; 0, 0, '将来負担比率（分子）の構造'!I$53), NA())</f>
        <v>624166</v>
      </c>
      <c r="D67" s="152" t="e">
        <f>NA()</f>
        <v>#N/A</v>
      </c>
      <c r="E67" s="152" t="e">
        <f>NA()</f>
        <v>#N/A</v>
      </c>
      <c r="F67" s="152">
        <f>IF(ISNUMBER('将来負担比率（分子）の構造'!J$53), IF('将来負担比率（分子）の構造'!J$53 &lt; 0, 0, '将来負担比率（分子）の構造'!J$53), NA())</f>
        <v>613302</v>
      </c>
      <c r="G67" s="152" t="e">
        <f>NA()</f>
        <v>#N/A</v>
      </c>
      <c r="H67" s="152" t="e">
        <f>NA()</f>
        <v>#N/A</v>
      </c>
      <c r="I67" s="152">
        <f>IF(ISNUMBER('将来負担比率（分子）の構造'!K$53), IF('将来負担比率（分子）の構造'!K$53 &lt; 0, 0, '将来負担比率（分子）の構造'!K$53), NA())</f>
        <v>613104</v>
      </c>
      <c r="J67" s="152" t="e">
        <f>NA()</f>
        <v>#N/A</v>
      </c>
      <c r="K67" s="152" t="e">
        <f>NA()</f>
        <v>#N/A</v>
      </c>
      <c r="L67" s="152">
        <f>IF(ISNUMBER('将来負担比率（分子）の構造'!L$53), IF('将来負担比率（分子）の構造'!L$53 &lt; 0, 0, '将来負担比率（分子）の構造'!L$53), NA())</f>
        <v>605241</v>
      </c>
      <c r="M67" s="152" t="e">
        <f>NA()</f>
        <v>#N/A</v>
      </c>
      <c r="N67" s="152" t="e">
        <f>NA()</f>
        <v>#N/A</v>
      </c>
      <c r="O67" s="152">
        <f>IF(ISNUMBER('将来負担比率（分子）の構造'!M$53), IF('将来負担比率（分子）の構造'!M$53 &lt; 0, 0, '将来負担比率（分子）の構造'!M$53), NA())</f>
        <v>597752</v>
      </c>
      <c r="P67" s="152" t="e">
        <f>NA()</f>
        <v>#N/A</v>
      </c>
    </row>
    <row r="70" spans="1:16" x14ac:dyDescent="0.15">
      <c r="A70" s="154" t="s">
        <v>73</v>
      </c>
      <c r="B70" s="154"/>
      <c r="C70" s="154"/>
      <c r="D70" s="154"/>
      <c r="E70" s="154"/>
      <c r="F70" s="154"/>
    </row>
    <row r="71" spans="1:16" x14ac:dyDescent="0.15">
      <c r="A71" s="155"/>
      <c r="B71" s="155" t="str">
        <f>基金残高に係る経年分析!F54</f>
        <v>H28</v>
      </c>
      <c r="C71" s="155" t="str">
        <f>基金残高に係る経年分析!G54</f>
        <v>H29</v>
      </c>
      <c r="D71" s="155" t="str">
        <f>基金残高に係る経年分析!H54</f>
        <v>H30</v>
      </c>
    </row>
    <row r="72" spans="1:16" x14ac:dyDescent="0.15">
      <c r="A72" s="155" t="s">
        <v>74</v>
      </c>
      <c r="B72" s="156">
        <f>基金残高に係る経年分析!F55</f>
        <v>2381</v>
      </c>
      <c r="C72" s="156">
        <f>基金残高に係る経年分析!G55</f>
        <v>2562</v>
      </c>
      <c r="D72" s="156">
        <f>基金残高に係る経年分析!H55</f>
        <v>2743</v>
      </c>
    </row>
    <row r="73" spans="1:16" x14ac:dyDescent="0.15">
      <c r="A73" s="155" t="s">
        <v>75</v>
      </c>
      <c r="B73" s="156">
        <f>基金残高に係る経年分析!F56</f>
        <v>12580</v>
      </c>
      <c r="C73" s="156">
        <f>基金残高に係る経年分析!G56</f>
        <v>12776</v>
      </c>
      <c r="D73" s="156">
        <f>基金残高に係る経年分析!H56</f>
        <v>12972</v>
      </c>
    </row>
    <row r="74" spans="1:16" x14ac:dyDescent="0.15">
      <c r="A74" s="155" t="s">
        <v>76</v>
      </c>
      <c r="B74" s="156">
        <f>基金残高に係る経年分析!F57</f>
        <v>24981</v>
      </c>
      <c r="C74" s="156">
        <f>基金残高に係る経年分析!G57</f>
        <v>25108</v>
      </c>
      <c r="D74" s="156">
        <f>基金残高に係る経年分析!H57</f>
        <v>24878</v>
      </c>
    </row>
  </sheetData>
  <sheetProtection algorithmName="SHA-512" hashValue="Gc11w9h7mdX5/AE3s71DXZTA49M0GWmnCib57A+ndZtUtPtUCqpXeOhvDj8TpTiW8fqvdYuXlBR1f7TDq7bhgA==" saltValue="aDES3ooMQvkkj2arux1D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2020-03-09T03:40:37Z</cp:lastPrinted>
  <dcterms:created xsi:type="dcterms:W3CDTF">2020-02-10T01:30:25Z</dcterms:created>
  <dcterms:modified xsi:type="dcterms:W3CDTF">2020-10-09T02:00:00Z</dcterms:modified>
  <cp:category/>
</cp:coreProperties>
</file>