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tabRatio="86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18" r:id="rId14"/>
    <sheet name="施設類型別ストック情報分析表②" sheetId="17" r:id="rId15"/>
    <sheet name="データシート" sheetId="8" state="hidden" r:id="rId16"/>
  </sheets>
  <calcPr calcId="152511" concurrentManualCount="2"/>
</workbook>
</file>

<file path=xl/calcChain.xml><?xml version="1.0" encoding="utf-8"?>
<calcChain xmlns="http://schemas.openxmlformats.org/spreadsheetml/2006/main">
  <c r="AA35" i="11" l="1"/>
  <c r="AA34" i="11"/>
  <c r="AA33" i="11"/>
  <c r="AA32" i="11"/>
  <c r="AA31" i="11"/>
  <c r="AA30" i="11"/>
  <c r="AA29" i="11"/>
  <c r="AA28" i="11"/>
  <c r="AA23" i="11"/>
  <c r="AA18" i="11" l="1"/>
  <c r="AA17" i="11"/>
  <c r="AA16" i="11"/>
  <c r="AA15" i="11"/>
  <c r="AA14" i="11"/>
  <c r="AA13" i="11"/>
  <c r="AA12" i="11"/>
  <c r="AA11" i="11"/>
  <c r="AA10" i="11"/>
  <c r="AA9" i="11"/>
  <c r="AA8" i="11"/>
  <c r="AA7" i="11"/>
  <c r="BG33" i="9" l="1"/>
  <c r="BG32" i="9"/>
  <c r="BG31"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U35" i="9"/>
  <c r="BW34" i="9"/>
  <c r="BE34" i="9"/>
  <c r="U34" i="9"/>
  <c r="BW33" i="9"/>
  <c r="U33" i="9"/>
  <c r="BW32" i="9"/>
  <c r="U32" i="9"/>
  <c r="BW31" i="9"/>
  <c r="U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s="1"/>
  <c r="C35" i="9" s="1"/>
  <c r="C36" i="9" s="1"/>
  <c r="C37" i="9" s="1"/>
  <c r="C38" i="9" s="1"/>
  <c r="C39" i="9" s="1"/>
  <c r="C40" i="9" s="1"/>
  <c r="AM31" i="9" l="1"/>
  <c r="AM32" i="9" s="1"/>
  <c r="AM33" i="9" s="1"/>
  <c r="AM34" i="9" s="1"/>
  <c r="AM35" i="9" s="1"/>
  <c r="BE31" i="9" l="1"/>
  <c r="BE32" i="9" s="1"/>
  <c r="BE33" i="9" l="1"/>
  <c r="CO31" i="9"/>
  <c r="CO32" i="9" s="1"/>
  <c r="CO33" i="9" s="1"/>
  <c r="CO34" i="9" s="1"/>
  <c r="CO35" i="9" s="1"/>
  <c r="CO36" i="9" s="1"/>
  <c r="CO37" i="9" s="1"/>
  <c r="CO38" i="9" s="1"/>
  <c r="CO39" i="9" s="1"/>
  <c r="CO40" i="9" s="1"/>
</calcChain>
</file>

<file path=xl/sharedStrings.xml><?xml version="1.0" encoding="utf-8"?>
<sst xmlns="http://schemas.openxmlformats.org/spreadsheetml/2006/main" count="1222" uniqueCount="595">
  <si>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</si>
  <si>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</si>
  <si>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</si>
  <si>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</si>
  <si>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</si>
  <si>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</si>
  <si>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</si>
  <si>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</si>
  <si>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</si>
  <si>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</si>
  <si>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</si>
  <si>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</si>
  <si>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</si>
  <si>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</si>
  <si>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</si>
  <si>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</si>
  <si>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</si>
  <si>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</si>
  <si>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</si>
  <si>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</si>
  <si>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</si>
  <si>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</si>
  <si>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</si>
  <si>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</si>
  <si>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</si>
  <si>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</si>
  <si>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</si>
  <si>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</si>
  <si>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</si>
  <si>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</si>
  <si>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</si>
  <si>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</si>
  <si>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</si>
  <si>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</si>
  <si>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</si>
  <si>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</si>
  <si>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</si>
  <si>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</si>
  <si>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</si>
  <si>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</si>
  <si>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</si>
  <si>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</si>
  <si>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</si>
  <si>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</si>
  <si>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</si>
  <si>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</si>
  <si>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</si>
  <si>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</si>
  <si>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</si>
  <si>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</si>
  <si>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</si>
  <si>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</si>
  <si>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</si>
  <si>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</si>
  <si>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</si>
  <si>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</si>
  <si>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</si>
  <si>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</si>
  <si>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</si>
  <si>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</si>
  <si>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</si>
  <si>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</si>
  <si>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</si>
  <si>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</si>
  <si>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</si>
  <si>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富山県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</si>
  <si>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</si>
  <si>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</si>
  <si>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</si>
  <si>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</si>
  <si>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</si>
  <si>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</si>
  <si>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</si>
  <si>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</si>
  <si>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</si>
  <si>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</si>
  <si>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</si>
  <si>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</si>
  <si>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</si>
  <si>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</si>
  <si>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</si>
  <si>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</si>
  <si>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</si>
  <si>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</si>
  <si>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</si>
  <si>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</si>
  <si>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</si>
  <si>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</si>
  <si>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</si>
  <si>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</si>
  <si>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</si>
  <si>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</si>
  <si>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</si>
  <si>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</si>
  <si>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</si>
  <si>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</si>
  <si>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</si>
  <si>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</si>
  <si>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</si>
  <si>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</si>
  <si>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</si>
  <si>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</si>
  <si>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</si>
  <si>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</si>
  <si>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</si>
  <si>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</si>
  <si>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</si>
  <si>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</si>
  <si>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</si>
  <si>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</si>
  <si>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</si>
  <si>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</si>
  <si>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</si>
  <si>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</si>
  <si>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</si>
  <si>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</si>
  <si>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</si>
  <si>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</si>
  <si>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</si>
  <si>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</si>
  <si>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</si>
  <si>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</si>
  <si>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</si>
  <si>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</si>
  <si>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</si>
  <si>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</si>
  <si>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</si>
  <si>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</si>
  <si>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</si>
  <si>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</si>
  <si>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</si>
  <si>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</si>
  <si>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</si>
  <si>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</si>
  <si>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</si>
  <si>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</si>
  <si>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</si>
  <si>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</si>
  <si>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</si>
  <si>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</si>
  <si>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</si>
  <si>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</si>
  <si>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</si>
  <si>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</si>
  <si>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</si>
  <si>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</si>
  <si>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</si>
  <si>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</si>
  <si>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</si>
  <si>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</si>
  <si>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</si>
  <si>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</si>
  <si>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</si>
  <si>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</si>
  <si>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</si>
  <si>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</si>
  <si>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</si>
  <si>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</si>
  <si>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</si>
  <si>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</si>
  <si>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</si>
  <si>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</si>
  <si>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</si>
  <si>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</si>
  <si>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</si>
  <si>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</si>
  <si>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</si>
  <si>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富山県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</si>
  <si>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</si>
  <si>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</si>
  <si>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</si>
  <si>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</si>
  <si>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</si>
  <si>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</si>
  <si>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</si>
  <si>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</si>
  <si>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</si>
  <si>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</si>
  <si>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</si>
  <si>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</si>
  <si>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</si>
  <si>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</si>
  <si>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</si>
  <si>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</si>
  <si>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</si>
  <si>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</si>
  <si>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</si>
  <si>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</si>
  <si>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</si>
  <si>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</si>
  <si>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</si>
  <si>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</si>
  <si>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</si>
  <si>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</si>
  <si>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</si>
  <si>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</si>
  <si>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</si>
  <si>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</si>
  <si>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</si>
  <si>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</si>
  <si>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</si>
  <si>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</si>
  <si>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</si>
  <si>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</si>
  <si>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</si>
  <si>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</si>
  <si>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</si>
  <si>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</si>
  <si>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</si>
  <si>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</si>
  <si>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</si>
  <si>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</si>
  <si>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</si>
  <si>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</si>
  <si>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</si>
  <si>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</si>
  <si>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</si>
  <si>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</si>
  <si>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</si>
  <si>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</si>
  <si>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</si>
  <si>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</si>
  <si>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</si>
  <si>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</si>
  <si>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</si>
  <si>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</si>
  <si>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</si>
  <si>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</si>
  <si>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</si>
  <si>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</si>
  <si>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</si>
  <si>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</si>
  <si>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</si>
  <si>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</si>
  <si>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</si>
  <si>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</si>
  <si>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</si>
  <si>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</si>
  <si>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</si>
  <si>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</si>
  <si>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</si>
  <si>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</si>
  <si>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</si>
  <si>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</si>
  <si>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</si>
  <si>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</si>
  <si>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</si>
  <si>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</si>
  <si>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</si>
  <si>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</si>
  <si>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</si>
  <si>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</si>
  <si>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</si>
  <si>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</si>
  <si>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</si>
  <si>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</si>
  <si>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</si>
  <si>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</si>
  <si>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</si>
  <si>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</si>
  <si>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</si>
  <si>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</si>
  <si>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</si>
  <si>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</si>
  <si>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</si>
  <si>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</si>
  <si>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</si>
  <si>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</si>
  <si>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</si>
  <si>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</si>
  <si>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</si>
  <si>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</si>
  <si>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</si>
  <si>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</si>
  <si>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</si>
  <si>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</si>
  <si>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</si>
  <si>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</si>
  <si>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</si>
  <si>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</si>
  <si>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</si>
  <si>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</si>
  <si>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</si>
  <si>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</si>
  <si>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</si>
  <si>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</si>
  <si>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</si>
  <si>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</si>
  <si>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</si>
  <si>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</si>
  <si>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</si>
  <si>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</si>
  <si>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</si>
  <si>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</si>
  <si>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</si>
  <si>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</si>
  <si>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</si>
  <si>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</si>
  <si>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</si>
  <si>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</si>
  <si>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</si>
  <si>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</si>
  <si>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</si>
  <si>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</si>
  <si>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</si>
  <si>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</si>
  <si>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</si>
  <si>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</si>
  <si>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</si>
  <si>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</si>
  <si>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</si>
  <si>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</si>
  <si>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富山県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</si>
  <si>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</si>
  <si>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</si>
  <si>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</si>
  <si>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</si>
  <si>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</si>
  <si>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</si>
  <si>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</si>
  <si>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</si>
  <si>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</si>
  <si>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</si>
  <si>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</si>
  <si>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</si>
  <si>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</si>
  <si>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</si>
  <si>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</si>
  <si>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</si>
  <si>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</si>
  <si>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</si>
  <si>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</si>
  <si>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</si>
  <si>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</si>
  <si>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</si>
  <si>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</si>
  <si>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</si>
  <si>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</si>
  <si>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</si>
  <si>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</si>
  <si>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</si>
  <si>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</si>
  <si>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</si>
  <si>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</si>
  <si>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</si>
  <si>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法適用企業</t>
    <phoneticPr fontId="5"/>
  </si>
  <si>
    <t>水道事業会計</t>
    <phoneticPr fontId="5"/>
  </si>
  <si>
    <t>病院事業会計</t>
    <phoneticPr fontId="5"/>
  </si>
  <si>
    <t>流域下水道事業特別会計</t>
    <phoneticPr fontId="5"/>
  </si>
  <si>
    <t>法非適用企業</t>
    <phoneticPr fontId="5"/>
  </si>
  <si>
    <t>港湾施設特別会計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</si>
  <si>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</si>
  <si>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</si>
  <si>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</si>
  <si>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</si>
  <si>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</si>
  <si>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</si>
  <si>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</si>
  <si>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</si>
  <si>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</si>
  <si>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</si>
  <si>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</si>
  <si>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</si>
  <si>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</si>
  <si>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</si>
  <si>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</si>
  <si>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</si>
  <si>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</si>
  <si>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</si>
  <si>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</si>
  <si>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</si>
  <si>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</si>
  <si>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</si>
  <si>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</si>
  <si>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</si>
  <si>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</si>
  <si>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</si>
  <si>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</si>
  <si>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</si>
  <si>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</si>
  <si>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</si>
  <si>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</si>
  <si>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</si>
  <si>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</si>
  <si>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</si>
  <si>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</si>
  <si>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</si>
  <si>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</si>
  <si>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</si>
  <si>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</si>
  <si>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</si>
  <si>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</si>
  <si>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</si>
  <si>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</si>
  <si>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</si>
  <si>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</si>
  <si>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</si>
  <si>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</si>
  <si>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</si>
  <si>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</si>
  <si>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</si>
  <si>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</si>
  <si>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</si>
  <si>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</si>
  <si>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</si>
  <si>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</si>
  <si>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</si>
  <si>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</si>
  <si>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</si>
  <si>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</si>
  <si>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</si>
  <si>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</si>
  <si>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</si>
  <si>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</si>
  <si>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</si>
  <si>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</si>
  <si>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</si>
  <si>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</si>
  <si>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</si>
  <si>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</si>
  <si>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</si>
  <si>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</si>
  <si>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</si>
  <si>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</si>
  <si>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</si>
  <si>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</si>
  <si>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</si>
  <si>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</si>
  <si>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</si>
  <si>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</si>
  <si>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</si>
  <si>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</si>
  <si>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</si>
  <si>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</si>
  <si>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</si>
  <si>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</si>
  <si>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</si>
  <si>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</si>
  <si>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</si>
  <si>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</si>
  <si>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</si>
  <si>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</si>
  <si>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</si>
  <si>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</si>
  <si>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</si>
  <si>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</si>
  <si>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</si>
  <si>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</si>
  <si>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</si>
  <si>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</si>
  <si>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</si>
  <si>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</si>
  <si>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</si>
  <si>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</si>
  <si>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</si>
  <si>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</si>
  <si>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</si>
  <si>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</si>
  <si>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</si>
  <si>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</si>
  <si>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</si>
  <si>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</si>
  <si>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</si>
  <si>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</si>
  <si>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</si>
  <si>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</si>
  <si>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</si>
  <si>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</si>
  <si>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</si>
  <si>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</si>
  <si>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</si>
  <si>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</si>
  <si>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</si>
  <si>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</si>
  <si>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</si>
  <si>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</si>
  <si>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</si>
  <si>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</si>
  <si>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</si>
  <si>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</si>
  <si>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</si>
  <si>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</si>
  <si>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</si>
  <si>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</si>
  <si>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</si>
  <si>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</si>
  <si>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</si>
  <si>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</si>
  <si>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</si>
  <si>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</si>
  <si>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</si>
  <si>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「元富山県営水力電気並鉄道事業」資金特別会計</t>
  </si>
  <si>
    <t>病院事業会計</t>
  </si>
  <si>
    <t>電気事業会計</t>
  </si>
  <si>
    <t>工業用水道事業会計</t>
  </si>
  <si>
    <t>水道事業会計</t>
  </si>
  <si>
    <t>一般会計</t>
  </si>
  <si>
    <t>流域下水道事業特別会計</t>
  </si>
  <si>
    <t>工業用地等管理特別会計</t>
  </si>
  <si>
    <t>その他会計（赤字）</t>
  </si>
  <si>
    <t>その他会計（黒字）</t>
  </si>
  <si>
    <t>一般会計</t>
    <rPh sb="0" eb="2">
      <t>イッパン</t>
    </rPh>
    <rPh sb="2" eb="4">
      <t>カイケイ</t>
    </rPh>
    <phoneticPr fontId="5"/>
  </si>
  <si>
    <t>物品調達等管理特別会計</t>
    <rPh sb="0" eb="2">
      <t>ブッピン</t>
    </rPh>
    <rPh sb="2" eb="4">
      <t>チョウタツ</t>
    </rPh>
    <rPh sb="4" eb="5">
      <t>トウ</t>
    </rPh>
    <rPh sb="5" eb="7">
      <t>カンリ</t>
    </rPh>
    <rPh sb="7" eb="9">
      <t>トクベツ</t>
    </rPh>
    <rPh sb="9" eb="11">
      <t>カイケイ</t>
    </rPh>
    <phoneticPr fontId="5"/>
  </si>
  <si>
    <t>公債管理特別会計</t>
    <rPh sb="0" eb="2">
      <t>コウサイ</t>
    </rPh>
    <rPh sb="2" eb="4">
      <t>カンリ</t>
    </rPh>
    <rPh sb="4" eb="6">
      <t>トクベツ</t>
    </rPh>
    <rPh sb="6" eb="8">
      <t>カイケイ</t>
    </rPh>
    <phoneticPr fontId="5"/>
  </si>
  <si>
    <t>収入証紙特別会計</t>
    <rPh sb="0" eb="2">
      <t>シュウニュウ</t>
    </rPh>
    <rPh sb="2" eb="4">
      <t>ショウシ</t>
    </rPh>
    <rPh sb="4" eb="6">
      <t>トクベツ</t>
    </rPh>
    <rPh sb="6" eb="8">
      <t>カイケイ</t>
    </rPh>
    <phoneticPr fontId="5"/>
  </si>
  <si>
    <t>母子父子寡婦福祉資金特別会計</t>
    <rPh sb="0" eb="2">
      <t>ボシ</t>
    </rPh>
    <rPh sb="2" eb="4">
      <t>フシ</t>
    </rPh>
    <rPh sb="4" eb="6">
      <t>カフ</t>
    </rPh>
    <rPh sb="6" eb="8">
      <t>フクシ</t>
    </rPh>
    <rPh sb="8" eb="10">
      <t>シキン</t>
    </rPh>
    <rPh sb="10" eb="12">
      <t>トクベツ</t>
    </rPh>
    <rPh sb="12" eb="14">
      <t>カイケイ</t>
    </rPh>
    <phoneticPr fontId="5"/>
  </si>
  <si>
    <t>中小企業活性化資金特別会計</t>
    <rPh sb="0" eb="2">
      <t>チュウショウ</t>
    </rPh>
    <rPh sb="2" eb="4">
      <t>キギョウ</t>
    </rPh>
    <rPh sb="4" eb="7">
      <t>カッセイカ</t>
    </rPh>
    <rPh sb="7" eb="9">
      <t>シキン</t>
    </rPh>
    <rPh sb="9" eb="11">
      <t>トクベツ</t>
    </rPh>
    <rPh sb="11" eb="13">
      <t>カイケイ</t>
    </rPh>
    <phoneticPr fontId="5"/>
  </si>
  <si>
    <t>就農支援資金特別会計</t>
    <rPh sb="0" eb="2">
      <t>シュウノウ</t>
    </rPh>
    <rPh sb="2" eb="4">
      <t>シエン</t>
    </rPh>
    <rPh sb="4" eb="6">
      <t>シキン</t>
    </rPh>
    <rPh sb="6" eb="8">
      <t>トクベツ</t>
    </rPh>
    <rPh sb="8" eb="10">
      <t>カイケイ</t>
    </rPh>
    <phoneticPr fontId="5"/>
  </si>
  <si>
    <t>沿岸漁業改善資金特別会計</t>
    <rPh sb="0" eb="2">
      <t>エンガン</t>
    </rPh>
    <rPh sb="2" eb="4">
      <t>ギョギョウ</t>
    </rPh>
    <rPh sb="4" eb="6">
      <t>カイゼン</t>
    </rPh>
    <rPh sb="6" eb="8">
      <t>シキン</t>
    </rPh>
    <rPh sb="8" eb="10">
      <t>トクベツ</t>
    </rPh>
    <rPh sb="10" eb="12">
      <t>カイケイ</t>
    </rPh>
    <phoneticPr fontId="5"/>
  </si>
  <si>
    <t>林業振興・有峰森林特別会計</t>
    <rPh sb="0" eb="2">
      <t>リンギョウ</t>
    </rPh>
    <rPh sb="2" eb="4">
      <t>シンコウ</t>
    </rPh>
    <rPh sb="5" eb="6">
      <t>アリ</t>
    </rPh>
    <rPh sb="6" eb="7">
      <t>ミネ</t>
    </rPh>
    <rPh sb="7" eb="9">
      <t>シンリン</t>
    </rPh>
    <rPh sb="9" eb="11">
      <t>トクベツ</t>
    </rPh>
    <rPh sb="11" eb="13">
      <t>カイケイ</t>
    </rPh>
    <phoneticPr fontId="5"/>
  </si>
  <si>
    <t>奨学資金特別会計</t>
    <rPh sb="0" eb="2">
      <t>ショウガク</t>
    </rPh>
    <rPh sb="2" eb="4">
      <t>シキン</t>
    </rPh>
    <rPh sb="4" eb="6">
      <t>トクベツ</t>
    </rPh>
    <rPh sb="6" eb="8">
      <t>カイケイ</t>
    </rPh>
    <phoneticPr fontId="5"/>
  </si>
  <si>
    <t>公共用地先行取得事業特別会計</t>
    <rPh sb="0" eb="2">
      <t>コウキョウ</t>
    </rPh>
    <rPh sb="2" eb="4">
      <t>ヨウチ</t>
    </rPh>
    <rPh sb="4" eb="6">
      <t>センコウ</t>
    </rPh>
    <rPh sb="6" eb="8">
      <t>シュトク</t>
    </rPh>
    <rPh sb="8" eb="10">
      <t>ジギョウ</t>
    </rPh>
    <rPh sb="10" eb="12">
      <t>トクベツ</t>
    </rPh>
    <rPh sb="12" eb="14">
      <t>カイケイ</t>
    </rPh>
    <phoneticPr fontId="5"/>
  </si>
  <si>
    <t>「富山県営水力水力電気並鉄道事業」資金特別会計</t>
    <rPh sb="1" eb="5">
      <t>トヤマケンエイ</t>
    </rPh>
    <rPh sb="5" eb="7">
      <t>スイリョク</t>
    </rPh>
    <rPh sb="7" eb="9">
      <t>スイリョク</t>
    </rPh>
    <rPh sb="9" eb="11">
      <t>デンキ</t>
    </rPh>
    <rPh sb="11" eb="12">
      <t>ナミ</t>
    </rPh>
    <rPh sb="12" eb="14">
      <t>テツドウ</t>
    </rPh>
    <rPh sb="14" eb="16">
      <t>ジギョウ</t>
    </rPh>
    <rPh sb="17" eb="19">
      <t>シキン</t>
    </rPh>
    <rPh sb="19" eb="21">
      <t>トクベツ</t>
    </rPh>
    <rPh sb="21" eb="23">
      <t>カイケイ</t>
    </rPh>
    <phoneticPr fontId="5"/>
  </si>
  <si>
    <t>病院事業会計</t>
    <rPh sb="0" eb="2">
      <t>ビョウイン</t>
    </rPh>
    <rPh sb="2" eb="4">
      <t>ジギョウ</t>
    </rPh>
    <rPh sb="4" eb="6">
      <t>カイケイ</t>
    </rPh>
    <phoneticPr fontId="5"/>
  </si>
  <si>
    <t>電気事業会計</t>
    <rPh sb="0" eb="2">
      <t>デンキ</t>
    </rPh>
    <rPh sb="2" eb="4">
      <t>ジギョウ</t>
    </rPh>
    <rPh sb="4" eb="6">
      <t>カイケイ</t>
    </rPh>
    <phoneticPr fontId="5"/>
  </si>
  <si>
    <t>水道事業会計</t>
    <rPh sb="0" eb="2">
      <t>スイドウ</t>
    </rPh>
    <rPh sb="2" eb="4">
      <t>ジギョウ</t>
    </rPh>
    <rPh sb="4" eb="6">
      <t>カイケイ</t>
    </rPh>
    <phoneticPr fontId="5"/>
  </si>
  <si>
    <t>工業用水道事業会計</t>
    <rPh sb="0" eb="3">
      <t>コウギョウヨウ</t>
    </rPh>
    <rPh sb="3" eb="5">
      <t>スイドウ</t>
    </rPh>
    <rPh sb="5" eb="7">
      <t>ジギョウ</t>
    </rPh>
    <rPh sb="7" eb="9">
      <t>カイケイ</t>
    </rPh>
    <phoneticPr fontId="5"/>
  </si>
  <si>
    <t>地域開発事業会計</t>
    <rPh sb="0" eb="2">
      <t>チイキ</t>
    </rPh>
    <rPh sb="2" eb="4">
      <t>カイハツ</t>
    </rPh>
    <rPh sb="4" eb="6">
      <t>ジギョウ</t>
    </rPh>
    <rPh sb="6" eb="8">
      <t>カイケイ</t>
    </rPh>
    <phoneticPr fontId="5"/>
  </si>
  <si>
    <t>流域下水道事業特別会計</t>
    <rPh sb="0" eb="2">
      <t>リュウイキ</t>
    </rPh>
    <rPh sb="2" eb="5">
      <t>ゲスイドウ</t>
    </rPh>
    <rPh sb="5" eb="7">
      <t>ジギョウ</t>
    </rPh>
    <rPh sb="7" eb="9">
      <t>トクベツ</t>
    </rPh>
    <rPh sb="9" eb="11">
      <t>カイケイ</t>
    </rPh>
    <phoneticPr fontId="5"/>
  </si>
  <si>
    <t>港湾施設特別会計</t>
    <rPh sb="0" eb="2">
      <t>コウワン</t>
    </rPh>
    <rPh sb="2" eb="4">
      <t>シセツ</t>
    </rPh>
    <rPh sb="4" eb="6">
      <t>トクベツ</t>
    </rPh>
    <rPh sb="6" eb="8">
      <t>カイケイ</t>
    </rPh>
    <phoneticPr fontId="5"/>
  </si>
  <si>
    <t>工業用地等管理特別会計</t>
    <rPh sb="0" eb="2">
      <t>コウギョウ</t>
    </rPh>
    <rPh sb="2" eb="4">
      <t>ヨウチ</t>
    </rPh>
    <rPh sb="4" eb="5">
      <t>トウ</t>
    </rPh>
    <rPh sb="5" eb="7">
      <t>カンリ</t>
    </rPh>
    <rPh sb="7" eb="9">
      <t>トクベツ</t>
    </rPh>
    <rPh sb="9" eb="11">
      <t>カイケイ</t>
    </rPh>
    <phoneticPr fontId="5"/>
  </si>
  <si>
    <t>富山県道路公社</t>
    <rPh sb="0" eb="3">
      <t>トヤマケン</t>
    </rPh>
    <rPh sb="3" eb="5">
      <t>ドウロ</t>
    </rPh>
    <rPh sb="5" eb="7">
      <t>コウシャ</t>
    </rPh>
    <phoneticPr fontId="5"/>
  </si>
  <si>
    <t>公立大学法人富山県立大学</t>
    <rPh sb="0" eb="2">
      <t>コウリツ</t>
    </rPh>
    <rPh sb="2" eb="4">
      <t>ダイガク</t>
    </rPh>
    <rPh sb="4" eb="6">
      <t>ホウジン</t>
    </rPh>
    <rPh sb="6" eb="8">
      <t>トヤマ</t>
    </rPh>
    <rPh sb="8" eb="10">
      <t>ケンリツ</t>
    </rPh>
    <rPh sb="10" eb="12">
      <t>ダイガク</t>
    </rPh>
    <phoneticPr fontId="5"/>
  </si>
  <si>
    <t>(財)富山県消防設備保守協会</t>
    <rPh sb="1" eb="2">
      <t>ザイ</t>
    </rPh>
    <rPh sb="3" eb="6">
      <t>トヤマケン</t>
    </rPh>
    <rPh sb="6" eb="8">
      <t>ショウボウ</t>
    </rPh>
    <rPh sb="8" eb="10">
      <t>セツビ</t>
    </rPh>
    <rPh sb="10" eb="12">
      <t>ホシュ</t>
    </rPh>
    <rPh sb="12" eb="14">
      <t>キョウカイ</t>
    </rPh>
    <phoneticPr fontId="5"/>
  </si>
  <si>
    <t>(株)チューリップテレビ</t>
    <rPh sb="1" eb="2">
      <t>カブ</t>
    </rPh>
    <phoneticPr fontId="5"/>
  </si>
  <si>
    <t>(財)富山県文化振興財団</t>
    <rPh sb="1" eb="2">
      <t>ザイ</t>
    </rPh>
    <rPh sb="3" eb="6">
      <t>トヤマケン</t>
    </rPh>
    <rPh sb="6" eb="8">
      <t>ブンカ</t>
    </rPh>
    <rPh sb="8" eb="10">
      <t>シンコウ</t>
    </rPh>
    <rPh sb="10" eb="12">
      <t>ザイダン</t>
    </rPh>
    <phoneticPr fontId="5"/>
  </si>
  <si>
    <t>(財)とやま環境財団</t>
    <rPh sb="1" eb="2">
      <t>ザイ</t>
    </rPh>
    <rPh sb="6" eb="8">
      <t>カンキョウ</t>
    </rPh>
    <rPh sb="8" eb="10">
      <t>ザイダン</t>
    </rPh>
    <phoneticPr fontId="5"/>
  </si>
  <si>
    <t>(財)とやま国際センター</t>
    <rPh sb="1" eb="2">
      <t>ザイ</t>
    </rPh>
    <rPh sb="6" eb="8">
      <t>コクサイ</t>
    </rPh>
    <phoneticPr fontId="5"/>
  </si>
  <si>
    <t>(財)富山県女性財団</t>
    <rPh sb="1" eb="2">
      <t>ザイ</t>
    </rPh>
    <rPh sb="3" eb="5">
      <t>トヤマ</t>
    </rPh>
    <rPh sb="5" eb="6">
      <t>ケン</t>
    </rPh>
    <rPh sb="6" eb="8">
      <t>ジョセイ</t>
    </rPh>
    <rPh sb="8" eb="10">
      <t>ザイダン</t>
    </rPh>
    <phoneticPr fontId="5"/>
  </si>
  <si>
    <t>加越能バス(株)</t>
    <rPh sb="0" eb="1">
      <t>クワ</t>
    </rPh>
    <rPh sb="1" eb="2">
      <t>エツ</t>
    </rPh>
    <rPh sb="2" eb="3">
      <t>ノウ</t>
    </rPh>
    <rPh sb="5" eb="8">
      <t>カブ</t>
    </rPh>
    <rPh sb="6" eb="7">
      <t>カブ</t>
    </rPh>
    <phoneticPr fontId="5"/>
  </si>
  <si>
    <t>富山地方鉄道(株)</t>
    <rPh sb="0" eb="2">
      <t>トヤマ</t>
    </rPh>
    <rPh sb="2" eb="4">
      <t>チホウ</t>
    </rPh>
    <rPh sb="4" eb="6">
      <t>テツドウ</t>
    </rPh>
    <rPh sb="7" eb="8">
      <t>カブ</t>
    </rPh>
    <phoneticPr fontId="5"/>
  </si>
  <si>
    <t>(財)富山県健康づくり財団</t>
    <rPh sb="1" eb="2">
      <t>ザイ</t>
    </rPh>
    <rPh sb="3" eb="6">
      <t>トヤマケン</t>
    </rPh>
    <rPh sb="6" eb="8">
      <t>ケンコウ</t>
    </rPh>
    <rPh sb="11" eb="13">
      <t>ザイダン</t>
    </rPh>
    <phoneticPr fontId="5"/>
  </si>
  <si>
    <t>(財)富山県生活衛生営業指導センター</t>
    <rPh sb="1" eb="2">
      <t>ザイ</t>
    </rPh>
    <rPh sb="3" eb="6">
      <t>トヤマケン</t>
    </rPh>
    <rPh sb="6" eb="8">
      <t>セイカツ</t>
    </rPh>
    <rPh sb="8" eb="10">
      <t>エイセイ</t>
    </rPh>
    <rPh sb="10" eb="12">
      <t>エイギョウ</t>
    </rPh>
    <rPh sb="12" eb="14">
      <t>シドウ</t>
    </rPh>
    <phoneticPr fontId="5"/>
  </si>
  <si>
    <t>(財)富山県移植推進財団</t>
    <rPh sb="1" eb="2">
      <t>ザイ</t>
    </rPh>
    <rPh sb="3" eb="6">
      <t>トヤマケン</t>
    </rPh>
    <rPh sb="6" eb="8">
      <t>イショク</t>
    </rPh>
    <rPh sb="8" eb="10">
      <t>スイシン</t>
    </rPh>
    <rPh sb="10" eb="12">
      <t>ザイダン</t>
    </rPh>
    <phoneticPr fontId="5"/>
  </si>
  <si>
    <t>(財)富山県アイバンク</t>
    <rPh sb="1" eb="2">
      <t>ザイ</t>
    </rPh>
    <rPh sb="3" eb="6">
      <t>トヤマケン</t>
    </rPh>
    <phoneticPr fontId="5"/>
  </si>
  <si>
    <t>(財)富山会館</t>
    <rPh sb="1" eb="2">
      <t>ザイ</t>
    </rPh>
    <rPh sb="3" eb="5">
      <t>トヤマ</t>
    </rPh>
    <rPh sb="5" eb="7">
      <t>カイカン</t>
    </rPh>
    <phoneticPr fontId="5"/>
  </si>
  <si>
    <t>(財)富山県新世紀産業機構</t>
    <rPh sb="1" eb="2">
      <t>ザイ</t>
    </rPh>
    <rPh sb="3" eb="6">
      <t>トヤマケン</t>
    </rPh>
    <rPh sb="6" eb="9">
      <t>シンセイキ</t>
    </rPh>
    <rPh sb="9" eb="11">
      <t>サンギョウ</t>
    </rPh>
    <rPh sb="11" eb="13">
      <t>キコウ</t>
    </rPh>
    <phoneticPr fontId="5"/>
  </si>
  <si>
    <t>(財)富山県産業創造センター</t>
    <rPh sb="1" eb="2">
      <t>ザイ</t>
    </rPh>
    <rPh sb="3" eb="6">
      <t>トヤマケン</t>
    </rPh>
    <rPh sb="6" eb="8">
      <t>サンギョウ</t>
    </rPh>
    <rPh sb="8" eb="10">
      <t>ソウゾウ</t>
    </rPh>
    <phoneticPr fontId="5"/>
  </si>
  <si>
    <t>(財)富山産業展示館</t>
    <rPh sb="1" eb="2">
      <t>ザイ</t>
    </rPh>
    <rPh sb="3" eb="5">
      <t>トヤマ</t>
    </rPh>
    <rPh sb="5" eb="7">
      <t>サンギョウ</t>
    </rPh>
    <rPh sb="7" eb="10">
      <t>テンジカン</t>
    </rPh>
    <phoneticPr fontId="5"/>
  </si>
  <si>
    <t>(財)富山勤労総合福祉センター</t>
    <rPh sb="1" eb="2">
      <t>ザイ</t>
    </rPh>
    <rPh sb="3" eb="5">
      <t>トヤマ</t>
    </rPh>
    <rPh sb="5" eb="7">
      <t>キンロウ</t>
    </rPh>
    <rPh sb="7" eb="9">
      <t>ソウゴウ</t>
    </rPh>
    <rPh sb="9" eb="11">
      <t>フクシ</t>
    </rPh>
    <phoneticPr fontId="5"/>
  </si>
  <si>
    <t>(財)近畿富山会館</t>
    <rPh sb="1" eb="2">
      <t>ザイ</t>
    </rPh>
    <rPh sb="3" eb="5">
      <t>キンキ</t>
    </rPh>
    <rPh sb="5" eb="7">
      <t>トヤマ</t>
    </rPh>
    <rPh sb="7" eb="9">
      <t>カイカン</t>
    </rPh>
    <phoneticPr fontId="5"/>
  </si>
  <si>
    <t>(財)富山県労働福祉基金</t>
    <rPh sb="1" eb="2">
      <t>ザイ</t>
    </rPh>
    <rPh sb="3" eb="6">
      <t>トヤマケン</t>
    </rPh>
    <rPh sb="6" eb="8">
      <t>ロウドウ</t>
    </rPh>
    <rPh sb="8" eb="10">
      <t>フクシ</t>
    </rPh>
    <rPh sb="10" eb="12">
      <t>キキン</t>
    </rPh>
    <phoneticPr fontId="5"/>
  </si>
  <si>
    <t>(株)富山県総合情報センター</t>
    <rPh sb="1" eb="2">
      <t>カブ</t>
    </rPh>
    <rPh sb="3" eb="6">
      <t>トヤマケン</t>
    </rPh>
    <rPh sb="6" eb="8">
      <t>ソウゴウ</t>
    </rPh>
    <rPh sb="8" eb="10">
      <t>ジョウホウ</t>
    </rPh>
    <phoneticPr fontId="5"/>
  </si>
  <si>
    <t>(財)富山県勤労者信用基金協会</t>
    <rPh sb="1" eb="2">
      <t>ザイ</t>
    </rPh>
    <rPh sb="3" eb="5">
      <t>トヤマ</t>
    </rPh>
    <rPh sb="5" eb="6">
      <t>ケン</t>
    </rPh>
    <rPh sb="6" eb="9">
      <t>キンロウシャ</t>
    </rPh>
    <rPh sb="9" eb="11">
      <t>シンヨウ</t>
    </rPh>
    <rPh sb="11" eb="13">
      <t>キキン</t>
    </rPh>
    <rPh sb="13" eb="15">
      <t>キョウカイ</t>
    </rPh>
    <phoneticPr fontId="5"/>
  </si>
  <si>
    <t>富山県いきいき物産(株)</t>
    <rPh sb="0" eb="3">
      <t>トヤマケン</t>
    </rPh>
    <rPh sb="7" eb="9">
      <t>ブッサン</t>
    </rPh>
    <rPh sb="10" eb="11">
      <t>カブ</t>
    </rPh>
    <phoneticPr fontId="5"/>
  </si>
  <si>
    <t>▲１</t>
    <phoneticPr fontId="32"/>
  </si>
  <si>
    <t>(株)富山県産業高度化センター</t>
    <rPh sb="1" eb="2">
      <t>カブ</t>
    </rPh>
    <rPh sb="3" eb="6">
      <t>トヤマケン</t>
    </rPh>
    <rPh sb="6" eb="8">
      <t>サンギョウ</t>
    </rPh>
    <rPh sb="8" eb="11">
      <t>コウドカ</t>
    </rPh>
    <phoneticPr fontId="5"/>
  </si>
  <si>
    <t>(財)富山コンベンションビューロー</t>
  </si>
  <si>
    <t>(社)富山県野菜価格安定資金協会</t>
    <rPh sb="1" eb="2">
      <t>シャ</t>
    </rPh>
    <rPh sb="3" eb="6">
      <t>トヤマケン</t>
    </rPh>
    <rPh sb="6" eb="8">
      <t>ヤサイ</t>
    </rPh>
    <rPh sb="8" eb="10">
      <t>カカク</t>
    </rPh>
    <rPh sb="10" eb="12">
      <t>アンテイ</t>
    </rPh>
    <rPh sb="12" eb="14">
      <t>シキン</t>
    </rPh>
    <rPh sb="14" eb="16">
      <t>キョウカイ</t>
    </rPh>
    <phoneticPr fontId="5"/>
  </si>
  <si>
    <t>(財)花と緑の銀行</t>
    <rPh sb="1" eb="2">
      <t>ザイ</t>
    </rPh>
    <rPh sb="3" eb="4">
      <t>ハナ</t>
    </rPh>
    <rPh sb="5" eb="6">
      <t>ミドリ</t>
    </rPh>
    <rPh sb="7" eb="9">
      <t>ギンコウ</t>
    </rPh>
    <phoneticPr fontId="5"/>
  </si>
  <si>
    <t>(社)富山県畜産振興協会</t>
    <rPh sb="1" eb="2">
      <t>シャ</t>
    </rPh>
    <rPh sb="3" eb="6">
      <t>トヤマケン</t>
    </rPh>
    <rPh sb="6" eb="8">
      <t>チクサン</t>
    </rPh>
    <rPh sb="8" eb="10">
      <t>シンコウ</t>
    </rPh>
    <rPh sb="10" eb="12">
      <t>キョウカイ</t>
    </rPh>
    <phoneticPr fontId="5"/>
  </si>
  <si>
    <t>(株)富山食肉総合センター</t>
    <rPh sb="1" eb="2">
      <t>カブ</t>
    </rPh>
    <rPh sb="3" eb="5">
      <t>トヤマ</t>
    </rPh>
    <rPh sb="5" eb="7">
      <t>ショクニク</t>
    </rPh>
    <rPh sb="7" eb="9">
      <t>ソウゴウ</t>
    </rPh>
    <phoneticPr fontId="5"/>
  </si>
  <si>
    <t>(財)富山県建設技術センター</t>
    <rPh sb="1" eb="2">
      <t>ザイ</t>
    </rPh>
    <rPh sb="3" eb="6">
      <t>トヤマケン</t>
    </rPh>
    <rPh sb="6" eb="8">
      <t>ケンセツ</t>
    </rPh>
    <rPh sb="8" eb="10">
      <t>ギジュツ</t>
    </rPh>
    <phoneticPr fontId="5"/>
  </si>
  <si>
    <t>(財)伏木富山港・海王丸財団</t>
    <rPh sb="1" eb="2">
      <t>ザイ</t>
    </rPh>
    <rPh sb="3" eb="5">
      <t>フシキ</t>
    </rPh>
    <rPh sb="5" eb="7">
      <t>トヤマ</t>
    </rPh>
    <rPh sb="7" eb="8">
      <t>コウ</t>
    </rPh>
    <rPh sb="9" eb="12">
      <t>カイオウマル</t>
    </rPh>
    <rPh sb="12" eb="14">
      <t>ザイダン</t>
    </rPh>
    <phoneticPr fontId="5"/>
  </si>
  <si>
    <t>(財)立山カルデラ砂防博物館</t>
    <rPh sb="1" eb="2">
      <t>ザイ</t>
    </rPh>
    <rPh sb="3" eb="5">
      <t>タテヤマ</t>
    </rPh>
    <rPh sb="9" eb="11">
      <t>サボウ</t>
    </rPh>
    <rPh sb="11" eb="14">
      <t>ハクブツカン</t>
    </rPh>
    <phoneticPr fontId="5"/>
  </si>
  <si>
    <t>(財)富山県民福祉公園</t>
    <rPh sb="1" eb="2">
      <t>ザイ</t>
    </rPh>
    <rPh sb="3" eb="7">
      <t>トヤマケンミン</t>
    </rPh>
    <rPh sb="7" eb="9">
      <t>フクシ</t>
    </rPh>
    <rPh sb="9" eb="11">
      <t>コウエン</t>
    </rPh>
    <phoneticPr fontId="5"/>
  </si>
  <si>
    <t>(財)富山県下水道公社</t>
    <rPh sb="1" eb="2">
      <t>ザイ</t>
    </rPh>
    <rPh sb="3" eb="6">
      <t>トヤマケン</t>
    </rPh>
    <rPh sb="6" eb="9">
      <t>ゲスイドウ</t>
    </rPh>
    <rPh sb="9" eb="11">
      <t>コウシャ</t>
    </rPh>
    <phoneticPr fontId="5"/>
  </si>
  <si>
    <t>富山空港ターミナルビル(株)</t>
    <rPh sb="0" eb="2">
      <t>トヤマ</t>
    </rPh>
    <rPh sb="2" eb="4">
      <t>クウコウ</t>
    </rPh>
    <rPh sb="12" eb="13">
      <t>カブ</t>
    </rPh>
    <phoneticPr fontId="5"/>
  </si>
  <si>
    <t>(財)富山県暴力追放運動推進センター</t>
    <rPh sb="1" eb="2">
      <t>ザイ</t>
    </rPh>
    <rPh sb="3" eb="5">
      <t>トヤマ</t>
    </rPh>
    <rPh sb="5" eb="6">
      <t>ケン</t>
    </rPh>
    <rPh sb="6" eb="8">
      <t>ボウリョク</t>
    </rPh>
    <rPh sb="8" eb="10">
      <t>ツイホウ</t>
    </rPh>
    <rPh sb="10" eb="12">
      <t>ウンドウ</t>
    </rPh>
    <rPh sb="12" eb="14">
      <t>スイシン</t>
    </rPh>
    <phoneticPr fontId="5"/>
  </si>
  <si>
    <t>(財)富山県防犯協会</t>
    <rPh sb="1" eb="2">
      <t>ザイ</t>
    </rPh>
    <rPh sb="3" eb="6">
      <t>トヤマケン</t>
    </rPh>
    <rPh sb="6" eb="8">
      <t>ボウハン</t>
    </rPh>
    <rPh sb="8" eb="10">
      <t>キョウカイ</t>
    </rPh>
    <phoneticPr fontId="5"/>
  </si>
  <si>
    <t>(社)富山県農林水産公社</t>
    <rPh sb="1" eb="2">
      <t>シャ</t>
    </rPh>
    <rPh sb="3" eb="6">
      <t>トヤマケン</t>
    </rPh>
    <rPh sb="6" eb="8">
      <t>ノウリン</t>
    </rPh>
    <rPh sb="8" eb="10">
      <t>スイサン</t>
    </rPh>
    <rPh sb="10" eb="12">
      <t>コウシャ</t>
    </rPh>
    <phoneticPr fontId="5"/>
  </si>
  <si>
    <t>(財)富山県ひとづくり財団</t>
    <rPh sb="1" eb="2">
      <t>ザイ</t>
    </rPh>
    <rPh sb="3" eb="6">
      <t>トヤマケン</t>
    </rPh>
    <rPh sb="11" eb="13">
      <t>ザイダン</t>
    </rPh>
    <phoneticPr fontId="5"/>
  </si>
  <si>
    <t>とやま医療健康システム(株)</t>
    <rPh sb="12" eb="13">
      <t>カブ</t>
    </rPh>
    <phoneticPr fontId="5"/>
  </si>
  <si>
    <t>あいの風とやま鉄道㈱</t>
    <rPh sb="3" eb="4">
      <t>カゼ</t>
    </rPh>
    <rPh sb="7" eb="9">
      <t>テツドウ</t>
    </rPh>
    <phoneticPr fontId="5"/>
  </si>
  <si>
    <t>○</t>
    <phoneticPr fontId="5"/>
  </si>
  <si>
    <t>万葉線（株）</t>
    <rPh sb="0" eb="3">
      <t>マンヨウセン</t>
    </rPh>
    <rPh sb="3" eb="6">
      <t>カブ</t>
    </rPh>
    <phoneticPr fontId="2"/>
  </si>
  <si>
    <t>富山大手町コンベンション（株）</t>
    <rPh sb="0" eb="2">
      <t>トヤマ</t>
    </rPh>
    <rPh sb="2" eb="5">
      <t>オオテマチ</t>
    </rPh>
    <rPh sb="12" eb="15">
      <t>カブ</t>
    </rPh>
    <phoneticPr fontId="2"/>
  </si>
  <si>
    <t>（公財）環日本海環境協力センター</t>
    <rPh sb="1" eb="2">
      <t>コウ</t>
    </rPh>
    <rPh sb="2" eb="3">
      <t>ザイ</t>
    </rPh>
    <rPh sb="4" eb="5">
      <t>カン</t>
    </rPh>
    <rPh sb="5" eb="7">
      <t>ニホン</t>
    </rPh>
    <rPh sb="7" eb="8">
      <t>カイ</t>
    </rPh>
    <rPh sb="8" eb="10">
      <t>カンキョウ</t>
    </rPh>
    <rPh sb="10" eb="12">
      <t>キョウリョク</t>
    </rPh>
    <phoneticPr fontId="2"/>
  </si>
  <si>
    <t>（公財）舞台芸術財団演劇会議</t>
    <rPh sb="1" eb="2">
      <t>コウ</t>
    </rPh>
    <rPh sb="2" eb="3">
      <t>ザイ</t>
    </rPh>
    <rPh sb="4" eb="6">
      <t>ブタイ</t>
    </rPh>
    <rPh sb="6" eb="8">
      <t>ゲイジュツ</t>
    </rPh>
    <rPh sb="8" eb="10">
      <t>ザイダン</t>
    </rPh>
    <rPh sb="10" eb="12">
      <t>エンゲキ</t>
    </rPh>
    <rPh sb="12" eb="14">
      <t>カイギ</t>
    </rPh>
    <phoneticPr fontId="2"/>
  </si>
  <si>
    <t>-</t>
    <phoneticPr fontId="2"/>
  </si>
  <si>
    <t>-</t>
    <phoneticPr fontId="2"/>
  </si>
  <si>
    <t>-</t>
    <phoneticPr fontId="2"/>
  </si>
  <si>
    <t>-</t>
    <phoneticPr fontId="2"/>
  </si>
  <si>
    <t>○</t>
    <phoneticPr fontId="5"/>
  </si>
  <si>
    <t>○</t>
  </si>
  <si>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</si>
  <si>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</si>
  <si>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</si>
  <si>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</si>
  <si>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</si>
  <si>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H28</t>
    <phoneticPr fontId="5"/>
  </si>
  <si>
    <t>H27</t>
    <phoneticPr fontId="5"/>
  </si>
  <si>
    <t>H26</t>
    <phoneticPr fontId="5"/>
  </si>
  <si>
    <t>H25</t>
    <phoneticPr fontId="5"/>
  </si>
  <si>
    <t>H24</t>
    <phoneticPr fontId="5"/>
  </si>
  <si>
    <t>（　参考　）</t>
    <rPh sb="2" eb="4">
      <t>サンコウ</t>
    </rPh>
    <phoneticPr fontId="5"/>
  </si>
  <si>
    <t>近年は、北陸新幹線建設費への貸付料充当や国交付金の活用などによる県債の新規発行の抑制に努めたことなどにより、実質公債費比率・将来負担比率ともに低下傾向にある。
類似団体と比較すると、実質公債費比率は低い水準となったが、将来負担比率は依然として高い水準で推移している。これは、地形的に急流河川が多いといった地勢的特性から、河川・砂防の事業費が元々多額となっていることや、北陸新幹線整備事業に伴う県債発行が多額にのぼったことから、県債残高が高水準で推移しているためである。
引き続き、県債の新規発行の抑制等に取り組み、公債費負担及び将来負担比率の抑制に努める。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</si>
  <si>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</si>
  <si>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</si>
  <si>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</si>
  <si>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</si>
  <si>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ここに入力</t>
    <rPh sb="3" eb="5">
      <t>ニュウリョク</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</si>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</sst>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_);[Red]\(#,##0\)"/>
    <numFmt numFmtId="194" formatCode="#,##0.0_);[Red]\(#,##0.0\)"/>
  </numFmts>
  <fonts count="39">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2"/>
      <name val="ＭＳ ゴシック"/>
      <family val="3"/>
      <charset val="128"/>
    </font>
    <font>
      <sz val="6"/>
      <name val="ＭＳ Ｐゴシック"/>
      <family val="2"/>
      <charset val="128"/>
    </font>
    <font>
      <b/>
      <sz val="14"/>
      <name val="ＭＳ Ｐゴシック"/>
      <family val="3"/>
      <charset val="128"/>
    </font>
    <font>
      <sz val="12"/>
      <name val="ＭＳ Ｐ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20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5"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28" fillId="8" borderId="102" xfId="32" applyFont="1" applyFill="1" applyBorder="1" applyAlignment="1" applyProtection="1">
      <alignment horizontal="center" vertical="center" shrinkToFit="1"/>
      <protection locked="0"/>
    </xf>
    <xf numFmtId="0" fontId="28" fillId="8" borderId="115" xfId="32" applyFont="1" applyFill="1" applyBorder="1" applyAlignment="1" applyProtection="1">
      <alignment horizontal="center" vertical="center" shrinkToFit="1"/>
      <protection locked="0"/>
    </xf>
    <xf numFmtId="0" fontId="28" fillId="8" borderId="199" xfId="32" applyFont="1" applyFill="1" applyBorder="1" applyAlignment="1" applyProtection="1">
      <alignment horizontal="center" vertical="center" shrinkToFit="1"/>
      <protection locked="0"/>
    </xf>
    <xf numFmtId="180" fontId="1" fillId="0" borderId="0" xfId="33" applyNumberFormat="1" applyFont="1" applyFill="1" applyBorder="1">
      <alignment vertical="center"/>
    </xf>
    <xf numFmtId="0" fontId="36" fillId="0" borderId="0" xfId="37" applyFont="1" applyAlignment="1">
      <alignment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89" fontId="9" fillId="0" borderId="0" xfId="36" applyNumberFormat="1" applyFont="1" applyBorder="1" applyAlignment="1">
      <alignment horizontal="right" vertical="center"/>
    </xf>
    <xf numFmtId="189" fontId="9" fillId="0" borderId="0" xfId="36" applyNumberFormat="1" applyFont="1" applyFill="1" applyBorder="1" applyAlignment="1">
      <alignment horizontal="right" vertical="center"/>
    </xf>
    <xf numFmtId="177" fontId="9" fillId="0" borderId="0" xfId="36" applyNumberFormat="1" applyFont="1" applyFill="1" applyBorder="1" applyAlignment="1">
      <alignment horizontal="right" vertical="center"/>
    </xf>
    <xf numFmtId="178" fontId="9" fillId="0" borderId="0" xfId="35" applyNumberFormat="1" applyFont="1" applyBorder="1" applyAlignment="1">
      <alignment horizontal="center"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35" fillId="0" borderId="0" xfId="33" applyNumberFormat="1" applyFont="1" applyFill="1" applyBorder="1">
      <alignment vertical="center"/>
    </xf>
    <xf numFmtId="0" fontId="1" fillId="0" borderId="31" xfId="33" applyFont="1" applyFill="1" applyBorder="1">
      <alignment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40" xfId="33" applyNumberFormat="1" applyFont="1" applyFill="1" applyBorder="1">
      <alignment vertical="center"/>
    </xf>
    <xf numFmtId="191" fontId="1" fillId="0" borderId="49" xfId="33" applyNumberFormat="1" applyFont="1" applyFill="1" applyBorder="1">
      <alignment vertical="center"/>
    </xf>
    <xf numFmtId="178" fontId="1" fillId="0" borderId="49" xfId="33" applyNumberFormat="1" applyFont="1" applyFill="1" applyBorder="1">
      <alignment vertical="center"/>
    </xf>
    <xf numFmtId="178" fontId="1" fillId="0" borderId="37" xfId="33" applyNumberFormat="1" applyFont="1" applyFill="1" applyBorder="1">
      <alignment vertical="center"/>
    </xf>
    <xf numFmtId="178" fontId="1" fillId="0" borderId="38" xfId="33" applyNumberFormat="1" applyFont="1" applyFill="1" applyBorder="1">
      <alignment vertical="center"/>
    </xf>
    <xf numFmtId="194" fontId="1" fillId="0" borderId="0" xfId="33" applyNumberFormat="1" applyFont="1" applyFill="1" applyBorder="1">
      <alignment vertical="center"/>
    </xf>
    <xf numFmtId="178" fontId="1" fillId="0" borderId="0" xfId="33" applyNumberFormat="1" applyFont="1" applyFill="1" applyBorder="1">
      <alignment vertical="center"/>
    </xf>
    <xf numFmtId="49" fontId="37" fillId="5" borderId="34" xfId="34" applyNumberFormat="1" applyFont="1" applyFill="1" applyBorder="1" applyAlignment="1">
      <alignment horizontal="center" vertical="center"/>
    </xf>
    <xf numFmtId="49" fontId="37" fillId="5" borderId="34" xfId="34" applyNumberFormat="1" applyFont="1" applyFill="1" applyBorder="1" applyAlignment="1">
      <alignment horizontal="center" vertical="center" wrapText="1"/>
    </xf>
    <xf numFmtId="0" fontId="37" fillId="0" borderId="0" xfId="33" applyFont="1" applyFill="1">
      <alignment vertical="center"/>
    </xf>
    <xf numFmtId="179" fontId="37" fillId="5" borderId="0" xfId="34" applyNumberFormat="1" applyFont="1" applyFill="1" applyBorder="1" applyAlignment="1">
      <alignment vertical="center" wrapText="1"/>
    </xf>
    <xf numFmtId="0" fontId="37" fillId="0" borderId="0" xfId="33" applyFont="1" applyFill="1" applyBorder="1">
      <alignment vertical="center"/>
    </xf>
    <xf numFmtId="178" fontId="37" fillId="0" borderId="0" xfId="33" applyNumberFormat="1" applyFont="1" applyFill="1" applyBorder="1">
      <alignment vertical="center"/>
    </xf>
    <xf numFmtId="178" fontId="8"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6"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1" xfId="33" applyFont="1" applyFill="1" applyBorder="1" applyAlignment="1">
      <alignment vertical="center"/>
    </xf>
    <xf numFmtId="0" fontId="9" fillId="5" borderId="0" xfId="6" applyFont="1" applyFill="1" applyProtection="1">
      <protection hidden="1"/>
    </xf>
    <xf numFmtId="0" fontId="9" fillId="5" borderId="0" xfId="6" applyFont="1" applyFill="1"/>
    <xf numFmtId="0" fontId="9" fillId="5" borderId="0" xfId="6" applyFont="1" applyFill="1" applyAlignment="1">
      <alignment vertical="center"/>
    </xf>
    <xf numFmtId="0" fontId="9" fillId="5" borderId="0" xfId="6" applyFont="1" applyFill="1" applyBorder="1" applyAlignment="1">
      <alignment vertical="center"/>
    </xf>
    <xf numFmtId="0" fontId="9" fillId="5" borderId="0" xfId="6" applyFont="1" applyFill="1" applyAlignment="1" applyProtection="1">
      <alignment vertical="center"/>
      <protection hidden="1"/>
    </xf>
    <xf numFmtId="0" fontId="0" fillId="5" borderId="0" xfId="6" applyFont="1" applyFill="1" applyAlignment="1">
      <alignmen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93" fontId="31" fillId="0" borderId="91" xfId="0" applyNumberFormat="1" applyFont="1" applyBorder="1" applyAlignment="1" applyProtection="1">
      <alignment horizontal="left" vertical="center" shrinkToFit="1"/>
      <protection locked="0"/>
    </xf>
    <xf numFmtId="193" fontId="31" fillId="0" borderId="92" xfId="0" applyNumberFormat="1" applyFont="1" applyBorder="1" applyAlignment="1" applyProtection="1">
      <alignment horizontal="left" vertical="center" shrinkToFit="1"/>
      <protection locked="0"/>
    </xf>
    <xf numFmtId="193" fontId="31" fillId="0" borderId="93" xfId="0" applyNumberFormat="1" applyFont="1" applyBorder="1" applyAlignment="1" applyProtection="1">
      <alignment horizontal="left" vertical="center" shrinkToFit="1"/>
      <protection locked="0"/>
    </xf>
    <xf numFmtId="177" fontId="28" fillId="0" borderId="94" xfId="31" applyNumberFormat="1" applyFont="1" applyBorder="1" applyAlignment="1" applyProtection="1">
      <alignment horizontal="right" vertical="center" shrinkToFit="1"/>
      <protection locked="0"/>
    </xf>
    <xf numFmtId="177" fontId="28" fillId="0" borderId="95" xfId="31" applyNumberFormat="1" applyFont="1" applyBorder="1" applyAlignment="1" applyProtection="1">
      <alignment horizontal="right" vertical="center" shrinkToFit="1"/>
      <protection locked="0"/>
    </xf>
    <xf numFmtId="177" fontId="28" fillId="0" borderId="96" xfId="31" applyNumberFormat="1" applyFont="1" applyBorder="1" applyAlignment="1" applyProtection="1">
      <alignment horizontal="right" vertical="center" shrinkToFit="1"/>
      <protection locked="0"/>
    </xf>
    <xf numFmtId="177" fontId="28" fillId="0" borderId="185"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93" fontId="31" fillId="0" borderId="105" xfId="0" applyNumberFormat="1" applyFont="1" applyBorder="1" applyAlignment="1" applyProtection="1">
      <alignment horizontal="left" vertical="center" shrinkToFit="1"/>
      <protection locked="0"/>
    </xf>
    <xf numFmtId="193" fontId="31" fillId="0" borderId="106" xfId="0" applyNumberFormat="1" applyFont="1" applyBorder="1" applyAlignment="1" applyProtection="1">
      <alignment horizontal="left" vertical="center" shrinkToFit="1"/>
      <protection locked="0"/>
    </xf>
    <xf numFmtId="193" fontId="31" fillId="0" borderId="107" xfId="0" applyNumberFormat="1" applyFont="1" applyBorder="1" applyAlignment="1" applyProtection="1">
      <alignment horizontal="left" vertical="center" shrinkToFit="1"/>
      <protection locked="0"/>
    </xf>
    <xf numFmtId="177" fontId="28" fillId="0" borderId="108" xfId="31" applyNumberFormat="1" applyFont="1" applyBorder="1" applyAlignment="1" applyProtection="1">
      <alignment horizontal="right" vertical="center" shrinkToFit="1"/>
      <protection locked="0"/>
    </xf>
    <xf numFmtId="177" fontId="28" fillId="0" borderId="109" xfId="31" applyNumberFormat="1" applyFont="1" applyBorder="1" applyAlignment="1" applyProtection="1">
      <alignment horizontal="right" vertical="center" shrinkToFit="1"/>
      <protection locked="0"/>
    </xf>
    <xf numFmtId="177" fontId="28" fillId="0" borderId="110" xfId="31" applyNumberFormat="1" applyFont="1" applyBorder="1" applyAlignment="1" applyProtection="1">
      <alignment horizontal="right" vertical="center" shrinkToFit="1"/>
      <protection locked="0"/>
    </xf>
    <xf numFmtId="177" fontId="28" fillId="0" borderId="186"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8" fillId="0" borderId="113" xfId="32" applyNumberFormat="1" applyFont="1" applyBorder="1" applyAlignment="1" applyProtection="1">
      <alignment horizontal="right" vertical="center" shrinkToFit="1"/>
      <protection locked="0"/>
    </xf>
    <xf numFmtId="177" fontId="28" fillId="0" borderId="109" xfId="32" applyNumberFormat="1" applyFont="1" applyBorder="1" applyAlignment="1" applyProtection="1">
      <alignment horizontal="right" vertical="center" shrinkToFit="1"/>
      <protection locked="0"/>
    </xf>
    <xf numFmtId="177" fontId="28" fillId="0" borderId="110"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93" fontId="31" fillId="8" borderId="193" xfId="0" applyNumberFormat="1" applyFont="1" applyFill="1" applyBorder="1" applyAlignment="1" applyProtection="1">
      <alignment horizontal="left" vertical="center" shrinkToFit="1"/>
      <protection locked="0"/>
    </xf>
    <xf numFmtId="193" fontId="31" fillId="8" borderId="194" xfId="0" applyNumberFormat="1" applyFont="1" applyFill="1" applyBorder="1" applyAlignment="1" applyProtection="1">
      <alignment horizontal="left" vertical="center" shrinkToFit="1"/>
      <protection locked="0"/>
    </xf>
    <xf numFmtId="193" fontId="31" fillId="8" borderId="195" xfId="0" applyNumberFormat="1" applyFont="1" applyFill="1" applyBorder="1" applyAlignment="1" applyProtection="1">
      <alignment horizontal="left" vertical="center" shrinkToFit="1"/>
      <protection locked="0"/>
    </xf>
    <xf numFmtId="177" fontId="28" fillId="8" borderId="91" xfId="32" applyNumberFormat="1" applyFont="1" applyFill="1" applyBorder="1" applyAlignment="1" applyProtection="1">
      <alignment horizontal="right" vertical="center" shrinkToFit="1"/>
      <protection locked="0"/>
    </xf>
    <xf numFmtId="177" fontId="28" fillId="8" borderId="92" xfId="32" applyNumberFormat="1" applyFont="1" applyFill="1" applyBorder="1" applyAlignment="1" applyProtection="1">
      <alignment horizontal="right" vertical="center" shrinkToFit="1"/>
      <protection locked="0"/>
    </xf>
    <xf numFmtId="177" fontId="28" fillId="8" borderId="93" xfId="32" applyNumberFormat="1" applyFont="1" applyFill="1" applyBorder="1" applyAlignment="1" applyProtection="1">
      <alignment horizontal="right" vertical="center" shrinkToFit="1"/>
      <protection locked="0"/>
    </xf>
    <xf numFmtId="177" fontId="28" fillId="0" borderId="100" xfId="32" applyNumberFormat="1" applyFont="1" applyBorder="1" applyAlignment="1" applyProtection="1">
      <alignment horizontal="right" vertical="center" shrinkToFit="1"/>
      <protection locked="0"/>
    </xf>
    <xf numFmtId="177" fontId="28" fillId="0" borderId="95" xfId="32" applyNumberFormat="1" applyFont="1" applyBorder="1" applyAlignment="1" applyProtection="1">
      <alignment horizontal="right" vertical="center" shrinkToFit="1"/>
      <protection locked="0"/>
    </xf>
    <xf numFmtId="177" fontId="28" fillId="0" borderId="96"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193" fontId="31" fillId="8" borderId="190" xfId="0" applyNumberFormat="1" applyFont="1" applyFill="1" applyBorder="1" applyAlignment="1" applyProtection="1">
      <alignment horizontal="left" vertical="center" shrinkToFit="1"/>
      <protection locked="0"/>
    </xf>
    <xf numFmtId="193" fontId="31" fillId="8" borderId="191" xfId="0" applyNumberFormat="1" applyFont="1" applyFill="1" applyBorder="1" applyAlignment="1" applyProtection="1">
      <alignment horizontal="left" vertical="center" shrinkToFit="1"/>
      <protection locked="0"/>
    </xf>
    <xf numFmtId="193" fontId="31" fillId="8" borderId="192" xfId="0" applyNumberFormat="1" applyFont="1" applyFill="1" applyBorder="1" applyAlignment="1" applyProtection="1">
      <alignment horizontal="left" vertical="center" shrinkToFit="1"/>
      <protection locked="0"/>
    </xf>
    <xf numFmtId="177" fontId="28" fillId="8" borderId="105" xfId="32" applyNumberFormat="1" applyFont="1" applyFill="1" applyBorder="1" applyAlignment="1" applyProtection="1">
      <alignment horizontal="right" vertical="center" shrinkToFit="1"/>
      <protection locked="0"/>
    </xf>
    <xf numFmtId="177" fontId="28" fillId="8" borderId="106" xfId="32" applyNumberFormat="1" applyFont="1" applyFill="1" applyBorder="1" applyAlignment="1" applyProtection="1">
      <alignment horizontal="right" vertical="center" shrinkToFit="1"/>
      <protection locked="0"/>
    </xf>
    <xf numFmtId="177" fontId="28" fillId="8" borderId="107" xfId="32" applyNumberFormat="1" applyFont="1" applyFill="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93" fontId="31" fillId="0" borderId="187" xfId="0" applyNumberFormat="1" applyFont="1" applyBorder="1" applyAlignment="1" applyProtection="1">
      <alignment horizontal="left" vertical="center" shrinkToFit="1"/>
      <protection locked="0"/>
    </xf>
    <xf numFmtId="193" fontId="31" fillId="0" borderId="188" xfId="0" applyNumberFormat="1" applyFont="1" applyBorder="1" applyAlignment="1" applyProtection="1">
      <alignment horizontal="left" vertical="center" shrinkToFit="1"/>
      <protection locked="0"/>
    </xf>
    <xf numFmtId="193" fontId="31" fillId="0" borderId="189" xfId="0" applyNumberFormat="1" applyFont="1" applyBorder="1" applyAlignment="1" applyProtection="1">
      <alignment horizontal="lef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8" fillId="0" borderId="135" xfId="29" applyNumberFormat="1" applyFont="1" applyBorder="1" applyAlignment="1" applyProtection="1">
      <alignment horizontal="right" vertical="center" shrinkToFit="1"/>
      <protection locked="0"/>
    </xf>
    <xf numFmtId="189" fontId="28"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8" fillId="0" borderId="91" xfId="31" applyFont="1" applyBorder="1" applyAlignment="1" applyProtection="1">
      <alignment horizontal="left" vertical="center" shrinkToFit="1"/>
      <protection locked="0"/>
    </xf>
    <xf numFmtId="0" fontId="28" fillId="0" borderId="92" xfId="31" applyFont="1" applyBorder="1" applyAlignment="1" applyProtection="1">
      <alignment horizontal="left" vertical="center" shrinkToFit="1"/>
      <protection locked="0"/>
    </xf>
    <xf numFmtId="0" fontId="28" fillId="0" borderId="93" xfId="31" applyFont="1" applyBorder="1" applyAlignment="1" applyProtection="1">
      <alignment horizontal="left" vertical="center" shrinkToFit="1"/>
      <protection locked="0"/>
    </xf>
    <xf numFmtId="177" fontId="28" fillId="0" borderId="134" xfId="31" applyNumberFormat="1" applyFont="1" applyBorder="1" applyAlignment="1" applyProtection="1">
      <alignment horizontal="right" vertical="center" shrinkToFit="1"/>
      <protection locked="0"/>
    </xf>
    <xf numFmtId="177" fontId="28" fillId="0" borderId="135"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8" fillId="0" borderId="139" xfId="29" applyNumberFormat="1" applyFont="1" applyBorder="1" applyAlignment="1" applyProtection="1">
      <alignment horizontal="right" vertical="center" shrinkToFit="1"/>
      <protection locked="0"/>
    </xf>
    <xf numFmtId="0" fontId="28" fillId="0" borderId="105" xfId="31" applyFont="1" applyBorder="1" applyAlignment="1" applyProtection="1">
      <alignment horizontal="left" vertical="center" shrinkToFit="1"/>
      <protection locked="0"/>
    </xf>
    <xf numFmtId="0" fontId="28" fillId="0" borderId="106" xfId="31" applyFont="1" applyBorder="1" applyAlignment="1" applyProtection="1">
      <alignment horizontal="left" vertical="center" shrinkToFit="1"/>
      <protection locked="0"/>
    </xf>
    <xf numFmtId="0" fontId="28"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8" fillId="0" borderId="113" xfId="29" applyNumberFormat="1" applyFont="1" applyBorder="1" applyAlignment="1" applyProtection="1">
      <alignment horizontal="right" vertical="center" shrinkToFit="1"/>
      <protection locked="0"/>
    </xf>
    <xf numFmtId="177" fontId="28" fillId="0" borderId="109" xfId="29" applyNumberFormat="1" applyFont="1" applyBorder="1" applyAlignment="1" applyProtection="1">
      <alignment horizontal="right" vertical="center" shrinkToFit="1"/>
      <protection locked="0"/>
    </xf>
    <xf numFmtId="189" fontId="28" fillId="0" borderId="109"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33" fillId="8" borderId="105" xfId="32" applyNumberFormat="1" applyFont="1" applyFill="1" applyBorder="1" applyAlignment="1" applyProtection="1">
      <alignment horizontal="right" vertical="center" shrinkToFit="1"/>
      <protection locked="0"/>
    </xf>
    <xf numFmtId="177" fontId="33" fillId="8" borderId="106" xfId="32" applyNumberFormat="1" applyFont="1" applyFill="1" applyBorder="1" applyAlignment="1" applyProtection="1">
      <alignment horizontal="right" vertical="center" shrinkToFit="1"/>
      <protection locked="0"/>
    </xf>
    <xf numFmtId="177" fontId="33" fillId="8" borderId="107" xfId="32" applyNumberFormat="1" applyFont="1" applyFill="1" applyBorder="1" applyAlignment="1" applyProtection="1">
      <alignment horizontal="righ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34" fillId="8" borderId="196" xfId="32" applyFont="1" applyFill="1" applyBorder="1" applyAlignment="1" applyProtection="1">
      <alignment horizontal="left" vertical="center" shrinkToFit="1"/>
      <protection locked="0"/>
    </xf>
    <xf numFmtId="0" fontId="34" fillId="8" borderId="197" xfId="32" applyFont="1" applyFill="1" applyBorder="1" applyAlignment="1" applyProtection="1">
      <alignment horizontal="left" vertical="center" shrinkToFit="1"/>
      <protection locked="0"/>
    </xf>
    <xf numFmtId="0" fontId="34" fillId="8" borderId="198" xfId="32"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9" fillId="0" borderId="34" xfId="33" applyFont="1" applyFill="1" applyBorder="1" applyAlignment="1" applyProtection="1">
      <alignment horizontal="left" vertical="top" wrapText="1"/>
      <protection locked="0"/>
    </xf>
    <xf numFmtId="0" fontId="1"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201"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200" xfId="34" applyNumberFormat="1" applyFont="1" applyFill="1" applyBorder="1" applyAlignment="1">
      <alignment horizontal="center" vertical="center"/>
    </xf>
    <xf numFmtId="0" fontId="38" fillId="0" borderId="34" xfId="33" applyFont="1" applyFill="1" applyBorder="1" applyAlignment="1" applyProtection="1">
      <alignment horizontal="left" vertical="top" wrapText="1"/>
      <protection locked="0"/>
    </xf>
    <xf numFmtId="0" fontId="37"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202"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64604</c:v>
                </c:pt>
                <c:pt idx="1">
                  <c:v>75396</c:v>
                </c:pt>
                <c:pt idx="2">
                  <c:v>79311</c:v>
                </c:pt>
                <c:pt idx="3">
                  <c:v>67951</c:v>
                </c:pt>
                <c:pt idx="4">
                  <c:v>72635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101879</c:v>
                </c:pt>
                <c:pt idx="1">
                  <c:v>95111</c:v>
                </c:pt>
                <c:pt idx="2">
                  <c:v>103717</c:v>
                </c:pt>
                <c:pt idx="3">
                  <c:v>76303</c:v>
                </c:pt>
                <c:pt idx="4">
                  <c:v>85091</c:v>
                </c:pt>
              </c:numCache>
            </c:numRef>
          </c:val>
          <c:smooth val="0"/>
        </c:ser>
        <c:dLbls>
          <c:showLegendKey val="0"/>
          <c:showVal val="0"/>
          <c:showCatName val="0"/>
          <c:showSerName val="0"/>
          <c:showPercent val="0"/>
          <c:showBubbleSize val="0"/>
        </c:dLbls>
        <c:marker val="1"/>
        <c:smooth val="0"/>
        <c:axId val="232355512"/>
        <c:axId val="232401664"/>
      </c:lineChart>
      <c:catAx>
        <c:axId val="232355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401664"/>
        <c:crosses val="autoZero"/>
        <c:auto val="1"/>
        <c:lblAlgn val="ctr"/>
        <c:lblOffset val="100"/>
        <c:tickLblSkip val="1"/>
        <c:tickMarkSkip val="1"/>
        <c:noMultiLvlLbl val="0"/>
      </c:catAx>
      <c:valAx>
        <c:axId val="2324016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355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0.44</c:v>
                </c:pt>
                <c:pt idx="1">
                  <c:v>0.43</c:v>
                </c:pt>
                <c:pt idx="2">
                  <c:v>0.43</c:v>
                </c:pt>
                <c:pt idx="3">
                  <c:v>0.45</c:v>
                </c:pt>
                <c:pt idx="4">
                  <c:v>0.48</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0.74</c:v>
                </c:pt>
                <c:pt idx="1">
                  <c:v>0.74</c:v>
                </c:pt>
                <c:pt idx="2">
                  <c:v>0.74</c:v>
                </c:pt>
                <c:pt idx="3">
                  <c:v>0.72</c:v>
                </c:pt>
                <c:pt idx="4">
                  <c:v>0.8</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401321552"/>
        <c:axId val="393651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0.59</c:v>
                </c:pt>
                <c:pt idx="1">
                  <c:v>0.22</c:v>
                </c:pt>
                <c:pt idx="2">
                  <c:v>0.96</c:v>
                </c:pt>
                <c:pt idx="3">
                  <c:v>0.03</c:v>
                </c:pt>
                <c:pt idx="4">
                  <c:v>0.1</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401321552"/>
        <c:axId val="393651920"/>
      </c:lineChart>
      <c:catAx>
        <c:axId val="40132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3651920"/>
        <c:crosses val="autoZero"/>
        <c:auto val="1"/>
        <c:lblAlgn val="ctr"/>
        <c:lblOffset val="100"/>
        <c:tickLblSkip val="1"/>
        <c:tickMarkSkip val="1"/>
        <c:noMultiLvlLbl val="0"/>
      </c:catAx>
      <c:valAx>
        <c:axId val="393651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32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0.26</c:v>
                </c:pt>
                <c:pt idx="2">
                  <c:v>#N/A</c:v>
                </c:pt>
                <c:pt idx="3">
                  <c:v>0.25</c:v>
                </c:pt>
                <c:pt idx="4">
                  <c:v>#N/A</c:v>
                </c:pt>
                <c:pt idx="5">
                  <c:v>0.23</c:v>
                </c:pt>
                <c:pt idx="6">
                  <c:v>#N/A</c:v>
                </c:pt>
                <c:pt idx="7">
                  <c:v>1.99</c:v>
                </c:pt>
                <c:pt idx="8">
                  <c:v>#N/A</c:v>
                </c:pt>
                <c:pt idx="9">
                  <c:v>0.25</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工業用地等管理特別会計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c:v>
                </c:pt>
                <c:pt idx="4">
                  <c:v>#N/A</c:v>
                </c:pt>
                <c:pt idx="5">
                  <c:v>0.05</c:v>
                </c:pt>
                <c:pt idx="6">
                  <c:v>#N/A</c:v>
                </c:pt>
                <c:pt idx="7">
                  <c:v>0.1</c:v>
                </c:pt>
                <c:pt idx="8">
                  <c:v>#N/A</c:v>
                </c:pt>
                <c:pt idx="9">
                  <c:v>0.15</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流域下水道事業特別会計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0.43</c:v>
                </c:pt>
                <c:pt idx="2">
                  <c:v>#N/A</c:v>
                </c:pt>
                <c:pt idx="3">
                  <c:v>0.21</c:v>
                </c:pt>
                <c:pt idx="4">
                  <c:v>#N/A</c:v>
                </c:pt>
                <c:pt idx="5">
                  <c:v>0.17</c:v>
                </c:pt>
                <c:pt idx="6">
                  <c:v>#N/A</c:v>
                </c:pt>
                <c:pt idx="7">
                  <c:v>0.22</c:v>
                </c:pt>
                <c:pt idx="8">
                  <c:v>#N/A</c:v>
                </c:pt>
                <c:pt idx="9">
                  <c:v>0.22</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0.19</c:v>
                </c:pt>
                <c:pt idx="2">
                  <c:v>#N/A</c:v>
                </c:pt>
                <c:pt idx="3">
                  <c:v>0.2</c:v>
                </c:pt>
                <c:pt idx="4">
                  <c:v>#N/A</c:v>
                </c:pt>
                <c:pt idx="5">
                  <c:v>0.22</c:v>
                </c:pt>
                <c:pt idx="6">
                  <c:v>#N/A</c:v>
                </c:pt>
                <c:pt idx="7">
                  <c:v>0.23</c:v>
                </c:pt>
                <c:pt idx="8">
                  <c:v>#N/A</c:v>
                </c:pt>
                <c:pt idx="9">
                  <c:v>0.23</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0.99</c:v>
                </c:pt>
                <c:pt idx="2">
                  <c:v>#N/A</c:v>
                </c:pt>
                <c:pt idx="3">
                  <c:v>1.35</c:v>
                </c:pt>
                <c:pt idx="4">
                  <c:v>#N/A</c:v>
                </c:pt>
                <c:pt idx="5">
                  <c:v>1.63</c:v>
                </c:pt>
                <c:pt idx="6">
                  <c:v>#N/A</c:v>
                </c:pt>
                <c:pt idx="7">
                  <c:v>0.77</c:v>
                </c:pt>
                <c:pt idx="8">
                  <c:v>#N/A</c:v>
                </c:pt>
                <c:pt idx="9">
                  <c:v>0.76</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0.56999999999999995</c:v>
                </c:pt>
                <c:pt idx="2">
                  <c:v>#N/A</c:v>
                </c:pt>
                <c:pt idx="3">
                  <c:v>0.56000000000000005</c:v>
                </c:pt>
                <c:pt idx="4">
                  <c:v>#N/A</c:v>
                </c:pt>
                <c:pt idx="5">
                  <c:v>0.65</c:v>
                </c:pt>
                <c:pt idx="6">
                  <c:v>#N/A</c:v>
                </c:pt>
                <c:pt idx="7">
                  <c:v>0.04</c:v>
                </c:pt>
                <c:pt idx="8">
                  <c:v>#N/A</c:v>
                </c:pt>
                <c:pt idx="9">
                  <c:v>0.9</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1.38</c:v>
                </c:pt>
                <c:pt idx="2">
                  <c:v>#N/A</c:v>
                </c:pt>
                <c:pt idx="3">
                  <c:v>1.59</c:v>
                </c:pt>
                <c:pt idx="4">
                  <c:v>#N/A</c:v>
                </c:pt>
                <c:pt idx="5">
                  <c:v>1.52</c:v>
                </c:pt>
                <c:pt idx="6">
                  <c:v>#N/A</c:v>
                </c:pt>
                <c:pt idx="7">
                  <c:v>0.7</c:v>
                </c:pt>
                <c:pt idx="8">
                  <c:v>#N/A</c:v>
                </c:pt>
                <c:pt idx="9">
                  <c:v>1.34</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1.8</c:v>
                </c:pt>
                <c:pt idx="2">
                  <c:v>#N/A</c:v>
                </c:pt>
                <c:pt idx="3">
                  <c:v>1.61</c:v>
                </c:pt>
                <c:pt idx="4">
                  <c:v>#N/A</c:v>
                </c:pt>
                <c:pt idx="5">
                  <c:v>1.7</c:v>
                </c:pt>
                <c:pt idx="6">
                  <c:v>#N/A</c:v>
                </c:pt>
                <c:pt idx="7">
                  <c:v>1.08</c:v>
                </c:pt>
                <c:pt idx="8">
                  <c:v>#N/A</c:v>
                </c:pt>
                <c:pt idx="9">
                  <c:v>1.36</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「元富山県営水力電気並鉄道事業」資金特別会計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1.73</c:v>
                </c:pt>
                <c:pt idx="2">
                  <c:v>#N/A</c:v>
                </c:pt>
                <c:pt idx="3">
                  <c:v>1.91</c:v>
                </c:pt>
                <c:pt idx="4">
                  <c:v>#N/A</c:v>
                </c:pt>
                <c:pt idx="5">
                  <c:v>2.0699999999999998</c:v>
                </c:pt>
                <c:pt idx="6">
                  <c:v>#N/A</c:v>
                </c:pt>
                <c:pt idx="7">
                  <c:v>2.19</c:v>
                </c:pt>
                <c:pt idx="8">
                  <c:v>#N/A</c:v>
                </c:pt>
                <c:pt idx="9">
                  <c:v>2.38</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04901440"/>
        <c:axId val="393253304"/>
      </c:barChart>
      <c:catAx>
        <c:axId val="40490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253304"/>
        <c:crosses val="autoZero"/>
        <c:auto val="1"/>
        <c:lblAlgn val="ctr"/>
        <c:lblOffset val="100"/>
        <c:tickLblSkip val="1"/>
        <c:tickMarkSkip val="1"/>
        <c:noMultiLvlLbl val="0"/>
      </c:catAx>
      <c:valAx>
        <c:axId val="393253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901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54627</c:v>
                </c:pt>
                <c:pt idx="5">
                  <c:v>56694</c:v>
                </c:pt>
                <c:pt idx="8">
                  <c:v>58822</c:v>
                </c:pt>
                <c:pt idx="11">
                  <c:v>60915</c:v>
                </c:pt>
                <c:pt idx="14">
                  <c:v>62189</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41</c:v>
                </c:pt>
                <c:pt idx="3">
                  <c:v>34</c:v>
                </c:pt>
                <c:pt idx="6">
                  <c:v>23</c:v>
                </c:pt>
                <c:pt idx="9">
                  <c:v>1</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351</c:v>
                </c:pt>
                <c:pt idx="3">
                  <c:v>590</c:v>
                </c:pt>
                <c:pt idx="6">
                  <c:v>540</c:v>
                </c:pt>
                <c:pt idx="9">
                  <c:v>447</c:v>
                </c:pt>
                <c:pt idx="12">
                  <c:v>404</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3293</c:v>
                </c:pt>
                <c:pt idx="3">
                  <c:v>3198</c:v>
                </c:pt>
                <c:pt idx="6">
                  <c:v>3255</c:v>
                </c:pt>
                <c:pt idx="9">
                  <c:v>3123</c:v>
                </c:pt>
                <c:pt idx="12">
                  <c:v>3033</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6886</c:v>
                </c:pt>
                <c:pt idx="3">
                  <c:v>7149</c:v>
                </c:pt>
                <c:pt idx="6">
                  <c:v>7841</c:v>
                </c:pt>
                <c:pt idx="9">
                  <c:v>8444</c:v>
                </c:pt>
                <c:pt idx="12">
                  <c:v>8735</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841</c:v>
                </c:pt>
                <c:pt idx="3">
                  <c:v>1018</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84640</c:v>
                </c:pt>
                <c:pt idx="3">
                  <c:v>83731</c:v>
                </c:pt>
                <c:pt idx="6">
                  <c:v>82271</c:v>
                </c:pt>
                <c:pt idx="9">
                  <c:v>80476</c:v>
                </c:pt>
                <c:pt idx="12">
                  <c:v>81998</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04501376"/>
        <c:axId val="397703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41425</c:v>
                </c:pt>
                <c:pt idx="2">
                  <c:v>#N/A</c:v>
                </c:pt>
                <c:pt idx="3">
                  <c:v>#N/A</c:v>
                </c:pt>
                <c:pt idx="4">
                  <c:v>39026</c:v>
                </c:pt>
                <c:pt idx="5">
                  <c:v>#N/A</c:v>
                </c:pt>
                <c:pt idx="6">
                  <c:v>#N/A</c:v>
                </c:pt>
                <c:pt idx="7">
                  <c:v>35108</c:v>
                </c:pt>
                <c:pt idx="8">
                  <c:v>#N/A</c:v>
                </c:pt>
                <c:pt idx="9">
                  <c:v>#N/A</c:v>
                </c:pt>
                <c:pt idx="10">
                  <c:v>31576</c:v>
                </c:pt>
                <c:pt idx="11">
                  <c:v>#N/A</c:v>
                </c:pt>
                <c:pt idx="12">
                  <c:v>#N/A</c:v>
                </c:pt>
                <c:pt idx="13">
                  <c:v>31981</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04501376"/>
        <c:axId val="397703280"/>
      </c:lineChart>
      <c:catAx>
        <c:axId val="40450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7703280"/>
        <c:crosses val="autoZero"/>
        <c:auto val="1"/>
        <c:lblAlgn val="ctr"/>
        <c:lblOffset val="100"/>
        <c:tickLblSkip val="1"/>
        <c:tickMarkSkip val="1"/>
        <c:noMultiLvlLbl val="0"/>
      </c:catAx>
      <c:valAx>
        <c:axId val="397703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50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732198</c:v>
                </c:pt>
                <c:pt idx="5">
                  <c:v>741883</c:v>
                </c:pt>
                <c:pt idx="8">
                  <c:v>748276</c:v>
                </c:pt>
                <c:pt idx="11">
                  <c:v>739742</c:v>
                </c:pt>
                <c:pt idx="14">
                  <c:v>727403</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9964</c:v>
                </c:pt>
                <c:pt idx="5">
                  <c:v>12221</c:v>
                </c:pt>
                <c:pt idx="8">
                  <c:v>11192</c:v>
                </c:pt>
                <c:pt idx="11">
                  <c:v>10671</c:v>
                </c:pt>
                <c:pt idx="14">
                  <c:v>9902</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38746</c:v>
                </c:pt>
                <c:pt idx="5">
                  <c:v>47023</c:v>
                </c:pt>
                <c:pt idx="8">
                  <c:v>59649</c:v>
                </c:pt>
                <c:pt idx="11">
                  <c:v>68011</c:v>
                </c:pt>
                <c:pt idx="14">
                  <c:v>69355</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11133</c:v>
                </c:pt>
                <c:pt idx="3">
                  <c:v>10998</c:v>
                </c:pt>
                <c:pt idx="6">
                  <c:v>15148</c:v>
                </c:pt>
                <c:pt idx="9">
                  <c:v>15046</c:v>
                </c:pt>
                <c:pt idx="12">
                  <c:v>14768</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151953</c:v>
                </c:pt>
                <c:pt idx="3">
                  <c:v>146658</c:v>
                </c:pt>
                <c:pt idx="6">
                  <c:v>141118</c:v>
                </c:pt>
                <c:pt idx="9">
                  <c:v>133630</c:v>
                </c:pt>
                <c:pt idx="12">
                  <c:v>126201</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28518</c:v>
                </c:pt>
                <c:pt idx="3">
                  <c:v>28586</c:v>
                </c:pt>
                <c:pt idx="6">
                  <c:v>27862</c:v>
                </c:pt>
                <c:pt idx="9">
                  <c:v>31180</c:v>
                </c:pt>
                <c:pt idx="12">
                  <c:v>31588</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696</c:v>
                </c:pt>
                <c:pt idx="3">
                  <c:v>608</c:v>
                </c:pt>
                <c:pt idx="6">
                  <c:v>515</c:v>
                </c:pt>
                <c:pt idx="9">
                  <c:v>416</c:v>
                </c:pt>
                <c:pt idx="12">
                  <c:v>381</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1227564</c:v>
                </c:pt>
                <c:pt idx="3">
                  <c:v>1244623</c:v>
                </c:pt>
                <c:pt idx="6">
                  <c:v>1258640</c:v>
                </c:pt>
                <c:pt idx="9">
                  <c:v>1251454</c:v>
                </c:pt>
                <c:pt idx="12">
                  <c:v>1246825</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395322928"/>
        <c:axId val="404454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638957</c:v>
                </c:pt>
                <c:pt idx="2">
                  <c:v>#N/A</c:v>
                </c:pt>
                <c:pt idx="3">
                  <c:v>#N/A</c:v>
                </c:pt>
                <c:pt idx="4">
                  <c:v>630344</c:v>
                </c:pt>
                <c:pt idx="5">
                  <c:v>#N/A</c:v>
                </c:pt>
                <c:pt idx="6">
                  <c:v>#N/A</c:v>
                </c:pt>
                <c:pt idx="7">
                  <c:v>624166</c:v>
                </c:pt>
                <c:pt idx="8">
                  <c:v>#N/A</c:v>
                </c:pt>
                <c:pt idx="9">
                  <c:v>#N/A</c:v>
                </c:pt>
                <c:pt idx="10">
                  <c:v>613302</c:v>
                </c:pt>
                <c:pt idx="11">
                  <c:v>#N/A</c:v>
                </c:pt>
                <c:pt idx="12">
                  <c:v>#N/A</c:v>
                </c:pt>
                <c:pt idx="13">
                  <c:v>613104</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395322928"/>
        <c:axId val="404454104"/>
      </c:lineChart>
      <c:catAx>
        <c:axId val="39532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454104"/>
        <c:crosses val="autoZero"/>
        <c:auto val="1"/>
        <c:lblAlgn val="ctr"/>
        <c:lblOffset val="100"/>
        <c:tickLblSkip val="1"/>
        <c:tickMarkSkip val="1"/>
        <c:noMultiLvlLbl val="0"/>
      </c:catAx>
      <c:valAx>
        <c:axId val="404454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32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{90E061C9-8850-4DE4-BC75-2DD61A3FE2E2}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{107B50B7-FDC2-4055-8B1F-5712C5A7BD63}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{836DFD28-A69E-4E56-BEFF-9860ED5F798D}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{46FF0413-97FC-4BF7-9F7C-3340C22F7DF3}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{2C2143C0-AE66-42FC-8752-40E9B08B4625}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{37510136-4724-48B7-B5AA-25E8A8EC0EB4}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{E185B71E-91B7-41D2-8D8B-DC579A05629E}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{F59F719C-8230-4C37-B4E8-3F53B07EBE62}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{288CE23F-7A5E-4441-BDEF-C7B93EE0FABF}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{3F6C27BF-A256-4830-94FA-14AF87B2D9DA}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04716776"/>
        <c:axId val="404575264"/>
      </c:scatterChart>
      <c:valAx>
        <c:axId val="4047167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575264"/>
        <c:crosses val="autoZero"/>
        <c:crossBetween val="midCat"/>
      </c:valAx>
      <c:valAx>
        <c:axId val="4045752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71677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{8C617DD3-486B-44D8-9260-32F05A1CBB9F}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{C7B7700B-D335-4C66-B537-A8F0C5BA786F}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{50FFC95D-E536-42C9-8877-D0939AB58FF1}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{2EE91560-DD40-44BE-BE52-2C65B966FEE8}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{677E7764-5EFF-40B2-AE1B-9E165C5CA43E}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18.2</c:v>
                </c:pt>
                <c:pt idx="1">
                  <c:v>17.399999999999999</c:v>
                </c:pt>
                <c:pt idx="2">
                  <c:v>16.100000000000001</c:v>
                </c:pt>
                <c:pt idx="3">
                  <c:v>14.7</c:v>
                </c:pt>
                <c:pt idx="4">
                  <c:v>13.7</c:v>
                </c:pt>
              </c:numCache>
            </c:numRef>
          </c:xVal>
          <c:yVal>
            <c:numRef>
              <c:f>公会計指標分析・財政指標組合せ分析表!$K$73:$O$73</c:f>
              <c:numCache>
                <c:formatCode>#,##0.0;"▲ "#,##0.0</c:formatCode>
                <c:ptCount val="5"/>
                <c:pt idx="0">
                  <c:v>265.39999999999998</c:v>
                </c:pt>
                <c:pt idx="1">
                  <c:v>265.3</c:v>
                </c:pt>
                <c:pt idx="2">
                  <c:v>264.3</c:v>
                </c:pt>
                <c:pt idx="3">
                  <c:v>253.3</c:v>
                </c:pt>
                <c:pt idx="4">
                  <c:v>258.2</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{5644ED74-1C20-42DB-B567-503E796CD1A3}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{62C0D706-F8A2-4BCD-81D7-6E4D7EF4D286}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{CE84CEB4-25ED-4194-A908-969B840D3629}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{58F099C8-11D0-421D-980C-7F32E359F16D}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{D981CB37-D2B4-42E8-A663-F87B504E620F}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15.7</c:v>
                </c:pt>
                <c:pt idx="1">
                  <c:v>14.9</c:v>
                </c:pt>
                <c:pt idx="2">
                  <c:v>14.2</c:v>
                </c:pt>
                <c:pt idx="3">
                  <c:v>15.9</c:v>
                </c:pt>
                <c:pt idx="4">
                  <c:v>15.4</c:v>
                </c:pt>
              </c:numCache>
            </c:numRef>
          </c:xVal>
          <c:yVal>
            <c:numRef>
              <c:f>公会計指標分析・財政指標組合せ分析表!$K$77:$O$77</c:f>
              <c:numCache>
                <c:formatCode>#,##0.0;"▲ "#,##0.0</c:formatCode>
                <c:ptCount val="5"/>
                <c:pt idx="0">
                  <c:v>206</c:v>
                </c:pt>
                <c:pt idx="1">
                  <c:v>199.1</c:v>
                </c:pt>
                <c:pt idx="2">
                  <c:v>208.1</c:v>
                </c:pt>
                <c:pt idx="3">
                  <c:v>239.1</c:v>
                </c:pt>
                <c:pt idx="4">
                  <c:v>244</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04121400"/>
        <c:axId val="404661160"/>
      </c:scatterChart>
      <c:valAx>
        <c:axId val="404121400"/>
        <c:scaling>
          <c:orientation val="minMax"/>
          <c:max val="18.600000000000001"/>
          <c:min val="1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661160"/>
        <c:crosses val="autoZero"/>
        <c:crossBetween val="midCat"/>
      </c:valAx>
      <c:valAx>
        <c:axId val="404661160"/>
        <c:scaling>
          <c:orientation val="minMax"/>
          <c:max val="277"/>
          <c:min val="19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121400"/>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1,074,705
1,059,931
4,247.61
508,721,490
490,075,968
1,437,059
299,025,115
1,215,152,116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258.2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単年度の</a:t>
          </a:r>
          <a:r>
            <a:rPr kumimoji="1" lang="ja-JP" altLang="ja-JP" sz="1100">
              <a:solidFill>
                <a:sysClr val="windowText" lastClr="000000"/>
              </a:solidFill>
              <a:effectLst/>
              <a:latin typeface="+mn-lt"/>
              <a:ea typeface="+mn-ea"/>
              <a:cs typeface="+mn-cs"/>
            </a:rPr>
            <a:t>指標としては、</a:t>
          </a:r>
          <a:r>
            <a:rPr kumimoji="1" lang="ja-JP" altLang="en-US" sz="1100">
              <a:solidFill>
                <a:sysClr val="windowText" lastClr="000000"/>
              </a:solidFill>
              <a:effectLst/>
              <a:latin typeface="+mn-lt"/>
              <a:ea typeface="+mn-ea"/>
              <a:cs typeface="+mn-cs"/>
            </a:rPr>
            <a:t>臨時財政対策債振替相当額の減などにより、</a:t>
          </a:r>
          <a:r>
            <a:rPr kumimoji="1" lang="en-US" altLang="ja-JP" sz="1100">
              <a:solidFill>
                <a:sysClr val="windowText" lastClr="000000"/>
              </a:solidFill>
              <a:effectLst/>
              <a:latin typeface="+mn-lt"/>
              <a:ea typeface="+mn-ea"/>
              <a:cs typeface="+mn-cs"/>
            </a:rPr>
            <a:t>0.01</a:t>
          </a:r>
          <a:r>
            <a:rPr kumimoji="1" lang="ja-JP" altLang="en-US" sz="1100">
              <a:solidFill>
                <a:sysClr val="windowText" lastClr="000000"/>
              </a:solidFill>
              <a:effectLst/>
              <a:latin typeface="+mn-lt"/>
              <a:ea typeface="+mn-ea"/>
              <a:cs typeface="+mn-cs"/>
            </a:rPr>
            <a:t>ポイント減少</a:t>
          </a:r>
          <a:r>
            <a:rPr kumimoji="1" lang="ja-JP" altLang="ja-JP" sz="1100">
              <a:solidFill>
                <a:sysClr val="windowText" lastClr="000000"/>
              </a:solidFill>
              <a:effectLst/>
              <a:latin typeface="+mn-lt"/>
              <a:ea typeface="+mn-ea"/>
              <a:cs typeface="+mn-cs"/>
            </a:rPr>
            <a:t>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３ヵ年平均では、平成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年度に景気低迷に伴う法人関係税の減収などにより低下して以後、公債費が高水準で推移していることなどから低下傾向にあったが、平成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年度以降は増加傾向にある。</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引き続き、企業誘致や新産業の創出、中小企業対策など、県内経済の活性化等による税源の涵養、徴収対策の強化など、税収増に努める。</a:t>
          </a:r>
          <a:endParaRPr lang="ja-JP" altLang="ja-JP">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74083</xdr:rowOff>
    </xdr:to>
    <xdr:cxnSp macro="">
      <xdr:nvCxnSpPr>
        <xdr:cNvPr id="61" name="直線コネクタ 60"/>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4"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5" name="直線コネクタ 64"/>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97367</xdr:rowOff>
    </xdr:from>
    <xdr:to>
      <xdr:col>7</xdr:col>
      <xdr:colOff>152400</xdr:colOff>
      <xdr:row>41</xdr:row>
      <xdr:rowOff>156633</xdr:rowOff>
    </xdr:to>
    <xdr:cxnSp macro="">
      <xdr:nvCxnSpPr>
        <xdr:cNvPr id="66" name="直線コネクタ 65"/>
        <xdr:cNvCxnSpPr/>
      </xdr:nvCxnSpPr>
      <xdr:spPr>
        <a:xfrm flipV="1">
          <a:off x="4114800" y="6783917"/>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7"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43</xdr:row>
      <xdr:rowOff>14817</xdr:rowOff>
    </xdr:to>
    <xdr:cxnSp macro="">
      <xdr:nvCxnSpPr>
        <xdr:cNvPr id="69" name="直線コネクタ 68"/>
        <xdr:cNvCxnSpPr/>
      </xdr:nvCxnSpPr>
      <xdr:spPr>
        <a:xfrm flipV="1">
          <a:off x="3225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0" name="フローチャート : 判断 69"/>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1" name="テキスト ボックス 7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44</xdr:row>
      <xdr:rowOff>44450</xdr:rowOff>
    </xdr:to>
    <xdr:cxnSp macro="">
      <xdr:nvCxnSpPr>
        <xdr:cNvPr id="72" name="直線コネクタ 71"/>
        <xdr:cNvCxnSpPr/>
      </xdr:nvCxnSpPr>
      <xdr:spPr>
        <a:xfrm flipV="1">
          <a:off x="2336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3" name="フローチャート : 判断 72"/>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4" name="テキスト ボックス 73"/>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5" name="直線コネクタ 74"/>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6" name="フローチャート : 判断 75"/>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7" name="テキスト ボックス 76"/>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78" name="フローチャート : 判断 77"/>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75794</xdr:rowOff>
    </xdr:from>
    <xdr:ext cx="762000" cy="259045"/>
    <xdr:sp macro="" textlink="">
      <xdr:nvSpPr>
        <xdr:cNvPr id="79" name="テキスト ボックス 78"/>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85" name="円/楕円 84"/>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63094</xdr:rowOff>
    </xdr:from>
    <xdr:ext cx="762000" cy="259045"/>
    <xdr:sp macro="" textlink="">
      <xdr:nvSpPr>
        <xdr:cNvPr id="86"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7" name="円/楕円 86"/>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88" name="テキスト ボックス 87"/>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89" name="円/楕円 88"/>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90" name="テキスト ボックス 89"/>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1" name="円/楕円 90"/>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2" name="テキスト ボックス 91"/>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人件費について</a:t>
          </a:r>
          <a:r>
            <a:rPr kumimoji="1" lang="ja-JP" altLang="en-US" sz="1100" b="0" i="0" baseline="0">
              <a:solidFill>
                <a:sysClr val="windowText" lastClr="000000"/>
              </a:solidFill>
              <a:effectLst/>
              <a:latin typeface="+mn-lt"/>
              <a:ea typeface="+mn-ea"/>
              <a:cs typeface="+mn-cs"/>
            </a:rPr>
            <a:t>は</a:t>
          </a:r>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27</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月に策定した定員管理計画に基づく職員数の削減などにより、抑制に努めているところで</a:t>
          </a:r>
          <a:r>
            <a:rPr kumimoji="1" lang="ja-JP" altLang="en-US" sz="1100" b="0" i="0" baseline="0">
              <a:solidFill>
                <a:sysClr val="windowText" lastClr="000000"/>
              </a:solidFill>
              <a:effectLst/>
              <a:latin typeface="+mn-lt"/>
              <a:ea typeface="+mn-ea"/>
              <a:cs typeface="+mn-cs"/>
            </a:rPr>
            <a:t>ある。</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一方で、</a:t>
          </a:r>
          <a:r>
            <a:rPr kumimoji="1" lang="ja-JP" altLang="ja-JP" sz="1100" b="0" i="0" baseline="0">
              <a:solidFill>
                <a:sysClr val="windowText" lastClr="000000"/>
              </a:solidFill>
              <a:effectLst/>
              <a:latin typeface="+mn-lt"/>
              <a:ea typeface="+mn-ea"/>
              <a:cs typeface="+mn-cs"/>
            </a:rPr>
            <a:t>新幹線整備事業や臨時財政対策債の借入れに係る元利償還金の増加により、</a:t>
          </a:r>
          <a:r>
            <a:rPr kumimoji="1" lang="ja-JP" altLang="en-US" sz="1100" b="0" i="0" baseline="0">
              <a:solidFill>
                <a:sysClr val="windowText" lastClr="000000"/>
              </a:solidFill>
              <a:effectLst/>
              <a:latin typeface="+mn-lt"/>
              <a:ea typeface="+mn-ea"/>
              <a:cs typeface="+mn-cs"/>
            </a:rPr>
            <a:t>公債費は</a:t>
          </a:r>
          <a:r>
            <a:rPr kumimoji="1" lang="ja-JP" altLang="ja-JP" sz="1100" b="0" i="0" baseline="0">
              <a:solidFill>
                <a:sysClr val="windowText" lastClr="000000"/>
              </a:solidFill>
              <a:effectLst/>
              <a:latin typeface="+mn-lt"/>
              <a:ea typeface="+mn-ea"/>
              <a:cs typeface="+mn-cs"/>
            </a:rPr>
            <a:t>高い水準で推移している</a:t>
          </a:r>
          <a:r>
            <a:rPr kumimoji="1" lang="ja-JP" altLang="en-US" sz="1100" b="0" i="0" baseline="0">
              <a:solidFill>
                <a:sysClr val="windowText" lastClr="000000"/>
              </a:solidFill>
              <a:effectLst/>
              <a:latin typeface="+mn-lt"/>
              <a:ea typeface="+mn-ea"/>
              <a:cs typeface="+mn-cs"/>
            </a:rPr>
            <a:t>こと、また、社会保障経費の増等により</a:t>
          </a:r>
          <a:r>
            <a:rPr kumimoji="1" lang="ja-JP" altLang="ja-JP" sz="1100" b="0" i="0" baseline="0">
              <a:solidFill>
                <a:sysClr val="windowText" lastClr="000000"/>
              </a:solidFill>
              <a:effectLst/>
              <a:latin typeface="+mn-lt"/>
              <a:ea typeface="+mn-ea"/>
              <a:cs typeface="+mn-cs"/>
            </a:rPr>
            <a:t>全体としては前年度から</a:t>
          </a:r>
          <a:r>
            <a:rPr kumimoji="1" lang="en-US" altLang="ja-JP" sz="1100" b="0" i="0" baseline="0">
              <a:solidFill>
                <a:sysClr val="windowText" lastClr="000000"/>
              </a:solidFill>
              <a:effectLst/>
              <a:latin typeface="+mn-lt"/>
              <a:ea typeface="+mn-ea"/>
              <a:cs typeface="+mn-cs"/>
            </a:rPr>
            <a:t>1.2</a:t>
          </a:r>
          <a:r>
            <a:rPr kumimoji="1" lang="ja-JP" altLang="ja-JP" sz="1100" b="0" i="0" baseline="0">
              <a:solidFill>
                <a:sysClr val="windowText" lastClr="000000"/>
              </a:solidFill>
              <a:effectLst/>
              <a:latin typeface="+mn-lt"/>
              <a:ea typeface="+mn-ea"/>
              <a:cs typeface="+mn-cs"/>
            </a:rPr>
            <a:t>ポイント上昇している。</a:t>
          </a:r>
          <a:endParaRPr lang="ja-JP" altLang="ja-JP" sz="1400">
            <a:solidFill>
              <a:sysClr val="windowText" lastClr="000000"/>
            </a:solidFill>
            <a:effectLst/>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引き続き、定員の適正化や事務事業の見直し等、行政改革に取り組んでいく。</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9" name="直線コネクタ 108"/>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0" name="テキスト ボックス 109"/>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1" name="直線コネクタ 110"/>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2" name="テキスト ボックス 111"/>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3" name="直線コネクタ 112"/>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4" name="テキスト ボックス 113"/>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5" name="直線コネクタ 114"/>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6" name="テキスト ボックス 115"/>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7" name="直線コネクタ 116"/>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8" name="テキスト ボックス 117"/>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9" name="直線コネクタ 118"/>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0" name="テキスト ボックス 119"/>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68</xdr:row>
      <xdr:rowOff>67128</xdr:rowOff>
    </xdr:to>
    <xdr:cxnSp macro="">
      <xdr:nvCxnSpPr>
        <xdr:cNvPr id="124" name="直線コネクタ 123"/>
        <xdr:cNvCxnSpPr/>
      </xdr:nvCxnSpPr>
      <xdr:spPr>
        <a:xfrm flipV="1">
          <a:off x="4953000" y="1015727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39205</xdr:rowOff>
    </xdr:from>
    <xdr:ext cx="762000" cy="259045"/>
    <xdr:sp macro="" textlink="">
      <xdr:nvSpPr>
        <xdr:cNvPr id="125" name="財政構造の弾力性最小値テキスト"/>
        <xdr:cNvSpPr txBox="1"/>
      </xdr:nvSpPr>
      <xdr:spPr>
        <a:xfrm>
          <a:off x="5041900" y="1169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7</xdr:col>
      <xdr:colOff>63500</xdr:colOff>
      <xdr:row>68</xdr:row>
      <xdr:rowOff>67128</xdr:rowOff>
    </xdr:from>
    <xdr:to>
      <xdr:col>7</xdr:col>
      <xdr:colOff>241300</xdr:colOff>
      <xdr:row>68</xdr:row>
      <xdr:rowOff>67128</xdr:rowOff>
    </xdr:to>
    <xdr:cxnSp macro="">
      <xdr:nvCxnSpPr>
        <xdr:cNvPr id="126" name="直線コネクタ 125"/>
        <xdr:cNvCxnSpPr/>
      </xdr:nvCxnSpPr>
      <xdr:spPr>
        <a:xfrm>
          <a:off x="4864100" y="1172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27"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28" name="直線コネクタ 127"/>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47172</xdr:rowOff>
    </xdr:from>
    <xdr:to>
      <xdr:col>7</xdr:col>
      <xdr:colOff>152400</xdr:colOff>
      <xdr:row>66</xdr:row>
      <xdr:rowOff>82550</xdr:rowOff>
    </xdr:to>
    <xdr:cxnSp macro="">
      <xdr:nvCxnSpPr>
        <xdr:cNvPr id="129" name="直線コネクタ 128"/>
        <xdr:cNvCxnSpPr/>
      </xdr:nvCxnSpPr>
      <xdr:spPr>
        <a:xfrm>
          <a:off x="4114800" y="11191422"/>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116312</xdr:rowOff>
    </xdr:from>
    <xdr:ext cx="762000" cy="259045"/>
    <xdr:sp macro="" textlink="">
      <xdr:nvSpPr>
        <xdr:cNvPr id="130" name="財政構造の弾力性平均値テキスト"/>
        <xdr:cNvSpPr txBox="1"/>
      </xdr:nvSpPr>
      <xdr:spPr>
        <a:xfrm>
          <a:off x="5041900" y="1108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99785</xdr:rowOff>
    </xdr:from>
    <xdr:to>
      <xdr:col>7</xdr:col>
      <xdr:colOff>203200</xdr:colOff>
      <xdr:row>66</xdr:row>
      <xdr:rowOff>29935</xdr:rowOff>
    </xdr:to>
    <xdr:sp macro="" textlink="">
      <xdr:nvSpPr>
        <xdr:cNvPr id="131" name="フローチャート : 判断 130"/>
        <xdr:cNvSpPr/>
      </xdr:nvSpPr>
      <xdr:spPr>
        <a:xfrm>
          <a:off x="49022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114300</xdr:rowOff>
    </xdr:from>
    <xdr:to>
      <xdr:col>6</xdr:col>
      <xdr:colOff>0</xdr:colOff>
      <xdr:row>65</xdr:row>
      <xdr:rowOff>47172</xdr:rowOff>
    </xdr:to>
    <xdr:cxnSp macro="">
      <xdr:nvCxnSpPr>
        <xdr:cNvPr id="132" name="直線コネクタ 131"/>
        <xdr:cNvCxnSpPr/>
      </xdr:nvCxnSpPr>
      <xdr:spPr>
        <a:xfrm>
          <a:off x="3225800" y="10915650"/>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3" name="フローチャート : 判断 132"/>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55534</xdr:rowOff>
    </xdr:from>
    <xdr:ext cx="736600" cy="259045"/>
    <xdr:sp macro="" textlink="">
      <xdr:nvSpPr>
        <xdr:cNvPr id="134" name="テキスト ボックス 133"/>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45357</xdr:rowOff>
    </xdr:from>
    <xdr:to>
      <xdr:col>4</xdr:col>
      <xdr:colOff>482600</xdr:colOff>
      <xdr:row>63</xdr:row>
      <xdr:rowOff>114300</xdr:rowOff>
    </xdr:to>
    <xdr:cxnSp macro="">
      <xdr:nvCxnSpPr>
        <xdr:cNvPr id="135" name="直線コネクタ 134"/>
        <xdr:cNvCxnSpPr/>
      </xdr:nvCxnSpPr>
      <xdr:spPr>
        <a:xfrm>
          <a:off x="2336800" y="108467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36" name="フローチャート : 判断 135"/>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37" name="テキスト ボックス 136"/>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45357</xdr:rowOff>
    </xdr:from>
    <xdr:to>
      <xdr:col>3</xdr:col>
      <xdr:colOff>279400</xdr:colOff>
      <xdr:row>64</xdr:row>
      <xdr:rowOff>46265</xdr:rowOff>
    </xdr:to>
    <xdr:cxnSp macro="">
      <xdr:nvCxnSpPr>
        <xdr:cNvPr id="138" name="直線コネクタ 137"/>
        <xdr:cNvCxnSpPr/>
      </xdr:nvCxnSpPr>
      <xdr:spPr>
        <a:xfrm flipV="1">
          <a:off x="1447800" y="1084670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148772</xdr:rowOff>
    </xdr:from>
    <xdr:to>
      <xdr:col>3</xdr:col>
      <xdr:colOff>330200</xdr:colOff>
      <xdr:row>63</xdr:row>
      <xdr:rowOff>78922</xdr:rowOff>
    </xdr:to>
    <xdr:sp macro="" textlink="">
      <xdr:nvSpPr>
        <xdr:cNvPr id="139" name="フローチャート : 判断 138"/>
        <xdr:cNvSpPr/>
      </xdr:nvSpPr>
      <xdr:spPr>
        <a:xfrm>
          <a:off x="2286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89099</xdr:rowOff>
    </xdr:from>
    <xdr:ext cx="762000" cy="259045"/>
    <xdr:sp macro="" textlink="">
      <xdr:nvSpPr>
        <xdr:cNvPr id="140" name="テキスト ボックス 139"/>
        <xdr:cNvSpPr txBox="1"/>
      </xdr:nvSpPr>
      <xdr:spPr>
        <a:xfrm>
          <a:off x="1955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132443</xdr:rowOff>
    </xdr:from>
    <xdr:to>
      <xdr:col>2</xdr:col>
      <xdr:colOff>127000</xdr:colOff>
      <xdr:row>64</xdr:row>
      <xdr:rowOff>62593</xdr:rowOff>
    </xdr:to>
    <xdr:sp macro="" textlink="">
      <xdr:nvSpPr>
        <xdr:cNvPr id="141" name="フローチャート : 判断 140"/>
        <xdr:cNvSpPr/>
      </xdr:nvSpPr>
      <xdr:spPr>
        <a:xfrm>
          <a:off x="1397000" y="1093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72770</xdr:rowOff>
    </xdr:from>
    <xdr:ext cx="762000" cy="259045"/>
    <xdr:sp macro="" textlink="">
      <xdr:nvSpPr>
        <xdr:cNvPr id="142" name="テキスト ボックス 141"/>
        <xdr:cNvSpPr txBox="1"/>
      </xdr:nvSpPr>
      <xdr:spPr>
        <a:xfrm>
          <a:off x="1066800" y="1070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31750</xdr:rowOff>
    </xdr:from>
    <xdr:to>
      <xdr:col>7</xdr:col>
      <xdr:colOff>203200</xdr:colOff>
      <xdr:row>66</xdr:row>
      <xdr:rowOff>133350</xdr:rowOff>
    </xdr:to>
    <xdr:sp macro="" textlink="">
      <xdr:nvSpPr>
        <xdr:cNvPr id="148" name="円/楕円 147"/>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3827</xdr:rowOff>
    </xdr:from>
    <xdr:ext cx="762000" cy="259045"/>
    <xdr:sp macro="" textlink="">
      <xdr:nvSpPr>
        <xdr:cNvPr id="149" name="財政構造の弾力性該当値テキスト"/>
        <xdr:cNvSpPr txBox="1"/>
      </xdr:nvSpPr>
      <xdr:spPr>
        <a:xfrm>
          <a:off x="5041900" y="1131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167822</xdr:rowOff>
    </xdr:from>
    <xdr:to>
      <xdr:col>6</xdr:col>
      <xdr:colOff>50800</xdr:colOff>
      <xdr:row>65</xdr:row>
      <xdr:rowOff>97972</xdr:rowOff>
    </xdr:to>
    <xdr:sp macro="" textlink="">
      <xdr:nvSpPr>
        <xdr:cNvPr id="150" name="円/楕円 149"/>
        <xdr:cNvSpPr/>
      </xdr:nvSpPr>
      <xdr:spPr>
        <a:xfrm>
          <a:off x="4064000" y="111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82749</xdr:rowOff>
    </xdr:from>
    <xdr:ext cx="736600" cy="259045"/>
    <xdr:sp macro="" textlink="">
      <xdr:nvSpPr>
        <xdr:cNvPr id="151" name="テキスト ボックス 150"/>
        <xdr:cNvSpPr txBox="1"/>
      </xdr:nvSpPr>
      <xdr:spPr>
        <a:xfrm>
          <a:off x="3733800" y="1122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52" name="円/楕円 151"/>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53" name="テキスト ボックス 152"/>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166007</xdr:rowOff>
    </xdr:from>
    <xdr:to>
      <xdr:col>3</xdr:col>
      <xdr:colOff>330200</xdr:colOff>
      <xdr:row>63</xdr:row>
      <xdr:rowOff>96157</xdr:rowOff>
    </xdr:to>
    <xdr:sp macro="" textlink="">
      <xdr:nvSpPr>
        <xdr:cNvPr id="154" name="円/楕円 153"/>
        <xdr:cNvSpPr/>
      </xdr:nvSpPr>
      <xdr:spPr>
        <a:xfrm>
          <a:off x="2286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80934</xdr:rowOff>
    </xdr:from>
    <xdr:ext cx="762000" cy="259045"/>
    <xdr:sp macro="" textlink="">
      <xdr:nvSpPr>
        <xdr:cNvPr id="155" name="テキスト ボックス 154"/>
        <xdr:cNvSpPr txBox="1"/>
      </xdr:nvSpPr>
      <xdr:spPr>
        <a:xfrm>
          <a:off x="1955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166915</xdr:rowOff>
    </xdr:from>
    <xdr:to>
      <xdr:col>2</xdr:col>
      <xdr:colOff>127000</xdr:colOff>
      <xdr:row>64</xdr:row>
      <xdr:rowOff>97065</xdr:rowOff>
    </xdr:to>
    <xdr:sp macro="" textlink="">
      <xdr:nvSpPr>
        <xdr:cNvPr id="156" name="円/楕円 155"/>
        <xdr:cNvSpPr/>
      </xdr:nvSpPr>
      <xdr:spPr>
        <a:xfrm>
          <a:off x="1397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81842</xdr:rowOff>
    </xdr:from>
    <xdr:ext cx="762000" cy="259045"/>
    <xdr:sp macro="" textlink="">
      <xdr:nvSpPr>
        <xdr:cNvPr id="157" name="テキスト ボックス 156"/>
        <xdr:cNvSpPr txBox="1"/>
      </xdr:nvSpPr>
      <xdr:spPr>
        <a:xfrm>
          <a:off x="1066800" y="110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[136,910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人口１人当たり人件費・物件費等決算額については、定員管理計画に基づく職員数の削減等の取組みにより、人件費の抑制に努めて</a:t>
          </a:r>
          <a:r>
            <a:rPr kumimoji="1" lang="ja-JP" altLang="en-US" sz="1100" b="0" i="0" baseline="0">
              <a:solidFill>
                <a:sysClr val="windowText" lastClr="000000"/>
              </a:solidFill>
              <a:effectLst/>
              <a:latin typeface="+mn-lt"/>
              <a:ea typeface="+mn-ea"/>
              <a:cs typeface="+mn-cs"/>
            </a:rPr>
            <a:t>いることから</a:t>
          </a:r>
          <a:r>
            <a:rPr kumimoji="1" lang="ja-JP" altLang="ja-JP" sz="1100" b="0" i="0" baseline="0">
              <a:solidFill>
                <a:sysClr val="windowText" lastClr="000000"/>
              </a:solidFill>
              <a:effectLst/>
              <a:latin typeface="+mn-lt"/>
              <a:ea typeface="+mn-ea"/>
              <a:cs typeface="+mn-cs"/>
            </a:rPr>
            <a:t>、前年度比で</a:t>
          </a:r>
          <a:r>
            <a:rPr kumimoji="1" lang="en-US" altLang="ja-JP" sz="1100" b="0" i="0" baseline="0">
              <a:solidFill>
                <a:sysClr val="windowText" lastClr="000000"/>
              </a:solidFill>
              <a:effectLst/>
              <a:latin typeface="+mn-lt"/>
              <a:ea typeface="+mn-ea"/>
              <a:cs typeface="+mn-cs"/>
            </a:rPr>
            <a:t>1,077</a:t>
          </a:r>
          <a:r>
            <a:rPr kumimoji="1" lang="ja-JP" altLang="ja-JP" sz="1100" b="0" i="0" baseline="0">
              <a:solidFill>
                <a:sysClr val="windowText" lastClr="000000"/>
              </a:solidFill>
              <a:effectLst/>
              <a:latin typeface="+mn-lt"/>
              <a:ea typeface="+mn-ea"/>
              <a:cs typeface="+mn-cs"/>
            </a:rPr>
            <a:t>円の</a:t>
          </a:r>
          <a:r>
            <a:rPr kumimoji="1" lang="ja-JP" altLang="en-US" sz="1100" b="0" i="0" baseline="0">
              <a:solidFill>
                <a:sysClr val="windowText" lastClr="000000"/>
              </a:solidFill>
              <a:effectLst/>
              <a:latin typeface="+mn-lt"/>
              <a:ea typeface="+mn-ea"/>
              <a:cs typeface="+mn-cs"/>
            </a:rPr>
            <a:t>減</a:t>
          </a:r>
          <a:r>
            <a:rPr kumimoji="1"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また、平成</a:t>
          </a:r>
          <a:r>
            <a:rPr kumimoji="1" lang="en-US" altLang="ja-JP" sz="1100" b="0" i="0" baseline="0">
              <a:solidFill>
                <a:sysClr val="windowText" lastClr="000000"/>
              </a:solidFill>
              <a:effectLst/>
              <a:latin typeface="+mn-lt"/>
              <a:ea typeface="+mn-ea"/>
              <a:cs typeface="+mn-cs"/>
            </a:rPr>
            <a:t>25</a:t>
          </a:r>
          <a:r>
            <a:rPr kumimoji="1" lang="ja-JP" altLang="ja-JP" sz="1100" b="0" i="0" baseline="0">
              <a:solidFill>
                <a:sysClr val="windowText" lastClr="000000"/>
              </a:solidFill>
              <a:effectLst/>
              <a:latin typeface="+mn-lt"/>
              <a:ea typeface="+mn-ea"/>
              <a:cs typeface="+mn-cs"/>
            </a:rPr>
            <a:t>年度については、平成</a:t>
          </a:r>
          <a:r>
            <a:rPr kumimoji="1" lang="en-US" altLang="ja-JP" sz="1100" b="0" i="0" baseline="0">
              <a:solidFill>
                <a:sysClr val="windowText" lastClr="000000"/>
              </a:solidFill>
              <a:effectLst/>
              <a:latin typeface="+mn-lt"/>
              <a:ea typeface="+mn-ea"/>
              <a:cs typeface="+mn-cs"/>
            </a:rPr>
            <a:t>25</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7</a:t>
          </a:r>
          <a:r>
            <a:rPr kumimoji="1" lang="ja-JP" altLang="ja-JP" sz="1100" b="0" i="0" baseline="0">
              <a:solidFill>
                <a:sysClr val="windowText" lastClr="000000"/>
              </a:solidFill>
              <a:effectLst/>
              <a:latin typeface="+mn-lt"/>
              <a:ea typeface="+mn-ea"/>
              <a:cs typeface="+mn-cs"/>
            </a:rPr>
            <a:t>月から平成</a:t>
          </a:r>
          <a:r>
            <a:rPr kumimoji="1" lang="en-US" altLang="ja-JP" sz="1100" b="0" i="0" baseline="0">
              <a:solidFill>
                <a:sysClr val="windowText" lastClr="000000"/>
              </a:solidFill>
              <a:effectLst/>
              <a:latin typeface="+mn-lt"/>
              <a:ea typeface="+mn-ea"/>
              <a:cs typeface="+mn-cs"/>
            </a:rPr>
            <a:t>26</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月までの間、国に準じた給料の減額措置を実施したため低い数値となっている。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引き続き、定員の適正化や予算編成時における</a:t>
          </a:r>
          <a:r>
            <a:rPr kumimoji="1" lang="ja-JP" altLang="en-US" sz="1100" b="0" i="0" baseline="0">
              <a:solidFill>
                <a:sysClr val="windowText" lastClr="000000"/>
              </a:solidFill>
              <a:effectLst/>
              <a:latin typeface="+mn-lt"/>
              <a:ea typeface="+mn-ea"/>
              <a:cs typeface="+mn-cs"/>
            </a:rPr>
            <a:t>マイナス</a:t>
          </a:r>
          <a:r>
            <a:rPr kumimoji="1" lang="ja-JP" altLang="ja-JP" sz="1100" b="0" i="0" baseline="0">
              <a:solidFill>
                <a:sysClr val="windowText" lastClr="000000"/>
              </a:solidFill>
              <a:effectLst/>
              <a:latin typeface="+mn-lt"/>
              <a:ea typeface="+mn-ea"/>
              <a:cs typeface="+mn-cs"/>
            </a:rPr>
            <a:t>シーリングの設定等による節減に努める。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79318</xdr:rowOff>
    </xdr:from>
    <xdr:to>
      <xdr:col>7</xdr:col>
      <xdr:colOff>152400</xdr:colOff>
      <xdr:row>88</xdr:row>
      <xdr:rowOff>71304</xdr:rowOff>
    </xdr:to>
    <xdr:cxnSp macro="">
      <xdr:nvCxnSpPr>
        <xdr:cNvPr id="185" name="直線コネクタ 184"/>
        <xdr:cNvCxnSpPr/>
      </xdr:nvCxnSpPr>
      <xdr:spPr>
        <a:xfrm flipV="1">
          <a:off x="4953000" y="13795318"/>
          <a:ext cx="0" cy="1363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43381</xdr:rowOff>
    </xdr:from>
    <xdr:ext cx="762000" cy="259045"/>
    <xdr:sp macro="" textlink="">
      <xdr:nvSpPr>
        <xdr:cNvPr id="186" name="人件費・物件費等の状況最小値テキスト"/>
        <xdr:cNvSpPr txBox="1"/>
      </xdr:nvSpPr>
      <xdr:spPr>
        <a:xfrm>
          <a:off x="5041900" y="1513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143,773</a:t>
          </a:r>
          <a:endParaRPr kumimoji="1" lang="ja-JP" altLang="en-US" sz="1000" b="1">
            <a:latin typeface="ＭＳ Ｐゴシック"/>
          </a:endParaRPr>
        </a:p>
      </xdr:txBody>
    </xdr:sp>
    <xdr:clientData/>
  </xdr:oneCellAnchor>
  <xdr:twoCellAnchor>
    <xdr:from>
      <xdr:col>7</xdr:col>
      <xdr:colOff>63500</xdr:colOff>
      <xdr:row>88</xdr:row>
      <xdr:rowOff>71304</xdr:rowOff>
    </xdr:from>
    <xdr:to>
      <xdr:col>7</xdr:col>
      <xdr:colOff>241300</xdr:colOff>
      <xdr:row>88</xdr:row>
      <xdr:rowOff>71304</xdr:rowOff>
    </xdr:to>
    <xdr:cxnSp macro="">
      <xdr:nvCxnSpPr>
        <xdr:cNvPr id="187" name="直線コネクタ 186"/>
        <xdr:cNvCxnSpPr/>
      </xdr:nvCxnSpPr>
      <xdr:spPr>
        <a:xfrm>
          <a:off x="4864100" y="1515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165695</xdr:rowOff>
    </xdr:from>
    <xdr:ext cx="762000" cy="259045"/>
    <xdr:sp macro="" textlink="">
      <xdr:nvSpPr>
        <xdr:cNvPr id="188" name="人件費・物件費等の状況最大値テキスト"/>
        <xdr:cNvSpPr txBox="1"/>
      </xdr:nvSpPr>
      <xdr:spPr>
        <a:xfrm>
          <a:off x="5041900" y="1353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109,867</a:t>
          </a:r>
          <a:endParaRPr kumimoji="1" lang="ja-JP" altLang="en-US" sz="1000" b="1">
            <a:latin typeface="ＭＳ Ｐゴシック"/>
          </a:endParaRPr>
        </a:p>
      </xdr:txBody>
    </xdr:sp>
    <xdr:clientData/>
  </xdr:oneCellAnchor>
  <xdr:twoCellAnchor>
    <xdr:from>
      <xdr:col>7</xdr:col>
      <xdr:colOff>63500</xdr:colOff>
      <xdr:row>80</xdr:row>
      <xdr:rowOff>79318</xdr:rowOff>
    </xdr:from>
    <xdr:to>
      <xdr:col>7</xdr:col>
      <xdr:colOff>241300</xdr:colOff>
      <xdr:row>80</xdr:row>
      <xdr:rowOff>79318</xdr:rowOff>
    </xdr:to>
    <xdr:cxnSp macro="">
      <xdr:nvCxnSpPr>
        <xdr:cNvPr id="189" name="直線コネクタ 188"/>
        <xdr:cNvCxnSpPr/>
      </xdr:nvCxnSpPr>
      <xdr:spPr>
        <a:xfrm>
          <a:off x="4864100" y="137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138198</xdr:rowOff>
    </xdr:from>
    <xdr:to>
      <xdr:col>7</xdr:col>
      <xdr:colOff>152400</xdr:colOff>
      <xdr:row>87</xdr:row>
      <xdr:rowOff>10060</xdr:rowOff>
    </xdr:to>
    <xdr:cxnSp macro="">
      <xdr:nvCxnSpPr>
        <xdr:cNvPr id="190" name="直線コネクタ 189"/>
        <xdr:cNvCxnSpPr/>
      </xdr:nvCxnSpPr>
      <xdr:spPr>
        <a:xfrm flipV="1">
          <a:off x="4114800" y="14882898"/>
          <a:ext cx="838200" cy="4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118777</xdr:rowOff>
    </xdr:from>
    <xdr:ext cx="762000" cy="259045"/>
    <xdr:sp macro="" textlink="">
      <xdr:nvSpPr>
        <xdr:cNvPr id="191" name="人件費・物件費等の状況平均値テキスト"/>
        <xdr:cNvSpPr txBox="1"/>
      </xdr:nvSpPr>
      <xdr:spPr>
        <a:xfrm>
          <a:off x="5041900" y="1434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128,753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102250</xdr:rowOff>
    </xdr:from>
    <xdr:to>
      <xdr:col>7</xdr:col>
      <xdr:colOff>203200</xdr:colOff>
      <xdr:row>85</xdr:row>
      <xdr:rowOff>32400</xdr:rowOff>
    </xdr:to>
    <xdr:sp macro="" textlink="">
      <xdr:nvSpPr>
        <xdr:cNvPr id="192" name="フローチャート : 判断 191"/>
        <xdr:cNvSpPr/>
      </xdr:nvSpPr>
      <xdr:spPr>
        <a:xfrm>
          <a:off x="4902200" y="145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10060</xdr:rowOff>
    </xdr:from>
    <xdr:to>
      <xdr:col>6</xdr:col>
      <xdr:colOff>0</xdr:colOff>
      <xdr:row>87</xdr:row>
      <xdr:rowOff>101755</xdr:rowOff>
    </xdr:to>
    <xdr:cxnSp macro="">
      <xdr:nvCxnSpPr>
        <xdr:cNvPr id="193" name="直線コネクタ 192"/>
        <xdr:cNvCxnSpPr/>
      </xdr:nvCxnSpPr>
      <xdr:spPr>
        <a:xfrm flipV="1">
          <a:off x="3225800" y="14926210"/>
          <a:ext cx="889000" cy="9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74461</xdr:rowOff>
    </xdr:from>
    <xdr:to>
      <xdr:col>6</xdr:col>
      <xdr:colOff>50800</xdr:colOff>
      <xdr:row>85</xdr:row>
      <xdr:rowOff>4611</xdr:rowOff>
    </xdr:to>
    <xdr:sp macro="" textlink="">
      <xdr:nvSpPr>
        <xdr:cNvPr id="194" name="フローチャート : 判断 193"/>
        <xdr:cNvSpPr/>
      </xdr:nvSpPr>
      <xdr:spPr>
        <a:xfrm>
          <a:off x="4064000" y="1447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14788</xdr:rowOff>
    </xdr:from>
    <xdr:ext cx="736600" cy="259045"/>
    <xdr:sp macro="" textlink="">
      <xdr:nvSpPr>
        <xdr:cNvPr id="195" name="テキスト ボックス 194"/>
        <xdr:cNvSpPr txBox="1"/>
      </xdr:nvSpPr>
      <xdr:spPr>
        <a:xfrm>
          <a:off x="3733800" y="14245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128,062</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43124</xdr:rowOff>
    </xdr:from>
    <xdr:to>
      <xdr:col>4</xdr:col>
      <xdr:colOff>482600</xdr:colOff>
      <xdr:row>87</xdr:row>
      <xdr:rowOff>101755</xdr:rowOff>
    </xdr:to>
    <xdr:cxnSp macro="">
      <xdr:nvCxnSpPr>
        <xdr:cNvPr id="196" name="直線コネクタ 195"/>
        <xdr:cNvCxnSpPr/>
      </xdr:nvCxnSpPr>
      <xdr:spPr>
        <a:xfrm>
          <a:off x="2336800" y="14787824"/>
          <a:ext cx="889000" cy="23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142179</xdr:rowOff>
    </xdr:from>
    <xdr:to>
      <xdr:col>4</xdr:col>
      <xdr:colOff>533400</xdr:colOff>
      <xdr:row>86</xdr:row>
      <xdr:rowOff>72329</xdr:rowOff>
    </xdr:to>
    <xdr:sp macro="" textlink="">
      <xdr:nvSpPr>
        <xdr:cNvPr id="197" name="フローチャート : 判断 196"/>
        <xdr:cNvSpPr/>
      </xdr:nvSpPr>
      <xdr:spPr>
        <a:xfrm>
          <a:off x="3175000" y="147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82506</xdr:rowOff>
    </xdr:from>
    <xdr:ext cx="762000" cy="259045"/>
    <xdr:sp macro="" textlink="">
      <xdr:nvSpPr>
        <xdr:cNvPr id="198" name="テキスト ボックス 197"/>
        <xdr:cNvSpPr txBox="1"/>
      </xdr:nvSpPr>
      <xdr:spPr>
        <a:xfrm>
          <a:off x="2844800" y="1448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43124</xdr:rowOff>
    </xdr:from>
    <xdr:to>
      <xdr:col>3</xdr:col>
      <xdr:colOff>279400</xdr:colOff>
      <xdr:row>87</xdr:row>
      <xdr:rowOff>60894</xdr:rowOff>
    </xdr:to>
    <xdr:cxnSp macro="">
      <xdr:nvCxnSpPr>
        <xdr:cNvPr id="199" name="直線コネクタ 198"/>
        <xdr:cNvCxnSpPr/>
      </xdr:nvCxnSpPr>
      <xdr:spPr>
        <a:xfrm flipV="1">
          <a:off x="1447800" y="14787824"/>
          <a:ext cx="889000" cy="18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122720</xdr:rowOff>
    </xdr:from>
    <xdr:to>
      <xdr:col>3</xdr:col>
      <xdr:colOff>330200</xdr:colOff>
      <xdr:row>85</xdr:row>
      <xdr:rowOff>52870</xdr:rowOff>
    </xdr:to>
    <xdr:sp macro="" textlink="">
      <xdr:nvSpPr>
        <xdr:cNvPr id="200" name="フローチャート : 判断 199"/>
        <xdr:cNvSpPr/>
      </xdr:nvSpPr>
      <xdr:spPr>
        <a:xfrm>
          <a:off x="2286000" y="145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63047</xdr:rowOff>
    </xdr:from>
    <xdr:ext cx="762000" cy="259045"/>
    <xdr:sp macro="" textlink="">
      <xdr:nvSpPr>
        <xdr:cNvPr id="201" name="テキスト ボックス 200"/>
        <xdr:cNvSpPr txBox="1"/>
      </xdr:nvSpPr>
      <xdr:spPr>
        <a:xfrm>
          <a:off x="1955800" y="1429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73890</xdr:rowOff>
    </xdr:from>
    <xdr:to>
      <xdr:col>2</xdr:col>
      <xdr:colOff>127000</xdr:colOff>
      <xdr:row>86</xdr:row>
      <xdr:rowOff>4040</xdr:rowOff>
    </xdr:to>
    <xdr:sp macro="" textlink="">
      <xdr:nvSpPr>
        <xdr:cNvPr id="202" name="フローチャート : 判断 201"/>
        <xdr:cNvSpPr/>
      </xdr:nvSpPr>
      <xdr:spPr>
        <a:xfrm>
          <a:off x="1397000" y="146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14217</xdr:rowOff>
    </xdr:from>
    <xdr:ext cx="762000" cy="259045"/>
    <xdr:sp macro="" textlink="">
      <xdr:nvSpPr>
        <xdr:cNvPr id="203" name="テキスト ボックス 202"/>
        <xdr:cNvSpPr txBox="1"/>
      </xdr:nvSpPr>
      <xdr:spPr>
        <a:xfrm>
          <a:off x="1066800" y="1441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87398</xdr:rowOff>
    </xdr:from>
    <xdr:to>
      <xdr:col>7</xdr:col>
      <xdr:colOff>203200</xdr:colOff>
      <xdr:row>87</xdr:row>
      <xdr:rowOff>17548</xdr:rowOff>
    </xdr:to>
    <xdr:sp macro="" textlink="">
      <xdr:nvSpPr>
        <xdr:cNvPr id="209" name="円/楕円 208"/>
        <xdr:cNvSpPr/>
      </xdr:nvSpPr>
      <xdr:spPr>
        <a:xfrm>
          <a:off x="4902200" y="148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59475</xdr:rowOff>
    </xdr:from>
    <xdr:ext cx="762000" cy="259045"/>
    <xdr:sp macro="" textlink="">
      <xdr:nvSpPr>
        <xdr:cNvPr id="210" name="人件費・物件費等の状況該当値テキスト"/>
        <xdr:cNvSpPr txBox="1"/>
      </xdr:nvSpPr>
      <xdr:spPr>
        <a:xfrm>
          <a:off x="5041900" y="1480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136,910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130710</xdr:rowOff>
    </xdr:from>
    <xdr:to>
      <xdr:col>6</xdr:col>
      <xdr:colOff>50800</xdr:colOff>
      <xdr:row>87</xdr:row>
      <xdr:rowOff>60860</xdr:rowOff>
    </xdr:to>
    <xdr:sp macro="" textlink="">
      <xdr:nvSpPr>
        <xdr:cNvPr id="211" name="円/楕円 210"/>
        <xdr:cNvSpPr/>
      </xdr:nvSpPr>
      <xdr:spPr>
        <a:xfrm>
          <a:off x="4064000" y="148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45637</xdr:rowOff>
    </xdr:from>
    <xdr:ext cx="736600" cy="259045"/>
    <xdr:sp macro="" textlink="">
      <xdr:nvSpPr>
        <xdr:cNvPr id="212" name="テキスト ボックス 211"/>
        <xdr:cNvSpPr txBox="1"/>
      </xdr:nvSpPr>
      <xdr:spPr>
        <a:xfrm>
          <a:off x="3733800" y="14961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137,987</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50955</xdr:rowOff>
    </xdr:from>
    <xdr:to>
      <xdr:col>4</xdr:col>
      <xdr:colOff>533400</xdr:colOff>
      <xdr:row>87</xdr:row>
      <xdr:rowOff>152555</xdr:rowOff>
    </xdr:to>
    <xdr:sp macro="" textlink="">
      <xdr:nvSpPr>
        <xdr:cNvPr id="213" name="円/楕円 212"/>
        <xdr:cNvSpPr/>
      </xdr:nvSpPr>
      <xdr:spPr>
        <a:xfrm>
          <a:off x="3175000" y="149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137332</xdr:rowOff>
    </xdr:from>
    <xdr:ext cx="762000" cy="259045"/>
    <xdr:sp macro="" textlink="">
      <xdr:nvSpPr>
        <xdr:cNvPr id="214" name="テキスト ボックス 213"/>
        <xdr:cNvSpPr txBox="1"/>
      </xdr:nvSpPr>
      <xdr:spPr>
        <a:xfrm>
          <a:off x="2844800" y="1505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140,267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163774</xdr:rowOff>
    </xdr:from>
    <xdr:to>
      <xdr:col>3</xdr:col>
      <xdr:colOff>330200</xdr:colOff>
      <xdr:row>86</xdr:row>
      <xdr:rowOff>93924</xdr:rowOff>
    </xdr:to>
    <xdr:sp macro="" textlink="">
      <xdr:nvSpPr>
        <xdr:cNvPr id="215" name="円/楕円 214"/>
        <xdr:cNvSpPr/>
      </xdr:nvSpPr>
      <xdr:spPr>
        <a:xfrm>
          <a:off x="2286000" y="147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78701</xdr:rowOff>
    </xdr:from>
    <xdr:ext cx="762000" cy="259045"/>
    <xdr:sp macro="" textlink="">
      <xdr:nvSpPr>
        <xdr:cNvPr id="216" name="テキスト ボックス 215"/>
        <xdr:cNvSpPr txBox="1"/>
      </xdr:nvSpPr>
      <xdr:spPr>
        <a:xfrm>
          <a:off x="1955800" y="1482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134,546</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10094</xdr:rowOff>
    </xdr:from>
    <xdr:to>
      <xdr:col>2</xdr:col>
      <xdr:colOff>127000</xdr:colOff>
      <xdr:row>87</xdr:row>
      <xdr:rowOff>111694</xdr:rowOff>
    </xdr:to>
    <xdr:sp macro="" textlink="">
      <xdr:nvSpPr>
        <xdr:cNvPr id="217" name="円/楕円 216"/>
        <xdr:cNvSpPr/>
      </xdr:nvSpPr>
      <xdr:spPr>
        <a:xfrm>
          <a:off x="1397000" y="149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96471</xdr:rowOff>
    </xdr:from>
    <xdr:ext cx="762000" cy="259045"/>
    <xdr:sp macro="" textlink="">
      <xdr:nvSpPr>
        <xdr:cNvPr id="218" name="テキスト ボックス 217"/>
        <xdr:cNvSpPr txBox="1"/>
      </xdr:nvSpPr>
      <xdr:spPr>
        <a:xfrm>
          <a:off x="1066800" y="1501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139,251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の指数が高い水準で推移してるのは、国家公務員の時限的な給与改定特例法により、平成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月から国家公務員の給与が平均△</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の減額支給となっていることによるものであり、</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以降については再び</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を下回っている。（なお、本県においても、平成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月までの間、国に準じた給料の減額措置を実施した。）</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84</xdr:row>
      <xdr:rowOff>55739</xdr:rowOff>
    </xdr:to>
    <xdr:cxnSp macro="">
      <xdr:nvCxnSpPr>
        <xdr:cNvPr id="245" name="直線コネクタ 244"/>
        <xdr:cNvCxnSpPr/>
      </xdr:nvCxnSpPr>
      <xdr:spPr>
        <a:xfrm flipV="1">
          <a:off x="17018000" y="14028561"/>
          <a:ext cx="0" cy="428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27816</xdr:rowOff>
    </xdr:from>
    <xdr:ext cx="762000" cy="259045"/>
    <xdr:sp macro="" textlink="">
      <xdr:nvSpPr>
        <xdr:cNvPr id="246" name="給与水準   （国との比較）最小値テキスト"/>
        <xdr:cNvSpPr txBox="1"/>
      </xdr:nvSpPr>
      <xdr:spPr>
        <a:xfrm>
          <a:off x="17106900" y="1442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84</xdr:row>
      <xdr:rowOff>55739</xdr:rowOff>
    </xdr:from>
    <xdr:to>
      <xdr:col>24</xdr:col>
      <xdr:colOff>647700</xdr:colOff>
      <xdr:row>84</xdr:row>
      <xdr:rowOff>55739</xdr:rowOff>
    </xdr:to>
    <xdr:cxnSp macro="">
      <xdr:nvCxnSpPr>
        <xdr:cNvPr id="247" name="直線コネクタ 246"/>
        <xdr:cNvCxnSpPr/>
      </xdr:nvCxnSpPr>
      <xdr:spPr>
        <a:xfrm>
          <a:off x="16929100" y="1445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48"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49" name="直線コネクタ 248"/>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90311</xdr:rowOff>
    </xdr:to>
    <xdr:cxnSp macro="">
      <xdr:nvCxnSpPr>
        <xdr:cNvPr id="250" name="直線コネクタ 249"/>
        <xdr:cNvCxnSpPr/>
      </xdr:nvCxnSpPr>
      <xdr:spPr>
        <a:xfrm>
          <a:off x="16179800" y="141224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132238</xdr:rowOff>
    </xdr:from>
    <xdr:ext cx="762000" cy="259045"/>
    <xdr:sp macro="" textlink="">
      <xdr:nvSpPr>
        <xdr:cNvPr id="251" name="給与水準   （国との比較）平均値テキスト"/>
        <xdr:cNvSpPr txBox="1"/>
      </xdr:nvSpPr>
      <xdr:spPr>
        <a:xfrm>
          <a:off x="17106900" y="14191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52" name="フローチャート : 判断 251"/>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50095</xdr:rowOff>
    </xdr:from>
    <xdr:to>
      <xdr:col>23</xdr:col>
      <xdr:colOff>406400</xdr:colOff>
      <xdr:row>82</xdr:row>
      <xdr:rowOff>63500</xdr:rowOff>
    </xdr:to>
    <xdr:cxnSp macro="">
      <xdr:nvCxnSpPr>
        <xdr:cNvPr id="253" name="直線コネクタ 252"/>
        <xdr:cNvCxnSpPr/>
      </xdr:nvCxnSpPr>
      <xdr:spPr>
        <a:xfrm>
          <a:off x="15290800" y="141089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146755</xdr:rowOff>
    </xdr:from>
    <xdr:to>
      <xdr:col>23</xdr:col>
      <xdr:colOff>457200</xdr:colOff>
      <xdr:row>83</xdr:row>
      <xdr:rowOff>76905</xdr:rowOff>
    </xdr:to>
    <xdr:sp macro="" textlink="">
      <xdr:nvSpPr>
        <xdr:cNvPr id="254" name="フローチャート : 判断 253"/>
        <xdr:cNvSpPr/>
      </xdr:nvSpPr>
      <xdr:spPr>
        <a:xfrm>
          <a:off x="161290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61682</xdr:rowOff>
    </xdr:from>
    <xdr:ext cx="736600" cy="259045"/>
    <xdr:sp macro="" textlink="">
      <xdr:nvSpPr>
        <xdr:cNvPr id="255" name="テキスト ボックス 254"/>
        <xdr:cNvSpPr txBox="1"/>
      </xdr:nvSpPr>
      <xdr:spPr>
        <a:xfrm>
          <a:off x="15798800" y="1429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50095</xdr:rowOff>
    </xdr:from>
    <xdr:to>
      <xdr:col>22</xdr:col>
      <xdr:colOff>203200</xdr:colOff>
      <xdr:row>82</xdr:row>
      <xdr:rowOff>130528</xdr:rowOff>
    </xdr:to>
    <xdr:cxnSp macro="">
      <xdr:nvCxnSpPr>
        <xdr:cNvPr id="256" name="直線コネクタ 255"/>
        <xdr:cNvCxnSpPr/>
      </xdr:nvCxnSpPr>
      <xdr:spPr>
        <a:xfrm flipV="1">
          <a:off x="14401800" y="141089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160161</xdr:rowOff>
    </xdr:from>
    <xdr:to>
      <xdr:col>22</xdr:col>
      <xdr:colOff>254000</xdr:colOff>
      <xdr:row>83</xdr:row>
      <xdr:rowOff>90311</xdr:rowOff>
    </xdr:to>
    <xdr:sp macro="" textlink="">
      <xdr:nvSpPr>
        <xdr:cNvPr id="257" name="フローチャート : 判断 256"/>
        <xdr:cNvSpPr/>
      </xdr:nvSpPr>
      <xdr:spPr>
        <a:xfrm>
          <a:off x="15240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75088</xdr:rowOff>
    </xdr:from>
    <xdr:ext cx="762000" cy="259045"/>
    <xdr:sp macro="" textlink="">
      <xdr:nvSpPr>
        <xdr:cNvPr id="258" name="テキスト ボックス 257"/>
        <xdr:cNvSpPr txBox="1"/>
      </xdr:nvSpPr>
      <xdr:spPr>
        <a:xfrm>
          <a:off x="14909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130528</xdr:rowOff>
    </xdr:from>
    <xdr:to>
      <xdr:col>21</xdr:col>
      <xdr:colOff>0</xdr:colOff>
      <xdr:row>89</xdr:row>
      <xdr:rowOff>123472</xdr:rowOff>
    </xdr:to>
    <xdr:cxnSp macro="">
      <xdr:nvCxnSpPr>
        <xdr:cNvPr id="259" name="直線コネクタ 258"/>
        <xdr:cNvCxnSpPr/>
      </xdr:nvCxnSpPr>
      <xdr:spPr>
        <a:xfrm flipV="1">
          <a:off x="13512800" y="14189428"/>
          <a:ext cx="889000" cy="119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119945</xdr:rowOff>
    </xdr:from>
    <xdr:to>
      <xdr:col>21</xdr:col>
      <xdr:colOff>50800</xdr:colOff>
      <xdr:row>83</xdr:row>
      <xdr:rowOff>50095</xdr:rowOff>
    </xdr:to>
    <xdr:sp macro="" textlink="">
      <xdr:nvSpPr>
        <xdr:cNvPr id="260" name="フローチャート : 判断 259"/>
        <xdr:cNvSpPr/>
      </xdr:nvSpPr>
      <xdr:spPr>
        <a:xfrm>
          <a:off x="14351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34872</xdr:rowOff>
    </xdr:from>
    <xdr:ext cx="762000" cy="259045"/>
    <xdr:sp macro="" textlink="">
      <xdr:nvSpPr>
        <xdr:cNvPr id="261" name="テキスト ボックス 260"/>
        <xdr:cNvSpPr txBox="1"/>
      </xdr:nvSpPr>
      <xdr:spPr>
        <a:xfrm>
          <a:off x="14020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5645</xdr:rowOff>
    </xdr:from>
    <xdr:to>
      <xdr:col>19</xdr:col>
      <xdr:colOff>533400</xdr:colOff>
      <xdr:row>89</xdr:row>
      <xdr:rowOff>107245</xdr:rowOff>
    </xdr:to>
    <xdr:sp macro="" textlink="">
      <xdr:nvSpPr>
        <xdr:cNvPr id="262" name="フローチャート : 判断 261"/>
        <xdr:cNvSpPr/>
      </xdr:nvSpPr>
      <xdr:spPr>
        <a:xfrm>
          <a:off x="13462000" y="1526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117422</xdr:rowOff>
    </xdr:from>
    <xdr:ext cx="762000" cy="259045"/>
    <xdr:sp macro="" textlink="">
      <xdr:nvSpPr>
        <xdr:cNvPr id="263" name="テキスト ボックス 262"/>
        <xdr:cNvSpPr txBox="1"/>
      </xdr:nvSpPr>
      <xdr:spPr>
        <a:xfrm>
          <a:off x="13131800" y="150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39511</xdr:rowOff>
    </xdr:from>
    <xdr:to>
      <xdr:col>24</xdr:col>
      <xdr:colOff>609600</xdr:colOff>
      <xdr:row>82</xdr:row>
      <xdr:rowOff>141111</xdr:rowOff>
    </xdr:to>
    <xdr:sp macro="" textlink="">
      <xdr:nvSpPr>
        <xdr:cNvPr id="269" name="円/楕円 268"/>
        <xdr:cNvSpPr/>
      </xdr:nvSpPr>
      <xdr:spPr>
        <a:xfrm>
          <a:off x="169672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132238</xdr:rowOff>
    </xdr:from>
    <xdr:ext cx="762000" cy="259045"/>
    <xdr:sp macro="" textlink="">
      <xdr:nvSpPr>
        <xdr:cNvPr id="270" name="給与水準   （国との比較）該当値テキスト"/>
        <xdr:cNvSpPr txBox="1"/>
      </xdr:nvSpPr>
      <xdr:spPr>
        <a:xfrm>
          <a:off x="17106900" y="140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12700</xdr:rowOff>
    </xdr:from>
    <xdr:to>
      <xdr:col>23</xdr:col>
      <xdr:colOff>457200</xdr:colOff>
      <xdr:row>82</xdr:row>
      <xdr:rowOff>114300</xdr:rowOff>
    </xdr:to>
    <xdr:sp macro="" textlink="">
      <xdr:nvSpPr>
        <xdr:cNvPr id="271" name="円/楕円 270"/>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124477</xdr:rowOff>
    </xdr:from>
    <xdr:ext cx="736600" cy="259045"/>
    <xdr:sp macro="" textlink="">
      <xdr:nvSpPr>
        <xdr:cNvPr id="272" name="テキスト ボックス 271"/>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170745</xdr:rowOff>
    </xdr:from>
    <xdr:to>
      <xdr:col>22</xdr:col>
      <xdr:colOff>254000</xdr:colOff>
      <xdr:row>82</xdr:row>
      <xdr:rowOff>100895</xdr:rowOff>
    </xdr:to>
    <xdr:sp macro="" textlink="">
      <xdr:nvSpPr>
        <xdr:cNvPr id="273" name="円/楕円 272"/>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111072</xdr:rowOff>
    </xdr:from>
    <xdr:ext cx="762000" cy="259045"/>
    <xdr:sp macro="" textlink="">
      <xdr:nvSpPr>
        <xdr:cNvPr id="274" name="テキスト ボックス 273"/>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79728</xdr:rowOff>
    </xdr:from>
    <xdr:to>
      <xdr:col>21</xdr:col>
      <xdr:colOff>50800</xdr:colOff>
      <xdr:row>83</xdr:row>
      <xdr:rowOff>9878</xdr:rowOff>
    </xdr:to>
    <xdr:sp macro="" textlink="">
      <xdr:nvSpPr>
        <xdr:cNvPr id="275" name="円/楕円 274"/>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20055</xdr:rowOff>
    </xdr:from>
    <xdr:ext cx="762000" cy="259045"/>
    <xdr:sp macro="" textlink="">
      <xdr:nvSpPr>
        <xdr:cNvPr id="276" name="テキスト ボックス 275"/>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77" name="円/楕円 276"/>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78" name="テキスト ボックス 277"/>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[1,324.74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一般行政部門の職員については、平成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年に策定した定員適正化計画に基づき、職員数の削減に努めてきた結果、平成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月までの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297</a:t>
          </a:r>
          <a:r>
            <a:rPr kumimoji="1" lang="ja-JP" altLang="ja-JP" sz="1100">
              <a:solidFill>
                <a:schemeClr val="dk1"/>
              </a:solidFill>
              <a:effectLst/>
              <a:latin typeface="+mn-lt"/>
              <a:ea typeface="+mn-ea"/>
              <a:cs typeface="+mn-cs"/>
            </a:rPr>
            <a:t>人の削減を達成した。</a:t>
          </a:r>
          <a:endParaRPr lang="ja-JP" altLang="ja-JP" sz="1400">
            <a:effectLst/>
          </a:endParaRPr>
        </a:p>
        <a:p>
          <a:r>
            <a:rPr kumimoji="1" lang="ja-JP" altLang="ja-JP" sz="1100">
              <a:solidFill>
                <a:schemeClr val="dk1"/>
              </a:solidFill>
              <a:effectLst/>
              <a:latin typeface="+mn-lt"/>
              <a:ea typeface="+mn-ea"/>
              <a:cs typeface="+mn-cs"/>
            </a:rPr>
            <a:t>依然として厳しい社会経済情勢や行政の簡素効率化に不断に取り組む必要があることに鑑み、引き続き、平成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月に策定した定員管理計画に基づき、平成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月までの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以上の削減を目指すこととしていたところ、平成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月までの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人）の削減となった。</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3" name="直線コネクタ 29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4" name="テキスト ボックス 29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5" name="直線コネクタ 29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6" name="テキスト ボックス 29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7" name="直線コネクタ 29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8" name="テキスト ボックス 29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9" name="直線コネクタ 29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0" name="テキスト ボックス 29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2" name="テキスト ボックス 30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113005</xdr:rowOff>
    </xdr:from>
    <xdr:to>
      <xdr:col>24</xdr:col>
      <xdr:colOff>558800</xdr:colOff>
      <xdr:row>65</xdr:row>
      <xdr:rowOff>82677</xdr:rowOff>
    </xdr:to>
    <xdr:cxnSp macro="">
      <xdr:nvCxnSpPr>
        <xdr:cNvPr id="304" name="直線コネクタ 303"/>
        <xdr:cNvCxnSpPr/>
      </xdr:nvCxnSpPr>
      <xdr:spPr>
        <a:xfrm flipV="1">
          <a:off x="17018000" y="10057105"/>
          <a:ext cx="0" cy="1169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54754</xdr:rowOff>
    </xdr:from>
    <xdr:ext cx="762000" cy="259045"/>
    <xdr:sp macro="" textlink="">
      <xdr:nvSpPr>
        <xdr:cNvPr id="305" name="定員管理の状況最小値テキスト"/>
        <xdr:cNvSpPr txBox="1"/>
      </xdr:nvSpPr>
      <xdr:spPr>
        <a:xfrm>
          <a:off x="17106900" y="1119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1,339.50</a:t>
          </a:r>
          <a:endParaRPr kumimoji="1" lang="ja-JP" altLang="en-US" sz="1000" b="1">
            <a:latin typeface="ＭＳ Ｐゴシック"/>
          </a:endParaRPr>
        </a:p>
      </xdr:txBody>
    </xdr:sp>
    <xdr:clientData/>
  </xdr:oneCellAnchor>
  <xdr:twoCellAnchor>
    <xdr:from>
      <xdr:col>24</xdr:col>
      <xdr:colOff>469900</xdr:colOff>
      <xdr:row>65</xdr:row>
      <xdr:rowOff>82677</xdr:rowOff>
    </xdr:from>
    <xdr:to>
      <xdr:col>24</xdr:col>
      <xdr:colOff>647700</xdr:colOff>
      <xdr:row>65</xdr:row>
      <xdr:rowOff>82677</xdr:rowOff>
    </xdr:to>
    <xdr:cxnSp macro="">
      <xdr:nvCxnSpPr>
        <xdr:cNvPr id="306" name="直線コネクタ 305"/>
        <xdr:cNvCxnSpPr/>
      </xdr:nvCxnSpPr>
      <xdr:spPr>
        <a:xfrm>
          <a:off x="16929100" y="1122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27932</xdr:rowOff>
    </xdr:from>
    <xdr:ext cx="762000" cy="259045"/>
    <xdr:sp macro="" textlink="">
      <xdr:nvSpPr>
        <xdr:cNvPr id="307" name="定員管理の状況最大値テキスト"/>
        <xdr:cNvSpPr txBox="1"/>
      </xdr:nvSpPr>
      <xdr:spPr>
        <a:xfrm>
          <a:off x="17106900" y="98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1,097.10</a:t>
          </a:r>
          <a:endParaRPr kumimoji="1" lang="ja-JP" altLang="en-US" sz="1000" b="1">
            <a:latin typeface="ＭＳ Ｐゴシック"/>
          </a:endParaRPr>
        </a:p>
      </xdr:txBody>
    </xdr:sp>
    <xdr:clientData/>
  </xdr:oneCellAnchor>
  <xdr:twoCellAnchor>
    <xdr:from>
      <xdr:col>24</xdr:col>
      <xdr:colOff>469900</xdr:colOff>
      <xdr:row>58</xdr:row>
      <xdr:rowOff>113005</xdr:rowOff>
    </xdr:from>
    <xdr:to>
      <xdr:col>24</xdr:col>
      <xdr:colOff>647700</xdr:colOff>
      <xdr:row>58</xdr:row>
      <xdr:rowOff>113005</xdr:rowOff>
    </xdr:to>
    <xdr:cxnSp macro="">
      <xdr:nvCxnSpPr>
        <xdr:cNvPr id="308" name="直線コネクタ 307"/>
        <xdr:cNvCxnSpPr/>
      </xdr:nvCxnSpPr>
      <xdr:spPr>
        <a:xfrm>
          <a:off x="16929100" y="1005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159972</xdr:rowOff>
    </xdr:from>
    <xdr:to>
      <xdr:col>24</xdr:col>
      <xdr:colOff>558800</xdr:colOff>
      <xdr:row>65</xdr:row>
      <xdr:rowOff>11445</xdr:rowOff>
    </xdr:to>
    <xdr:cxnSp macro="">
      <xdr:nvCxnSpPr>
        <xdr:cNvPr id="309" name="直線コネクタ 308"/>
        <xdr:cNvCxnSpPr/>
      </xdr:nvCxnSpPr>
      <xdr:spPr>
        <a:xfrm>
          <a:off x="16179800" y="11132772"/>
          <a:ext cx="8382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139110</xdr:rowOff>
    </xdr:from>
    <xdr:ext cx="762000" cy="259045"/>
    <xdr:sp macro="" textlink="">
      <xdr:nvSpPr>
        <xdr:cNvPr id="310" name="定員管理の状況平均値テキスト"/>
        <xdr:cNvSpPr txBox="1"/>
      </xdr:nvSpPr>
      <xdr:spPr>
        <a:xfrm>
          <a:off x="17106900" y="104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1,216.19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122583</xdr:rowOff>
    </xdr:from>
    <xdr:to>
      <xdr:col>24</xdr:col>
      <xdr:colOff>609600</xdr:colOff>
      <xdr:row>62</xdr:row>
      <xdr:rowOff>52733</xdr:rowOff>
    </xdr:to>
    <xdr:sp macro="" textlink="">
      <xdr:nvSpPr>
        <xdr:cNvPr id="311" name="フローチャート : 判断 310"/>
        <xdr:cNvSpPr/>
      </xdr:nvSpPr>
      <xdr:spPr>
        <a:xfrm>
          <a:off x="16967200" y="1058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154953</xdr:rowOff>
    </xdr:from>
    <xdr:to>
      <xdr:col>23</xdr:col>
      <xdr:colOff>406400</xdr:colOff>
      <xdr:row>64</xdr:row>
      <xdr:rowOff>159972</xdr:rowOff>
    </xdr:to>
    <xdr:cxnSp macro="">
      <xdr:nvCxnSpPr>
        <xdr:cNvPr id="312" name="直線コネクタ 311"/>
        <xdr:cNvCxnSpPr/>
      </xdr:nvCxnSpPr>
      <xdr:spPr>
        <a:xfrm>
          <a:off x="15290800" y="11127753"/>
          <a:ext cx="8890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94145</xdr:rowOff>
    </xdr:from>
    <xdr:to>
      <xdr:col>23</xdr:col>
      <xdr:colOff>457200</xdr:colOff>
      <xdr:row>64</xdr:row>
      <xdr:rowOff>24295</xdr:rowOff>
    </xdr:to>
    <xdr:sp macro="" textlink="">
      <xdr:nvSpPr>
        <xdr:cNvPr id="313" name="フローチャート : 判断 312"/>
        <xdr:cNvSpPr/>
      </xdr:nvSpPr>
      <xdr:spPr>
        <a:xfrm>
          <a:off x="16129000" y="108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34472</xdr:rowOff>
    </xdr:from>
    <xdr:ext cx="736600" cy="259045"/>
    <xdr:sp macro="" textlink="">
      <xdr:nvSpPr>
        <xdr:cNvPr id="314" name="テキスト ボックス 313"/>
        <xdr:cNvSpPr txBox="1"/>
      </xdr:nvSpPr>
      <xdr:spPr>
        <a:xfrm>
          <a:off x="15798800" y="1066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1,281.35</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154953</xdr:rowOff>
    </xdr:from>
    <xdr:to>
      <xdr:col>22</xdr:col>
      <xdr:colOff>203200</xdr:colOff>
      <xdr:row>65</xdr:row>
      <xdr:rowOff>828</xdr:rowOff>
    </xdr:to>
    <xdr:cxnSp macro="">
      <xdr:nvCxnSpPr>
        <xdr:cNvPr id="315" name="直線コネクタ 314"/>
        <xdr:cNvCxnSpPr/>
      </xdr:nvCxnSpPr>
      <xdr:spPr>
        <a:xfrm flipV="1">
          <a:off x="14401800" y="11127753"/>
          <a:ext cx="889000" cy="1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4575</xdr:rowOff>
    </xdr:from>
    <xdr:to>
      <xdr:col>22</xdr:col>
      <xdr:colOff>254000</xdr:colOff>
      <xdr:row>63</xdr:row>
      <xdr:rowOff>106175</xdr:rowOff>
    </xdr:to>
    <xdr:sp macro="" textlink="">
      <xdr:nvSpPr>
        <xdr:cNvPr id="316" name="フローチャート : 判断 315"/>
        <xdr:cNvSpPr/>
      </xdr:nvSpPr>
      <xdr:spPr>
        <a:xfrm>
          <a:off x="152400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116352</xdr:rowOff>
    </xdr:from>
    <xdr:ext cx="762000" cy="259045"/>
    <xdr:sp macro="" textlink="">
      <xdr:nvSpPr>
        <xdr:cNvPr id="317" name="テキスト ボックス 316"/>
        <xdr:cNvSpPr txBox="1"/>
      </xdr:nvSpPr>
      <xdr:spPr>
        <a:xfrm>
          <a:off x="14909800" y="105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828</xdr:rowOff>
    </xdr:from>
    <xdr:to>
      <xdr:col>21</xdr:col>
      <xdr:colOff>0</xdr:colOff>
      <xdr:row>65</xdr:row>
      <xdr:rowOff>14679</xdr:rowOff>
    </xdr:to>
    <xdr:cxnSp macro="">
      <xdr:nvCxnSpPr>
        <xdr:cNvPr id="318" name="直線コネクタ 317"/>
        <xdr:cNvCxnSpPr/>
      </xdr:nvCxnSpPr>
      <xdr:spPr>
        <a:xfrm flipV="1">
          <a:off x="13512800" y="11145078"/>
          <a:ext cx="889000" cy="1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105806</xdr:rowOff>
    </xdr:from>
    <xdr:to>
      <xdr:col>21</xdr:col>
      <xdr:colOff>50800</xdr:colOff>
      <xdr:row>63</xdr:row>
      <xdr:rowOff>35956</xdr:rowOff>
    </xdr:to>
    <xdr:sp macro="" textlink="">
      <xdr:nvSpPr>
        <xdr:cNvPr id="319" name="フローチャート : 判断 318"/>
        <xdr:cNvSpPr/>
      </xdr:nvSpPr>
      <xdr:spPr>
        <a:xfrm>
          <a:off x="14351000" y="107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46133</xdr:rowOff>
    </xdr:from>
    <xdr:ext cx="762000" cy="259045"/>
    <xdr:sp macro="" textlink="">
      <xdr:nvSpPr>
        <xdr:cNvPr id="320" name="テキスト ボックス 319"/>
        <xdr:cNvSpPr txBox="1"/>
      </xdr:nvSpPr>
      <xdr:spPr>
        <a:xfrm>
          <a:off x="14020800" y="105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108557</xdr:rowOff>
    </xdr:from>
    <xdr:to>
      <xdr:col>19</xdr:col>
      <xdr:colOff>533400</xdr:colOff>
      <xdr:row>63</xdr:row>
      <xdr:rowOff>38707</xdr:rowOff>
    </xdr:to>
    <xdr:sp macro="" textlink="">
      <xdr:nvSpPr>
        <xdr:cNvPr id="321" name="フローチャート : 判断 320"/>
        <xdr:cNvSpPr/>
      </xdr:nvSpPr>
      <xdr:spPr>
        <a:xfrm>
          <a:off x="13462000" y="1073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48884</xdr:rowOff>
    </xdr:from>
    <xdr:ext cx="762000" cy="259045"/>
    <xdr:sp macro="" textlink="">
      <xdr:nvSpPr>
        <xdr:cNvPr id="322" name="テキスト ボックス 321"/>
        <xdr:cNvSpPr txBox="1"/>
      </xdr:nvSpPr>
      <xdr:spPr>
        <a:xfrm>
          <a:off x="13131800" y="105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132095</xdr:rowOff>
    </xdr:from>
    <xdr:to>
      <xdr:col>24</xdr:col>
      <xdr:colOff>609600</xdr:colOff>
      <xdr:row>65</xdr:row>
      <xdr:rowOff>62245</xdr:rowOff>
    </xdr:to>
    <xdr:sp macro="" textlink="">
      <xdr:nvSpPr>
        <xdr:cNvPr id="328" name="円/楕円 327"/>
        <xdr:cNvSpPr/>
      </xdr:nvSpPr>
      <xdr:spPr>
        <a:xfrm>
          <a:off x="16967200" y="111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27972</xdr:rowOff>
    </xdr:from>
    <xdr:ext cx="762000" cy="259045"/>
    <xdr:sp macro="" textlink="">
      <xdr:nvSpPr>
        <xdr:cNvPr id="329" name="定員管理の状況該当値テキスト"/>
        <xdr:cNvSpPr txBox="1"/>
      </xdr:nvSpPr>
      <xdr:spPr>
        <a:xfrm>
          <a:off x="17106900" y="110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1,324.74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109172</xdr:rowOff>
    </xdr:from>
    <xdr:to>
      <xdr:col>23</xdr:col>
      <xdr:colOff>457200</xdr:colOff>
      <xdr:row>65</xdr:row>
      <xdr:rowOff>39322</xdr:rowOff>
    </xdr:to>
    <xdr:sp macro="" textlink="">
      <xdr:nvSpPr>
        <xdr:cNvPr id="330" name="円/楕円 329"/>
        <xdr:cNvSpPr/>
      </xdr:nvSpPr>
      <xdr:spPr>
        <a:xfrm>
          <a:off x="16129000" y="110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24099</xdr:rowOff>
    </xdr:from>
    <xdr:ext cx="736600" cy="259045"/>
    <xdr:sp macro="" textlink="">
      <xdr:nvSpPr>
        <xdr:cNvPr id="331" name="テキスト ボックス 330"/>
        <xdr:cNvSpPr txBox="1"/>
      </xdr:nvSpPr>
      <xdr:spPr>
        <a:xfrm>
          <a:off x="15798800" y="1116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1,319.99</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104153</xdr:rowOff>
    </xdr:from>
    <xdr:to>
      <xdr:col>22</xdr:col>
      <xdr:colOff>254000</xdr:colOff>
      <xdr:row>65</xdr:row>
      <xdr:rowOff>34303</xdr:rowOff>
    </xdr:to>
    <xdr:sp macro="" textlink="">
      <xdr:nvSpPr>
        <xdr:cNvPr id="332" name="円/楕円 331"/>
        <xdr:cNvSpPr/>
      </xdr:nvSpPr>
      <xdr:spPr>
        <a:xfrm>
          <a:off x="15240000" y="110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19080</xdr:rowOff>
    </xdr:from>
    <xdr:ext cx="762000" cy="259045"/>
    <xdr:sp macro="" textlink="">
      <xdr:nvSpPr>
        <xdr:cNvPr id="333" name="テキスト ボックス 332"/>
        <xdr:cNvSpPr txBox="1"/>
      </xdr:nvSpPr>
      <xdr:spPr>
        <a:xfrm>
          <a:off x="14909800" y="1116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1,318.95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121478</xdr:rowOff>
    </xdr:from>
    <xdr:to>
      <xdr:col>21</xdr:col>
      <xdr:colOff>50800</xdr:colOff>
      <xdr:row>65</xdr:row>
      <xdr:rowOff>51628</xdr:rowOff>
    </xdr:to>
    <xdr:sp macro="" textlink="">
      <xdr:nvSpPr>
        <xdr:cNvPr id="334" name="円/楕円 333"/>
        <xdr:cNvSpPr/>
      </xdr:nvSpPr>
      <xdr:spPr>
        <a:xfrm>
          <a:off x="14351000" y="110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36405</xdr:rowOff>
    </xdr:from>
    <xdr:ext cx="762000" cy="259045"/>
    <xdr:sp macro="" textlink="">
      <xdr:nvSpPr>
        <xdr:cNvPr id="335" name="テキスト ボックス 334"/>
        <xdr:cNvSpPr txBox="1"/>
      </xdr:nvSpPr>
      <xdr:spPr>
        <a:xfrm>
          <a:off x="14020800" y="1118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1,322.54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135329</xdr:rowOff>
    </xdr:from>
    <xdr:to>
      <xdr:col>19</xdr:col>
      <xdr:colOff>533400</xdr:colOff>
      <xdr:row>65</xdr:row>
      <xdr:rowOff>65479</xdr:rowOff>
    </xdr:to>
    <xdr:sp macro="" textlink="">
      <xdr:nvSpPr>
        <xdr:cNvPr id="336" name="円/楕円 335"/>
        <xdr:cNvSpPr/>
      </xdr:nvSpPr>
      <xdr:spPr>
        <a:xfrm>
          <a:off x="13462000" y="111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50256</xdr:rowOff>
    </xdr:from>
    <xdr:ext cx="762000" cy="259045"/>
    <xdr:sp macro="" textlink="">
      <xdr:nvSpPr>
        <xdr:cNvPr id="337" name="テキスト ボックス 336"/>
        <xdr:cNvSpPr txBox="1"/>
      </xdr:nvSpPr>
      <xdr:spPr>
        <a:xfrm>
          <a:off x="13131800" y="111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9" name="テキスト ボックス 338"/>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0" name="テキスト ボックス 339"/>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新幹線建設費への新幹線貸付料充当や交付金の活用などによる県債の新規発行の抑制に努めたことなどにより、前年度に比べ</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ポイント改善したところであるが、社会資本の整備などに伴う公債費が高水準で推移していることから、引き続き、県債の新規発行の抑制等に取り組み、公債費負担の軽減に努める。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2" name="直線コネクタ 35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3" name="テキスト ボックス 35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4" name="直線コネクタ 35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5" name="テキスト ボックス 35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6" name="直線コネクタ 35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7" name="テキスト ボックス 35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8" name="直線コネクタ 35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9" name="テキスト ボックス 35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0" name="直線コネクタ 35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1" name="テキスト ボックス 36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2" name="直線コネクタ 36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3" name="テキスト ボックス 36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5" name="テキスト ボックス 36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46</xdr:row>
      <xdr:rowOff>46265</xdr:rowOff>
    </xdr:to>
    <xdr:cxnSp macro="">
      <xdr:nvCxnSpPr>
        <xdr:cNvPr id="367" name="直線コネクタ 366"/>
        <xdr:cNvCxnSpPr/>
      </xdr:nvCxnSpPr>
      <xdr:spPr>
        <a:xfrm flipV="1">
          <a:off x="17018000" y="6261100"/>
          <a:ext cx="0" cy="1671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68"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69" name="直線コネクタ 368"/>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1" name="直線コネクタ 37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74385</xdr:rowOff>
    </xdr:from>
    <xdr:to>
      <xdr:col>24</xdr:col>
      <xdr:colOff>558800</xdr:colOff>
      <xdr:row>40</xdr:row>
      <xdr:rowOff>75293</xdr:rowOff>
    </xdr:to>
    <xdr:cxnSp macro="">
      <xdr:nvCxnSpPr>
        <xdr:cNvPr id="372" name="直線コネクタ 371"/>
        <xdr:cNvCxnSpPr/>
      </xdr:nvCxnSpPr>
      <xdr:spPr>
        <a:xfrm flipV="1">
          <a:off x="16179800" y="6760935"/>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117220</xdr:rowOff>
    </xdr:from>
    <xdr:ext cx="762000" cy="259045"/>
    <xdr:sp macro="" textlink="">
      <xdr:nvSpPr>
        <xdr:cNvPr id="373" name="公債費負担の状況平均値テキスト"/>
        <xdr:cNvSpPr txBox="1"/>
      </xdr:nvSpPr>
      <xdr:spPr>
        <a:xfrm>
          <a:off x="17106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374" name="フローチャート : 判断 373"/>
        <xdr:cNvSpPr/>
      </xdr:nvSpPr>
      <xdr:spPr>
        <a:xfrm>
          <a:off x="16967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75293</xdr:rowOff>
    </xdr:from>
    <xdr:to>
      <xdr:col>23</xdr:col>
      <xdr:colOff>406400</xdr:colOff>
      <xdr:row>41</xdr:row>
      <xdr:rowOff>145143</xdr:rowOff>
    </xdr:to>
    <xdr:cxnSp macro="">
      <xdr:nvCxnSpPr>
        <xdr:cNvPr id="375" name="直線コネクタ 374"/>
        <xdr:cNvCxnSpPr/>
      </xdr:nvCxnSpPr>
      <xdr:spPr>
        <a:xfrm flipV="1">
          <a:off x="15290800" y="693329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59872</xdr:rowOff>
    </xdr:from>
    <xdr:to>
      <xdr:col>23</xdr:col>
      <xdr:colOff>457200</xdr:colOff>
      <xdr:row>41</xdr:row>
      <xdr:rowOff>161472</xdr:rowOff>
    </xdr:to>
    <xdr:sp macro="" textlink="">
      <xdr:nvSpPr>
        <xdr:cNvPr id="376" name="フローチャート : 判断 375"/>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146249</xdr:rowOff>
    </xdr:from>
    <xdr:ext cx="736600" cy="259045"/>
    <xdr:sp macro="" textlink="">
      <xdr:nvSpPr>
        <xdr:cNvPr id="377" name="テキスト ボックス 376"/>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145143</xdr:rowOff>
    </xdr:from>
    <xdr:to>
      <xdr:col>22</xdr:col>
      <xdr:colOff>203200</xdr:colOff>
      <xdr:row>43</xdr:row>
      <xdr:rowOff>26307</xdr:rowOff>
    </xdr:to>
    <xdr:cxnSp macro="">
      <xdr:nvCxnSpPr>
        <xdr:cNvPr id="378" name="直線コネクタ 377"/>
        <xdr:cNvCxnSpPr/>
      </xdr:nvCxnSpPr>
      <xdr:spPr>
        <a:xfrm flipV="1">
          <a:off x="14401800" y="717459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109765</xdr:rowOff>
    </xdr:from>
    <xdr:to>
      <xdr:col>22</xdr:col>
      <xdr:colOff>254000</xdr:colOff>
      <xdr:row>40</xdr:row>
      <xdr:rowOff>39915</xdr:rowOff>
    </xdr:to>
    <xdr:sp macro="" textlink="">
      <xdr:nvSpPr>
        <xdr:cNvPr id="379" name="フローチャート : 判断 378"/>
        <xdr:cNvSpPr/>
      </xdr:nvSpPr>
      <xdr:spPr>
        <a:xfrm>
          <a:off x="15240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50092</xdr:rowOff>
    </xdr:from>
    <xdr:ext cx="762000" cy="259045"/>
    <xdr:sp macro="" textlink="">
      <xdr:nvSpPr>
        <xdr:cNvPr id="380" name="テキスト ボックス 379"/>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26307</xdr:rowOff>
    </xdr:from>
    <xdr:to>
      <xdr:col>21</xdr:col>
      <xdr:colOff>0</xdr:colOff>
      <xdr:row>43</xdr:row>
      <xdr:rowOff>164193</xdr:rowOff>
    </xdr:to>
    <xdr:cxnSp macro="">
      <xdr:nvCxnSpPr>
        <xdr:cNvPr id="381" name="直線コネクタ 380"/>
        <xdr:cNvCxnSpPr/>
      </xdr:nvCxnSpPr>
      <xdr:spPr>
        <a:xfrm flipV="1">
          <a:off x="13512800" y="73986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58965</xdr:rowOff>
    </xdr:from>
    <xdr:to>
      <xdr:col>21</xdr:col>
      <xdr:colOff>50800</xdr:colOff>
      <xdr:row>40</xdr:row>
      <xdr:rowOff>160565</xdr:rowOff>
    </xdr:to>
    <xdr:sp macro="" textlink="">
      <xdr:nvSpPr>
        <xdr:cNvPr id="382" name="フローチャート : 判断 381"/>
        <xdr:cNvSpPr/>
      </xdr:nvSpPr>
      <xdr:spPr>
        <a:xfrm>
          <a:off x="14351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170742</xdr:rowOff>
    </xdr:from>
    <xdr:ext cx="762000" cy="259045"/>
    <xdr:sp macro="" textlink="">
      <xdr:nvSpPr>
        <xdr:cNvPr id="383" name="テキスト ボックス 382"/>
        <xdr:cNvSpPr txBox="1"/>
      </xdr:nvSpPr>
      <xdr:spPr>
        <a:xfrm>
          <a:off x="14020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84" name="フローチャート : 判断 383"/>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85" name="テキスト ボックス 384"/>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23585</xdr:rowOff>
    </xdr:from>
    <xdr:to>
      <xdr:col>24</xdr:col>
      <xdr:colOff>609600</xdr:colOff>
      <xdr:row>39</xdr:row>
      <xdr:rowOff>125185</xdr:rowOff>
    </xdr:to>
    <xdr:sp macro="" textlink="">
      <xdr:nvSpPr>
        <xdr:cNvPr id="391" name="円/楕円 390"/>
        <xdr:cNvSpPr/>
      </xdr:nvSpPr>
      <xdr:spPr>
        <a:xfrm>
          <a:off x="169672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40112</xdr:rowOff>
    </xdr:from>
    <xdr:ext cx="762000" cy="259045"/>
    <xdr:sp macro="" textlink="">
      <xdr:nvSpPr>
        <xdr:cNvPr id="392" name="公債費負担の状況該当値テキスト"/>
        <xdr:cNvSpPr txBox="1"/>
      </xdr:nvSpPr>
      <xdr:spPr>
        <a:xfrm>
          <a:off x="17106900" y="655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24493</xdr:rowOff>
    </xdr:from>
    <xdr:to>
      <xdr:col>23</xdr:col>
      <xdr:colOff>457200</xdr:colOff>
      <xdr:row>40</xdr:row>
      <xdr:rowOff>126093</xdr:rowOff>
    </xdr:to>
    <xdr:sp macro="" textlink="">
      <xdr:nvSpPr>
        <xdr:cNvPr id="393" name="円/楕円 392"/>
        <xdr:cNvSpPr/>
      </xdr:nvSpPr>
      <xdr:spPr>
        <a:xfrm>
          <a:off x="16129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136270</xdr:rowOff>
    </xdr:from>
    <xdr:ext cx="736600" cy="259045"/>
    <xdr:sp macro="" textlink="">
      <xdr:nvSpPr>
        <xdr:cNvPr id="394" name="テキスト ボックス 393"/>
        <xdr:cNvSpPr txBox="1"/>
      </xdr:nvSpPr>
      <xdr:spPr>
        <a:xfrm>
          <a:off x="15798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94343</xdr:rowOff>
    </xdr:from>
    <xdr:to>
      <xdr:col>22</xdr:col>
      <xdr:colOff>254000</xdr:colOff>
      <xdr:row>42</xdr:row>
      <xdr:rowOff>24493</xdr:rowOff>
    </xdr:to>
    <xdr:sp macro="" textlink="">
      <xdr:nvSpPr>
        <xdr:cNvPr id="395" name="円/楕円 394"/>
        <xdr:cNvSpPr/>
      </xdr:nvSpPr>
      <xdr:spPr>
        <a:xfrm>
          <a:off x="15240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9270</xdr:rowOff>
    </xdr:from>
    <xdr:ext cx="762000" cy="259045"/>
    <xdr:sp macro="" textlink="">
      <xdr:nvSpPr>
        <xdr:cNvPr id="396" name="テキスト ボックス 395"/>
        <xdr:cNvSpPr txBox="1"/>
      </xdr:nvSpPr>
      <xdr:spPr>
        <a:xfrm>
          <a:off x="14909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146957</xdr:rowOff>
    </xdr:from>
    <xdr:to>
      <xdr:col>21</xdr:col>
      <xdr:colOff>50800</xdr:colOff>
      <xdr:row>43</xdr:row>
      <xdr:rowOff>77107</xdr:rowOff>
    </xdr:to>
    <xdr:sp macro="" textlink="">
      <xdr:nvSpPr>
        <xdr:cNvPr id="397" name="円/楕円 396"/>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61884</xdr:rowOff>
    </xdr:from>
    <xdr:ext cx="762000" cy="259045"/>
    <xdr:sp macro="" textlink="">
      <xdr:nvSpPr>
        <xdr:cNvPr id="398" name="テキスト ボックス 397"/>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399" name="円/楕円 398"/>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28320</xdr:rowOff>
    </xdr:from>
    <xdr:ext cx="762000" cy="259045"/>
    <xdr:sp macro="" textlink="">
      <xdr:nvSpPr>
        <xdr:cNvPr id="400" name="テキスト ボックス 399"/>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2" name="テキスト ボックス 401"/>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3" name="テキスト ボックス 402"/>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本県は、地形的に急流河川が多いといった地勢的特性から河川・砂防の事業費が元々多額となっていることに加え、</a:t>
          </a:r>
          <a:r>
            <a:rPr kumimoji="1" lang="ja-JP" altLang="ja-JP" sz="1100">
              <a:solidFill>
                <a:sysClr val="windowText" lastClr="000000"/>
              </a:solidFill>
              <a:effectLst/>
              <a:latin typeface="+mn-lt"/>
              <a:ea typeface="+mn-ea"/>
              <a:cs typeface="+mn-cs"/>
            </a:rPr>
            <a:t>北陸新幹線整備事業に伴う県債発行が多額にのぼったことから、県債残高が高水準で推移しており、将来負担比率は類似団体と比較して高い傾向にある。引き続き、県債の新規発行の抑制等の取組みにより、将来負担比率の抑制に努め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6" name="テキスト ボックス 425"/>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136186</xdr:rowOff>
    </xdr:from>
    <xdr:to>
      <xdr:col>24</xdr:col>
      <xdr:colOff>558800</xdr:colOff>
      <xdr:row>21</xdr:row>
      <xdr:rowOff>102997</xdr:rowOff>
    </xdr:to>
    <xdr:cxnSp macro="">
      <xdr:nvCxnSpPr>
        <xdr:cNvPr id="428" name="直線コネクタ 427"/>
        <xdr:cNvCxnSpPr/>
      </xdr:nvCxnSpPr>
      <xdr:spPr>
        <a:xfrm flipV="1">
          <a:off x="17018000" y="2365036"/>
          <a:ext cx="0" cy="1338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75074</xdr:rowOff>
    </xdr:from>
    <xdr:ext cx="762000" cy="259045"/>
    <xdr:sp macro="" textlink="">
      <xdr:nvSpPr>
        <xdr:cNvPr id="429"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315.7</a:t>
          </a:r>
          <a:endParaRPr kumimoji="1" lang="ja-JP" altLang="en-US" sz="1000" b="1">
            <a:latin typeface="ＭＳ Ｐゴシック"/>
          </a:endParaRPr>
        </a:p>
      </xdr:txBody>
    </xdr:sp>
    <xdr:clientData/>
  </xdr:oneCellAnchor>
  <xdr:twoCellAnchor>
    <xdr:from>
      <xdr:col>24</xdr:col>
      <xdr:colOff>469900</xdr:colOff>
      <xdr:row>21</xdr:row>
      <xdr:rowOff>102997</xdr:rowOff>
    </xdr:from>
    <xdr:to>
      <xdr:col>24</xdr:col>
      <xdr:colOff>647700</xdr:colOff>
      <xdr:row>21</xdr:row>
      <xdr:rowOff>102997</xdr:rowOff>
    </xdr:to>
    <xdr:cxnSp macro="">
      <xdr:nvCxnSpPr>
        <xdr:cNvPr id="430" name="直線コネクタ 429"/>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51113</xdr:rowOff>
    </xdr:from>
    <xdr:ext cx="762000" cy="259045"/>
    <xdr:sp macro="" textlink="">
      <xdr:nvSpPr>
        <xdr:cNvPr id="431" name="将来負担の状況最大値テキスト"/>
        <xdr:cNvSpPr txBox="1"/>
      </xdr:nvSpPr>
      <xdr:spPr>
        <a:xfrm>
          <a:off x="17106900" y="21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149.3</a:t>
          </a:r>
          <a:endParaRPr kumimoji="1" lang="ja-JP" altLang="en-US" sz="1000" b="1">
            <a:latin typeface="ＭＳ Ｐゴシック"/>
          </a:endParaRPr>
        </a:p>
      </xdr:txBody>
    </xdr:sp>
    <xdr:clientData/>
  </xdr:oneCellAnchor>
  <xdr:twoCellAnchor>
    <xdr:from>
      <xdr:col>24</xdr:col>
      <xdr:colOff>469900</xdr:colOff>
      <xdr:row>13</xdr:row>
      <xdr:rowOff>136186</xdr:rowOff>
    </xdr:from>
    <xdr:to>
      <xdr:col>24</xdr:col>
      <xdr:colOff>647700</xdr:colOff>
      <xdr:row>13</xdr:row>
      <xdr:rowOff>136186</xdr:rowOff>
    </xdr:to>
    <xdr:cxnSp macro="">
      <xdr:nvCxnSpPr>
        <xdr:cNvPr id="432" name="直線コネクタ 431"/>
        <xdr:cNvCxnSpPr/>
      </xdr:nvCxnSpPr>
      <xdr:spPr>
        <a:xfrm>
          <a:off x="16929100" y="2365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115443</xdr:rowOff>
    </xdr:from>
    <xdr:to>
      <xdr:col>24</xdr:col>
      <xdr:colOff>558800</xdr:colOff>
      <xdr:row>18</xdr:row>
      <xdr:rowOff>154855</xdr:rowOff>
    </xdr:to>
    <xdr:cxnSp macro="">
      <xdr:nvCxnSpPr>
        <xdr:cNvPr id="433" name="直線コネクタ 432"/>
        <xdr:cNvCxnSpPr/>
      </xdr:nvCxnSpPr>
      <xdr:spPr>
        <a:xfrm>
          <a:off x="16179800" y="3201543"/>
          <a:ext cx="8382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6367</xdr:rowOff>
    </xdr:from>
    <xdr:ext cx="762000" cy="259045"/>
    <xdr:sp macro="" textlink="">
      <xdr:nvSpPr>
        <xdr:cNvPr id="434" name="将来負担の状況平均値テキスト"/>
        <xdr:cNvSpPr txBox="1"/>
      </xdr:nvSpPr>
      <xdr:spPr>
        <a:xfrm>
          <a:off x="17106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161290</xdr:rowOff>
    </xdr:from>
    <xdr:to>
      <xdr:col>24</xdr:col>
      <xdr:colOff>609600</xdr:colOff>
      <xdr:row>18</xdr:row>
      <xdr:rowOff>91440</xdr:rowOff>
    </xdr:to>
    <xdr:sp macro="" textlink="">
      <xdr:nvSpPr>
        <xdr:cNvPr id="435" name="フローチャート : 判断 434"/>
        <xdr:cNvSpPr/>
      </xdr:nvSpPr>
      <xdr:spPr>
        <a:xfrm>
          <a:off x="169672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115443</xdr:rowOff>
    </xdr:from>
    <xdr:to>
      <xdr:col>23</xdr:col>
      <xdr:colOff>406400</xdr:colOff>
      <xdr:row>19</xdr:row>
      <xdr:rowOff>32470</xdr:rowOff>
    </xdr:to>
    <xdr:cxnSp macro="">
      <xdr:nvCxnSpPr>
        <xdr:cNvPr id="436" name="直線コネクタ 435"/>
        <xdr:cNvCxnSpPr/>
      </xdr:nvCxnSpPr>
      <xdr:spPr>
        <a:xfrm flipV="1">
          <a:off x="15290800" y="320154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121878</xdr:rowOff>
    </xdr:from>
    <xdr:to>
      <xdr:col>23</xdr:col>
      <xdr:colOff>457200</xdr:colOff>
      <xdr:row>18</xdr:row>
      <xdr:rowOff>52028</xdr:rowOff>
    </xdr:to>
    <xdr:sp macro="" textlink="">
      <xdr:nvSpPr>
        <xdr:cNvPr id="437" name="フローチャート : 判断 436"/>
        <xdr:cNvSpPr/>
      </xdr:nvSpPr>
      <xdr:spPr>
        <a:xfrm>
          <a:off x="16129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62205</xdr:rowOff>
    </xdr:from>
    <xdr:ext cx="736600" cy="259045"/>
    <xdr:sp macro="" textlink="">
      <xdr:nvSpPr>
        <xdr:cNvPr id="438" name="テキスト ボックス 437"/>
        <xdr:cNvSpPr txBox="1"/>
      </xdr:nvSpPr>
      <xdr:spPr>
        <a:xfrm>
          <a:off x="15798800" y="28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239.1</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32470</xdr:rowOff>
    </xdr:from>
    <xdr:to>
      <xdr:col>22</xdr:col>
      <xdr:colOff>203200</xdr:colOff>
      <xdr:row>19</xdr:row>
      <xdr:rowOff>40513</xdr:rowOff>
    </xdr:to>
    <xdr:cxnSp macro="">
      <xdr:nvCxnSpPr>
        <xdr:cNvPr id="439" name="直線コネクタ 438"/>
        <xdr:cNvCxnSpPr/>
      </xdr:nvCxnSpPr>
      <xdr:spPr>
        <a:xfrm flipV="1">
          <a:off x="14401800" y="32900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43984</xdr:rowOff>
    </xdr:from>
    <xdr:to>
      <xdr:col>22</xdr:col>
      <xdr:colOff>254000</xdr:colOff>
      <xdr:row>16</xdr:row>
      <xdr:rowOff>145584</xdr:rowOff>
    </xdr:to>
    <xdr:sp macro="" textlink="">
      <xdr:nvSpPr>
        <xdr:cNvPr id="440" name="フローチャート : 判断 439"/>
        <xdr:cNvSpPr/>
      </xdr:nvSpPr>
      <xdr:spPr>
        <a:xfrm>
          <a:off x="15240000" y="278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155761</xdr:rowOff>
    </xdr:from>
    <xdr:ext cx="762000" cy="259045"/>
    <xdr:sp macro="" textlink="">
      <xdr:nvSpPr>
        <xdr:cNvPr id="441" name="テキスト ボックス 440"/>
        <xdr:cNvSpPr txBox="1"/>
      </xdr:nvSpPr>
      <xdr:spPr>
        <a:xfrm>
          <a:off x="14909800" y="255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40513</xdr:rowOff>
    </xdr:from>
    <xdr:to>
      <xdr:col>21</xdr:col>
      <xdr:colOff>0</xdr:colOff>
      <xdr:row>19</xdr:row>
      <xdr:rowOff>41317</xdr:rowOff>
    </xdr:to>
    <xdr:cxnSp macro="">
      <xdr:nvCxnSpPr>
        <xdr:cNvPr id="442" name="直線コネクタ 441"/>
        <xdr:cNvCxnSpPr/>
      </xdr:nvCxnSpPr>
      <xdr:spPr>
        <a:xfrm flipV="1">
          <a:off x="13512800" y="3298063"/>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143044</xdr:rowOff>
    </xdr:from>
    <xdr:to>
      <xdr:col>21</xdr:col>
      <xdr:colOff>50800</xdr:colOff>
      <xdr:row>16</xdr:row>
      <xdr:rowOff>73194</xdr:rowOff>
    </xdr:to>
    <xdr:sp macro="" textlink="">
      <xdr:nvSpPr>
        <xdr:cNvPr id="443" name="フローチャート : 判断 442"/>
        <xdr:cNvSpPr/>
      </xdr:nvSpPr>
      <xdr:spPr>
        <a:xfrm>
          <a:off x="14351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83371</xdr:rowOff>
    </xdr:from>
    <xdr:ext cx="762000" cy="259045"/>
    <xdr:sp macro="" textlink="">
      <xdr:nvSpPr>
        <xdr:cNvPr id="444" name="テキスト ボックス 443"/>
        <xdr:cNvSpPr txBox="1"/>
      </xdr:nvSpPr>
      <xdr:spPr>
        <a:xfrm>
          <a:off x="14020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27093</xdr:rowOff>
    </xdr:from>
    <xdr:to>
      <xdr:col>19</xdr:col>
      <xdr:colOff>533400</xdr:colOff>
      <xdr:row>16</xdr:row>
      <xdr:rowOff>128693</xdr:rowOff>
    </xdr:to>
    <xdr:sp macro="" textlink="">
      <xdr:nvSpPr>
        <xdr:cNvPr id="445" name="フローチャート : 判断 444"/>
        <xdr:cNvSpPr/>
      </xdr:nvSpPr>
      <xdr:spPr>
        <a:xfrm>
          <a:off x="13462000" y="277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138870</xdr:rowOff>
    </xdr:from>
    <xdr:ext cx="762000" cy="259045"/>
    <xdr:sp macro="" textlink="">
      <xdr:nvSpPr>
        <xdr:cNvPr id="446" name="テキスト ボックス 445"/>
        <xdr:cNvSpPr txBox="1"/>
      </xdr:nvSpPr>
      <xdr:spPr>
        <a:xfrm>
          <a:off x="13131800" y="253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104055</xdr:rowOff>
    </xdr:from>
    <xdr:to>
      <xdr:col>24</xdr:col>
      <xdr:colOff>609600</xdr:colOff>
      <xdr:row>19</xdr:row>
      <xdr:rowOff>34205</xdr:rowOff>
    </xdr:to>
    <xdr:sp macro="" textlink="">
      <xdr:nvSpPr>
        <xdr:cNvPr id="452" name="円/楕円 451"/>
        <xdr:cNvSpPr/>
      </xdr:nvSpPr>
      <xdr:spPr>
        <a:xfrm>
          <a:off x="16967200" y="31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76132</xdr:rowOff>
    </xdr:from>
    <xdr:ext cx="762000" cy="259045"/>
    <xdr:sp macro="" textlink="">
      <xdr:nvSpPr>
        <xdr:cNvPr id="453" name="将来負担の状況該当値テキスト"/>
        <xdr:cNvSpPr txBox="1"/>
      </xdr:nvSpPr>
      <xdr:spPr>
        <a:xfrm>
          <a:off x="17106900" y="316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64643</xdr:rowOff>
    </xdr:from>
    <xdr:to>
      <xdr:col>23</xdr:col>
      <xdr:colOff>457200</xdr:colOff>
      <xdr:row>18</xdr:row>
      <xdr:rowOff>166243</xdr:rowOff>
    </xdr:to>
    <xdr:sp macro="" textlink="">
      <xdr:nvSpPr>
        <xdr:cNvPr id="454" name="円/楕円 453"/>
        <xdr:cNvSpPr/>
      </xdr:nvSpPr>
      <xdr:spPr>
        <a:xfrm>
          <a:off x="16129000" y="31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151020</xdr:rowOff>
    </xdr:from>
    <xdr:ext cx="736600" cy="259045"/>
    <xdr:sp macro="" textlink="">
      <xdr:nvSpPr>
        <xdr:cNvPr id="455" name="テキスト ボックス 454"/>
        <xdr:cNvSpPr txBox="1"/>
      </xdr:nvSpPr>
      <xdr:spPr>
        <a:xfrm>
          <a:off x="15798800" y="3237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153120</xdr:rowOff>
    </xdr:from>
    <xdr:to>
      <xdr:col>22</xdr:col>
      <xdr:colOff>254000</xdr:colOff>
      <xdr:row>19</xdr:row>
      <xdr:rowOff>83270</xdr:rowOff>
    </xdr:to>
    <xdr:sp macro="" textlink="">
      <xdr:nvSpPr>
        <xdr:cNvPr id="456" name="円/楕円 455"/>
        <xdr:cNvSpPr/>
      </xdr:nvSpPr>
      <xdr:spPr>
        <a:xfrm>
          <a:off x="15240000" y="323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68047</xdr:rowOff>
    </xdr:from>
    <xdr:ext cx="762000" cy="259045"/>
    <xdr:sp macro="" textlink="">
      <xdr:nvSpPr>
        <xdr:cNvPr id="457" name="テキスト ボックス 456"/>
        <xdr:cNvSpPr txBox="1"/>
      </xdr:nvSpPr>
      <xdr:spPr>
        <a:xfrm>
          <a:off x="14909800" y="332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161163</xdr:rowOff>
    </xdr:from>
    <xdr:to>
      <xdr:col>21</xdr:col>
      <xdr:colOff>50800</xdr:colOff>
      <xdr:row>19</xdr:row>
      <xdr:rowOff>91313</xdr:rowOff>
    </xdr:to>
    <xdr:sp macro="" textlink="">
      <xdr:nvSpPr>
        <xdr:cNvPr id="458" name="円/楕円 457"/>
        <xdr:cNvSpPr/>
      </xdr:nvSpPr>
      <xdr:spPr>
        <a:xfrm>
          <a:off x="14351000" y="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76090</xdr:rowOff>
    </xdr:from>
    <xdr:ext cx="762000" cy="259045"/>
    <xdr:sp macro="" textlink="">
      <xdr:nvSpPr>
        <xdr:cNvPr id="459" name="テキスト ボックス 458"/>
        <xdr:cNvSpPr txBox="1"/>
      </xdr:nvSpPr>
      <xdr:spPr>
        <a:xfrm>
          <a:off x="14020800" y="333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161967</xdr:rowOff>
    </xdr:from>
    <xdr:to>
      <xdr:col>19</xdr:col>
      <xdr:colOff>533400</xdr:colOff>
      <xdr:row>19</xdr:row>
      <xdr:rowOff>92117</xdr:rowOff>
    </xdr:to>
    <xdr:sp macro="" textlink="">
      <xdr:nvSpPr>
        <xdr:cNvPr id="460" name="円/楕円 459"/>
        <xdr:cNvSpPr/>
      </xdr:nvSpPr>
      <xdr:spPr>
        <a:xfrm>
          <a:off x="13462000" y="32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76894</xdr:rowOff>
    </xdr:from>
    <xdr:ext cx="762000" cy="259045"/>
    <xdr:sp macro="" textlink="">
      <xdr:nvSpPr>
        <xdr:cNvPr id="461" name="テキスト ボックス 460"/>
        <xdr:cNvSpPr txBox="1"/>
      </xdr:nvSpPr>
      <xdr:spPr>
        <a:xfrm>
          <a:off x="13131800" y="333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1,074,705
1,059,931
4,247.61
508,721,490
490,075,968
1,437,059
299,025,115
1,215,152,116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258.2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人件費に係る経常収支比率は類似団体と比較すると、低水準で推移している。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年に策定した定員適正化計画に基づき職員数の削減に努め、平成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月までに</a:t>
          </a:r>
          <a:r>
            <a:rPr kumimoji="1" lang="en-US" altLang="ja-JP" sz="1100" b="0" i="0" baseline="0">
              <a:solidFill>
                <a:schemeClr val="dk1"/>
              </a:solidFill>
              <a:effectLst/>
              <a:latin typeface="+mn-lt"/>
              <a:ea typeface="+mn-ea"/>
              <a:cs typeface="+mn-cs"/>
            </a:rPr>
            <a:t>297</a:t>
          </a:r>
          <a:r>
            <a:rPr kumimoji="1" lang="ja-JP" altLang="ja-JP" sz="1100" b="0" i="0" baseline="0">
              <a:solidFill>
                <a:schemeClr val="dk1"/>
              </a:solidFill>
              <a:effectLst/>
              <a:latin typeface="+mn-lt"/>
              <a:ea typeface="+mn-ea"/>
              <a:cs typeface="+mn-cs"/>
            </a:rPr>
            <a:t>人の定員削減を実施した結果、基本給が減少しているためである。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引き続き、平成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月に策定した定員管理計画に基づき、平成</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月までの</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年間で</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以上の削減を目指し、人件費の抑制に努める。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12700</xdr:rowOff>
    </xdr:from>
    <xdr:to>
      <xdr:col>7</xdr:col>
      <xdr:colOff>15875</xdr:colOff>
      <xdr:row>41</xdr:row>
      <xdr:rowOff>12700</xdr:rowOff>
    </xdr:to>
    <xdr:cxnSp macro="">
      <xdr:nvCxnSpPr>
        <xdr:cNvPr id="60" name="直線コネクタ 59"/>
        <xdr:cNvCxnSpPr/>
      </xdr:nvCxnSpPr>
      <xdr:spPr>
        <a:xfrm flipV="1">
          <a:off x="4826000" y="58420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156227</xdr:rowOff>
    </xdr:from>
    <xdr:ext cx="762000" cy="259045"/>
    <xdr:sp macro="" textlink="">
      <xdr:nvSpPr>
        <xdr:cNvPr id="61"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612775</xdr:colOff>
      <xdr:row>41</xdr:row>
      <xdr:rowOff>12700</xdr:rowOff>
    </xdr:from>
    <xdr:to>
      <xdr:col>7</xdr:col>
      <xdr:colOff>104775</xdr:colOff>
      <xdr:row>41</xdr:row>
      <xdr:rowOff>12700</xdr:rowOff>
    </xdr:to>
    <xdr:cxnSp macro="">
      <xdr:nvCxnSpPr>
        <xdr:cNvPr id="62" name="直線コネクタ 61"/>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99077</xdr:rowOff>
    </xdr:from>
    <xdr:ext cx="762000" cy="259045"/>
    <xdr:sp macro="" textlink="">
      <xdr:nvSpPr>
        <xdr:cNvPr id="63"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34</xdr:row>
      <xdr:rowOff>12700</xdr:rowOff>
    </xdr:from>
    <xdr:to>
      <xdr:col>7</xdr:col>
      <xdr:colOff>104775</xdr:colOff>
      <xdr:row>34</xdr:row>
      <xdr:rowOff>12700</xdr:rowOff>
    </xdr:to>
    <xdr:cxnSp macro="">
      <xdr:nvCxnSpPr>
        <xdr:cNvPr id="64" name="直線コネクタ 63"/>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50800</xdr:rowOff>
    </xdr:from>
    <xdr:to>
      <xdr:col>7</xdr:col>
      <xdr:colOff>15875</xdr:colOff>
      <xdr:row>36</xdr:row>
      <xdr:rowOff>50800</xdr:rowOff>
    </xdr:to>
    <xdr:cxnSp macro="">
      <xdr:nvCxnSpPr>
        <xdr:cNvPr id="65" name="直線コネクタ 64"/>
        <xdr:cNvCxnSpPr/>
      </xdr:nvCxnSpPr>
      <xdr:spPr>
        <a:xfrm>
          <a:off x="3987800" y="622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6"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7" name="フローチャート : 判断 66"/>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50800</xdr:rowOff>
    </xdr:to>
    <xdr:cxnSp macro="">
      <xdr:nvCxnSpPr>
        <xdr:cNvPr id="68" name="直線コネクタ 67"/>
        <xdr:cNvCxnSpPr/>
      </xdr:nvCxnSpPr>
      <xdr:spPr>
        <a:xfrm>
          <a:off x="3098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57150</xdr:rowOff>
    </xdr:from>
    <xdr:to>
      <xdr:col>5</xdr:col>
      <xdr:colOff>600075</xdr:colOff>
      <xdr:row>36</xdr:row>
      <xdr:rowOff>158750</xdr:rowOff>
    </xdr:to>
    <xdr:sp macro="" textlink="">
      <xdr:nvSpPr>
        <xdr:cNvPr id="69" name="フローチャート : 判断 68"/>
        <xdr:cNvSpPr/>
      </xdr:nvSpPr>
      <xdr:spPr>
        <a:xfrm>
          <a:off x="3937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143527</xdr:rowOff>
    </xdr:from>
    <xdr:ext cx="736600" cy="259045"/>
    <xdr:sp macro="" textlink="">
      <xdr:nvSpPr>
        <xdr:cNvPr id="70" name="テキスト ボックス 69"/>
        <xdr:cNvSpPr txBox="1"/>
      </xdr:nvSpPr>
      <xdr:spPr>
        <a:xfrm>
          <a:off x="3606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36</xdr:row>
      <xdr:rowOff>12700</xdr:rowOff>
    </xdr:to>
    <xdr:cxnSp macro="">
      <xdr:nvCxnSpPr>
        <xdr:cNvPr id="71" name="直線コネクタ 70"/>
        <xdr:cNvCxnSpPr/>
      </xdr:nvCxnSpPr>
      <xdr:spPr>
        <a:xfrm>
          <a:off x="2209800" y="610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57150</xdr:rowOff>
    </xdr:from>
    <xdr:to>
      <xdr:col>4</xdr:col>
      <xdr:colOff>396875</xdr:colOff>
      <xdr:row>38</xdr:row>
      <xdr:rowOff>158750</xdr:rowOff>
    </xdr:to>
    <xdr:sp macro="" textlink="">
      <xdr:nvSpPr>
        <xdr:cNvPr id="72" name="フローチャート : 判断 71"/>
        <xdr:cNvSpPr/>
      </xdr:nvSpPr>
      <xdr:spPr>
        <a:xfrm>
          <a:off x="3048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143527</xdr:rowOff>
    </xdr:from>
    <xdr:ext cx="762000" cy="259045"/>
    <xdr:sp macro="" textlink="">
      <xdr:nvSpPr>
        <xdr:cNvPr id="73" name="テキスト ボックス 72"/>
        <xdr:cNvSpPr txBox="1"/>
      </xdr:nvSpPr>
      <xdr:spPr>
        <a:xfrm>
          <a:off x="2717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107950</xdr:rowOff>
    </xdr:from>
    <xdr:to>
      <xdr:col>3</xdr:col>
      <xdr:colOff>142875</xdr:colOff>
      <xdr:row>37</xdr:row>
      <xdr:rowOff>69850</xdr:rowOff>
    </xdr:to>
    <xdr:cxnSp macro="">
      <xdr:nvCxnSpPr>
        <xdr:cNvPr id="74" name="直線コネクタ 73"/>
        <xdr:cNvCxnSpPr/>
      </xdr:nvCxnSpPr>
      <xdr:spPr>
        <a:xfrm flipV="1">
          <a:off x="1320800" y="61087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76200</xdr:rowOff>
    </xdr:from>
    <xdr:to>
      <xdr:col>3</xdr:col>
      <xdr:colOff>193675</xdr:colOff>
      <xdr:row>39</xdr:row>
      <xdr:rowOff>6350</xdr:rowOff>
    </xdr:to>
    <xdr:sp macro="" textlink="">
      <xdr:nvSpPr>
        <xdr:cNvPr id="75" name="フローチャート : 判断 74"/>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76" name="テキスト ボックス 75"/>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77" name="フローチャート : 判断 76"/>
        <xdr:cNvSpPr/>
      </xdr:nvSpPr>
      <xdr:spPr>
        <a:xfrm>
          <a:off x="1270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10177</xdr:rowOff>
    </xdr:from>
    <xdr:ext cx="762000" cy="259045"/>
    <xdr:sp macro="" textlink="">
      <xdr:nvSpPr>
        <xdr:cNvPr id="78" name="テキスト ボックス 77"/>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4" name="円/楕円 83"/>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16527</xdr:rowOff>
    </xdr:from>
    <xdr:ext cx="762000" cy="259045"/>
    <xdr:sp macro="" textlink="">
      <xdr:nvSpPr>
        <xdr:cNvPr id="85"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0</xdr:rowOff>
    </xdr:from>
    <xdr:to>
      <xdr:col>5</xdr:col>
      <xdr:colOff>600075</xdr:colOff>
      <xdr:row>36</xdr:row>
      <xdr:rowOff>101600</xdr:rowOff>
    </xdr:to>
    <xdr:sp macro="" textlink="">
      <xdr:nvSpPr>
        <xdr:cNvPr id="86" name="円/楕円 85"/>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87" name="テキスト ボックス 86"/>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8" name="円/楕円 87"/>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89" name="テキスト ボックス 88"/>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57150</xdr:rowOff>
    </xdr:from>
    <xdr:to>
      <xdr:col>3</xdr:col>
      <xdr:colOff>193675</xdr:colOff>
      <xdr:row>35</xdr:row>
      <xdr:rowOff>158750</xdr:rowOff>
    </xdr:to>
    <xdr:sp macro="" textlink="">
      <xdr:nvSpPr>
        <xdr:cNvPr id="90" name="円/楕円 89"/>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91" name="テキスト ボックス 90"/>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2" name="円/楕円 91"/>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3" name="テキスト ボックス 92"/>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物件費に係る経常収支比率は、地方創生加速化事業で増加した一方</a:t>
          </a:r>
          <a:r>
            <a:rPr kumimoji="1" lang="ja-JP" altLang="en-US" sz="1100" b="0" i="0" baseline="0">
              <a:solidFill>
                <a:sysClr val="windowText" lastClr="000000"/>
              </a:solidFill>
              <a:effectLst/>
              <a:latin typeface="+mn-lt"/>
              <a:ea typeface="+mn-ea"/>
              <a:cs typeface="+mn-cs"/>
            </a:rPr>
            <a:t>で</a:t>
          </a:r>
          <a:r>
            <a:rPr kumimoji="1" lang="ja-JP" altLang="ja-JP" sz="1100" b="0" i="0" baseline="0">
              <a:solidFill>
                <a:sysClr val="windowText" lastClr="000000"/>
              </a:solidFill>
              <a:effectLst/>
              <a:latin typeface="+mn-lt"/>
              <a:ea typeface="+mn-ea"/>
              <a:cs typeface="+mn-cs"/>
            </a:rPr>
            <a:t>、財務会計システム関係経費の減少などにより、全体としては前年度</a:t>
          </a:r>
          <a:r>
            <a:rPr kumimoji="1" lang="ja-JP" altLang="en-US" sz="1100" b="0" i="0" baseline="0">
              <a:solidFill>
                <a:sysClr val="windowText" lastClr="000000"/>
              </a:solidFill>
              <a:effectLst/>
              <a:latin typeface="+mn-lt"/>
              <a:ea typeface="+mn-ea"/>
              <a:cs typeface="+mn-cs"/>
            </a:rPr>
            <a:t>と同数値となった</a:t>
          </a:r>
          <a:r>
            <a:rPr kumimoji="1" lang="ja-JP"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経常的経費については、予算編成時における事務事業の見直しやシーリングの設定（平成</a:t>
          </a:r>
          <a:r>
            <a:rPr kumimoji="1" lang="en-US" altLang="ja-JP" sz="1100" b="0" i="0" baseline="0">
              <a:solidFill>
                <a:sysClr val="windowText" lastClr="000000"/>
              </a:solidFill>
              <a:effectLst/>
              <a:latin typeface="+mn-lt"/>
              <a:ea typeface="+mn-ea"/>
              <a:cs typeface="+mn-cs"/>
            </a:rPr>
            <a:t>22</a:t>
          </a:r>
          <a:r>
            <a:rPr kumimoji="1" lang="ja-JP" altLang="ja-JP" sz="1100" b="0" i="0" baseline="0">
              <a:solidFill>
                <a:sysClr val="windowText" lastClr="000000"/>
              </a:solidFill>
              <a:effectLst/>
              <a:latin typeface="+mn-lt"/>
              <a:ea typeface="+mn-ea"/>
              <a:cs typeface="+mn-cs"/>
            </a:rPr>
            <a:t>年度以降、経常的事務経費を前年度比△</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％に抑制（平成</a:t>
          </a:r>
          <a:r>
            <a:rPr kumimoji="1" lang="en-US" altLang="ja-JP" sz="1100" b="0" i="0" baseline="0">
              <a:solidFill>
                <a:sysClr val="windowText" lastClr="000000"/>
              </a:solidFill>
              <a:effectLst/>
              <a:latin typeface="+mn-lt"/>
              <a:ea typeface="+mn-ea"/>
              <a:cs typeface="+mn-cs"/>
            </a:rPr>
            <a:t>27</a:t>
          </a:r>
          <a:r>
            <a:rPr kumimoji="1" lang="ja-JP" altLang="ja-JP" sz="1100" b="0" i="0" baseline="0">
              <a:solidFill>
                <a:sysClr val="windowText" lastClr="000000"/>
              </a:solidFill>
              <a:effectLst/>
              <a:latin typeface="+mn-lt"/>
              <a:ea typeface="+mn-ea"/>
              <a:cs typeface="+mn-cs"/>
            </a:rPr>
            <a:t>年度以降は△</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％））による節減に取り組んでいる。</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今後も、「情報システム全体最適化計画」の着実な推進や庁舎等の維持管理経費縮減</a:t>
          </a:r>
          <a:r>
            <a:rPr kumimoji="1" lang="ja-JP" altLang="en-US" sz="1100" b="0" i="0" baseline="0">
              <a:solidFill>
                <a:sysClr val="windowText" lastClr="000000"/>
              </a:solidFill>
              <a:effectLst/>
              <a:latin typeface="+mn-lt"/>
              <a:ea typeface="+mn-ea"/>
              <a:cs typeface="+mn-cs"/>
            </a:rPr>
            <a:t>等</a:t>
          </a:r>
          <a:r>
            <a:rPr kumimoji="1" lang="ja-JP" altLang="ja-JP" sz="1100" b="0" i="0" baseline="0">
              <a:solidFill>
                <a:sysClr val="windowText" lastClr="000000"/>
              </a:solidFill>
              <a:effectLst/>
              <a:latin typeface="+mn-lt"/>
              <a:ea typeface="+mn-ea"/>
              <a:cs typeface="+mn-cs"/>
            </a:rPr>
            <a:t>に取り組み、引き続き物件費の抑制を図っていく。</a:t>
          </a:r>
          <a:endParaRPr lang="ja-JP" altLang="ja-JP">
            <a:solidFill>
              <a:sysClr val="windowText" lastClr="000000"/>
            </a:solidFill>
            <a:effectLst/>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20</xdr:row>
      <xdr:rowOff>127000</xdr:rowOff>
    </xdr:from>
    <xdr:to>
      <xdr:col>24</xdr:col>
      <xdr:colOff>581025</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156227</xdr:rowOff>
    </xdr:from>
    <xdr:ext cx="762000" cy="259045"/>
    <xdr:sp macro="" textlink="">
      <xdr:nvSpPr>
        <xdr:cNvPr id="107" name="テキスト ボックス 106"/>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14</xdr:row>
      <xdr:rowOff>12700</xdr:rowOff>
    </xdr:from>
    <xdr:to>
      <xdr:col>24</xdr:col>
      <xdr:colOff>581025</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41927</xdr:rowOff>
    </xdr:from>
    <xdr:ext cx="762000" cy="259045"/>
    <xdr:sp macro="" textlink="">
      <xdr:nvSpPr>
        <xdr:cNvPr id="111" name="テキスト ボックス 110"/>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12700</xdr:rowOff>
    </xdr:from>
    <xdr:to>
      <xdr:col>24</xdr:col>
      <xdr:colOff>22225</xdr:colOff>
      <xdr:row>20</xdr:row>
      <xdr:rowOff>127000</xdr:rowOff>
    </xdr:to>
    <xdr:cxnSp macro="">
      <xdr:nvCxnSpPr>
        <xdr:cNvPr id="115" name="直線コネクタ 114"/>
        <xdr:cNvCxnSpPr/>
      </xdr:nvCxnSpPr>
      <xdr:spPr>
        <a:xfrm flipV="1">
          <a:off x="16510000" y="2241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99077</xdr:rowOff>
    </xdr:from>
    <xdr:ext cx="762000" cy="259045"/>
    <xdr:sp macro="" textlink="">
      <xdr:nvSpPr>
        <xdr:cNvPr id="116"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20</xdr:row>
      <xdr:rowOff>127000</xdr:rowOff>
    </xdr:from>
    <xdr:to>
      <xdr:col>24</xdr:col>
      <xdr:colOff>111125</xdr:colOff>
      <xdr:row>20</xdr:row>
      <xdr:rowOff>127000</xdr:rowOff>
    </xdr:to>
    <xdr:cxnSp macro="">
      <xdr:nvCxnSpPr>
        <xdr:cNvPr id="117" name="直線コネクタ 116"/>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99077</xdr:rowOff>
    </xdr:from>
    <xdr:ext cx="762000" cy="259045"/>
    <xdr:sp macro="" textlink="">
      <xdr:nvSpPr>
        <xdr:cNvPr id="118"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13</xdr:row>
      <xdr:rowOff>12700</xdr:rowOff>
    </xdr:from>
    <xdr:to>
      <xdr:col>24</xdr:col>
      <xdr:colOff>111125</xdr:colOff>
      <xdr:row>13</xdr:row>
      <xdr:rowOff>12700</xdr:rowOff>
    </xdr:to>
    <xdr:cxnSp macro="">
      <xdr:nvCxnSpPr>
        <xdr:cNvPr id="119" name="直線コネクタ 118"/>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127000</xdr:rowOff>
    </xdr:from>
    <xdr:to>
      <xdr:col>24</xdr:col>
      <xdr:colOff>22225</xdr:colOff>
      <xdr:row>17</xdr:row>
      <xdr:rowOff>127000</xdr:rowOff>
    </xdr:to>
    <xdr:cxnSp macro="">
      <xdr:nvCxnSpPr>
        <xdr:cNvPr id="120" name="直線コネクタ 119"/>
        <xdr:cNvCxnSpPr/>
      </xdr:nvCxnSpPr>
      <xdr:spPr>
        <a:xfrm>
          <a:off x="15671800" y="3041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92727</xdr:rowOff>
    </xdr:from>
    <xdr:ext cx="762000" cy="259045"/>
    <xdr:sp macro="" textlink="">
      <xdr:nvSpPr>
        <xdr:cNvPr id="121" name="物件費平均値テキスト"/>
        <xdr:cNvSpPr txBox="1"/>
      </xdr:nvSpPr>
      <xdr:spPr>
        <a:xfrm>
          <a:off x="16598900" y="232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23</xdr:col>
      <xdr:colOff>657225</xdr:colOff>
      <xdr:row>14</xdr:row>
      <xdr:rowOff>76200</xdr:rowOff>
    </xdr:from>
    <xdr:to>
      <xdr:col>24</xdr:col>
      <xdr:colOff>73025</xdr:colOff>
      <xdr:row>15</xdr:row>
      <xdr:rowOff>6350</xdr:rowOff>
    </xdr:to>
    <xdr:sp macro="" textlink="">
      <xdr:nvSpPr>
        <xdr:cNvPr id="122" name="フローチャート : 判断 121"/>
        <xdr:cNvSpPr/>
      </xdr:nvSpPr>
      <xdr:spPr>
        <a:xfrm>
          <a:off x="164592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127000</xdr:rowOff>
    </xdr:from>
    <xdr:to>
      <xdr:col>22</xdr:col>
      <xdr:colOff>555625</xdr:colOff>
      <xdr:row>18</xdr:row>
      <xdr:rowOff>69850</xdr:rowOff>
    </xdr:to>
    <xdr:cxnSp macro="">
      <xdr:nvCxnSpPr>
        <xdr:cNvPr id="123" name="直線コネクタ 122"/>
        <xdr:cNvCxnSpPr/>
      </xdr:nvCxnSpPr>
      <xdr:spPr>
        <a:xfrm flipV="1">
          <a:off x="14782800" y="3041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14</xdr:row>
      <xdr:rowOff>19050</xdr:rowOff>
    </xdr:from>
    <xdr:to>
      <xdr:col>22</xdr:col>
      <xdr:colOff>606425</xdr:colOff>
      <xdr:row>14</xdr:row>
      <xdr:rowOff>120650</xdr:rowOff>
    </xdr:to>
    <xdr:sp macro="" textlink="">
      <xdr:nvSpPr>
        <xdr:cNvPr id="124" name="フローチャート : 判断 123"/>
        <xdr:cNvSpPr/>
      </xdr:nvSpPr>
      <xdr:spPr>
        <a:xfrm>
          <a:off x="15621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12</xdr:row>
      <xdr:rowOff>130827</xdr:rowOff>
    </xdr:from>
    <xdr:ext cx="736600" cy="259045"/>
    <xdr:sp macro="" textlink="">
      <xdr:nvSpPr>
        <xdr:cNvPr id="125" name="テキスト ボックス 124"/>
        <xdr:cNvSpPr txBox="1"/>
      </xdr:nvSpPr>
      <xdr:spPr>
        <a:xfrm>
          <a:off x="15290800" y="218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127000</xdr:rowOff>
    </xdr:from>
    <xdr:to>
      <xdr:col>21</xdr:col>
      <xdr:colOff>352425</xdr:colOff>
      <xdr:row>18</xdr:row>
      <xdr:rowOff>69850</xdr:rowOff>
    </xdr:to>
    <xdr:cxnSp macro="">
      <xdr:nvCxnSpPr>
        <xdr:cNvPr id="126" name="直線コネクタ 125"/>
        <xdr:cNvCxnSpPr/>
      </xdr:nvCxnSpPr>
      <xdr:spPr>
        <a:xfrm>
          <a:off x="13893800" y="3041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14</xdr:row>
      <xdr:rowOff>133350</xdr:rowOff>
    </xdr:from>
    <xdr:to>
      <xdr:col>21</xdr:col>
      <xdr:colOff>403225</xdr:colOff>
      <xdr:row>15</xdr:row>
      <xdr:rowOff>63500</xdr:rowOff>
    </xdr:to>
    <xdr:sp macro="" textlink="">
      <xdr:nvSpPr>
        <xdr:cNvPr id="127" name="フローチャート : 判断 126"/>
        <xdr:cNvSpPr/>
      </xdr:nvSpPr>
      <xdr:spPr>
        <a:xfrm>
          <a:off x="14732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73677</xdr:rowOff>
    </xdr:from>
    <xdr:ext cx="762000" cy="259045"/>
    <xdr:sp macro="" textlink="">
      <xdr:nvSpPr>
        <xdr:cNvPr id="128" name="テキスト ボックス 127"/>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17</xdr:row>
      <xdr:rowOff>127000</xdr:rowOff>
    </xdr:from>
    <xdr:to>
      <xdr:col>20</xdr:col>
      <xdr:colOff>149225</xdr:colOff>
      <xdr:row>18</xdr:row>
      <xdr:rowOff>12700</xdr:rowOff>
    </xdr:to>
    <xdr:cxnSp macro="">
      <xdr:nvCxnSpPr>
        <xdr:cNvPr id="129" name="直線コネクタ 128"/>
        <xdr:cNvCxnSpPr/>
      </xdr:nvCxnSpPr>
      <xdr:spPr>
        <a:xfrm flipV="1">
          <a:off x="13004800" y="3041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15</xdr:row>
      <xdr:rowOff>76200</xdr:rowOff>
    </xdr:from>
    <xdr:to>
      <xdr:col>20</xdr:col>
      <xdr:colOff>200025</xdr:colOff>
      <xdr:row>16</xdr:row>
      <xdr:rowOff>6350</xdr:rowOff>
    </xdr:to>
    <xdr:sp macro="" textlink="">
      <xdr:nvSpPr>
        <xdr:cNvPr id="130" name="フローチャート : 判断 129"/>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16527</xdr:rowOff>
    </xdr:from>
    <xdr:ext cx="762000" cy="259045"/>
    <xdr:sp macro="" textlink="">
      <xdr:nvSpPr>
        <xdr:cNvPr id="131" name="テキスト ボックス 130"/>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15</xdr:row>
      <xdr:rowOff>76200</xdr:rowOff>
    </xdr:from>
    <xdr:to>
      <xdr:col>18</xdr:col>
      <xdr:colOff>682625</xdr:colOff>
      <xdr:row>16</xdr:row>
      <xdr:rowOff>6350</xdr:rowOff>
    </xdr:to>
    <xdr:sp macro="" textlink="">
      <xdr:nvSpPr>
        <xdr:cNvPr id="132" name="フローチャート : 判断 131"/>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16527</xdr:rowOff>
    </xdr:from>
    <xdr:ext cx="762000" cy="259045"/>
    <xdr:sp macro="" textlink="">
      <xdr:nvSpPr>
        <xdr:cNvPr id="133" name="テキスト ボックス 132"/>
        <xdr:cNvSpPr txBox="1"/>
      </xdr:nvSpPr>
      <xdr:spPr>
        <a:xfrm>
          <a:off x="12623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17</xdr:row>
      <xdr:rowOff>76200</xdr:rowOff>
    </xdr:from>
    <xdr:to>
      <xdr:col>24</xdr:col>
      <xdr:colOff>73025</xdr:colOff>
      <xdr:row>18</xdr:row>
      <xdr:rowOff>6350</xdr:rowOff>
    </xdr:to>
    <xdr:sp macro="" textlink="">
      <xdr:nvSpPr>
        <xdr:cNvPr id="139" name="円/楕円 138"/>
        <xdr:cNvSpPr/>
      </xdr:nvSpPr>
      <xdr:spPr>
        <a:xfrm>
          <a:off x="164592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17</xdr:row>
      <xdr:rowOff>48277</xdr:rowOff>
    </xdr:from>
    <xdr:ext cx="762000" cy="259045"/>
    <xdr:sp macro="" textlink="">
      <xdr:nvSpPr>
        <xdr:cNvPr id="140" name="物件費該当値テキスト"/>
        <xdr:cNvSpPr txBox="1"/>
      </xdr:nvSpPr>
      <xdr:spPr>
        <a:xfrm>
          <a:off x="165989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76200</xdr:rowOff>
    </xdr:from>
    <xdr:to>
      <xdr:col>22</xdr:col>
      <xdr:colOff>606425</xdr:colOff>
      <xdr:row>18</xdr:row>
      <xdr:rowOff>6350</xdr:rowOff>
    </xdr:to>
    <xdr:sp macro="" textlink="">
      <xdr:nvSpPr>
        <xdr:cNvPr id="141" name="円/楕円 140"/>
        <xdr:cNvSpPr/>
      </xdr:nvSpPr>
      <xdr:spPr>
        <a:xfrm>
          <a:off x="15621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162577</xdr:rowOff>
    </xdr:from>
    <xdr:ext cx="736600" cy="259045"/>
    <xdr:sp macro="" textlink="">
      <xdr:nvSpPr>
        <xdr:cNvPr id="142" name="テキスト ボックス 141"/>
        <xdr:cNvSpPr txBox="1"/>
      </xdr:nvSpPr>
      <xdr:spPr>
        <a:xfrm>
          <a:off x="15290800" y="307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21</xdr:col>
      <xdr:colOff>301625</xdr:colOff>
      <xdr:row>18</xdr:row>
      <xdr:rowOff>19050</xdr:rowOff>
    </xdr:from>
    <xdr:to>
      <xdr:col>21</xdr:col>
      <xdr:colOff>403225</xdr:colOff>
      <xdr:row>18</xdr:row>
      <xdr:rowOff>120650</xdr:rowOff>
    </xdr:to>
    <xdr:sp macro="" textlink="">
      <xdr:nvSpPr>
        <xdr:cNvPr id="143" name="円/楕円 142"/>
        <xdr:cNvSpPr/>
      </xdr:nvSpPr>
      <xdr:spPr>
        <a:xfrm>
          <a:off x="14732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105427</xdr:rowOff>
    </xdr:from>
    <xdr:ext cx="762000" cy="259045"/>
    <xdr:sp macro="" textlink="">
      <xdr:nvSpPr>
        <xdr:cNvPr id="144" name="テキスト ボックス 143"/>
        <xdr:cNvSpPr txBox="1"/>
      </xdr:nvSpPr>
      <xdr:spPr>
        <a:xfrm>
          <a:off x="14401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76200</xdr:rowOff>
    </xdr:from>
    <xdr:to>
      <xdr:col>20</xdr:col>
      <xdr:colOff>200025</xdr:colOff>
      <xdr:row>18</xdr:row>
      <xdr:rowOff>6350</xdr:rowOff>
    </xdr:to>
    <xdr:sp macro="" textlink="">
      <xdr:nvSpPr>
        <xdr:cNvPr id="145" name="円/楕円 144"/>
        <xdr:cNvSpPr/>
      </xdr:nvSpPr>
      <xdr:spPr>
        <a:xfrm>
          <a:off x="13843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162577</xdr:rowOff>
    </xdr:from>
    <xdr:ext cx="762000" cy="259045"/>
    <xdr:sp macro="" textlink="">
      <xdr:nvSpPr>
        <xdr:cNvPr id="146" name="テキスト ボックス 145"/>
        <xdr:cNvSpPr txBox="1"/>
      </xdr:nvSpPr>
      <xdr:spPr>
        <a:xfrm>
          <a:off x="135128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133350</xdr:rowOff>
    </xdr:from>
    <xdr:to>
      <xdr:col>18</xdr:col>
      <xdr:colOff>682625</xdr:colOff>
      <xdr:row>18</xdr:row>
      <xdr:rowOff>63500</xdr:rowOff>
    </xdr:to>
    <xdr:sp macro="" textlink="">
      <xdr:nvSpPr>
        <xdr:cNvPr id="147" name="円/楕円 146"/>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48277</xdr:rowOff>
    </xdr:from>
    <xdr:ext cx="762000" cy="259045"/>
    <xdr:sp macro="" textlink="">
      <xdr:nvSpPr>
        <xdr:cNvPr id="148" name="テキスト ボックス 147"/>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扶助費に係る経常収支比率は類似団体と比較すると、低水準で推移している。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特に生活保護費の下回り幅が大きく、被生活保護者数の割合が全国的にも低いことが影響している。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69850</xdr:rowOff>
    </xdr:to>
    <xdr:cxnSp macro="">
      <xdr:nvCxnSpPr>
        <xdr:cNvPr id="174" name="直線コネクタ 173"/>
        <xdr:cNvCxnSpPr/>
      </xdr:nvCxnSpPr>
      <xdr:spPr>
        <a:xfrm flipV="1">
          <a:off x="4826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5"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6" name="直線コネクタ 175"/>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7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78" name="直線コネクタ 17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127000</xdr:rowOff>
    </xdr:from>
    <xdr:to>
      <xdr:col>7</xdr:col>
      <xdr:colOff>15875</xdr:colOff>
      <xdr:row>52</xdr:row>
      <xdr:rowOff>165100</xdr:rowOff>
    </xdr:to>
    <xdr:cxnSp macro="">
      <xdr:nvCxnSpPr>
        <xdr:cNvPr id="179" name="直線コネクタ 178"/>
        <xdr:cNvCxnSpPr/>
      </xdr:nvCxnSpPr>
      <xdr:spPr>
        <a:xfrm flipV="1">
          <a:off x="3987800" y="9042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124477</xdr:rowOff>
    </xdr:from>
    <xdr:ext cx="762000" cy="259045"/>
    <xdr:sp macro="" textlink="">
      <xdr:nvSpPr>
        <xdr:cNvPr id="180"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181" name="フローチャート : 判断 180"/>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52</xdr:row>
      <xdr:rowOff>165100</xdr:rowOff>
    </xdr:to>
    <xdr:cxnSp macro="">
      <xdr:nvCxnSpPr>
        <xdr:cNvPr id="182" name="直線コネクタ 181"/>
        <xdr:cNvCxnSpPr/>
      </xdr:nvCxnSpPr>
      <xdr:spPr>
        <a:xfrm>
          <a:off x="3098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83" name="フローチャート : 判断 182"/>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84" name="テキスト ボックス 183"/>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52</xdr:row>
      <xdr:rowOff>165100</xdr:rowOff>
    </xdr:to>
    <xdr:cxnSp macro="">
      <xdr:nvCxnSpPr>
        <xdr:cNvPr id="185" name="直線コネクタ 184"/>
        <xdr:cNvCxnSpPr/>
      </xdr:nvCxnSpPr>
      <xdr:spPr>
        <a:xfrm>
          <a:off x="2209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133350</xdr:rowOff>
    </xdr:from>
    <xdr:to>
      <xdr:col>4</xdr:col>
      <xdr:colOff>396875</xdr:colOff>
      <xdr:row>54</xdr:row>
      <xdr:rowOff>63500</xdr:rowOff>
    </xdr:to>
    <xdr:sp macro="" textlink="">
      <xdr:nvSpPr>
        <xdr:cNvPr id="186" name="フローチャート : 判断 185"/>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87" name="テキスト ボックス 186"/>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31750</xdr:rowOff>
    </xdr:to>
    <xdr:cxnSp macro="">
      <xdr:nvCxnSpPr>
        <xdr:cNvPr id="188" name="直線コネクタ 187"/>
        <xdr:cNvCxnSpPr/>
      </xdr:nvCxnSpPr>
      <xdr:spPr>
        <a:xfrm flipV="1">
          <a:off x="1320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89" name="フローチャート : 判断 188"/>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0" name="テキスト ボックス 189"/>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191" name="フローチャート : 判断 19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192" name="テキスト ボックス 191"/>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52</xdr:row>
      <xdr:rowOff>76200</xdr:rowOff>
    </xdr:from>
    <xdr:to>
      <xdr:col>7</xdr:col>
      <xdr:colOff>66675</xdr:colOff>
      <xdr:row>53</xdr:row>
      <xdr:rowOff>6350</xdr:rowOff>
    </xdr:to>
    <xdr:sp macro="" textlink="">
      <xdr:nvSpPr>
        <xdr:cNvPr id="198" name="円/楕円 197"/>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156227</xdr:rowOff>
    </xdr:from>
    <xdr:ext cx="762000" cy="259045"/>
    <xdr:sp macro="" textlink="">
      <xdr:nvSpPr>
        <xdr:cNvPr id="199" name="扶助費該当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114300</xdr:rowOff>
    </xdr:from>
    <xdr:to>
      <xdr:col>5</xdr:col>
      <xdr:colOff>600075</xdr:colOff>
      <xdr:row>53</xdr:row>
      <xdr:rowOff>44450</xdr:rowOff>
    </xdr:to>
    <xdr:sp macro="" textlink="">
      <xdr:nvSpPr>
        <xdr:cNvPr id="200" name="円/楕円 199"/>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54627</xdr:rowOff>
    </xdr:from>
    <xdr:ext cx="736600" cy="259045"/>
    <xdr:sp macro="" textlink="">
      <xdr:nvSpPr>
        <xdr:cNvPr id="201" name="テキスト ボックス 200"/>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02" name="円/楕円 201"/>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03" name="テキスト ボックス 202"/>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04" name="円/楕円 203"/>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05" name="テキスト ボックス 204"/>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152400</xdr:rowOff>
    </xdr:from>
    <xdr:to>
      <xdr:col>1</xdr:col>
      <xdr:colOff>676275</xdr:colOff>
      <xdr:row>53</xdr:row>
      <xdr:rowOff>82550</xdr:rowOff>
    </xdr:to>
    <xdr:sp macro="" textlink="">
      <xdr:nvSpPr>
        <xdr:cNvPr id="206" name="円/楕円 205"/>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92727</xdr:rowOff>
    </xdr:from>
    <xdr:ext cx="762000" cy="259045"/>
    <xdr:sp macro="" textlink="">
      <xdr:nvSpPr>
        <xdr:cNvPr id="207" name="テキスト ボックス 206"/>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その他に係る経常収支比率は、道路除雪費の</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等により前年度から</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した。</a:t>
          </a:r>
          <a:endParaRPr lang="ja-JP" altLang="ja-JP" sz="1400">
            <a:solidFill>
              <a:sysClr val="windowText" lastClr="000000"/>
            </a:solidFill>
            <a:effectLst/>
          </a:endParaRPr>
        </a:p>
        <a:p>
          <a:pPr rtl="0" eaLnBrk="1" fontAlgn="auto" latinLnBrk="0" hangingPunct="1"/>
          <a:r>
            <a:rPr kumimoji="1" lang="ja-JP" altLang="ja-JP" sz="1100" b="0" i="0" baseline="0">
              <a:solidFill>
                <a:sysClr val="windowText" lastClr="000000"/>
              </a:solidFill>
              <a:effectLst/>
              <a:latin typeface="+mn-lt"/>
              <a:ea typeface="+mn-ea"/>
              <a:cs typeface="+mn-cs"/>
            </a:rPr>
            <a:t>各年度の降雪量による影響が大きいが、今後は、公共施設の老朽化対策も大きな課題となってくるため、公共施設等総合管理方針の運用やファシリティ・マネジメントの取組みなどにより、財政負担の軽減・平準化に取り組む。</a:t>
          </a:r>
          <a:endParaRPr lang="ja-JP" altLang="ja-JP" sz="1400">
            <a:solidFill>
              <a:sysClr val="windowText" lastClr="000000"/>
            </a:solidFill>
            <a:effectLst/>
          </a:endParaRPr>
        </a:p>
        <a:p>
          <a:endParaRPr kumimoji="1" lang="en-US" altLang="ja-JP" sz="1300">
            <a:solidFill>
              <a:sysClr val="windowText" lastClr="000000"/>
            </a:solidFill>
            <a:latin typeface="ＭＳ Ｐゴシック"/>
          </a:endParaRP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1" name="テキスト ボックス 230"/>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50800</xdr:rowOff>
    </xdr:from>
    <xdr:to>
      <xdr:col>24</xdr:col>
      <xdr:colOff>22225</xdr:colOff>
      <xdr:row>61</xdr:row>
      <xdr:rowOff>146050</xdr:rowOff>
    </xdr:to>
    <xdr:cxnSp macro="">
      <xdr:nvCxnSpPr>
        <xdr:cNvPr id="233" name="直線コネクタ 232"/>
        <xdr:cNvCxnSpPr/>
      </xdr:nvCxnSpPr>
      <xdr:spPr>
        <a:xfrm flipV="1">
          <a:off x="16510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118127</xdr:rowOff>
    </xdr:from>
    <xdr:ext cx="762000" cy="259045"/>
    <xdr:sp macro="" textlink="">
      <xdr:nvSpPr>
        <xdr:cNvPr id="234"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61</xdr:row>
      <xdr:rowOff>146050</xdr:rowOff>
    </xdr:from>
    <xdr:to>
      <xdr:col>24</xdr:col>
      <xdr:colOff>111125</xdr:colOff>
      <xdr:row>61</xdr:row>
      <xdr:rowOff>146050</xdr:rowOff>
    </xdr:to>
    <xdr:cxnSp macro="">
      <xdr:nvCxnSpPr>
        <xdr:cNvPr id="235" name="直線コネクタ 234"/>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137177</xdr:rowOff>
    </xdr:from>
    <xdr:ext cx="762000" cy="259045"/>
    <xdr:sp macro="" textlink="">
      <xdr:nvSpPr>
        <xdr:cNvPr id="236"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54</xdr:row>
      <xdr:rowOff>50800</xdr:rowOff>
    </xdr:from>
    <xdr:to>
      <xdr:col>24</xdr:col>
      <xdr:colOff>111125</xdr:colOff>
      <xdr:row>54</xdr:row>
      <xdr:rowOff>50800</xdr:rowOff>
    </xdr:to>
    <xdr:cxnSp macro="">
      <xdr:nvCxnSpPr>
        <xdr:cNvPr id="237" name="直線コネクタ 236"/>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59</xdr:row>
      <xdr:rowOff>31750</xdr:rowOff>
    </xdr:from>
    <xdr:to>
      <xdr:col>24</xdr:col>
      <xdr:colOff>22225</xdr:colOff>
      <xdr:row>60</xdr:row>
      <xdr:rowOff>12700</xdr:rowOff>
    </xdr:to>
    <xdr:cxnSp macro="">
      <xdr:nvCxnSpPr>
        <xdr:cNvPr id="238" name="直線コネクタ 237"/>
        <xdr:cNvCxnSpPr/>
      </xdr:nvCxnSpPr>
      <xdr:spPr>
        <a:xfrm>
          <a:off x="15671800" y="10147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111777</xdr:rowOff>
    </xdr:from>
    <xdr:ext cx="762000" cy="259045"/>
    <xdr:sp macro="" textlink="">
      <xdr:nvSpPr>
        <xdr:cNvPr id="239"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657225</xdr:colOff>
      <xdr:row>57</xdr:row>
      <xdr:rowOff>95250</xdr:rowOff>
    </xdr:from>
    <xdr:to>
      <xdr:col>24</xdr:col>
      <xdr:colOff>73025</xdr:colOff>
      <xdr:row>58</xdr:row>
      <xdr:rowOff>25400</xdr:rowOff>
    </xdr:to>
    <xdr:sp macro="" textlink="">
      <xdr:nvSpPr>
        <xdr:cNvPr id="240" name="フローチャート : 判断 239"/>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59</xdr:row>
      <xdr:rowOff>31750</xdr:rowOff>
    </xdr:from>
    <xdr:to>
      <xdr:col>22</xdr:col>
      <xdr:colOff>555625</xdr:colOff>
      <xdr:row>59</xdr:row>
      <xdr:rowOff>107950</xdr:rowOff>
    </xdr:to>
    <xdr:cxnSp macro="">
      <xdr:nvCxnSpPr>
        <xdr:cNvPr id="241" name="直線コネクタ 240"/>
        <xdr:cNvCxnSpPr/>
      </xdr:nvCxnSpPr>
      <xdr:spPr>
        <a:xfrm flipV="1">
          <a:off x="14782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19050</xdr:rowOff>
    </xdr:from>
    <xdr:to>
      <xdr:col>22</xdr:col>
      <xdr:colOff>606425</xdr:colOff>
      <xdr:row>57</xdr:row>
      <xdr:rowOff>120650</xdr:rowOff>
    </xdr:to>
    <xdr:sp macro="" textlink="">
      <xdr:nvSpPr>
        <xdr:cNvPr id="242" name="フローチャート : 判断 241"/>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130827</xdr:rowOff>
    </xdr:from>
    <xdr:ext cx="736600" cy="259045"/>
    <xdr:sp macro="" textlink="">
      <xdr:nvSpPr>
        <xdr:cNvPr id="243" name="テキスト ボックス 242"/>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20</xdr:col>
      <xdr:colOff>149225</xdr:colOff>
      <xdr:row>59</xdr:row>
      <xdr:rowOff>31750</xdr:rowOff>
    </xdr:from>
    <xdr:to>
      <xdr:col>21</xdr:col>
      <xdr:colOff>352425</xdr:colOff>
      <xdr:row>59</xdr:row>
      <xdr:rowOff>107950</xdr:rowOff>
    </xdr:to>
    <xdr:cxnSp macro="">
      <xdr:nvCxnSpPr>
        <xdr:cNvPr id="244" name="直線コネクタ 243"/>
        <xdr:cNvCxnSpPr/>
      </xdr:nvCxnSpPr>
      <xdr:spPr>
        <a:xfrm>
          <a:off x="13893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59</xdr:row>
      <xdr:rowOff>57150</xdr:rowOff>
    </xdr:from>
    <xdr:to>
      <xdr:col>21</xdr:col>
      <xdr:colOff>403225</xdr:colOff>
      <xdr:row>59</xdr:row>
      <xdr:rowOff>158750</xdr:rowOff>
    </xdr:to>
    <xdr:sp macro="" textlink="">
      <xdr:nvSpPr>
        <xdr:cNvPr id="245" name="フローチャート : 判断 244"/>
        <xdr:cNvSpPr/>
      </xdr:nvSpPr>
      <xdr:spPr>
        <a:xfrm>
          <a:off x="14732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168927</xdr:rowOff>
    </xdr:from>
    <xdr:ext cx="762000" cy="259045"/>
    <xdr:sp macro="" textlink="">
      <xdr:nvSpPr>
        <xdr:cNvPr id="246" name="テキスト ボックス 245"/>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18</xdr:col>
      <xdr:colOff>631825</xdr:colOff>
      <xdr:row>58</xdr:row>
      <xdr:rowOff>50800</xdr:rowOff>
    </xdr:from>
    <xdr:to>
      <xdr:col>20</xdr:col>
      <xdr:colOff>149225</xdr:colOff>
      <xdr:row>59</xdr:row>
      <xdr:rowOff>31750</xdr:rowOff>
    </xdr:to>
    <xdr:cxnSp macro="">
      <xdr:nvCxnSpPr>
        <xdr:cNvPr id="247" name="直線コネクタ 246"/>
        <xdr:cNvCxnSpPr/>
      </xdr:nvCxnSpPr>
      <xdr:spPr>
        <a:xfrm>
          <a:off x="13004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58</xdr:row>
      <xdr:rowOff>0</xdr:rowOff>
    </xdr:from>
    <xdr:to>
      <xdr:col>20</xdr:col>
      <xdr:colOff>200025</xdr:colOff>
      <xdr:row>58</xdr:row>
      <xdr:rowOff>101600</xdr:rowOff>
    </xdr:to>
    <xdr:sp macro="" textlink="">
      <xdr:nvSpPr>
        <xdr:cNvPr id="248" name="フローチャート : 判断 247"/>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111777</xdr:rowOff>
    </xdr:from>
    <xdr:ext cx="762000" cy="259045"/>
    <xdr:sp macro="" textlink="">
      <xdr:nvSpPr>
        <xdr:cNvPr id="249" name="テキスト ボックス 248"/>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18</xdr:col>
      <xdr:colOff>581025</xdr:colOff>
      <xdr:row>58</xdr:row>
      <xdr:rowOff>76200</xdr:rowOff>
    </xdr:from>
    <xdr:to>
      <xdr:col>18</xdr:col>
      <xdr:colOff>682625</xdr:colOff>
      <xdr:row>59</xdr:row>
      <xdr:rowOff>6350</xdr:rowOff>
    </xdr:to>
    <xdr:sp macro="" textlink="">
      <xdr:nvSpPr>
        <xdr:cNvPr id="250" name="フローチャート : 判断 249"/>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162577</xdr:rowOff>
    </xdr:from>
    <xdr:ext cx="762000" cy="259045"/>
    <xdr:sp macro="" textlink="">
      <xdr:nvSpPr>
        <xdr:cNvPr id="251" name="テキスト ボックス 250"/>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59</xdr:row>
      <xdr:rowOff>133350</xdr:rowOff>
    </xdr:from>
    <xdr:to>
      <xdr:col>24</xdr:col>
      <xdr:colOff>73025</xdr:colOff>
      <xdr:row>60</xdr:row>
      <xdr:rowOff>63500</xdr:rowOff>
    </xdr:to>
    <xdr:sp macro="" textlink="">
      <xdr:nvSpPr>
        <xdr:cNvPr id="257" name="円/楕円 256"/>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59</xdr:row>
      <xdr:rowOff>105427</xdr:rowOff>
    </xdr:from>
    <xdr:ext cx="762000" cy="259045"/>
    <xdr:sp macro="" textlink="">
      <xdr:nvSpPr>
        <xdr:cNvPr id="258" name="その他該当値テキスト"/>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504825</xdr:colOff>
      <xdr:row>58</xdr:row>
      <xdr:rowOff>152400</xdr:rowOff>
    </xdr:from>
    <xdr:to>
      <xdr:col>22</xdr:col>
      <xdr:colOff>606425</xdr:colOff>
      <xdr:row>59</xdr:row>
      <xdr:rowOff>82550</xdr:rowOff>
    </xdr:to>
    <xdr:sp macro="" textlink="">
      <xdr:nvSpPr>
        <xdr:cNvPr id="259" name="円/楕円 258"/>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59</xdr:row>
      <xdr:rowOff>67327</xdr:rowOff>
    </xdr:from>
    <xdr:ext cx="736600" cy="259045"/>
    <xdr:sp macro="" textlink="">
      <xdr:nvSpPr>
        <xdr:cNvPr id="260" name="テキスト ボックス 259"/>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21</xdr:col>
      <xdr:colOff>301625</xdr:colOff>
      <xdr:row>59</xdr:row>
      <xdr:rowOff>57150</xdr:rowOff>
    </xdr:from>
    <xdr:to>
      <xdr:col>21</xdr:col>
      <xdr:colOff>403225</xdr:colOff>
      <xdr:row>59</xdr:row>
      <xdr:rowOff>158750</xdr:rowOff>
    </xdr:to>
    <xdr:sp macro="" textlink="">
      <xdr:nvSpPr>
        <xdr:cNvPr id="261" name="円/楕円 260"/>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59</xdr:row>
      <xdr:rowOff>143527</xdr:rowOff>
    </xdr:from>
    <xdr:ext cx="762000" cy="259045"/>
    <xdr:sp macro="" textlink="">
      <xdr:nvSpPr>
        <xdr:cNvPr id="262" name="テキスト ボックス 261"/>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98425</xdr:colOff>
      <xdr:row>58</xdr:row>
      <xdr:rowOff>152400</xdr:rowOff>
    </xdr:from>
    <xdr:to>
      <xdr:col>20</xdr:col>
      <xdr:colOff>200025</xdr:colOff>
      <xdr:row>59</xdr:row>
      <xdr:rowOff>82550</xdr:rowOff>
    </xdr:to>
    <xdr:sp macro="" textlink="">
      <xdr:nvSpPr>
        <xdr:cNvPr id="263" name="円/楕円 262"/>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59</xdr:row>
      <xdr:rowOff>67327</xdr:rowOff>
    </xdr:from>
    <xdr:ext cx="762000" cy="259045"/>
    <xdr:sp macro="" textlink="">
      <xdr:nvSpPr>
        <xdr:cNvPr id="264" name="テキスト ボックス 263"/>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581025</xdr:colOff>
      <xdr:row>58</xdr:row>
      <xdr:rowOff>0</xdr:rowOff>
    </xdr:from>
    <xdr:to>
      <xdr:col>18</xdr:col>
      <xdr:colOff>682625</xdr:colOff>
      <xdr:row>58</xdr:row>
      <xdr:rowOff>101600</xdr:rowOff>
    </xdr:to>
    <xdr:sp macro="" textlink="">
      <xdr:nvSpPr>
        <xdr:cNvPr id="265" name="円/楕円 264"/>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111777</xdr:rowOff>
    </xdr:from>
    <xdr:ext cx="762000" cy="259045"/>
    <xdr:sp macro="" textlink="">
      <xdr:nvSpPr>
        <xdr:cNvPr id="266" name="テキスト ボックス 265"/>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0" name="正方形/長方形 269"/>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1" name="正方形/長方形 270"/>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2" name="正方形/長方形 27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3" name="正方形/長方形 272"/>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4" name="正方形/長方形 27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5" name="テキスト ボックス 274"/>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補助費等に係る経常収支比率は、類似団体と比較して低い水準で推移しているもの</a:t>
          </a:r>
          <a:r>
            <a:rPr kumimoji="1" lang="ja-JP" altLang="ja-JP" sz="1100" b="0" i="0" baseline="0">
              <a:solidFill>
                <a:sysClr val="windowText" lastClr="000000"/>
              </a:solidFill>
              <a:effectLst/>
              <a:latin typeface="+mn-lt"/>
              <a:ea typeface="+mn-ea"/>
              <a:cs typeface="+mn-cs"/>
            </a:rPr>
            <a:t>の、前年度より</a:t>
          </a:r>
          <a:r>
            <a:rPr kumimoji="1" lang="en-US" altLang="ja-JP" sz="1100" b="0" i="0" baseline="0">
              <a:solidFill>
                <a:sysClr val="windowText" lastClr="000000"/>
              </a:solidFill>
              <a:effectLst/>
              <a:latin typeface="+mn-lt"/>
              <a:ea typeface="+mn-ea"/>
              <a:cs typeface="+mn-cs"/>
            </a:rPr>
            <a:t>0.4</a:t>
          </a:r>
          <a:r>
            <a:rPr kumimoji="1" lang="ja-JP" altLang="ja-JP" sz="1100" b="0" i="0" baseline="0">
              <a:solidFill>
                <a:sysClr val="windowText" lastClr="000000"/>
              </a:solidFill>
              <a:effectLst/>
              <a:latin typeface="+mn-lt"/>
              <a:ea typeface="+mn-ea"/>
              <a:cs typeface="+mn-cs"/>
            </a:rPr>
            <a:t>ポイント増加している。これは、介護保険制度費や後期高齢者医療助成費等が増加していること</a:t>
          </a:r>
          <a:r>
            <a:rPr kumimoji="1" lang="ja-JP" altLang="en-US" sz="1100" b="0" i="0" baseline="0">
              <a:solidFill>
                <a:sysClr val="windowText" lastClr="000000"/>
              </a:solidFill>
              <a:effectLst/>
              <a:latin typeface="+mn-lt"/>
              <a:ea typeface="+mn-ea"/>
              <a:cs typeface="+mn-cs"/>
            </a:rPr>
            <a:t>によるものである。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近年は、社会保障関係経費の増加に伴い増加傾向にある。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6" name="テキスト ボックス 27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7" name="直線コネクタ 27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8" name="テキスト ボックス 277"/>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9" name="直線コネクタ 27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0" name="テキスト ボックス 279"/>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1" name="直線コネクタ 28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2" name="テキスト ボックス 281"/>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3" name="直線コネクタ 28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4" name="テキスト ボックス 283"/>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5" name="直線コネクタ 28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6" name="テキスト ボックス 285"/>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7" name="直線コネクタ 28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8" name="テキスト ボックス 287"/>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9" name="直線コネクタ 28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0" name="テキスト ボックス 289"/>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2" name="テキスト ボックス 291"/>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29028</xdr:rowOff>
    </xdr:from>
    <xdr:to>
      <xdr:col>24</xdr:col>
      <xdr:colOff>22225</xdr:colOff>
      <xdr:row>40</xdr:row>
      <xdr:rowOff>143328</xdr:rowOff>
    </xdr:to>
    <xdr:cxnSp macro="">
      <xdr:nvCxnSpPr>
        <xdr:cNvPr id="294" name="直線コネクタ 293"/>
        <xdr:cNvCxnSpPr/>
      </xdr:nvCxnSpPr>
      <xdr:spPr>
        <a:xfrm flipV="1">
          <a:off x="16510000" y="55154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95"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6" name="直線コネクタ 295"/>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115405</xdr:rowOff>
    </xdr:from>
    <xdr:ext cx="762000" cy="259045"/>
    <xdr:sp macro="" textlink="">
      <xdr:nvSpPr>
        <xdr:cNvPr id="297" name="補助費等最大値テキスト"/>
        <xdr:cNvSpPr txBox="1"/>
      </xdr:nvSpPr>
      <xdr:spPr>
        <a:xfrm>
          <a:off x="16598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619125</xdr:colOff>
      <xdr:row>32</xdr:row>
      <xdr:rowOff>29028</xdr:rowOff>
    </xdr:from>
    <xdr:to>
      <xdr:col>24</xdr:col>
      <xdr:colOff>111125</xdr:colOff>
      <xdr:row>32</xdr:row>
      <xdr:rowOff>29028</xdr:rowOff>
    </xdr:to>
    <xdr:cxnSp macro="">
      <xdr:nvCxnSpPr>
        <xdr:cNvPr id="298" name="直線コネクタ 297"/>
        <xdr:cNvCxnSpPr/>
      </xdr:nvCxnSpPr>
      <xdr:spPr>
        <a:xfrm>
          <a:off x="16421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45357</xdr:rowOff>
    </xdr:from>
    <xdr:to>
      <xdr:col>24</xdr:col>
      <xdr:colOff>22225</xdr:colOff>
      <xdr:row>36</xdr:row>
      <xdr:rowOff>110672</xdr:rowOff>
    </xdr:to>
    <xdr:cxnSp macro="">
      <xdr:nvCxnSpPr>
        <xdr:cNvPr id="299" name="直線コネクタ 298"/>
        <xdr:cNvCxnSpPr/>
      </xdr:nvCxnSpPr>
      <xdr:spPr>
        <a:xfrm>
          <a:off x="15671800" y="6217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40113</xdr:rowOff>
    </xdr:from>
    <xdr:ext cx="762000" cy="259045"/>
    <xdr:sp macro="" textlink="">
      <xdr:nvSpPr>
        <xdr:cNvPr id="300" name="補助費等平均値テキスト"/>
        <xdr:cNvSpPr txBox="1"/>
      </xdr:nvSpPr>
      <xdr:spPr>
        <a:xfrm>
          <a:off x="16598900" y="6383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68036</xdr:rowOff>
    </xdr:from>
    <xdr:to>
      <xdr:col>24</xdr:col>
      <xdr:colOff>73025</xdr:colOff>
      <xdr:row>37</xdr:row>
      <xdr:rowOff>169636</xdr:rowOff>
    </xdr:to>
    <xdr:sp macro="" textlink="">
      <xdr:nvSpPr>
        <xdr:cNvPr id="301" name="フローチャート : 判断 300"/>
        <xdr:cNvSpPr/>
      </xdr:nvSpPr>
      <xdr:spPr>
        <a:xfrm>
          <a:off x="16459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143328</xdr:rowOff>
    </xdr:from>
    <xdr:to>
      <xdr:col>22</xdr:col>
      <xdr:colOff>555625</xdr:colOff>
      <xdr:row>36</xdr:row>
      <xdr:rowOff>45357</xdr:rowOff>
    </xdr:to>
    <xdr:cxnSp macro="">
      <xdr:nvCxnSpPr>
        <xdr:cNvPr id="302" name="直線コネクタ 301"/>
        <xdr:cNvCxnSpPr/>
      </xdr:nvCxnSpPr>
      <xdr:spPr>
        <a:xfrm>
          <a:off x="14782800" y="5972628"/>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108857</xdr:rowOff>
    </xdr:from>
    <xdr:to>
      <xdr:col>22</xdr:col>
      <xdr:colOff>606425</xdr:colOff>
      <xdr:row>37</xdr:row>
      <xdr:rowOff>39007</xdr:rowOff>
    </xdr:to>
    <xdr:sp macro="" textlink="">
      <xdr:nvSpPr>
        <xdr:cNvPr id="303" name="フローチャート : 判断 302"/>
        <xdr:cNvSpPr/>
      </xdr:nvSpPr>
      <xdr:spPr>
        <a:xfrm>
          <a:off x="15621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23784</xdr:rowOff>
    </xdr:from>
    <xdr:ext cx="736600" cy="259045"/>
    <xdr:sp macro="" textlink="">
      <xdr:nvSpPr>
        <xdr:cNvPr id="304" name="テキスト ボックス 303"/>
        <xdr:cNvSpPr txBox="1"/>
      </xdr:nvSpPr>
      <xdr:spPr>
        <a:xfrm>
          <a:off x="15290800" y="636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78014</xdr:rowOff>
    </xdr:from>
    <xdr:to>
      <xdr:col>21</xdr:col>
      <xdr:colOff>352425</xdr:colOff>
      <xdr:row>34</xdr:row>
      <xdr:rowOff>143328</xdr:rowOff>
    </xdr:to>
    <xdr:cxnSp macro="">
      <xdr:nvCxnSpPr>
        <xdr:cNvPr id="305" name="直線コネクタ 304"/>
        <xdr:cNvCxnSpPr/>
      </xdr:nvCxnSpPr>
      <xdr:spPr>
        <a:xfrm>
          <a:off x="13893800" y="59073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51707</xdr:rowOff>
    </xdr:from>
    <xdr:to>
      <xdr:col>21</xdr:col>
      <xdr:colOff>403225</xdr:colOff>
      <xdr:row>35</xdr:row>
      <xdr:rowOff>153307</xdr:rowOff>
    </xdr:to>
    <xdr:sp macro="" textlink="">
      <xdr:nvSpPr>
        <xdr:cNvPr id="306" name="フローチャート : 判断 305"/>
        <xdr:cNvSpPr/>
      </xdr:nvSpPr>
      <xdr:spPr>
        <a:xfrm>
          <a:off x="14732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138084</xdr:rowOff>
    </xdr:from>
    <xdr:ext cx="762000" cy="259045"/>
    <xdr:sp macro="" textlink="">
      <xdr:nvSpPr>
        <xdr:cNvPr id="307" name="テキスト ボックス 306"/>
        <xdr:cNvSpPr txBox="1"/>
      </xdr:nvSpPr>
      <xdr:spPr>
        <a:xfrm>
          <a:off x="14401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61686</xdr:rowOff>
    </xdr:from>
    <xdr:to>
      <xdr:col>20</xdr:col>
      <xdr:colOff>149225</xdr:colOff>
      <xdr:row>34</xdr:row>
      <xdr:rowOff>78014</xdr:rowOff>
    </xdr:to>
    <xdr:cxnSp macro="">
      <xdr:nvCxnSpPr>
        <xdr:cNvPr id="308" name="直線コネクタ 307"/>
        <xdr:cNvCxnSpPr/>
      </xdr:nvCxnSpPr>
      <xdr:spPr>
        <a:xfrm>
          <a:off x="13004800" y="58909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84364</xdr:rowOff>
    </xdr:from>
    <xdr:to>
      <xdr:col>20</xdr:col>
      <xdr:colOff>200025</xdr:colOff>
      <xdr:row>36</xdr:row>
      <xdr:rowOff>14514</xdr:rowOff>
    </xdr:to>
    <xdr:sp macro="" textlink="">
      <xdr:nvSpPr>
        <xdr:cNvPr id="309" name="フローチャート : 判断 308"/>
        <xdr:cNvSpPr/>
      </xdr:nvSpPr>
      <xdr:spPr>
        <a:xfrm>
          <a:off x="138430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170741</xdr:rowOff>
    </xdr:from>
    <xdr:ext cx="762000" cy="259045"/>
    <xdr:sp macro="" textlink="">
      <xdr:nvSpPr>
        <xdr:cNvPr id="310" name="テキスト ボックス 309"/>
        <xdr:cNvSpPr txBox="1"/>
      </xdr:nvSpPr>
      <xdr:spPr>
        <a:xfrm>
          <a:off x="13512800" y="61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19050</xdr:rowOff>
    </xdr:from>
    <xdr:to>
      <xdr:col>18</xdr:col>
      <xdr:colOff>682625</xdr:colOff>
      <xdr:row>35</xdr:row>
      <xdr:rowOff>120650</xdr:rowOff>
    </xdr:to>
    <xdr:sp macro="" textlink="">
      <xdr:nvSpPr>
        <xdr:cNvPr id="311" name="フローチャート : 判断 310"/>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105427</xdr:rowOff>
    </xdr:from>
    <xdr:ext cx="762000" cy="259045"/>
    <xdr:sp macro="" textlink="">
      <xdr:nvSpPr>
        <xdr:cNvPr id="312" name="テキスト ボックス 311"/>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36</xdr:row>
      <xdr:rowOff>59872</xdr:rowOff>
    </xdr:from>
    <xdr:to>
      <xdr:col>24</xdr:col>
      <xdr:colOff>73025</xdr:colOff>
      <xdr:row>36</xdr:row>
      <xdr:rowOff>161472</xdr:rowOff>
    </xdr:to>
    <xdr:sp macro="" textlink="">
      <xdr:nvSpPr>
        <xdr:cNvPr id="318" name="円/楕円 317"/>
        <xdr:cNvSpPr/>
      </xdr:nvSpPr>
      <xdr:spPr>
        <a:xfrm>
          <a:off x="16459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76399</xdr:rowOff>
    </xdr:from>
    <xdr:ext cx="762000" cy="259045"/>
    <xdr:sp macro="" textlink="">
      <xdr:nvSpPr>
        <xdr:cNvPr id="319" name="補助費等該当値テキスト"/>
        <xdr:cNvSpPr txBox="1"/>
      </xdr:nvSpPr>
      <xdr:spPr>
        <a:xfrm>
          <a:off x="165989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166007</xdr:rowOff>
    </xdr:from>
    <xdr:to>
      <xdr:col>22</xdr:col>
      <xdr:colOff>606425</xdr:colOff>
      <xdr:row>36</xdr:row>
      <xdr:rowOff>96157</xdr:rowOff>
    </xdr:to>
    <xdr:sp macro="" textlink="">
      <xdr:nvSpPr>
        <xdr:cNvPr id="320" name="円/楕円 319"/>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106334</xdr:rowOff>
    </xdr:from>
    <xdr:ext cx="736600" cy="259045"/>
    <xdr:sp macro="" textlink="">
      <xdr:nvSpPr>
        <xdr:cNvPr id="321" name="テキスト ボックス 320"/>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92528</xdr:rowOff>
    </xdr:from>
    <xdr:to>
      <xdr:col>21</xdr:col>
      <xdr:colOff>403225</xdr:colOff>
      <xdr:row>35</xdr:row>
      <xdr:rowOff>22678</xdr:rowOff>
    </xdr:to>
    <xdr:sp macro="" textlink="">
      <xdr:nvSpPr>
        <xdr:cNvPr id="322" name="円/楕円 321"/>
        <xdr:cNvSpPr/>
      </xdr:nvSpPr>
      <xdr:spPr>
        <a:xfrm>
          <a:off x="14732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32855</xdr:rowOff>
    </xdr:from>
    <xdr:ext cx="762000" cy="259045"/>
    <xdr:sp macro="" textlink="">
      <xdr:nvSpPr>
        <xdr:cNvPr id="323" name="テキスト ボックス 322"/>
        <xdr:cNvSpPr txBox="1"/>
      </xdr:nvSpPr>
      <xdr:spPr>
        <a:xfrm>
          <a:off x="14401800" y="569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27214</xdr:rowOff>
    </xdr:from>
    <xdr:to>
      <xdr:col>20</xdr:col>
      <xdr:colOff>200025</xdr:colOff>
      <xdr:row>34</xdr:row>
      <xdr:rowOff>128814</xdr:rowOff>
    </xdr:to>
    <xdr:sp macro="" textlink="">
      <xdr:nvSpPr>
        <xdr:cNvPr id="324" name="円/楕円 323"/>
        <xdr:cNvSpPr/>
      </xdr:nvSpPr>
      <xdr:spPr>
        <a:xfrm>
          <a:off x="138430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138991</xdr:rowOff>
    </xdr:from>
    <xdr:ext cx="762000" cy="259045"/>
    <xdr:sp macro="" textlink="">
      <xdr:nvSpPr>
        <xdr:cNvPr id="325" name="テキスト ボックス 324"/>
        <xdr:cNvSpPr txBox="1"/>
      </xdr:nvSpPr>
      <xdr:spPr>
        <a:xfrm>
          <a:off x="13512800" y="562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10886</xdr:rowOff>
    </xdr:from>
    <xdr:to>
      <xdr:col>18</xdr:col>
      <xdr:colOff>682625</xdr:colOff>
      <xdr:row>34</xdr:row>
      <xdr:rowOff>112486</xdr:rowOff>
    </xdr:to>
    <xdr:sp macro="" textlink="">
      <xdr:nvSpPr>
        <xdr:cNvPr id="326" name="円/楕円 325"/>
        <xdr:cNvSpPr/>
      </xdr:nvSpPr>
      <xdr:spPr>
        <a:xfrm>
          <a:off x="12954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122663</xdr:rowOff>
    </xdr:from>
    <xdr:ext cx="762000" cy="259045"/>
    <xdr:sp macro="" textlink="">
      <xdr:nvSpPr>
        <xdr:cNvPr id="327" name="テキスト ボックス 326"/>
        <xdr:cNvSpPr txBox="1"/>
      </xdr:nvSpPr>
      <xdr:spPr>
        <a:xfrm>
          <a:off x="12623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1" name="正方形/長方形 330"/>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2" name="正方形/長方形 331"/>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4" name="正方形/長方形 333"/>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6" name="テキスト ボックス 335"/>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公債費に係る経常収支比率は、類似団体と比較して高い水準で推移している。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河川工事等による県土の保全、社会資本整備に伴う公債費が高水準で推移していることに加え、新幹線整備事業に伴う県債の発行や、臨時財政対策債等の特例的な地方債に係る元利償還金が増加し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県債の新規発行の抑制、資金調達方法の多様化などにより公債費負担の平準化に努める。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0" name="直線コネクタ 33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1" name="テキスト ボックス 340"/>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2" name="直線コネクタ 34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3" name="テキスト ボックス 342"/>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4" name="直線コネクタ 34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5" name="テキスト ボックス 344"/>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6" name="直線コネクタ 34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7" name="テキスト ボックス 346"/>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115570</xdr:rowOff>
    </xdr:to>
    <xdr:cxnSp macro="">
      <xdr:nvCxnSpPr>
        <xdr:cNvPr id="351" name="直線コネクタ 350"/>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52"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53" name="直線コネクタ 352"/>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54"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55" name="直線コネクタ 354"/>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127000</xdr:rowOff>
    </xdr:from>
    <xdr:to>
      <xdr:col>7</xdr:col>
      <xdr:colOff>15875</xdr:colOff>
      <xdr:row>81</xdr:row>
      <xdr:rowOff>115570</xdr:rowOff>
    </xdr:to>
    <xdr:cxnSp macro="">
      <xdr:nvCxnSpPr>
        <xdr:cNvPr id="356" name="直線コネクタ 355"/>
        <xdr:cNvCxnSpPr/>
      </xdr:nvCxnSpPr>
      <xdr:spPr>
        <a:xfrm>
          <a:off x="3987800" y="138430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57"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58" name="フローチャート : 判断 357"/>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81280</xdr:rowOff>
    </xdr:from>
    <xdr:to>
      <xdr:col>5</xdr:col>
      <xdr:colOff>549275</xdr:colOff>
      <xdr:row>80</xdr:row>
      <xdr:rowOff>127000</xdr:rowOff>
    </xdr:to>
    <xdr:cxnSp macro="">
      <xdr:nvCxnSpPr>
        <xdr:cNvPr id="359" name="直線コネクタ 358"/>
        <xdr:cNvCxnSpPr/>
      </xdr:nvCxnSpPr>
      <xdr:spPr>
        <a:xfrm>
          <a:off x="3098800" y="1379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7620</xdr:rowOff>
    </xdr:from>
    <xdr:to>
      <xdr:col>5</xdr:col>
      <xdr:colOff>600075</xdr:colOff>
      <xdr:row>78</xdr:row>
      <xdr:rowOff>109220</xdr:rowOff>
    </xdr:to>
    <xdr:sp macro="" textlink="">
      <xdr:nvSpPr>
        <xdr:cNvPr id="360" name="フローチャート : 判断 359"/>
        <xdr:cNvSpPr/>
      </xdr:nvSpPr>
      <xdr:spPr>
        <a:xfrm>
          <a:off x="3937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119397</xdr:rowOff>
    </xdr:from>
    <xdr:ext cx="736600" cy="259045"/>
    <xdr:sp macro="" textlink="">
      <xdr:nvSpPr>
        <xdr:cNvPr id="361" name="テキスト ボックス 360"/>
        <xdr:cNvSpPr txBox="1"/>
      </xdr:nvSpPr>
      <xdr:spPr>
        <a:xfrm>
          <a:off x="3606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81280</xdr:rowOff>
    </xdr:from>
    <xdr:to>
      <xdr:col>4</xdr:col>
      <xdr:colOff>346075</xdr:colOff>
      <xdr:row>81</xdr:row>
      <xdr:rowOff>69850</xdr:rowOff>
    </xdr:to>
    <xdr:cxnSp macro="">
      <xdr:nvCxnSpPr>
        <xdr:cNvPr id="362" name="直線コネクタ 361"/>
        <xdr:cNvCxnSpPr/>
      </xdr:nvCxnSpPr>
      <xdr:spPr>
        <a:xfrm flipV="1">
          <a:off x="2209800" y="137972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121920</xdr:rowOff>
    </xdr:from>
    <xdr:to>
      <xdr:col>4</xdr:col>
      <xdr:colOff>396875</xdr:colOff>
      <xdr:row>77</xdr:row>
      <xdr:rowOff>52070</xdr:rowOff>
    </xdr:to>
    <xdr:sp macro="" textlink="">
      <xdr:nvSpPr>
        <xdr:cNvPr id="363" name="フローチャート : 判断 36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364" name="テキスト ボックス 36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127000</xdr:rowOff>
    </xdr:from>
    <xdr:to>
      <xdr:col>3</xdr:col>
      <xdr:colOff>142875</xdr:colOff>
      <xdr:row>81</xdr:row>
      <xdr:rowOff>69850</xdr:rowOff>
    </xdr:to>
    <xdr:cxnSp macro="">
      <xdr:nvCxnSpPr>
        <xdr:cNvPr id="365" name="直線コネクタ 364"/>
        <xdr:cNvCxnSpPr/>
      </xdr:nvCxnSpPr>
      <xdr:spPr>
        <a:xfrm>
          <a:off x="1320800" y="1384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110490</xdr:rowOff>
    </xdr:from>
    <xdr:to>
      <xdr:col>3</xdr:col>
      <xdr:colOff>193675</xdr:colOff>
      <xdr:row>76</xdr:row>
      <xdr:rowOff>40639</xdr:rowOff>
    </xdr:to>
    <xdr:sp macro="" textlink="">
      <xdr:nvSpPr>
        <xdr:cNvPr id="366" name="フローチャート : 判断 365"/>
        <xdr:cNvSpPr/>
      </xdr:nvSpPr>
      <xdr:spPr>
        <a:xfrm>
          <a:off x="2159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367" name="テキスト ボックス 366"/>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156211</xdr:rowOff>
    </xdr:from>
    <xdr:to>
      <xdr:col>1</xdr:col>
      <xdr:colOff>676275</xdr:colOff>
      <xdr:row>76</xdr:row>
      <xdr:rowOff>86361</xdr:rowOff>
    </xdr:to>
    <xdr:sp macro="" textlink="">
      <xdr:nvSpPr>
        <xdr:cNvPr id="368" name="フローチャート : 判断 367"/>
        <xdr:cNvSpPr/>
      </xdr:nvSpPr>
      <xdr:spPr>
        <a:xfrm>
          <a:off x="1270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96537</xdr:rowOff>
    </xdr:from>
    <xdr:ext cx="762000" cy="259045"/>
    <xdr:sp macro="" textlink="">
      <xdr:nvSpPr>
        <xdr:cNvPr id="369" name="テキスト ボックス 368"/>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81</xdr:row>
      <xdr:rowOff>64770</xdr:rowOff>
    </xdr:from>
    <xdr:to>
      <xdr:col>7</xdr:col>
      <xdr:colOff>66675</xdr:colOff>
      <xdr:row>81</xdr:row>
      <xdr:rowOff>166370</xdr:rowOff>
    </xdr:to>
    <xdr:sp macro="" textlink="">
      <xdr:nvSpPr>
        <xdr:cNvPr id="375" name="円/楕円 374"/>
        <xdr:cNvSpPr/>
      </xdr:nvSpPr>
      <xdr:spPr>
        <a:xfrm>
          <a:off x="47752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144797</xdr:rowOff>
    </xdr:from>
    <xdr:ext cx="762000" cy="259045"/>
    <xdr:sp macro="" textlink="">
      <xdr:nvSpPr>
        <xdr:cNvPr id="376" name="公債費該当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76200</xdr:rowOff>
    </xdr:from>
    <xdr:to>
      <xdr:col>5</xdr:col>
      <xdr:colOff>600075</xdr:colOff>
      <xdr:row>81</xdr:row>
      <xdr:rowOff>6350</xdr:rowOff>
    </xdr:to>
    <xdr:sp macro="" textlink="">
      <xdr:nvSpPr>
        <xdr:cNvPr id="377" name="円/楕円 376"/>
        <xdr:cNvSpPr/>
      </xdr:nvSpPr>
      <xdr:spPr>
        <a:xfrm>
          <a:off x="3937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162577</xdr:rowOff>
    </xdr:from>
    <xdr:ext cx="736600" cy="259045"/>
    <xdr:sp macro="" textlink="">
      <xdr:nvSpPr>
        <xdr:cNvPr id="378" name="テキスト ボックス 377"/>
        <xdr:cNvSpPr txBox="1"/>
      </xdr:nvSpPr>
      <xdr:spPr>
        <a:xfrm>
          <a:off x="3606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30480</xdr:rowOff>
    </xdr:from>
    <xdr:to>
      <xdr:col>4</xdr:col>
      <xdr:colOff>396875</xdr:colOff>
      <xdr:row>80</xdr:row>
      <xdr:rowOff>132080</xdr:rowOff>
    </xdr:to>
    <xdr:sp macro="" textlink="">
      <xdr:nvSpPr>
        <xdr:cNvPr id="379" name="円/楕円 378"/>
        <xdr:cNvSpPr/>
      </xdr:nvSpPr>
      <xdr:spPr>
        <a:xfrm>
          <a:off x="3048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116857</xdr:rowOff>
    </xdr:from>
    <xdr:ext cx="762000" cy="259045"/>
    <xdr:sp macro="" textlink="">
      <xdr:nvSpPr>
        <xdr:cNvPr id="380" name="テキスト ボックス 379"/>
        <xdr:cNvSpPr txBox="1"/>
      </xdr:nvSpPr>
      <xdr:spPr>
        <a:xfrm>
          <a:off x="2717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19050</xdr:rowOff>
    </xdr:from>
    <xdr:to>
      <xdr:col>3</xdr:col>
      <xdr:colOff>193675</xdr:colOff>
      <xdr:row>81</xdr:row>
      <xdr:rowOff>120650</xdr:rowOff>
    </xdr:to>
    <xdr:sp macro="" textlink="">
      <xdr:nvSpPr>
        <xdr:cNvPr id="381" name="円/楕円 380"/>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105427</xdr:rowOff>
    </xdr:from>
    <xdr:ext cx="762000" cy="259045"/>
    <xdr:sp macro="" textlink="">
      <xdr:nvSpPr>
        <xdr:cNvPr id="382" name="テキスト ボックス 381"/>
        <xdr:cNvSpPr txBox="1"/>
      </xdr:nvSpPr>
      <xdr:spPr>
        <a:xfrm>
          <a:off x="1828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76200</xdr:rowOff>
    </xdr:from>
    <xdr:to>
      <xdr:col>1</xdr:col>
      <xdr:colOff>676275</xdr:colOff>
      <xdr:row>81</xdr:row>
      <xdr:rowOff>6350</xdr:rowOff>
    </xdr:to>
    <xdr:sp macro="" textlink="">
      <xdr:nvSpPr>
        <xdr:cNvPr id="383" name="円/楕円 382"/>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162577</xdr:rowOff>
    </xdr:from>
    <xdr:ext cx="762000" cy="259045"/>
    <xdr:sp macro="" textlink="">
      <xdr:nvSpPr>
        <xdr:cNvPr id="384" name="テキスト ボックス 383"/>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公債費以外に係る</a:t>
          </a:r>
          <a:r>
            <a:rPr kumimoji="1" lang="ja-JP" altLang="ja-JP" sz="1100" b="0" i="0" baseline="0">
              <a:solidFill>
                <a:sysClr val="windowText" lastClr="000000"/>
              </a:solidFill>
              <a:effectLst/>
              <a:latin typeface="+mn-lt"/>
              <a:ea typeface="+mn-ea"/>
              <a:cs typeface="+mn-cs"/>
            </a:rPr>
            <a:t>経常収支比率は、前年度より</a:t>
          </a:r>
          <a:r>
            <a:rPr kumimoji="1" lang="en-US" altLang="ja-JP" sz="1100" b="0" i="0" baseline="0">
              <a:solidFill>
                <a:sysClr val="windowText" lastClr="000000"/>
              </a:solidFill>
              <a:effectLst/>
              <a:latin typeface="+mn-lt"/>
              <a:ea typeface="+mn-ea"/>
              <a:cs typeface="+mn-cs"/>
            </a:rPr>
            <a:t>0.5</a:t>
          </a:r>
          <a:r>
            <a:rPr kumimoji="1" lang="ja-JP" altLang="ja-JP" sz="1100" b="0" i="0" baseline="0">
              <a:solidFill>
                <a:sysClr val="windowText" lastClr="000000"/>
              </a:solidFill>
              <a:effectLst/>
              <a:latin typeface="+mn-lt"/>
              <a:ea typeface="+mn-ea"/>
              <a:cs typeface="+mn-cs"/>
            </a:rPr>
            <a:t>ポイント増加しているものの、類似団体と比較すると低水準で推移している。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これは、類似団体と比較して、物件費に係る経常収支比率が高い一方で、人件費、扶助費、補助費等に係る経常収支比率が低いためである。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73025</xdr:colOff>
      <xdr:row>82</xdr:row>
      <xdr:rowOff>69850</xdr:rowOff>
    </xdr:from>
    <xdr:to>
      <xdr:col>24</xdr:col>
      <xdr:colOff>581025</xdr:colOff>
      <xdr:row>82</xdr:row>
      <xdr:rowOff>69850</xdr:rowOff>
    </xdr:to>
    <xdr:cxnSp macro="">
      <xdr:nvCxnSpPr>
        <xdr:cNvPr id="397" name="直線コネクタ 396"/>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99077</xdr:rowOff>
    </xdr:from>
    <xdr:ext cx="762000" cy="259045"/>
    <xdr:sp macro="" textlink="">
      <xdr:nvSpPr>
        <xdr:cNvPr id="398" name="テキスト ボックス 397"/>
        <xdr:cNvSpPr txBox="1"/>
      </xdr:nvSpPr>
      <xdr:spPr>
        <a:xfrm>
          <a:off x="116840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80</xdr:row>
      <xdr:rowOff>127000</xdr:rowOff>
    </xdr:from>
    <xdr:to>
      <xdr:col>24</xdr:col>
      <xdr:colOff>581025</xdr:colOff>
      <xdr:row>80</xdr:row>
      <xdr:rowOff>127000</xdr:rowOff>
    </xdr:to>
    <xdr:cxnSp macro="">
      <xdr:nvCxnSpPr>
        <xdr:cNvPr id="399" name="直線コネクタ 398"/>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156227</xdr:rowOff>
    </xdr:from>
    <xdr:ext cx="762000" cy="259045"/>
    <xdr:sp macro="" textlink="">
      <xdr:nvSpPr>
        <xdr:cNvPr id="400" name="テキスト ボックス 399"/>
        <xdr:cNvSpPr txBox="1"/>
      </xdr:nvSpPr>
      <xdr:spPr>
        <a:xfrm>
          <a:off x="116840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79</xdr:row>
      <xdr:rowOff>12700</xdr:rowOff>
    </xdr:from>
    <xdr:to>
      <xdr:col>24</xdr:col>
      <xdr:colOff>581025</xdr:colOff>
      <xdr:row>79</xdr:row>
      <xdr:rowOff>12700</xdr:rowOff>
    </xdr:to>
    <xdr:cxnSp macro="">
      <xdr:nvCxnSpPr>
        <xdr:cNvPr id="401" name="直線コネクタ 400"/>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41927</xdr:rowOff>
    </xdr:from>
    <xdr:ext cx="762000" cy="259045"/>
    <xdr:sp macro="" textlink="">
      <xdr:nvSpPr>
        <xdr:cNvPr id="402" name="テキスト ボックス 401"/>
        <xdr:cNvSpPr txBox="1"/>
      </xdr:nvSpPr>
      <xdr:spPr>
        <a:xfrm>
          <a:off x="11684000" y="1341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4" name="テキスト ボックス 403"/>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75</xdr:row>
      <xdr:rowOff>127000</xdr:rowOff>
    </xdr:from>
    <xdr:to>
      <xdr:col>24</xdr:col>
      <xdr:colOff>581025</xdr:colOff>
      <xdr:row>75</xdr:row>
      <xdr:rowOff>127000</xdr:rowOff>
    </xdr:to>
    <xdr:cxnSp macro="">
      <xdr:nvCxnSpPr>
        <xdr:cNvPr id="405" name="直線コネクタ 404"/>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156227</xdr:rowOff>
    </xdr:from>
    <xdr:ext cx="762000" cy="259045"/>
    <xdr:sp macro="" textlink="">
      <xdr:nvSpPr>
        <xdr:cNvPr id="406" name="テキスト ボックス 405"/>
        <xdr:cNvSpPr txBox="1"/>
      </xdr:nvSpPr>
      <xdr:spPr>
        <a:xfrm>
          <a:off x="11684000" y="1284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74</xdr:row>
      <xdr:rowOff>12700</xdr:rowOff>
    </xdr:from>
    <xdr:to>
      <xdr:col>24</xdr:col>
      <xdr:colOff>581025</xdr:colOff>
      <xdr:row>74</xdr:row>
      <xdr:rowOff>12700</xdr:rowOff>
    </xdr:to>
    <xdr:cxnSp macro="">
      <xdr:nvCxnSpPr>
        <xdr:cNvPr id="407" name="直線コネクタ 40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41927</xdr:rowOff>
    </xdr:from>
    <xdr:ext cx="762000" cy="259045"/>
    <xdr:sp macro="" textlink="">
      <xdr:nvSpPr>
        <xdr:cNvPr id="408" name="テキスト ボックス 407"/>
        <xdr:cNvSpPr txBox="1"/>
      </xdr:nvSpPr>
      <xdr:spPr>
        <a:xfrm>
          <a:off x="116840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69850</xdr:rowOff>
    </xdr:from>
    <xdr:to>
      <xdr:col>24</xdr:col>
      <xdr:colOff>581025</xdr:colOff>
      <xdr:row>72</xdr:row>
      <xdr:rowOff>69850</xdr:rowOff>
    </xdr:to>
    <xdr:cxnSp macro="">
      <xdr:nvCxnSpPr>
        <xdr:cNvPr id="409" name="直線コネクタ 408"/>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99077</xdr:rowOff>
    </xdr:from>
    <xdr:ext cx="762000" cy="259045"/>
    <xdr:sp macro="" textlink="">
      <xdr:nvSpPr>
        <xdr:cNvPr id="410" name="テキスト ボックス 409"/>
        <xdr:cNvSpPr txBox="1"/>
      </xdr:nvSpPr>
      <xdr:spPr>
        <a:xfrm>
          <a:off x="116840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2" name="テキスト ボックス 411"/>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74</xdr:row>
      <xdr:rowOff>112713</xdr:rowOff>
    </xdr:from>
    <xdr:to>
      <xdr:col>24</xdr:col>
      <xdr:colOff>22225</xdr:colOff>
      <xdr:row>81</xdr:row>
      <xdr:rowOff>127000</xdr:rowOff>
    </xdr:to>
    <xdr:cxnSp macro="">
      <xdr:nvCxnSpPr>
        <xdr:cNvPr id="414" name="直線コネクタ 413"/>
        <xdr:cNvCxnSpPr/>
      </xdr:nvCxnSpPr>
      <xdr:spPr>
        <a:xfrm flipV="1">
          <a:off x="16510000" y="12800013"/>
          <a:ext cx="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99077</xdr:rowOff>
    </xdr:from>
    <xdr:ext cx="762000" cy="259045"/>
    <xdr:sp macro="" textlink="">
      <xdr:nvSpPr>
        <xdr:cNvPr id="415" name="公債費以外最小値テキスト"/>
        <xdr:cNvSpPr txBox="1"/>
      </xdr:nvSpPr>
      <xdr:spPr>
        <a:xfrm>
          <a:off x="16598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619125</xdr:colOff>
      <xdr:row>81</xdr:row>
      <xdr:rowOff>127000</xdr:rowOff>
    </xdr:from>
    <xdr:to>
      <xdr:col>24</xdr:col>
      <xdr:colOff>111125</xdr:colOff>
      <xdr:row>81</xdr:row>
      <xdr:rowOff>127000</xdr:rowOff>
    </xdr:to>
    <xdr:cxnSp macro="">
      <xdr:nvCxnSpPr>
        <xdr:cNvPr id="416" name="直線コネクタ 415"/>
        <xdr:cNvCxnSpPr/>
      </xdr:nvCxnSpPr>
      <xdr:spPr>
        <a:xfrm>
          <a:off x="16421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73</xdr:row>
      <xdr:rowOff>27640</xdr:rowOff>
    </xdr:from>
    <xdr:ext cx="762000" cy="259045"/>
    <xdr:sp macro="" textlink="">
      <xdr:nvSpPr>
        <xdr:cNvPr id="417" name="公債費以外最大値テキスト"/>
        <xdr:cNvSpPr txBox="1"/>
      </xdr:nvSpPr>
      <xdr:spPr>
        <a:xfrm>
          <a:off x="16598900" y="1254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619125</xdr:colOff>
      <xdr:row>74</xdr:row>
      <xdr:rowOff>112713</xdr:rowOff>
    </xdr:from>
    <xdr:to>
      <xdr:col>24</xdr:col>
      <xdr:colOff>111125</xdr:colOff>
      <xdr:row>74</xdr:row>
      <xdr:rowOff>112713</xdr:rowOff>
    </xdr:to>
    <xdr:cxnSp macro="">
      <xdr:nvCxnSpPr>
        <xdr:cNvPr id="418" name="直線コネクタ 417"/>
        <xdr:cNvCxnSpPr/>
      </xdr:nvCxnSpPr>
      <xdr:spPr>
        <a:xfrm>
          <a:off x="16421100" y="1280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98425</xdr:rowOff>
    </xdr:from>
    <xdr:to>
      <xdr:col>24</xdr:col>
      <xdr:colOff>22225</xdr:colOff>
      <xdr:row>75</xdr:row>
      <xdr:rowOff>169863</xdr:rowOff>
    </xdr:to>
    <xdr:cxnSp macro="">
      <xdr:nvCxnSpPr>
        <xdr:cNvPr id="419" name="直線コネクタ 418"/>
        <xdr:cNvCxnSpPr/>
      </xdr:nvCxnSpPr>
      <xdr:spPr>
        <a:xfrm>
          <a:off x="15671800" y="12957175"/>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33990</xdr:rowOff>
    </xdr:from>
    <xdr:ext cx="762000" cy="259045"/>
    <xdr:sp macro="" textlink="">
      <xdr:nvSpPr>
        <xdr:cNvPr id="420" name="公債費以外平均値テキスト"/>
        <xdr:cNvSpPr txBox="1"/>
      </xdr:nvSpPr>
      <xdr:spPr>
        <a:xfrm>
          <a:off x="16598900" y="13235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61913</xdr:rowOff>
    </xdr:from>
    <xdr:to>
      <xdr:col>24</xdr:col>
      <xdr:colOff>73025</xdr:colOff>
      <xdr:row>77</xdr:row>
      <xdr:rowOff>163513</xdr:rowOff>
    </xdr:to>
    <xdr:sp macro="" textlink="">
      <xdr:nvSpPr>
        <xdr:cNvPr id="421" name="フローチャート : 判断 420"/>
        <xdr:cNvSpPr/>
      </xdr:nvSpPr>
      <xdr:spPr>
        <a:xfrm>
          <a:off x="16459200" y="132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69850</xdr:rowOff>
    </xdr:from>
    <xdr:to>
      <xdr:col>22</xdr:col>
      <xdr:colOff>555625</xdr:colOff>
      <xdr:row>75</xdr:row>
      <xdr:rowOff>98425</xdr:rowOff>
    </xdr:to>
    <xdr:cxnSp macro="">
      <xdr:nvCxnSpPr>
        <xdr:cNvPr id="422" name="直線コネクタ 421"/>
        <xdr:cNvCxnSpPr/>
      </xdr:nvCxnSpPr>
      <xdr:spPr>
        <a:xfrm>
          <a:off x="14782800" y="127571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119063</xdr:rowOff>
    </xdr:from>
    <xdr:to>
      <xdr:col>22</xdr:col>
      <xdr:colOff>606425</xdr:colOff>
      <xdr:row>76</xdr:row>
      <xdr:rowOff>49213</xdr:rowOff>
    </xdr:to>
    <xdr:sp macro="" textlink="">
      <xdr:nvSpPr>
        <xdr:cNvPr id="423" name="フローチャート : 判断 422"/>
        <xdr:cNvSpPr/>
      </xdr:nvSpPr>
      <xdr:spPr>
        <a:xfrm>
          <a:off x="15621000" y="129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33990</xdr:rowOff>
    </xdr:from>
    <xdr:ext cx="736600" cy="259045"/>
    <xdr:sp macro="" textlink="">
      <xdr:nvSpPr>
        <xdr:cNvPr id="424" name="テキスト ボックス 423"/>
        <xdr:cNvSpPr txBox="1"/>
      </xdr:nvSpPr>
      <xdr:spPr>
        <a:xfrm>
          <a:off x="15290800" y="1306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84138</xdr:rowOff>
    </xdr:from>
    <xdr:to>
      <xdr:col>21</xdr:col>
      <xdr:colOff>352425</xdr:colOff>
      <xdr:row>74</xdr:row>
      <xdr:rowOff>69850</xdr:rowOff>
    </xdr:to>
    <xdr:cxnSp macro="">
      <xdr:nvCxnSpPr>
        <xdr:cNvPr id="425" name="直線コネクタ 424"/>
        <xdr:cNvCxnSpPr/>
      </xdr:nvCxnSpPr>
      <xdr:spPr>
        <a:xfrm>
          <a:off x="13893800" y="12599988"/>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47625</xdr:rowOff>
    </xdr:from>
    <xdr:to>
      <xdr:col>21</xdr:col>
      <xdr:colOff>403225</xdr:colOff>
      <xdr:row>76</xdr:row>
      <xdr:rowOff>149225</xdr:rowOff>
    </xdr:to>
    <xdr:sp macro="" textlink="">
      <xdr:nvSpPr>
        <xdr:cNvPr id="426" name="フローチャート : 判断 425"/>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134002</xdr:rowOff>
    </xdr:from>
    <xdr:ext cx="762000" cy="259045"/>
    <xdr:sp macro="" textlink="">
      <xdr:nvSpPr>
        <xdr:cNvPr id="427" name="テキスト ボックス 426"/>
        <xdr:cNvSpPr txBox="1"/>
      </xdr:nvSpPr>
      <xdr:spPr>
        <a:xfrm>
          <a:off x="14401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84138</xdr:rowOff>
    </xdr:from>
    <xdr:to>
      <xdr:col>20</xdr:col>
      <xdr:colOff>149225</xdr:colOff>
      <xdr:row>74</xdr:row>
      <xdr:rowOff>127000</xdr:rowOff>
    </xdr:to>
    <xdr:cxnSp macro="">
      <xdr:nvCxnSpPr>
        <xdr:cNvPr id="428" name="直線コネクタ 427"/>
        <xdr:cNvCxnSpPr/>
      </xdr:nvCxnSpPr>
      <xdr:spPr>
        <a:xfrm flipV="1">
          <a:off x="13004800" y="12599988"/>
          <a:ext cx="889000" cy="2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90488</xdr:rowOff>
    </xdr:from>
    <xdr:to>
      <xdr:col>20</xdr:col>
      <xdr:colOff>200025</xdr:colOff>
      <xdr:row>77</xdr:row>
      <xdr:rowOff>20638</xdr:rowOff>
    </xdr:to>
    <xdr:sp macro="" textlink="">
      <xdr:nvSpPr>
        <xdr:cNvPr id="429" name="フローチャート : 判断 428"/>
        <xdr:cNvSpPr/>
      </xdr:nvSpPr>
      <xdr:spPr>
        <a:xfrm>
          <a:off x="13843000" y="131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5415</xdr:rowOff>
    </xdr:from>
    <xdr:ext cx="762000" cy="259045"/>
    <xdr:sp macro="" textlink="">
      <xdr:nvSpPr>
        <xdr:cNvPr id="430" name="テキスト ボックス 429"/>
        <xdr:cNvSpPr txBox="1"/>
      </xdr:nvSpPr>
      <xdr:spPr>
        <a:xfrm>
          <a:off x="13512800" y="1320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19050</xdr:rowOff>
    </xdr:from>
    <xdr:to>
      <xdr:col>18</xdr:col>
      <xdr:colOff>682625</xdr:colOff>
      <xdr:row>77</xdr:row>
      <xdr:rowOff>120650</xdr:rowOff>
    </xdr:to>
    <xdr:sp macro="" textlink="">
      <xdr:nvSpPr>
        <xdr:cNvPr id="431" name="フローチャート : 判断 430"/>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105427</xdr:rowOff>
    </xdr:from>
    <xdr:ext cx="762000" cy="259045"/>
    <xdr:sp macro="" textlink="">
      <xdr:nvSpPr>
        <xdr:cNvPr id="432" name="テキスト ボックス 431"/>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75</xdr:row>
      <xdr:rowOff>119063</xdr:rowOff>
    </xdr:from>
    <xdr:to>
      <xdr:col>24</xdr:col>
      <xdr:colOff>73025</xdr:colOff>
      <xdr:row>76</xdr:row>
      <xdr:rowOff>49213</xdr:rowOff>
    </xdr:to>
    <xdr:sp macro="" textlink="">
      <xdr:nvSpPr>
        <xdr:cNvPr id="438" name="円/楕円 437"/>
        <xdr:cNvSpPr/>
      </xdr:nvSpPr>
      <xdr:spPr>
        <a:xfrm>
          <a:off x="16459200" y="129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135590</xdr:rowOff>
    </xdr:from>
    <xdr:ext cx="762000" cy="259045"/>
    <xdr:sp macro="" textlink="">
      <xdr:nvSpPr>
        <xdr:cNvPr id="439" name="公債費以外該当値テキスト"/>
        <xdr:cNvSpPr txBox="1"/>
      </xdr:nvSpPr>
      <xdr:spPr>
        <a:xfrm>
          <a:off x="16598900" y="1282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47625</xdr:rowOff>
    </xdr:from>
    <xdr:to>
      <xdr:col>22</xdr:col>
      <xdr:colOff>606425</xdr:colOff>
      <xdr:row>75</xdr:row>
      <xdr:rowOff>149225</xdr:rowOff>
    </xdr:to>
    <xdr:sp macro="" textlink="">
      <xdr:nvSpPr>
        <xdr:cNvPr id="440" name="円/楕円 439"/>
        <xdr:cNvSpPr/>
      </xdr:nvSpPr>
      <xdr:spPr>
        <a:xfrm>
          <a:off x="15621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159402</xdr:rowOff>
    </xdr:from>
    <xdr:ext cx="736600" cy="259045"/>
    <xdr:sp macro="" textlink="">
      <xdr:nvSpPr>
        <xdr:cNvPr id="441" name="テキスト ボックス 440"/>
        <xdr:cNvSpPr txBox="1"/>
      </xdr:nvSpPr>
      <xdr:spPr>
        <a:xfrm>
          <a:off x="15290800" y="1267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19050</xdr:rowOff>
    </xdr:from>
    <xdr:to>
      <xdr:col>21</xdr:col>
      <xdr:colOff>403225</xdr:colOff>
      <xdr:row>74</xdr:row>
      <xdr:rowOff>120650</xdr:rowOff>
    </xdr:to>
    <xdr:sp macro="" textlink="">
      <xdr:nvSpPr>
        <xdr:cNvPr id="442" name="円/楕円 441"/>
        <xdr:cNvSpPr/>
      </xdr:nvSpPr>
      <xdr:spPr>
        <a:xfrm>
          <a:off x="14732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130827</xdr:rowOff>
    </xdr:from>
    <xdr:ext cx="762000" cy="259045"/>
    <xdr:sp macro="" textlink="">
      <xdr:nvSpPr>
        <xdr:cNvPr id="443" name="テキスト ボックス 442"/>
        <xdr:cNvSpPr txBox="1"/>
      </xdr:nvSpPr>
      <xdr:spPr>
        <a:xfrm>
          <a:off x="14401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33338</xdr:rowOff>
    </xdr:from>
    <xdr:to>
      <xdr:col>20</xdr:col>
      <xdr:colOff>200025</xdr:colOff>
      <xdr:row>73</xdr:row>
      <xdr:rowOff>134938</xdr:rowOff>
    </xdr:to>
    <xdr:sp macro="" textlink="">
      <xdr:nvSpPr>
        <xdr:cNvPr id="444" name="円/楕円 443"/>
        <xdr:cNvSpPr/>
      </xdr:nvSpPr>
      <xdr:spPr>
        <a:xfrm>
          <a:off x="13843000" y="1254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145115</xdr:rowOff>
    </xdr:from>
    <xdr:ext cx="762000" cy="259045"/>
    <xdr:sp macro="" textlink="">
      <xdr:nvSpPr>
        <xdr:cNvPr id="445" name="テキスト ボックス 444"/>
        <xdr:cNvSpPr txBox="1"/>
      </xdr:nvSpPr>
      <xdr:spPr>
        <a:xfrm>
          <a:off x="13512800" y="123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76200</xdr:rowOff>
    </xdr:from>
    <xdr:to>
      <xdr:col>18</xdr:col>
      <xdr:colOff>682625</xdr:colOff>
      <xdr:row>75</xdr:row>
      <xdr:rowOff>6350</xdr:rowOff>
    </xdr:to>
    <xdr:sp macro="" textlink="">
      <xdr:nvSpPr>
        <xdr:cNvPr id="446" name="円/楕円 445"/>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16527</xdr:rowOff>
    </xdr:from>
    <xdr:ext cx="762000" cy="259045"/>
    <xdr:sp macro="" textlink="">
      <xdr:nvSpPr>
        <xdr:cNvPr id="447" name="テキスト ボックス 446"/>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28915</xdr:rowOff>
    </xdr:from>
    <xdr:to>
      <xdr:col>4</xdr:col>
      <xdr:colOff>1117600</xdr:colOff>
      <xdr:row>18</xdr:row>
      <xdr:rowOff>54747</xdr:rowOff>
    </xdr:to>
    <xdr:cxnSp macro="">
      <xdr:nvCxnSpPr>
        <xdr:cNvPr id="43" name="直線コネクタ 42"/>
        <xdr:cNvCxnSpPr/>
      </xdr:nvCxnSpPr>
      <xdr:spPr bwMode="auto">
        <a:xfrm flipV="1">
          <a:off x="5651500" y="2133940"/>
          <a:ext cx="0" cy="10545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26824</xdr:rowOff>
    </xdr:from>
    <xdr:ext cx="762000" cy="259045"/>
    <xdr:sp macro="" textlink="">
      <xdr:nvSpPr>
        <xdr:cNvPr id="44" name="人口1人当たり決算額の推移最小値テキスト130"/>
        <xdr:cNvSpPr txBox="1"/>
      </xdr:nvSpPr>
      <xdr:spPr>
        <a:xfrm>
          <a:off x="5740400" y="31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96,372</a:t>
          </a:r>
          <a:endParaRPr kumimoji="1" lang="ja-JP" altLang="en-US" sz="1000" b="1">
            <a:latin typeface="ＭＳ Ｐゴシック"/>
          </a:endParaRPr>
        </a:p>
      </xdr:txBody>
    </xdr:sp>
    <xdr:clientData/>
  </xdr:oneCellAnchor>
  <xdr:twoCellAnchor>
    <xdr:from>
      <xdr:col>4</xdr:col>
      <xdr:colOff>1028700</xdr:colOff>
      <xdr:row>18</xdr:row>
      <xdr:rowOff>54747</xdr:rowOff>
    </xdr:from>
    <xdr:to>
      <xdr:col>5</xdr:col>
      <xdr:colOff>73025</xdr:colOff>
      <xdr:row>18</xdr:row>
      <xdr:rowOff>54747</xdr:rowOff>
    </xdr:to>
    <xdr:cxnSp macro="">
      <xdr:nvCxnSpPr>
        <xdr:cNvPr id="45" name="直線コネクタ 44"/>
        <xdr:cNvCxnSpPr/>
      </xdr:nvCxnSpPr>
      <xdr:spPr bwMode="auto">
        <a:xfrm>
          <a:off x="5562600" y="3188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115292</xdr:rowOff>
    </xdr:from>
    <xdr:ext cx="762000" cy="259045"/>
    <xdr:sp macro="" textlink="">
      <xdr:nvSpPr>
        <xdr:cNvPr id="46" name="人口1人当たり決算額の推移最大値テキスト130"/>
        <xdr:cNvSpPr txBox="1"/>
      </xdr:nvSpPr>
      <xdr:spPr>
        <a:xfrm>
          <a:off x="5740400" y="187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119,437</a:t>
          </a:r>
          <a:endParaRPr kumimoji="1" lang="ja-JP" altLang="en-US" sz="1000" b="1">
            <a:latin typeface="ＭＳ Ｐゴシック"/>
          </a:endParaRPr>
        </a:p>
      </xdr:txBody>
    </xdr:sp>
    <xdr:clientData/>
  </xdr:oneCellAnchor>
  <xdr:twoCellAnchor>
    <xdr:from>
      <xdr:col>4</xdr:col>
      <xdr:colOff>1028700</xdr:colOff>
      <xdr:row>12</xdr:row>
      <xdr:rowOff>28915</xdr:rowOff>
    </xdr:from>
    <xdr:to>
      <xdr:col>5</xdr:col>
      <xdr:colOff>73025</xdr:colOff>
      <xdr:row>12</xdr:row>
      <xdr:rowOff>28915</xdr:rowOff>
    </xdr:to>
    <xdr:cxnSp macro="">
      <xdr:nvCxnSpPr>
        <xdr:cNvPr id="47" name="直線コネクタ 46"/>
        <xdr:cNvCxnSpPr/>
      </xdr:nvCxnSpPr>
      <xdr:spPr bwMode="auto">
        <a:xfrm>
          <a:off x="5562600" y="2133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118207</xdr:rowOff>
    </xdr:from>
    <xdr:to>
      <xdr:col>4</xdr:col>
      <xdr:colOff>1117600</xdr:colOff>
      <xdr:row>13</xdr:row>
      <xdr:rowOff>170647</xdr:rowOff>
    </xdr:to>
    <xdr:cxnSp macro="">
      <xdr:nvCxnSpPr>
        <xdr:cNvPr id="48" name="直線コネクタ 47"/>
        <xdr:cNvCxnSpPr/>
      </xdr:nvCxnSpPr>
      <xdr:spPr bwMode="auto">
        <a:xfrm>
          <a:off x="5003800" y="2394682"/>
          <a:ext cx="647700" cy="52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163339</xdr:rowOff>
    </xdr:from>
    <xdr:ext cx="762000" cy="259045"/>
    <xdr:sp macro="" textlink="">
      <xdr:nvSpPr>
        <xdr:cNvPr id="49" name="人口1人当たり決算額の推移平均値テキスト130"/>
        <xdr:cNvSpPr txBox="1"/>
      </xdr:nvSpPr>
      <xdr:spPr>
        <a:xfrm>
          <a:off x="5740400" y="2439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111,025</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19812</xdr:rowOff>
    </xdr:from>
    <xdr:to>
      <xdr:col>5</xdr:col>
      <xdr:colOff>34925</xdr:colOff>
      <xdr:row>14</xdr:row>
      <xdr:rowOff>121412</xdr:rowOff>
    </xdr:to>
    <xdr:sp macro="" textlink="">
      <xdr:nvSpPr>
        <xdr:cNvPr id="50" name="フローチャート : 判断 49"/>
        <xdr:cNvSpPr/>
      </xdr:nvSpPr>
      <xdr:spPr bwMode="auto">
        <a:xfrm>
          <a:off x="5600700" y="2467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63297</xdr:rowOff>
    </xdr:from>
    <xdr:to>
      <xdr:col>4</xdr:col>
      <xdr:colOff>469900</xdr:colOff>
      <xdr:row>13</xdr:row>
      <xdr:rowOff>118207</xdr:rowOff>
    </xdr:to>
    <xdr:cxnSp macro="">
      <xdr:nvCxnSpPr>
        <xdr:cNvPr id="51" name="直線コネクタ 50"/>
        <xdr:cNvCxnSpPr/>
      </xdr:nvCxnSpPr>
      <xdr:spPr bwMode="auto">
        <a:xfrm>
          <a:off x="4305300" y="2339772"/>
          <a:ext cx="698500" cy="54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58720</xdr:rowOff>
    </xdr:from>
    <xdr:to>
      <xdr:col>4</xdr:col>
      <xdr:colOff>520700</xdr:colOff>
      <xdr:row>14</xdr:row>
      <xdr:rowOff>160320</xdr:rowOff>
    </xdr:to>
    <xdr:sp macro="" textlink="">
      <xdr:nvSpPr>
        <xdr:cNvPr id="52" name="フローチャート : 判断 51"/>
        <xdr:cNvSpPr/>
      </xdr:nvSpPr>
      <xdr:spPr bwMode="auto">
        <a:xfrm>
          <a:off x="4953000" y="2506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145097</xdr:rowOff>
    </xdr:from>
    <xdr:ext cx="736600" cy="259045"/>
    <xdr:sp macro="" textlink="">
      <xdr:nvSpPr>
        <xdr:cNvPr id="53" name="テキスト ボックス 52"/>
        <xdr:cNvSpPr txBox="1"/>
      </xdr:nvSpPr>
      <xdr:spPr>
        <a:xfrm>
          <a:off x="4622800" y="2593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110,174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63297</xdr:rowOff>
    </xdr:from>
    <xdr:to>
      <xdr:col>3</xdr:col>
      <xdr:colOff>904875</xdr:colOff>
      <xdr:row>14</xdr:row>
      <xdr:rowOff>85242</xdr:rowOff>
    </xdr:to>
    <xdr:cxnSp macro="">
      <xdr:nvCxnSpPr>
        <xdr:cNvPr id="54" name="直線コネクタ 53"/>
        <xdr:cNvCxnSpPr/>
      </xdr:nvCxnSpPr>
      <xdr:spPr bwMode="auto">
        <a:xfrm flipV="1">
          <a:off x="3606800" y="2339772"/>
          <a:ext cx="698500" cy="193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168311</xdr:rowOff>
    </xdr:from>
    <xdr:to>
      <xdr:col>3</xdr:col>
      <xdr:colOff>955675</xdr:colOff>
      <xdr:row>14</xdr:row>
      <xdr:rowOff>98461</xdr:rowOff>
    </xdr:to>
    <xdr:sp macro="" textlink="">
      <xdr:nvSpPr>
        <xdr:cNvPr id="55" name="フローチャート : 判断 54"/>
        <xdr:cNvSpPr/>
      </xdr:nvSpPr>
      <xdr:spPr bwMode="auto">
        <a:xfrm>
          <a:off x="4254500" y="2444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83238</xdr:rowOff>
    </xdr:from>
    <xdr:ext cx="762000" cy="259045"/>
    <xdr:sp macro="" textlink="">
      <xdr:nvSpPr>
        <xdr:cNvPr id="56" name="テキスト ボックス 55"/>
        <xdr:cNvSpPr txBox="1"/>
      </xdr:nvSpPr>
      <xdr:spPr>
        <a:xfrm>
          <a:off x="3924300" y="253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49489</xdr:rowOff>
    </xdr:from>
    <xdr:to>
      <xdr:col>3</xdr:col>
      <xdr:colOff>206375</xdr:colOff>
      <xdr:row>14</xdr:row>
      <xdr:rowOff>85242</xdr:rowOff>
    </xdr:to>
    <xdr:cxnSp macro="">
      <xdr:nvCxnSpPr>
        <xdr:cNvPr id="57" name="直線コネクタ 56"/>
        <xdr:cNvCxnSpPr/>
      </xdr:nvCxnSpPr>
      <xdr:spPr bwMode="auto">
        <a:xfrm>
          <a:off x="2908300" y="2325964"/>
          <a:ext cx="698500" cy="207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53005</xdr:rowOff>
    </xdr:from>
    <xdr:to>
      <xdr:col>3</xdr:col>
      <xdr:colOff>257175</xdr:colOff>
      <xdr:row>15</xdr:row>
      <xdr:rowOff>154605</xdr:rowOff>
    </xdr:to>
    <xdr:sp macro="" textlink="">
      <xdr:nvSpPr>
        <xdr:cNvPr id="58" name="フローチャート : 判断 57"/>
        <xdr:cNvSpPr/>
      </xdr:nvSpPr>
      <xdr:spPr bwMode="auto">
        <a:xfrm>
          <a:off x="3556000" y="2672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139382</xdr:rowOff>
    </xdr:from>
    <xdr:ext cx="762000" cy="259045"/>
    <xdr:sp macro="" textlink="">
      <xdr:nvSpPr>
        <xdr:cNvPr id="59" name="テキスト ボックス 58"/>
        <xdr:cNvSpPr txBox="1"/>
      </xdr:nvSpPr>
      <xdr:spPr>
        <a:xfrm>
          <a:off x="3225800" y="275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124236</xdr:rowOff>
    </xdr:from>
    <xdr:to>
      <xdr:col>2</xdr:col>
      <xdr:colOff>692150</xdr:colOff>
      <xdr:row>15</xdr:row>
      <xdr:rowOff>54386</xdr:rowOff>
    </xdr:to>
    <xdr:sp macro="" textlink="">
      <xdr:nvSpPr>
        <xdr:cNvPr id="60" name="フローチャート : 判断 59"/>
        <xdr:cNvSpPr/>
      </xdr:nvSpPr>
      <xdr:spPr bwMode="auto">
        <a:xfrm>
          <a:off x="2857500" y="2572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39163</xdr:rowOff>
    </xdr:from>
    <xdr:ext cx="762000" cy="259045"/>
    <xdr:sp macro="" textlink="">
      <xdr:nvSpPr>
        <xdr:cNvPr id="61" name="テキスト ボックス 60"/>
        <xdr:cNvSpPr txBox="1"/>
      </xdr:nvSpPr>
      <xdr:spPr>
        <a:xfrm>
          <a:off x="2527300" y="26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119847</xdr:rowOff>
    </xdr:from>
    <xdr:to>
      <xdr:col>5</xdr:col>
      <xdr:colOff>34925</xdr:colOff>
      <xdr:row>14</xdr:row>
      <xdr:rowOff>49997</xdr:rowOff>
    </xdr:to>
    <xdr:sp macro="" textlink="">
      <xdr:nvSpPr>
        <xdr:cNvPr id="67" name="円/楕円 66"/>
        <xdr:cNvSpPr/>
      </xdr:nvSpPr>
      <xdr:spPr bwMode="auto">
        <a:xfrm>
          <a:off x="5600700" y="2396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136374</xdr:rowOff>
    </xdr:from>
    <xdr:ext cx="762000" cy="259045"/>
    <xdr:sp macro="" textlink="">
      <xdr:nvSpPr>
        <xdr:cNvPr id="68" name="人口1人当たり決算額の推移該当値テキスト130"/>
        <xdr:cNvSpPr txBox="1"/>
      </xdr:nvSpPr>
      <xdr:spPr>
        <a:xfrm>
          <a:off x="5740400" y="224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112,587</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67407</xdr:rowOff>
    </xdr:from>
    <xdr:to>
      <xdr:col>4</xdr:col>
      <xdr:colOff>520700</xdr:colOff>
      <xdr:row>13</xdr:row>
      <xdr:rowOff>169007</xdr:rowOff>
    </xdr:to>
    <xdr:sp macro="" textlink="">
      <xdr:nvSpPr>
        <xdr:cNvPr id="69" name="円/楕円 68"/>
        <xdr:cNvSpPr/>
      </xdr:nvSpPr>
      <xdr:spPr bwMode="auto">
        <a:xfrm>
          <a:off x="4953000" y="2343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7734</xdr:rowOff>
    </xdr:from>
    <xdr:ext cx="736600" cy="259045"/>
    <xdr:sp macro="" textlink="">
      <xdr:nvSpPr>
        <xdr:cNvPr id="70" name="テキスト ボックス 69"/>
        <xdr:cNvSpPr txBox="1"/>
      </xdr:nvSpPr>
      <xdr:spPr>
        <a:xfrm>
          <a:off x="4622800" y="2112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113,734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12497</xdr:rowOff>
    </xdr:from>
    <xdr:to>
      <xdr:col>3</xdr:col>
      <xdr:colOff>955675</xdr:colOff>
      <xdr:row>13</xdr:row>
      <xdr:rowOff>114097</xdr:rowOff>
    </xdr:to>
    <xdr:sp macro="" textlink="">
      <xdr:nvSpPr>
        <xdr:cNvPr id="71" name="円/楕円 70"/>
        <xdr:cNvSpPr/>
      </xdr:nvSpPr>
      <xdr:spPr bwMode="auto">
        <a:xfrm>
          <a:off x="4254500" y="228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124274</xdr:rowOff>
    </xdr:from>
    <xdr:ext cx="762000" cy="259045"/>
    <xdr:sp macro="" textlink="">
      <xdr:nvSpPr>
        <xdr:cNvPr id="72" name="テキスト ボックス 71"/>
        <xdr:cNvSpPr txBox="1"/>
      </xdr:nvSpPr>
      <xdr:spPr>
        <a:xfrm>
          <a:off x="3924300" y="20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114,935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34442</xdr:rowOff>
    </xdr:from>
    <xdr:to>
      <xdr:col>3</xdr:col>
      <xdr:colOff>257175</xdr:colOff>
      <xdr:row>14</xdr:row>
      <xdr:rowOff>136042</xdr:rowOff>
    </xdr:to>
    <xdr:sp macro="" textlink="">
      <xdr:nvSpPr>
        <xdr:cNvPr id="73" name="円/楕円 72"/>
        <xdr:cNvSpPr/>
      </xdr:nvSpPr>
      <xdr:spPr bwMode="auto">
        <a:xfrm>
          <a:off x="3556000" y="2482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146219</xdr:rowOff>
    </xdr:from>
    <xdr:ext cx="762000" cy="259045"/>
    <xdr:sp macro="" textlink="">
      <xdr:nvSpPr>
        <xdr:cNvPr id="74" name="テキスト ボックス 73"/>
        <xdr:cNvSpPr txBox="1"/>
      </xdr:nvSpPr>
      <xdr:spPr>
        <a:xfrm>
          <a:off x="3225800" y="225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110,705</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170139</xdr:rowOff>
    </xdr:from>
    <xdr:to>
      <xdr:col>2</xdr:col>
      <xdr:colOff>692150</xdr:colOff>
      <xdr:row>13</xdr:row>
      <xdr:rowOff>100289</xdr:rowOff>
    </xdr:to>
    <xdr:sp macro="" textlink="">
      <xdr:nvSpPr>
        <xdr:cNvPr id="75" name="円/楕円 74"/>
        <xdr:cNvSpPr/>
      </xdr:nvSpPr>
      <xdr:spPr bwMode="auto">
        <a:xfrm>
          <a:off x="2857500" y="2275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110466</xdr:rowOff>
    </xdr:from>
    <xdr:ext cx="762000" cy="259045"/>
    <xdr:sp macro="" textlink="">
      <xdr:nvSpPr>
        <xdr:cNvPr id="76" name="テキスト ボックス 75"/>
        <xdr:cNvSpPr txBox="1"/>
      </xdr:nvSpPr>
      <xdr:spPr>
        <a:xfrm>
          <a:off x="2527300" y="204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82743</xdr:rowOff>
    </xdr:from>
    <xdr:to>
      <xdr:col>4</xdr:col>
      <xdr:colOff>1117600</xdr:colOff>
      <xdr:row>37</xdr:row>
      <xdr:rowOff>260045</xdr:rowOff>
    </xdr:to>
    <xdr:cxnSp macro="">
      <xdr:nvCxnSpPr>
        <xdr:cNvPr id="104" name="直線コネクタ 103"/>
        <xdr:cNvCxnSpPr/>
      </xdr:nvCxnSpPr>
      <xdr:spPr bwMode="auto">
        <a:xfrm flipV="1">
          <a:off x="5651500" y="6350193"/>
          <a:ext cx="0" cy="10345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232122</xdr:rowOff>
    </xdr:from>
    <xdr:ext cx="762000" cy="259045"/>
    <xdr:sp macro="" textlink="">
      <xdr:nvSpPr>
        <xdr:cNvPr id="105"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22,090</a:t>
          </a:r>
          <a:endParaRPr kumimoji="1" lang="ja-JP" altLang="en-US" sz="1000" b="1">
            <a:latin typeface="ＭＳ Ｐゴシック"/>
          </a:endParaRPr>
        </a:p>
      </xdr:txBody>
    </xdr:sp>
    <xdr:clientData/>
  </xdr:oneCellAnchor>
  <xdr:twoCellAnchor>
    <xdr:from>
      <xdr:col>4</xdr:col>
      <xdr:colOff>1028700</xdr:colOff>
      <xdr:row>37</xdr:row>
      <xdr:rowOff>260045</xdr:rowOff>
    </xdr:from>
    <xdr:to>
      <xdr:col>5</xdr:col>
      <xdr:colOff>73025</xdr:colOff>
      <xdr:row>37</xdr:row>
      <xdr:rowOff>260045</xdr:rowOff>
    </xdr:to>
    <xdr:cxnSp macro="">
      <xdr:nvCxnSpPr>
        <xdr:cNvPr id="106" name="直線コネクタ 105"/>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169120</xdr:rowOff>
    </xdr:from>
    <xdr:ext cx="762000" cy="259045"/>
    <xdr:sp macro="" textlink="">
      <xdr:nvSpPr>
        <xdr:cNvPr id="107" name="人口1人当たり決算額の推移最大値テキスト445"/>
        <xdr:cNvSpPr txBox="1"/>
      </xdr:nvSpPr>
      <xdr:spPr>
        <a:xfrm>
          <a:off x="5740400" y="609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44,718</a:t>
          </a:r>
          <a:endParaRPr kumimoji="1" lang="ja-JP" altLang="en-US" sz="1000" b="1">
            <a:latin typeface="ＭＳ Ｐゴシック"/>
          </a:endParaRPr>
        </a:p>
      </xdr:txBody>
    </xdr:sp>
    <xdr:clientData/>
  </xdr:oneCellAnchor>
  <xdr:twoCellAnchor>
    <xdr:from>
      <xdr:col>4</xdr:col>
      <xdr:colOff>1028700</xdr:colOff>
      <xdr:row>34</xdr:row>
      <xdr:rowOff>82743</xdr:rowOff>
    </xdr:from>
    <xdr:to>
      <xdr:col>5</xdr:col>
      <xdr:colOff>73025</xdr:colOff>
      <xdr:row>34</xdr:row>
      <xdr:rowOff>82743</xdr:rowOff>
    </xdr:to>
    <xdr:cxnSp macro="">
      <xdr:nvCxnSpPr>
        <xdr:cNvPr id="108" name="直線コネクタ 107"/>
        <xdr:cNvCxnSpPr/>
      </xdr:nvCxnSpPr>
      <xdr:spPr bwMode="auto">
        <a:xfrm>
          <a:off x="5562600" y="63501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80914</xdr:rowOff>
    </xdr:from>
    <xdr:to>
      <xdr:col>4</xdr:col>
      <xdr:colOff>1117600</xdr:colOff>
      <xdr:row>36</xdr:row>
      <xdr:rowOff>104918</xdr:rowOff>
    </xdr:to>
    <xdr:cxnSp macro="">
      <xdr:nvCxnSpPr>
        <xdr:cNvPr id="109" name="直線コネクタ 108"/>
        <xdr:cNvCxnSpPr/>
      </xdr:nvCxnSpPr>
      <xdr:spPr bwMode="auto">
        <a:xfrm flipV="1">
          <a:off x="5003800" y="7034164"/>
          <a:ext cx="647700" cy="2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107586</xdr:rowOff>
    </xdr:from>
    <xdr:ext cx="762000" cy="259045"/>
    <xdr:sp macro="" textlink="">
      <xdr:nvSpPr>
        <xdr:cNvPr id="110" name="人口1人当たり決算額の推移平均値テキスト445"/>
        <xdr:cNvSpPr txBox="1"/>
      </xdr:nvSpPr>
      <xdr:spPr>
        <a:xfrm>
          <a:off x="5740400" y="6717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32,175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262509</xdr:rowOff>
    </xdr:from>
    <xdr:to>
      <xdr:col>5</xdr:col>
      <xdr:colOff>34925</xdr:colOff>
      <xdr:row>36</xdr:row>
      <xdr:rowOff>21209</xdr:rowOff>
    </xdr:to>
    <xdr:sp macro="" textlink="">
      <xdr:nvSpPr>
        <xdr:cNvPr id="111" name="フローチャート : 判断 110"/>
        <xdr:cNvSpPr/>
      </xdr:nvSpPr>
      <xdr:spPr bwMode="auto">
        <a:xfrm>
          <a:off x="5600700" y="687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305948</xdr:rowOff>
    </xdr:from>
    <xdr:to>
      <xdr:col>4</xdr:col>
      <xdr:colOff>469900</xdr:colOff>
      <xdr:row>36</xdr:row>
      <xdr:rowOff>104918</xdr:rowOff>
    </xdr:to>
    <xdr:cxnSp macro="">
      <xdr:nvCxnSpPr>
        <xdr:cNvPr id="112" name="直線コネクタ 111"/>
        <xdr:cNvCxnSpPr/>
      </xdr:nvCxnSpPr>
      <xdr:spPr bwMode="auto">
        <a:xfrm>
          <a:off x="4305300" y="6916298"/>
          <a:ext cx="698500" cy="14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243307</xdr:rowOff>
    </xdr:from>
    <xdr:to>
      <xdr:col>4</xdr:col>
      <xdr:colOff>520700</xdr:colOff>
      <xdr:row>36</xdr:row>
      <xdr:rowOff>2007</xdr:rowOff>
    </xdr:to>
    <xdr:sp macro="" textlink="">
      <xdr:nvSpPr>
        <xdr:cNvPr id="113" name="フローチャート : 判断 112"/>
        <xdr:cNvSpPr/>
      </xdr:nvSpPr>
      <xdr:spPr bwMode="auto">
        <a:xfrm>
          <a:off x="49530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12184</xdr:rowOff>
    </xdr:from>
    <xdr:ext cx="736600" cy="259045"/>
    <xdr:sp macro="" textlink="">
      <xdr:nvSpPr>
        <xdr:cNvPr id="114" name="テキスト ボックス 113"/>
        <xdr:cNvSpPr txBox="1"/>
      </xdr:nvSpPr>
      <xdr:spPr>
        <a:xfrm>
          <a:off x="4622800" y="662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149814</xdr:rowOff>
    </xdr:from>
    <xdr:to>
      <xdr:col>3</xdr:col>
      <xdr:colOff>904875</xdr:colOff>
      <xdr:row>35</xdr:row>
      <xdr:rowOff>305948</xdr:rowOff>
    </xdr:to>
    <xdr:cxnSp macro="">
      <xdr:nvCxnSpPr>
        <xdr:cNvPr id="115" name="直線コネクタ 114"/>
        <xdr:cNvCxnSpPr/>
      </xdr:nvCxnSpPr>
      <xdr:spPr bwMode="auto">
        <a:xfrm>
          <a:off x="3606800" y="6760164"/>
          <a:ext cx="698500" cy="156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149078</xdr:rowOff>
    </xdr:from>
    <xdr:to>
      <xdr:col>3</xdr:col>
      <xdr:colOff>955675</xdr:colOff>
      <xdr:row>37</xdr:row>
      <xdr:rowOff>79228</xdr:rowOff>
    </xdr:to>
    <xdr:sp macro="" textlink="">
      <xdr:nvSpPr>
        <xdr:cNvPr id="116" name="フローチャート : 判断 115"/>
        <xdr:cNvSpPr/>
      </xdr:nvSpPr>
      <xdr:spPr bwMode="auto">
        <a:xfrm>
          <a:off x="4254500" y="7102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64005</xdr:rowOff>
    </xdr:from>
    <xdr:ext cx="762000" cy="259045"/>
    <xdr:sp macro="" textlink="">
      <xdr:nvSpPr>
        <xdr:cNvPr id="117" name="テキスト ボックス 116"/>
        <xdr:cNvSpPr txBox="1"/>
      </xdr:nvSpPr>
      <xdr:spPr>
        <a:xfrm>
          <a:off x="3924300" y="718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54442</xdr:rowOff>
    </xdr:from>
    <xdr:to>
      <xdr:col>3</xdr:col>
      <xdr:colOff>206375</xdr:colOff>
      <xdr:row>35</xdr:row>
      <xdr:rowOff>149814</xdr:rowOff>
    </xdr:to>
    <xdr:cxnSp macro="">
      <xdr:nvCxnSpPr>
        <xdr:cNvPr id="118" name="直線コネクタ 117"/>
        <xdr:cNvCxnSpPr/>
      </xdr:nvCxnSpPr>
      <xdr:spPr bwMode="auto">
        <a:xfrm>
          <a:off x="2908300" y="6664792"/>
          <a:ext cx="698500" cy="95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95037</xdr:rowOff>
    </xdr:from>
    <xdr:to>
      <xdr:col>3</xdr:col>
      <xdr:colOff>257175</xdr:colOff>
      <xdr:row>37</xdr:row>
      <xdr:rowOff>25187</xdr:rowOff>
    </xdr:to>
    <xdr:sp macro="" textlink="">
      <xdr:nvSpPr>
        <xdr:cNvPr id="119" name="フローチャート : 判断 118"/>
        <xdr:cNvSpPr/>
      </xdr:nvSpPr>
      <xdr:spPr bwMode="auto">
        <a:xfrm>
          <a:off x="3556000" y="7048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9964</xdr:rowOff>
    </xdr:from>
    <xdr:ext cx="762000" cy="259045"/>
    <xdr:sp macro="" textlink="">
      <xdr:nvSpPr>
        <xdr:cNvPr id="120" name="テキスト ボックス 119"/>
        <xdr:cNvSpPr txBox="1"/>
      </xdr:nvSpPr>
      <xdr:spPr>
        <a:xfrm>
          <a:off x="3225800" y="713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4876</xdr:rowOff>
    </xdr:from>
    <xdr:to>
      <xdr:col>2</xdr:col>
      <xdr:colOff>692150</xdr:colOff>
      <xdr:row>36</xdr:row>
      <xdr:rowOff>106476</xdr:rowOff>
    </xdr:to>
    <xdr:sp macro="" textlink="">
      <xdr:nvSpPr>
        <xdr:cNvPr id="121" name="フローチャート : 判断 120"/>
        <xdr:cNvSpPr/>
      </xdr:nvSpPr>
      <xdr:spPr bwMode="auto">
        <a:xfrm>
          <a:off x="2857500" y="6958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91253</xdr:rowOff>
    </xdr:from>
    <xdr:ext cx="762000" cy="259045"/>
    <xdr:sp macro="" textlink="">
      <xdr:nvSpPr>
        <xdr:cNvPr id="122" name="テキスト ボックス 121"/>
        <xdr:cNvSpPr txBox="1"/>
      </xdr:nvSpPr>
      <xdr:spPr>
        <a:xfrm>
          <a:off x="2527300" y="704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30114</xdr:rowOff>
    </xdr:from>
    <xdr:to>
      <xdr:col>5</xdr:col>
      <xdr:colOff>34925</xdr:colOff>
      <xdr:row>36</xdr:row>
      <xdr:rowOff>131714</xdr:rowOff>
    </xdr:to>
    <xdr:sp macro="" textlink="">
      <xdr:nvSpPr>
        <xdr:cNvPr id="128" name="円/楕円 127"/>
        <xdr:cNvSpPr/>
      </xdr:nvSpPr>
      <xdr:spPr bwMode="auto">
        <a:xfrm>
          <a:off x="5600700" y="6983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2191</xdr:rowOff>
    </xdr:from>
    <xdr:ext cx="762000" cy="259045"/>
    <xdr:sp macro="" textlink="">
      <xdr:nvSpPr>
        <xdr:cNvPr id="129" name="人口1人当たり決算額の推移該当値テキスト445"/>
        <xdr:cNvSpPr txBox="1"/>
      </xdr:nvSpPr>
      <xdr:spPr>
        <a:xfrm>
          <a:off x="5740400" y="695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29,758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54118</xdr:rowOff>
    </xdr:from>
    <xdr:to>
      <xdr:col>4</xdr:col>
      <xdr:colOff>520700</xdr:colOff>
      <xdr:row>36</xdr:row>
      <xdr:rowOff>155718</xdr:rowOff>
    </xdr:to>
    <xdr:sp macro="" textlink="">
      <xdr:nvSpPr>
        <xdr:cNvPr id="130" name="円/楕円 129"/>
        <xdr:cNvSpPr/>
      </xdr:nvSpPr>
      <xdr:spPr bwMode="auto">
        <a:xfrm>
          <a:off x="4953000" y="700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140495</xdr:rowOff>
    </xdr:from>
    <xdr:ext cx="736600" cy="259045"/>
    <xdr:sp macro="" textlink="">
      <xdr:nvSpPr>
        <xdr:cNvPr id="131" name="テキスト ボックス 130"/>
        <xdr:cNvSpPr txBox="1"/>
      </xdr:nvSpPr>
      <xdr:spPr>
        <a:xfrm>
          <a:off x="4622800" y="7093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255148</xdr:rowOff>
    </xdr:from>
    <xdr:to>
      <xdr:col>3</xdr:col>
      <xdr:colOff>955675</xdr:colOff>
      <xdr:row>36</xdr:row>
      <xdr:rowOff>13848</xdr:rowOff>
    </xdr:to>
    <xdr:sp macro="" textlink="">
      <xdr:nvSpPr>
        <xdr:cNvPr id="132" name="円/楕円 131"/>
        <xdr:cNvSpPr/>
      </xdr:nvSpPr>
      <xdr:spPr bwMode="auto">
        <a:xfrm>
          <a:off x="4254500" y="686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24025</xdr:rowOff>
    </xdr:from>
    <xdr:ext cx="762000" cy="259045"/>
    <xdr:sp macro="" textlink="">
      <xdr:nvSpPr>
        <xdr:cNvPr id="133" name="テキスト ボックス 132"/>
        <xdr:cNvSpPr txBox="1"/>
      </xdr:nvSpPr>
      <xdr:spPr>
        <a:xfrm>
          <a:off x="3924300" y="663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99014</xdr:rowOff>
    </xdr:from>
    <xdr:to>
      <xdr:col>3</xdr:col>
      <xdr:colOff>257175</xdr:colOff>
      <xdr:row>35</xdr:row>
      <xdr:rowOff>200614</xdr:rowOff>
    </xdr:to>
    <xdr:sp macro="" textlink="">
      <xdr:nvSpPr>
        <xdr:cNvPr id="134" name="円/楕円 133"/>
        <xdr:cNvSpPr/>
      </xdr:nvSpPr>
      <xdr:spPr bwMode="auto">
        <a:xfrm>
          <a:off x="3556000" y="670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210791</xdr:rowOff>
    </xdr:from>
    <xdr:ext cx="762000" cy="259045"/>
    <xdr:sp macro="" textlink="">
      <xdr:nvSpPr>
        <xdr:cNvPr id="135" name="テキスト ボックス 134"/>
        <xdr:cNvSpPr txBox="1"/>
      </xdr:nvSpPr>
      <xdr:spPr>
        <a:xfrm>
          <a:off x="3225800" y="647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35,751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3642</xdr:rowOff>
    </xdr:from>
    <xdr:to>
      <xdr:col>2</xdr:col>
      <xdr:colOff>692150</xdr:colOff>
      <xdr:row>35</xdr:row>
      <xdr:rowOff>105242</xdr:rowOff>
    </xdr:to>
    <xdr:sp macro="" textlink="">
      <xdr:nvSpPr>
        <xdr:cNvPr id="136" name="円/楕円 135"/>
        <xdr:cNvSpPr/>
      </xdr:nvSpPr>
      <xdr:spPr bwMode="auto">
        <a:xfrm>
          <a:off x="2857500" y="6613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115419</xdr:rowOff>
    </xdr:from>
    <xdr:ext cx="762000" cy="259045"/>
    <xdr:sp macro="" textlink="">
      <xdr:nvSpPr>
        <xdr:cNvPr id="137" name="テキスト ボックス 136"/>
        <xdr:cNvSpPr txBox="1"/>
      </xdr:nvSpPr>
      <xdr:spPr>
        <a:xfrm>
          <a:off x="2527300" y="638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1,074,705
1,059,931
4,247.61
508,721,490
490,075,968
1,437,059
299,025,115
1,215,152,116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258.2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25629</xdr:rowOff>
    </xdr:from>
    <xdr:to>
      <xdr:col>6</xdr:col>
      <xdr:colOff>510540</xdr:colOff>
      <xdr:row>37</xdr:row>
      <xdr:rowOff>76241</xdr:rowOff>
    </xdr:to>
    <xdr:cxnSp macro="">
      <xdr:nvCxnSpPr>
        <xdr:cNvPr id="54" name="直線コネクタ 53"/>
        <xdr:cNvCxnSpPr/>
      </xdr:nvCxnSpPr>
      <xdr:spPr>
        <a:xfrm flipV="1">
          <a:off x="4633595" y="5340579"/>
          <a:ext cx="1270" cy="107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80068</xdr:rowOff>
    </xdr:from>
    <xdr:ext cx="599010" cy="259045"/>
    <xdr:sp macro="" textlink="">
      <xdr:nvSpPr>
        <xdr:cNvPr id="55" name="人件費最小値テキスト"/>
        <xdr:cNvSpPr txBox="1"/>
      </xdr:nvSpPr>
      <xdr:spPr>
        <a:xfrm>
          <a:off x="4686300" y="642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105,138</a:t>
          </a:r>
          <a:endParaRPr kumimoji="1" lang="ja-JP" altLang="en-US" sz="1000" b="1">
            <a:latin typeface="ＭＳ Ｐゴシック"/>
          </a:endParaRPr>
        </a:p>
      </xdr:txBody>
    </xdr:sp>
    <xdr:clientData/>
  </xdr:oneCellAnchor>
  <xdr:twoCellAnchor>
    <xdr:from>
      <xdr:col>6</xdr:col>
      <xdr:colOff>422275</xdr:colOff>
      <xdr:row>37</xdr:row>
      <xdr:rowOff>76241</xdr:rowOff>
    </xdr:from>
    <xdr:to>
      <xdr:col>6</xdr:col>
      <xdr:colOff>600075</xdr:colOff>
      <xdr:row>37</xdr:row>
      <xdr:rowOff>76241</xdr:rowOff>
    </xdr:to>
    <xdr:cxnSp macro="">
      <xdr:nvCxnSpPr>
        <xdr:cNvPr id="56" name="直線コネクタ 55"/>
        <xdr:cNvCxnSpPr/>
      </xdr:nvCxnSpPr>
      <xdr:spPr>
        <a:xfrm>
          <a:off x="4546600" y="641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143756</xdr:rowOff>
    </xdr:from>
    <xdr:ext cx="599010" cy="259045"/>
    <xdr:sp macro="" textlink="">
      <xdr:nvSpPr>
        <xdr:cNvPr id="57" name="人件費最大値テキスト"/>
        <xdr:cNvSpPr txBox="1"/>
      </xdr:nvSpPr>
      <xdr:spPr>
        <a:xfrm>
          <a:off x="4686300" y="511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128,745</a:t>
          </a:r>
          <a:endParaRPr kumimoji="1" lang="ja-JP" altLang="en-US" sz="1000" b="1">
            <a:latin typeface="ＭＳ Ｐゴシック"/>
          </a:endParaRPr>
        </a:p>
      </xdr:txBody>
    </xdr:sp>
    <xdr:clientData/>
  </xdr:oneCellAnchor>
  <xdr:twoCellAnchor>
    <xdr:from>
      <xdr:col>6</xdr:col>
      <xdr:colOff>422275</xdr:colOff>
      <xdr:row>31</xdr:row>
      <xdr:rowOff>25629</xdr:rowOff>
    </xdr:from>
    <xdr:to>
      <xdr:col>6</xdr:col>
      <xdr:colOff>600075</xdr:colOff>
      <xdr:row>31</xdr:row>
      <xdr:rowOff>25629</xdr:rowOff>
    </xdr:to>
    <xdr:cxnSp macro="">
      <xdr:nvCxnSpPr>
        <xdr:cNvPr id="58" name="直線コネクタ 57"/>
        <xdr:cNvCxnSpPr/>
      </xdr:nvCxnSpPr>
      <xdr:spPr>
        <a:xfrm>
          <a:off x="4546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39527</xdr:rowOff>
    </xdr:from>
    <xdr:to>
      <xdr:col>6</xdr:col>
      <xdr:colOff>511175</xdr:colOff>
      <xdr:row>32</xdr:row>
      <xdr:rowOff>128041</xdr:rowOff>
    </xdr:to>
    <xdr:cxnSp macro="">
      <xdr:nvCxnSpPr>
        <xdr:cNvPr id="59" name="直線コネクタ 58"/>
        <xdr:cNvCxnSpPr/>
      </xdr:nvCxnSpPr>
      <xdr:spPr>
        <a:xfrm>
          <a:off x="3797300" y="5525927"/>
          <a:ext cx="838200" cy="8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44193</xdr:rowOff>
    </xdr:from>
    <xdr:ext cx="599010" cy="259045"/>
    <xdr:sp macro="" textlink="">
      <xdr:nvSpPr>
        <xdr:cNvPr id="60" name="人件費平均値テキスト"/>
        <xdr:cNvSpPr txBox="1"/>
      </xdr:nvSpPr>
      <xdr:spPr>
        <a:xfrm>
          <a:off x="4686300" y="5702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119,256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65766</xdr:rowOff>
    </xdr:from>
    <xdr:to>
      <xdr:col>6</xdr:col>
      <xdr:colOff>561975</xdr:colOff>
      <xdr:row>33</xdr:row>
      <xdr:rowOff>167366</xdr:rowOff>
    </xdr:to>
    <xdr:sp macro="" textlink="">
      <xdr:nvSpPr>
        <xdr:cNvPr id="61" name="フローチャート : 判断 60"/>
        <xdr:cNvSpPr/>
      </xdr:nvSpPr>
      <xdr:spPr>
        <a:xfrm>
          <a:off x="4584700" y="572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39527</xdr:rowOff>
    </xdr:from>
    <xdr:to>
      <xdr:col>5</xdr:col>
      <xdr:colOff>358775</xdr:colOff>
      <xdr:row>32</xdr:row>
      <xdr:rowOff>75098</xdr:rowOff>
    </xdr:to>
    <xdr:cxnSp macro="">
      <xdr:nvCxnSpPr>
        <xdr:cNvPr id="62" name="直線コネクタ 61"/>
        <xdr:cNvCxnSpPr/>
      </xdr:nvCxnSpPr>
      <xdr:spPr>
        <a:xfrm flipV="1">
          <a:off x="2908300" y="5525927"/>
          <a:ext cx="889000" cy="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94981</xdr:rowOff>
    </xdr:from>
    <xdr:to>
      <xdr:col>5</xdr:col>
      <xdr:colOff>409575</xdr:colOff>
      <xdr:row>34</xdr:row>
      <xdr:rowOff>25131</xdr:rowOff>
    </xdr:to>
    <xdr:sp macro="" textlink="">
      <xdr:nvSpPr>
        <xdr:cNvPr id="63" name="フローチャート : 判断 62"/>
        <xdr:cNvSpPr/>
      </xdr:nvSpPr>
      <xdr:spPr>
        <a:xfrm>
          <a:off x="3746500" y="575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16258</xdr:rowOff>
    </xdr:from>
    <xdr:ext cx="599010" cy="259045"/>
    <xdr:sp macro="" textlink="">
      <xdr:nvSpPr>
        <xdr:cNvPr id="64" name="テキスト ボックス 63"/>
        <xdr:cNvSpPr txBox="1"/>
      </xdr:nvSpPr>
      <xdr:spPr>
        <a:xfrm>
          <a:off x="3485094" y="584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118,617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75098</xdr:rowOff>
    </xdr:from>
    <xdr:to>
      <xdr:col>4</xdr:col>
      <xdr:colOff>155575</xdr:colOff>
      <xdr:row>33</xdr:row>
      <xdr:rowOff>13056</xdr:rowOff>
    </xdr:to>
    <xdr:cxnSp macro="">
      <xdr:nvCxnSpPr>
        <xdr:cNvPr id="65" name="直線コネクタ 64"/>
        <xdr:cNvCxnSpPr/>
      </xdr:nvCxnSpPr>
      <xdr:spPr>
        <a:xfrm flipV="1">
          <a:off x="2019300" y="5561498"/>
          <a:ext cx="889000" cy="10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48163</xdr:rowOff>
    </xdr:from>
    <xdr:to>
      <xdr:col>4</xdr:col>
      <xdr:colOff>206375</xdr:colOff>
      <xdr:row>33</xdr:row>
      <xdr:rowOff>149763</xdr:rowOff>
    </xdr:to>
    <xdr:sp macro="" textlink="">
      <xdr:nvSpPr>
        <xdr:cNvPr id="66" name="フローチャート : 判断 65"/>
        <xdr:cNvSpPr/>
      </xdr:nvSpPr>
      <xdr:spPr>
        <a:xfrm>
          <a:off x="2857500" y="570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140890</xdr:rowOff>
    </xdr:from>
    <xdr:ext cx="599010" cy="259045"/>
    <xdr:sp macro="" textlink="">
      <xdr:nvSpPr>
        <xdr:cNvPr id="67" name="テキスト ボックス 66"/>
        <xdr:cNvSpPr txBox="1"/>
      </xdr:nvSpPr>
      <xdr:spPr>
        <a:xfrm>
          <a:off x="2608794" y="579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119,641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127904</xdr:rowOff>
    </xdr:from>
    <xdr:to>
      <xdr:col>2</xdr:col>
      <xdr:colOff>638175</xdr:colOff>
      <xdr:row>33</xdr:row>
      <xdr:rowOff>13056</xdr:rowOff>
    </xdr:to>
    <xdr:cxnSp macro="">
      <xdr:nvCxnSpPr>
        <xdr:cNvPr id="68" name="直線コネクタ 67"/>
        <xdr:cNvCxnSpPr/>
      </xdr:nvCxnSpPr>
      <xdr:spPr>
        <a:xfrm>
          <a:off x="1130300" y="5442854"/>
          <a:ext cx="889000" cy="22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58679</xdr:rowOff>
    </xdr:from>
    <xdr:to>
      <xdr:col>3</xdr:col>
      <xdr:colOff>3175</xdr:colOff>
      <xdr:row>34</xdr:row>
      <xdr:rowOff>160279</xdr:rowOff>
    </xdr:to>
    <xdr:sp macro="" textlink="">
      <xdr:nvSpPr>
        <xdr:cNvPr id="69" name="フローチャート : 判断 68"/>
        <xdr:cNvSpPr/>
      </xdr:nvSpPr>
      <xdr:spPr>
        <a:xfrm>
          <a:off x="1968500" y="588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151406</xdr:rowOff>
    </xdr:from>
    <xdr:ext cx="599010" cy="259045"/>
    <xdr:sp macro="" textlink="">
      <xdr:nvSpPr>
        <xdr:cNvPr id="70" name="テキスト ボックス 69"/>
        <xdr:cNvSpPr txBox="1"/>
      </xdr:nvSpPr>
      <xdr:spPr>
        <a:xfrm>
          <a:off x="1719794" y="598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115,661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112766</xdr:rowOff>
    </xdr:from>
    <xdr:to>
      <xdr:col>1</xdr:col>
      <xdr:colOff>485775</xdr:colOff>
      <xdr:row>34</xdr:row>
      <xdr:rowOff>42916</xdr:rowOff>
    </xdr:to>
    <xdr:sp macro="" textlink="">
      <xdr:nvSpPr>
        <xdr:cNvPr id="71" name="フローチャート : 判断 70"/>
        <xdr:cNvSpPr/>
      </xdr:nvSpPr>
      <xdr:spPr>
        <a:xfrm>
          <a:off x="1079500" y="57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34043</xdr:rowOff>
    </xdr:from>
    <xdr:ext cx="599010" cy="259045"/>
    <xdr:sp macro="" textlink="">
      <xdr:nvSpPr>
        <xdr:cNvPr id="72" name="テキスト ボックス 71"/>
        <xdr:cNvSpPr txBox="1"/>
      </xdr:nvSpPr>
      <xdr:spPr>
        <a:xfrm>
          <a:off x="830794" y="586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77241</xdr:rowOff>
    </xdr:from>
    <xdr:to>
      <xdr:col>6</xdr:col>
      <xdr:colOff>561975</xdr:colOff>
      <xdr:row>33</xdr:row>
      <xdr:rowOff>7391</xdr:rowOff>
    </xdr:to>
    <xdr:sp macro="" textlink="">
      <xdr:nvSpPr>
        <xdr:cNvPr id="78" name="円/楕円 77"/>
        <xdr:cNvSpPr/>
      </xdr:nvSpPr>
      <xdr:spPr>
        <a:xfrm>
          <a:off x="4584700" y="556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100118</xdr:rowOff>
    </xdr:from>
    <xdr:ext cx="599010" cy="259045"/>
    <xdr:sp macro="" textlink="">
      <xdr:nvSpPr>
        <xdr:cNvPr id="79" name="人件費該当値テキスト"/>
        <xdr:cNvSpPr txBox="1"/>
      </xdr:nvSpPr>
      <xdr:spPr>
        <a:xfrm>
          <a:off x="4686300" y="541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122,755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160177</xdr:rowOff>
    </xdr:from>
    <xdr:to>
      <xdr:col>5</xdr:col>
      <xdr:colOff>409575</xdr:colOff>
      <xdr:row>32</xdr:row>
      <xdr:rowOff>90327</xdr:rowOff>
    </xdr:to>
    <xdr:sp macro="" textlink="">
      <xdr:nvSpPr>
        <xdr:cNvPr id="80" name="円/楕円 79"/>
        <xdr:cNvSpPr/>
      </xdr:nvSpPr>
      <xdr:spPr>
        <a:xfrm>
          <a:off x="3746500" y="54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30</xdr:row>
      <xdr:rowOff>106854</xdr:rowOff>
    </xdr:from>
    <xdr:ext cx="599010" cy="259045"/>
    <xdr:sp macro="" textlink="">
      <xdr:nvSpPr>
        <xdr:cNvPr id="81" name="テキスト ボックス 80"/>
        <xdr:cNvSpPr txBox="1"/>
      </xdr:nvSpPr>
      <xdr:spPr>
        <a:xfrm>
          <a:off x="3485094" y="525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124,691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24298</xdr:rowOff>
    </xdr:from>
    <xdr:to>
      <xdr:col>4</xdr:col>
      <xdr:colOff>206375</xdr:colOff>
      <xdr:row>32</xdr:row>
      <xdr:rowOff>125898</xdr:rowOff>
    </xdr:to>
    <xdr:sp macro="" textlink="">
      <xdr:nvSpPr>
        <xdr:cNvPr id="82" name="円/楕円 81"/>
        <xdr:cNvSpPr/>
      </xdr:nvSpPr>
      <xdr:spPr>
        <a:xfrm>
          <a:off x="2857500" y="55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142425</xdr:rowOff>
    </xdr:from>
    <xdr:ext cx="599010" cy="259045"/>
    <xdr:sp macro="" textlink="">
      <xdr:nvSpPr>
        <xdr:cNvPr id="83" name="テキスト ボックス 82"/>
        <xdr:cNvSpPr txBox="1"/>
      </xdr:nvSpPr>
      <xdr:spPr>
        <a:xfrm>
          <a:off x="2608794" y="528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123,913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133706</xdr:rowOff>
    </xdr:from>
    <xdr:to>
      <xdr:col>3</xdr:col>
      <xdr:colOff>3175</xdr:colOff>
      <xdr:row>33</xdr:row>
      <xdr:rowOff>63856</xdr:rowOff>
    </xdr:to>
    <xdr:sp macro="" textlink="">
      <xdr:nvSpPr>
        <xdr:cNvPr id="84" name="円/楕円 83"/>
        <xdr:cNvSpPr/>
      </xdr:nvSpPr>
      <xdr:spPr>
        <a:xfrm>
          <a:off x="1968500" y="562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80383</xdr:rowOff>
    </xdr:from>
    <xdr:ext cx="599010" cy="259045"/>
    <xdr:sp macro="" textlink="">
      <xdr:nvSpPr>
        <xdr:cNvPr id="85" name="テキスト ボックス 84"/>
        <xdr:cNvSpPr txBox="1"/>
      </xdr:nvSpPr>
      <xdr:spPr>
        <a:xfrm>
          <a:off x="1719794" y="539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121,520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77104</xdr:rowOff>
    </xdr:from>
    <xdr:to>
      <xdr:col>1</xdr:col>
      <xdr:colOff>485775</xdr:colOff>
      <xdr:row>32</xdr:row>
      <xdr:rowOff>7254</xdr:rowOff>
    </xdr:to>
    <xdr:sp macro="" textlink="">
      <xdr:nvSpPr>
        <xdr:cNvPr id="86" name="円/楕円 85"/>
        <xdr:cNvSpPr/>
      </xdr:nvSpPr>
      <xdr:spPr>
        <a:xfrm>
          <a:off x="1079500" y="53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23781</xdr:rowOff>
    </xdr:from>
    <xdr:ext cx="599010" cy="259045"/>
    <xdr:sp macro="" textlink="">
      <xdr:nvSpPr>
        <xdr:cNvPr id="87" name="テキスト ボックス 86"/>
        <xdr:cNvSpPr txBox="1"/>
      </xdr:nvSpPr>
      <xdr:spPr>
        <a:xfrm>
          <a:off x="830794" y="516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58</xdr:row>
      <xdr:rowOff>128105</xdr:rowOff>
    </xdr:from>
    <xdr:ext cx="467179" cy="259045"/>
    <xdr:sp macro="" textlink="">
      <xdr:nvSpPr>
        <xdr:cNvPr id="98" name="テキスト ボックス 97"/>
        <xdr:cNvSpPr txBox="1"/>
      </xdr:nvSpPr>
      <xdr:spPr>
        <a:xfrm>
          <a:off x="294821" y="10072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161145</xdr:rowOff>
    </xdr:from>
    <xdr:to>
      <xdr:col>6</xdr:col>
      <xdr:colOff>510540</xdr:colOff>
      <xdr:row>58</xdr:row>
      <xdr:rowOff>113247</xdr:rowOff>
    </xdr:to>
    <xdr:cxnSp macro="">
      <xdr:nvCxnSpPr>
        <xdr:cNvPr id="112" name="直線コネクタ 111"/>
        <xdr:cNvCxnSpPr/>
      </xdr:nvCxnSpPr>
      <xdr:spPr>
        <a:xfrm flipV="1">
          <a:off x="4633595" y="8733645"/>
          <a:ext cx="1270" cy="1323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117074</xdr:rowOff>
    </xdr:from>
    <xdr:ext cx="534377" cy="259045"/>
    <xdr:sp macro="" textlink="">
      <xdr:nvSpPr>
        <xdr:cNvPr id="113" name="物件費最小値テキスト"/>
        <xdr:cNvSpPr txBox="1"/>
      </xdr:nvSpPr>
      <xdr:spPr>
        <a:xfrm>
          <a:off x="4686300" y="1006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10,443</a:t>
          </a:r>
          <a:endParaRPr kumimoji="1" lang="ja-JP" altLang="en-US" sz="1000" b="1">
            <a:latin typeface="ＭＳ Ｐゴシック"/>
          </a:endParaRPr>
        </a:p>
      </xdr:txBody>
    </xdr:sp>
    <xdr:clientData/>
  </xdr:oneCellAnchor>
  <xdr:twoCellAnchor>
    <xdr:from>
      <xdr:col>6</xdr:col>
      <xdr:colOff>422275</xdr:colOff>
      <xdr:row>58</xdr:row>
      <xdr:rowOff>113247</xdr:rowOff>
    </xdr:from>
    <xdr:to>
      <xdr:col>6</xdr:col>
      <xdr:colOff>600075</xdr:colOff>
      <xdr:row>58</xdr:row>
      <xdr:rowOff>113247</xdr:rowOff>
    </xdr:to>
    <xdr:cxnSp macro="">
      <xdr:nvCxnSpPr>
        <xdr:cNvPr id="114" name="直線コネクタ 113"/>
        <xdr:cNvCxnSpPr/>
      </xdr:nvCxnSpPr>
      <xdr:spPr>
        <a:xfrm>
          <a:off x="4546600" y="1005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107822</xdr:rowOff>
    </xdr:from>
    <xdr:ext cx="534377" cy="259045"/>
    <xdr:sp macro="" textlink="">
      <xdr:nvSpPr>
        <xdr:cNvPr id="115" name="物件費最大値テキスト"/>
        <xdr:cNvSpPr txBox="1"/>
      </xdr:nvSpPr>
      <xdr:spPr>
        <a:xfrm>
          <a:off x="4686300" y="850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22,603</a:t>
          </a:r>
          <a:endParaRPr kumimoji="1" lang="ja-JP" altLang="en-US" sz="1000" b="1">
            <a:latin typeface="ＭＳ Ｐゴシック"/>
          </a:endParaRPr>
        </a:p>
      </xdr:txBody>
    </xdr:sp>
    <xdr:clientData/>
  </xdr:oneCellAnchor>
  <xdr:twoCellAnchor>
    <xdr:from>
      <xdr:col>6</xdr:col>
      <xdr:colOff>422275</xdr:colOff>
      <xdr:row>50</xdr:row>
      <xdr:rowOff>161145</xdr:rowOff>
    </xdr:from>
    <xdr:to>
      <xdr:col>6</xdr:col>
      <xdr:colOff>600075</xdr:colOff>
      <xdr:row>50</xdr:row>
      <xdr:rowOff>161145</xdr:rowOff>
    </xdr:to>
    <xdr:cxnSp macro="">
      <xdr:nvCxnSpPr>
        <xdr:cNvPr id="116" name="直線コネクタ 115"/>
        <xdr:cNvCxnSpPr/>
      </xdr:nvCxnSpPr>
      <xdr:spPr>
        <a:xfrm>
          <a:off x="4546600" y="873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21263</xdr:rowOff>
    </xdr:from>
    <xdr:to>
      <xdr:col>6</xdr:col>
      <xdr:colOff>511175</xdr:colOff>
      <xdr:row>53</xdr:row>
      <xdr:rowOff>61758</xdr:rowOff>
    </xdr:to>
    <xdr:cxnSp macro="">
      <xdr:nvCxnSpPr>
        <xdr:cNvPr id="117" name="直線コネクタ 116"/>
        <xdr:cNvCxnSpPr/>
      </xdr:nvCxnSpPr>
      <xdr:spPr>
        <a:xfrm>
          <a:off x="3797300" y="9108113"/>
          <a:ext cx="8382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51543</xdr:rowOff>
    </xdr:from>
    <xdr:ext cx="534377" cy="259045"/>
    <xdr:sp macro="" textlink="">
      <xdr:nvSpPr>
        <xdr:cNvPr id="118" name="物件費平均値テキスト"/>
        <xdr:cNvSpPr txBox="1"/>
      </xdr:nvSpPr>
      <xdr:spPr>
        <a:xfrm>
          <a:off x="4686300" y="9652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13,495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73116</xdr:rowOff>
    </xdr:from>
    <xdr:to>
      <xdr:col>6</xdr:col>
      <xdr:colOff>561975</xdr:colOff>
      <xdr:row>57</xdr:row>
      <xdr:rowOff>3266</xdr:rowOff>
    </xdr:to>
    <xdr:sp macro="" textlink="">
      <xdr:nvSpPr>
        <xdr:cNvPr id="119" name="フローチャート : 判断 118"/>
        <xdr:cNvSpPr/>
      </xdr:nvSpPr>
      <xdr:spPr>
        <a:xfrm>
          <a:off x="4584700" y="967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167132</xdr:rowOff>
    </xdr:from>
    <xdr:to>
      <xdr:col>5</xdr:col>
      <xdr:colOff>358775</xdr:colOff>
      <xdr:row>53</xdr:row>
      <xdr:rowOff>21263</xdr:rowOff>
    </xdr:to>
    <xdr:cxnSp macro="">
      <xdr:nvCxnSpPr>
        <xdr:cNvPr id="120" name="直線コネクタ 119"/>
        <xdr:cNvCxnSpPr/>
      </xdr:nvCxnSpPr>
      <xdr:spPr>
        <a:xfrm>
          <a:off x="2908300" y="9082532"/>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36322</xdr:rowOff>
    </xdr:from>
    <xdr:to>
      <xdr:col>5</xdr:col>
      <xdr:colOff>409575</xdr:colOff>
      <xdr:row>56</xdr:row>
      <xdr:rowOff>137922</xdr:rowOff>
    </xdr:to>
    <xdr:sp macro="" textlink="">
      <xdr:nvSpPr>
        <xdr:cNvPr id="121" name="フローチャート : 判断 120"/>
        <xdr:cNvSpPr/>
      </xdr:nvSpPr>
      <xdr:spPr>
        <a:xfrm>
          <a:off x="3746500" y="96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129049</xdr:rowOff>
    </xdr:from>
    <xdr:ext cx="534377" cy="259045"/>
    <xdr:sp macro="" textlink="">
      <xdr:nvSpPr>
        <xdr:cNvPr id="122" name="テキスト ボックス 121"/>
        <xdr:cNvSpPr txBox="1"/>
      </xdr:nvSpPr>
      <xdr:spPr>
        <a:xfrm>
          <a:off x="3517411" y="97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167132</xdr:rowOff>
    </xdr:from>
    <xdr:to>
      <xdr:col>4</xdr:col>
      <xdr:colOff>155575</xdr:colOff>
      <xdr:row>53</xdr:row>
      <xdr:rowOff>53703</xdr:rowOff>
    </xdr:to>
    <xdr:cxnSp macro="">
      <xdr:nvCxnSpPr>
        <xdr:cNvPr id="123" name="直線コネクタ 122"/>
        <xdr:cNvCxnSpPr/>
      </xdr:nvCxnSpPr>
      <xdr:spPr>
        <a:xfrm flipV="1">
          <a:off x="2019300" y="9082532"/>
          <a:ext cx="889000" cy="5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44269</xdr:rowOff>
    </xdr:from>
    <xdr:to>
      <xdr:col>4</xdr:col>
      <xdr:colOff>206375</xdr:colOff>
      <xdr:row>54</xdr:row>
      <xdr:rowOff>145869</xdr:rowOff>
    </xdr:to>
    <xdr:sp macro="" textlink="">
      <xdr:nvSpPr>
        <xdr:cNvPr id="124" name="フローチャート : 判断 123"/>
        <xdr:cNvSpPr/>
      </xdr:nvSpPr>
      <xdr:spPr>
        <a:xfrm>
          <a:off x="2857500" y="93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136996</xdr:rowOff>
    </xdr:from>
    <xdr:ext cx="534377" cy="259045"/>
    <xdr:sp macro="" textlink="">
      <xdr:nvSpPr>
        <xdr:cNvPr id="125" name="テキスト ボックス 124"/>
        <xdr:cNvSpPr txBox="1"/>
      </xdr:nvSpPr>
      <xdr:spPr>
        <a:xfrm>
          <a:off x="2641111" y="939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16,910</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4064</xdr:rowOff>
    </xdr:from>
    <xdr:to>
      <xdr:col>2</xdr:col>
      <xdr:colOff>638175</xdr:colOff>
      <xdr:row>53</xdr:row>
      <xdr:rowOff>53703</xdr:rowOff>
    </xdr:to>
    <xdr:cxnSp macro="">
      <xdr:nvCxnSpPr>
        <xdr:cNvPr id="126" name="直線コネクタ 125"/>
        <xdr:cNvCxnSpPr/>
      </xdr:nvCxnSpPr>
      <xdr:spPr>
        <a:xfrm>
          <a:off x="1130300" y="9090914"/>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123734</xdr:rowOff>
    </xdr:from>
    <xdr:to>
      <xdr:col>3</xdr:col>
      <xdr:colOff>3175</xdr:colOff>
      <xdr:row>54</xdr:row>
      <xdr:rowOff>53884</xdr:rowOff>
    </xdr:to>
    <xdr:sp macro="" textlink="">
      <xdr:nvSpPr>
        <xdr:cNvPr id="127" name="フローチャート : 判断 126"/>
        <xdr:cNvSpPr/>
      </xdr:nvSpPr>
      <xdr:spPr>
        <a:xfrm>
          <a:off x="1968500" y="921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45011</xdr:rowOff>
    </xdr:from>
    <xdr:ext cx="534377" cy="259045"/>
    <xdr:sp macro="" textlink="">
      <xdr:nvSpPr>
        <xdr:cNvPr id="128" name="テキスト ボックス 127"/>
        <xdr:cNvSpPr txBox="1"/>
      </xdr:nvSpPr>
      <xdr:spPr>
        <a:xfrm>
          <a:off x="1752111" y="930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17,755</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150187</xdr:rowOff>
    </xdr:from>
    <xdr:to>
      <xdr:col>1</xdr:col>
      <xdr:colOff>485775</xdr:colOff>
      <xdr:row>53</xdr:row>
      <xdr:rowOff>80337</xdr:rowOff>
    </xdr:to>
    <xdr:sp macro="" textlink="">
      <xdr:nvSpPr>
        <xdr:cNvPr id="129" name="フローチャート : 判断 128"/>
        <xdr:cNvSpPr/>
      </xdr:nvSpPr>
      <xdr:spPr>
        <a:xfrm>
          <a:off x="1079500" y="90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71464</xdr:rowOff>
    </xdr:from>
    <xdr:ext cx="534377" cy="259045"/>
    <xdr:sp macro="" textlink="">
      <xdr:nvSpPr>
        <xdr:cNvPr id="130" name="テキスト ボックス 129"/>
        <xdr:cNvSpPr txBox="1"/>
      </xdr:nvSpPr>
      <xdr:spPr>
        <a:xfrm>
          <a:off x="863111" y="91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10958</xdr:rowOff>
    </xdr:from>
    <xdr:to>
      <xdr:col>6</xdr:col>
      <xdr:colOff>561975</xdr:colOff>
      <xdr:row>53</xdr:row>
      <xdr:rowOff>112558</xdr:rowOff>
    </xdr:to>
    <xdr:sp macro="" textlink="">
      <xdr:nvSpPr>
        <xdr:cNvPr id="136" name="円/楕円 135"/>
        <xdr:cNvSpPr/>
      </xdr:nvSpPr>
      <xdr:spPr>
        <a:xfrm>
          <a:off x="4584700" y="90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33835</xdr:rowOff>
    </xdr:from>
    <xdr:ext cx="534377" cy="259045"/>
    <xdr:sp macro="" textlink="">
      <xdr:nvSpPr>
        <xdr:cNvPr id="137" name="物件費該当値テキスト"/>
        <xdr:cNvSpPr txBox="1"/>
      </xdr:nvSpPr>
      <xdr:spPr>
        <a:xfrm>
          <a:off x="4686300" y="894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18,791</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141913</xdr:rowOff>
    </xdr:from>
    <xdr:to>
      <xdr:col>5</xdr:col>
      <xdr:colOff>409575</xdr:colOff>
      <xdr:row>53</xdr:row>
      <xdr:rowOff>72063</xdr:rowOff>
    </xdr:to>
    <xdr:sp macro="" textlink="">
      <xdr:nvSpPr>
        <xdr:cNvPr id="138" name="円/楕円 137"/>
        <xdr:cNvSpPr/>
      </xdr:nvSpPr>
      <xdr:spPr>
        <a:xfrm>
          <a:off x="3746500" y="90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51</xdr:row>
      <xdr:rowOff>88590</xdr:rowOff>
    </xdr:from>
    <xdr:ext cx="534377" cy="259045"/>
    <xdr:sp macro="" textlink="">
      <xdr:nvSpPr>
        <xdr:cNvPr id="139" name="テキスト ボックス 138"/>
        <xdr:cNvSpPr txBox="1"/>
      </xdr:nvSpPr>
      <xdr:spPr>
        <a:xfrm>
          <a:off x="3517411" y="883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19,163</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116332</xdr:rowOff>
    </xdr:from>
    <xdr:to>
      <xdr:col>4</xdr:col>
      <xdr:colOff>206375</xdr:colOff>
      <xdr:row>53</xdr:row>
      <xdr:rowOff>46482</xdr:rowOff>
    </xdr:to>
    <xdr:sp macro="" textlink="">
      <xdr:nvSpPr>
        <xdr:cNvPr id="140" name="円/楕円 139"/>
        <xdr:cNvSpPr/>
      </xdr:nvSpPr>
      <xdr:spPr>
        <a:xfrm>
          <a:off x="2857500" y="90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63009</xdr:rowOff>
    </xdr:from>
    <xdr:ext cx="534377" cy="259045"/>
    <xdr:sp macro="" textlink="">
      <xdr:nvSpPr>
        <xdr:cNvPr id="141" name="テキスト ボックス 140"/>
        <xdr:cNvSpPr txBox="1"/>
      </xdr:nvSpPr>
      <xdr:spPr>
        <a:xfrm>
          <a:off x="2641111" y="88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19,398</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2903</xdr:rowOff>
    </xdr:from>
    <xdr:to>
      <xdr:col>3</xdr:col>
      <xdr:colOff>3175</xdr:colOff>
      <xdr:row>53</xdr:row>
      <xdr:rowOff>104503</xdr:rowOff>
    </xdr:to>
    <xdr:sp macro="" textlink="">
      <xdr:nvSpPr>
        <xdr:cNvPr id="142" name="円/楕円 141"/>
        <xdr:cNvSpPr/>
      </xdr:nvSpPr>
      <xdr:spPr>
        <a:xfrm>
          <a:off x="1968500" y="90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121030</xdr:rowOff>
    </xdr:from>
    <xdr:ext cx="534377" cy="259045"/>
    <xdr:sp macro="" textlink="">
      <xdr:nvSpPr>
        <xdr:cNvPr id="143" name="テキスト ボックス 142"/>
        <xdr:cNvSpPr txBox="1"/>
      </xdr:nvSpPr>
      <xdr:spPr>
        <a:xfrm>
          <a:off x="1752111" y="886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18,865</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124714</xdr:rowOff>
    </xdr:from>
    <xdr:to>
      <xdr:col>1</xdr:col>
      <xdr:colOff>485775</xdr:colOff>
      <xdr:row>53</xdr:row>
      <xdr:rowOff>54864</xdr:rowOff>
    </xdr:to>
    <xdr:sp macro="" textlink="">
      <xdr:nvSpPr>
        <xdr:cNvPr id="144" name="円/楕円 143"/>
        <xdr:cNvSpPr/>
      </xdr:nvSpPr>
      <xdr:spPr>
        <a:xfrm>
          <a:off x="1079500" y="90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71391</xdr:rowOff>
    </xdr:from>
    <xdr:ext cx="534377" cy="259045"/>
    <xdr:sp macro="" textlink="">
      <xdr:nvSpPr>
        <xdr:cNvPr id="145" name="テキスト ボックス 144"/>
        <xdr:cNvSpPr txBox="1"/>
      </xdr:nvSpPr>
      <xdr:spPr>
        <a:xfrm>
          <a:off x="863111" y="881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41021</xdr:rowOff>
    </xdr:from>
    <xdr:to>
      <xdr:col>6</xdr:col>
      <xdr:colOff>510540</xdr:colOff>
      <xdr:row>78</xdr:row>
      <xdr:rowOff>141605</xdr:rowOff>
    </xdr:to>
    <xdr:cxnSp macro="">
      <xdr:nvCxnSpPr>
        <xdr:cNvPr id="168" name="直線コネクタ 167"/>
        <xdr:cNvCxnSpPr/>
      </xdr:nvCxnSpPr>
      <xdr:spPr>
        <a:xfrm flipV="1">
          <a:off x="4633595" y="12213971"/>
          <a:ext cx="1270" cy="1300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145432</xdr:rowOff>
    </xdr:from>
    <xdr:ext cx="469744" cy="259045"/>
    <xdr:sp macro="" textlink="">
      <xdr:nvSpPr>
        <xdr:cNvPr id="169" name="維持補修費最小値テキスト"/>
        <xdr:cNvSpPr txBox="1"/>
      </xdr:nvSpPr>
      <xdr:spPr>
        <a:xfrm>
          <a:off x="4686300"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a:t>
          </a:r>
          <a:endParaRPr kumimoji="1" lang="ja-JP" altLang="en-US" sz="1000" b="1">
            <a:latin typeface="ＭＳ Ｐゴシック"/>
          </a:endParaRPr>
        </a:p>
      </xdr:txBody>
    </xdr:sp>
    <xdr:clientData/>
  </xdr:oneCellAnchor>
  <xdr:twoCellAnchor>
    <xdr:from>
      <xdr:col>6</xdr:col>
      <xdr:colOff>422275</xdr:colOff>
      <xdr:row>78</xdr:row>
      <xdr:rowOff>141605</xdr:rowOff>
    </xdr:from>
    <xdr:to>
      <xdr:col>6</xdr:col>
      <xdr:colOff>600075</xdr:colOff>
      <xdr:row>78</xdr:row>
      <xdr:rowOff>141605</xdr:rowOff>
    </xdr:to>
    <xdr:cxnSp macro="">
      <xdr:nvCxnSpPr>
        <xdr:cNvPr id="170" name="直線コネクタ 169"/>
        <xdr:cNvCxnSpPr/>
      </xdr:nvCxnSpPr>
      <xdr:spPr>
        <a:xfrm>
          <a:off x="4546600" y="135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159148</xdr:rowOff>
    </xdr:from>
    <xdr:ext cx="469744" cy="259045"/>
    <xdr:sp macro="" textlink="">
      <xdr:nvSpPr>
        <xdr:cNvPr id="171" name="維持補修費最大値テキスト"/>
        <xdr:cNvSpPr txBox="1"/>
      </xdr:nvSpPr>
      <xdr:spPr>
        <a:xfrm>
          <a:off x="4686300" y="1198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9,218</a:t>
          </a:r>
          <a:endParaRPr kumimoji="1" lang="ja-JP" altLang="en-US" sz="1000" b="1">
            <a:latin typeface="ＭＳ Ｐゴシック"/>
          </a:endParaRPr>
        </a:p>
      </xdr:txBody>
    </xdr:sp>
    <xdr:clientData/>
  </xdr:oneCellAnchor>
  <xdr:twoCellAnchor>
    <xdr:from>
      <xdr:col>6</xdr:col>
      <xdr:colOff>422275</xdr:colOff>
      <xdr:row>71</xdr:row>
      <xdr:rowOff>41021</xdr:rowOff>
    </xdr:from>
    <xdr:to>
      <xdr:col>6</xdr:col>
      <xdr:colOff>600075</xdr:colOff>
      <xdr:row>71</xdr:row>
      <xdr:rowOff>41021</xdr:rowOff>
    </xdr:to>
    <xdr:cxnSp macro="">
      <xdr:nvCxnSpPr>
        <xdr:cNvPr id="172" name="直線コネクタ 171"/>
        <xdr:cNvCxnSpPr/>
      </xdr:nvCxnSpPr>
      <xdr:spPr>
        <a:xfrm>
          <a:off x="4546600" y="12213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145224</xdr:rowOff>
    </xdr:from>
    <xdr:to>
      <xdr:col>6</xdr:col>
      <xdr:colOff>511175</xdr:colOff>
      <xdr:row>75</xdr:row>
      <xdr:rowOff>48831</xdr:rowOff>
    </xdr:to>
    <xdr:cxnSp macro="">
      <xdr:nvCxnSpPr>
        <xdr:cNvPr id="173" name="直線コネクタ 172"/>
        <xdr:cNvCxnSpPr/>
      </xdr:nvCxnSpPr>
      <xdr:spPr>
        <a:xfrm flipV="1">
          <a:off x="3797300" y="12832524"/>
          <a:ext cx="8382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47896</xdr:rowOff>
    </xdr:from>
    <xdr:ext cx="469744" cy="259045"/>
    <xdr:sp macro="" textlink="">
      <xdr:nvSpPr>
        <xdr:cNvPr id="174" name="維持補修費平均値テキスト"/>
        <xdr:cNvSpPr txBox="1"/>
      </xdr:nvSpPr>
      <xdr:spPr>
        <a:xfrm>
          <a:off x="4686300" y="12906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69469</xdr:rowOff>
    </xdr:from>
    <xdr:to>
      <xdr:col>6</xdr:col>
      <xdr:colOff>561975</xdr:colOff>
      <xdr:row>75</xdr:row>
      <xdr:rowOff>171069</xdr:rowOff>
    </xdr:to>
    <xdr:sp macro="" textlink="">
      <xdr:nvSpPr>
        <xdr:cNvPr id="175" name="フローチャート : 判断 174"/>
        <xdr:cNvSpPr/>
      </xdr:nvSpPr>
      <xdr:spPr>
        <a:xfrm>
          <a:off x="45847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61976</xdr:rowOff>
    </xdr:from>
    <xdr:to>
      <xdr:col>5</xdr:col>
      <xdr:colOff>358775</xdr:colOff>
      <xdr:row>75</xdr:row>
      <xdr:rowOff>48831</xdr:rowOff>
    </xdr:to>
    <xdr:cxnSp macro="">
      <xdr:nvCxnSpPr>
        <xdr:cNvPr id="176" name="直線コネクタ 175"/>
        <xdr:cNvCxnSpPr/>
      </xdr:nvCxnSpPr>
      <xdr:spPr>
        <a:xfrm>
          <a:off x="2908300" y="12749276"/>
          <a:ext cx="889000" cy="1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106426</xdr:rowOff>
    </xdr:from>
    <xdr:to>
      <xdr:col>5</xdr:col>
      <xdr:colOff>409575</xdr:colOff>
      <xdr:row>76</xdr:row>
      <xdr:rowOff>36576</xdr:rowOff>
    </xdr:to>
    <xdr:sp macro="" textlink="">
      <xdr:nvSpPr>
        <xdr:cNvPr id="177" name="フローチャート : 判断 176"/>
        <xdr:cNvSpPr/>
      </xdr:nvSpPr>
      <xdr:spPr>
        <a:xfrm>
          <a:off x="37465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27703</xdr:rowOff>
    </xdr:from>
    <xdr:ext cx="469744" cy="259045"/>
    <xdr:sp macro="" textlink="">
      <xdr:nvSpPr>
        <xdr:cNvPr id="178" name="テキスト ボックス 177"/>
        <xdr:cNvSpPr txBox="1"/>
      </xdr:nvSpPr>
      <xdr:spPr>
        <a:xfrm>
          <a:off x="3549727" y="130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61976</xdr:rowOff>
    </xdr:from>
    <xdr:to>
      <xdr:col>4</xdr:col>
      <xdr:colOff>155575</xdr:colOff>
      <xdr:row>75</xdr:row>
      <xdr:rowOff>69786</xdr:rowOff>
    </xdr:to>
    <xdr:cxnSp macro="">
      <xdr:nvCxnSpPr>
        <xdr:cNvPr id="179" name="直線コネクタ 178"/>
        <xdr:cNvCxnSpPr/>
      </xdr:nvCxnSpPr>
      <xdr:spPr>
        <a:xfrm flipV="1">
          <a:off x="2019300" y="12749276"/>
          <a:ext cx="889000" cy="17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73</xdr:row>
      <xdr:rowOff>141669</xdr:rowOff>
    </xdr:from>
    <xdr:to>
      <xdr:col>4</xdr:col>
      <xdr:colOff>206375</xdr:colOff>
      <xdr:row>74</xdr:row>
      <xdr:rowOff>71819</xdr:rowOff>
    </xdr:to>
    <xdr:sp macro="" textlink="">
      <xdr:nvSpPr>
        <xdr:cNvPr id="180" name="フローチャート : 判断 179"/>
        <xdr:cNvSpPr/>
      </xdr:nvSpPr>
      <xdr:spPr>
        <a:xfrm>
          <a:off x="2857500" y="126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88346</xdr:rowOff>
    </xdr:from>
    <xdr:ext cx="469744" cy="259045"/>
    <xdr:sp macro="" textlink="">
      <xdr:nvSpPr>
        <xdr:cNvPr id="181" name="テキスト ボックス 180"/>
        <xdr:cNvSpPr txBox="1"/>
      </xdr:nvSpPr>
      <xdr:spPr>
        <a:xfrm>
          <a:off x="2673427" y="124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69786</xdr:rowOff>
    </xdr:from>
    <xdr:to>
      <xdr:col>2</xdr:col>
      <xdr:colOff>638175</xdr:colOff>
      <xdr:row>75</xdr:row>
      <xdr:rowOff>110172</xdr:rowOff>
    </xdr:to>
    <xdr:cxnSp macro="">
      <xdr:nvCxnSpPr>
        <xdr:cNvPr id="182" name="直線コネクタ 181"/>
        <xdr:cNvCxnSpPr/>
      </xdr:nvCxnSpPr>
      <xdr:spPr>
        <a:xfrm flipV="1">
          <a:off x="1130300" y="12928536"/>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146812</xdr:rowOff>
    </xdr:from>
    <xdr:to>
      <xdr:col>3</xdr:col>
      <xdr:colOff>3175</xdr:colOff>
      <xdr:row>75</xdr:row>
      <xdr:rowOff>76962</xdr:rowOff>
    </xdr:to>
    <xdr:sp macro="" textlink="">
      <xdr:nvSpPr>
        <xdr:cNvPr id="183" name="フローチャート : 判断 182"/>
        <xdr:cNvSpPr/>
      </xdr:nvSpPr>
      <xdr:spPr>
        <a:xfrm>
          <a:off x="1968500" y="1283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93489</xdr:rowOff>
    </xdr:from>
    <xdr:ext cx="469744" cy="259045"/>
    <xdr:sp macro="" textlink="">
      <xdr:nvSpPr>
        <xdr:cNvPr id="184" name="テキスト ボックス 183"/>
        <xdr:cNvSpPr txBox="1"/>
      </xdr:nvSpPr>
      <xdr:spPr>
        <a:xfrm>
          <a:off x="1784427" y="1260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47371</xdr:rowOff>
    </xdr:from>
    <xdr:to>
      <xdr:col>1</xdr:col>
      <xdr:colOff>485775</xdr:colOff>
      <xdr:row>75</xdr:row>
      <xdr:rowOff>148971</xdr:rowOff>
    </xdr:to>
    <xdr:sp macro="" textlink="">
      <xdr:nvSpPr>
        <xdr:cNvPr id="185" name="フローチャート : 判断 184"/>
        <xdr:cNvSpPr/>
      </xdr:nvSpPr>
      <xdr:spPr>
        <a:xfrm>
          <a:off x="1079500" y="1290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165498</xdr:rowOff>
    </xdr:from>
    <xdr:ext cx="469744" cy="259045"/>
    <xdr:sp macro="" textlink="">
      <xdr:nvSpPr>
        <xdr:cNvPr id="186" name="テキスト ボックス 185"/>
        <xdr:cNvSpPr txBox="1"/>
      </xdr:nvSpPr>
      <xdr:spPr>
        <a:xfrm>
          <a:off x="895427" y="1268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94424</xdr:rowOff>
    </xdr:from>
    <xdr:to>
      <xdr:col>6</xdr:col>
      <xdr:colOff>561975</xdr:colOff>
      <xdr:row>75</xdr:row>
      <xdr:rowOff>24574</xdr:rowOff>
    </xdr:to>
    <xdr:sp macro="" textlink="">
      <xdr:nvSpPr>
        <xdr:cNvPr id="192" name="円/楕円 191"/>
        <xdr:cNvSpPr/>
      </xdr:nvSpPr>
      <xdr:spPr>
        <a:xfrm>
          <a:off x="4584700" y="127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117301</xdr:rowOff>
    </xdr:from>
    <xdr:ext cx="469744" cy="259045"/>
    <xdr:sp macro="" textlink="">
      <xdr:nvSpPr>
        <xdr:cNvPr id="193" name="維持補修費該当値テキスト"/>
        <xdr:cNvSpPr txBox="1"/>
      </xdr:nvSpPr>
      <xdr:spPr>
        <a:xfrm>
          <a:off x="4686300" y="1263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169481</xdr:rowOff>
    </xdr:from>
    <xdr:to>
      <xdr:col>5</xdr:col>
      <xdr:colOff>409575</xdr:colOff>
      <xdr:row>75</xdr:row>
      <xdr:rowOff>99631</xdr:rowOff>
    </xdr:to>
    <xdr:sp macro="" textlink="">
      <xdr:nvSpPr>
        <xdr:cNvPr id="194" name="円/楕円 193"/>
        <xdr:cNvSpPr/>
      </xdr:nvSpPr>
      <xdr:spPr>
        <a:xfrm>
          <a:off x="3746500" y="128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73</xdr:row>
      <xdr:rowOff>116158</xdr:rowOff>
    </xdr:from>
    <xdr:ext cx="469744" cy="259045"/>
    <xdr:sp macro="" textlink="">
      <xdr:nvSpPr>
        <xdr:cNvPr id="195" name="テキスト ボックス 194"/>
        <xdr:cNvSpPr txBox="1"/>
      </xdr:nvSpPr>
      <xdr:spPr>
        <a:xfrm>
          <a:off x="3549727" y="1263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11176</xdr:rowOff>
    </xdr:from>
    <xdr:to>
      <xdr:col>4</xdr:col>
      <xdr:colOff>206375</xdr:colOff>
      <xdr:row>74</xdr:row>
      <xdr:rowOff>112776</xdr:rowOff>
    </xdr:to>
    <xdr:sp macro="" textlink="">
      <xdr:nvSpPr>
        <xdr:cNvPr id="196" name="円/楕円 195"/>
        <xdr:cNvSpPr/>
      </xdr:nvSpPr>
      <xdr:spPr>
        <a:xfrm>
          <a:off x="2857500" y="126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103903</xdr:rowOff>
    </xdr:from>
    <xdr:ext cx="469744" cy="259045"/>
    <xdr:sp macro="" textlink="">
      <xdr:nvSpPr>
        <xdr:cNvPr id="197" name="テキスト ボックス 196"/>
        <xdr:cNvSpPr txBox="1"/>
      </xdr:nvSpPr>
      <xdr:spPr>
        <a:xfrm>
          <a:off x="2673427" y="1279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18986</xdr:rowOff>
    </xdr:from>
    <xdr:to>
      <xdr:col>3</xdr:col>
      <xdr:colOff>3175</xdr:colOff>
      <xdr:row>75</xdr:row>
      <xdr:rowOff>120586</xdr:rowOff>
    </xdr:to>
    <xdr:sp macro="" textlink="">
      <xdr:nvSpPr>
        <xdr:cNvPr id="198" name="円/楕円 197"/>
        <xdr:cNvSpPr/>
      </xdr:nvSpPr>
      <xdr:spPr>
        <a:xfrm>
          <a:off x="1968500" y="1287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111713</xdr:rowOff>
    </xdr:from>
    <xdr:ext cx="469744" cy="259045"/>
    <xdr:sp macro="" textlink="">
      <xdr:nvSpPr>
        <xdr:cNvPr id="199" name="テキスト ボックス 198"/>
        <xdr:cNvSpPr txBox="1"/>
      </xdr:nvSpPr>
      <xdr:spPr>
        <a:xfrm>
          <a:off x="1784427" y="129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59372</xdr:rowOff>
    </xdr:from>
    <xdr:to>
      <xdr:col>1</xdr:col>
      <xdr:colOff>485775</xdr:colOff>
      <xdr:row>75</xdr:row>
      <xdr:rowOff>160973</xdr:rowOff>
    </xdr:to>
    <xdr:sp macro="" textlink="">
      <xdr:nvSpPr>
        <xdr:cNvPr id="200" name="円/楕円 199"/>
        <xdr:cNvSpPr/>
      </xdr:nvSpPr>
      <xdr:spPr>
        <a:xfrm>
          <a:off x="1079500" y="129181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152100</xdr:rowOff>
    </xdr:from>
    <xdr:ext cx="469744" cy="259045"/>
    <xdr:sp macro="" textlink="">
      <xdr:nvSpPr>
        <xdr:cNvPr id="201" name="テキスト ボックス 200"/>
        <xdr:cNvSpPr txBox="1"/>
      </xdr:nvSpPr>
      <xdr:spPr>
        <a:xfrm>
          <a:off x="895427" y="1301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12" name="テキスト ボックス 211"/>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4" name="テキスト ボックス 213"/>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6" name="テキスト ボックス 215"/>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0" name="テキスト ボックス 21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2" name="テキスト ボックス 22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89626</xdr:rowOff>
    </xdr:from>
    <xdr:to>
      <xdr:col>6</xdr:col>
      <xdr:colOff>510540</xdr:colOff>
      <xdr:row>98</xdr:row>
      <xdr:rowOff>117819</xdr:rowOff>
    </xdr:to>
    <xdr:cxnSp macro="">
      <xdr:nvCxnSpPr>
        <xdr:cNvPr id="226" name="直線コネクタ 225"/>
        <xdr:cNvCxnSpPr/>
      </xdr:nvCxnSpPr>
      <xdr:spPr>
        <a:xfrm flipV="1">
          <a:off x="4633595" y="15520126"/>
          <a:ext cx="1270" cy="139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121646</xdr:rowOff>
    </xdr:from>
    <xdr:ext cx="469744" cy="259045"/>
    <xdr:sp macro="" textlink="">
      <xdr:nvSpPr>
        <xdr:cNvPr id="227" name="扶助費最小値テキスト"/>
        <xdr:cNvSpPr txBox="1"/>
      </xdr:nvSpPr>
      <xdr:spPr>
        <a:xfrm>
          <a:off x="4686300" y="1692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4,401</a:t>
          </a:r>
          <a:endParaRPr kumimoji="1" lang="ja-JP" altLang="en-US" sz="1000" b="1">
            <a:latin typeface="ＭＳ Ｐゴシック"/>
          </a:endParaRPr>
        </a:p>
      </xdr:txBody>
    </xdr:sp>
    <xdr:clientData/>
  </xdr:oneCellAnchor>
  <xdr:twoCellAnchor>
    <xdr:from>
      <xdr:col>6</xdr:col>
      <xdr:colOff>422275</xdr:colOff>
      <xdr:row>98</xdr:row>
      <xdr:rowOff>117819</xdr:rowOff>
    </xdr:from>
    <xdr:to>
      <xdr:col>6</xdr:col>
      <xdr:colOff>600075</xdr:colOff>
      <xdr:row>98</xdr:row>
      <xdr:rowOff>117819</xdr:rowOff>
    </xdr:to>
    <xdr:cxnSp macro="">
      <xdr:nvCxnSpPr>
        <xdr:cNvPr id="228" name="直線コネクタ 227"/>
        <xdr:cNvCxnSpPr/>
      </xdr:nvCxnSpPr>
      <xdr:spPr>
        <a:xfrm>
          <a:off x="4546600" y="16919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36303</xdr:rowOff>
    </xdr:from>
    <xdr:ext cx="534377" cy="259045"/>
    <xdr:sp macro="" textlink="">
      <xdr:nvSpPr>
        <xdr:cNvPr id="229" name="扶助費最大値テキスト"/>
        <xdr:cNvSpPr txBox="1"/>
      </xdr:nvSpPr>
      <xdr:spPr>
        <a:xfrm>
          <a:off x="4686300" y="1529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17,260</a:t>
          </a:r>
          <a:endParaRPr kumimoji="1" lang="ja-JP" altLang="en-US" sz="1000" b="1">
            <a:latin typeface="ＭＳ Ｐゴシック"/>
          </a:endParaRPr>
        </a:p>
      </xdr:txBody>
    </xdr:sp>
    <xdr:clientData/>
  </xdr:oneCellAnchor>
  <xdr:twoCellAnchor>
    <xdr:from>
      <xdr:col>6</xdr:col>
      <xdr:colOff>422275</xdr:colOff>
      <xdr:row>90</xdr:row>
      <xdr:rowOff>89626</xdr:rowOff>
    </xdr:from>
    <xdr:to>
      <xdr:col>6</xdr:col>
      <xdr:colOff>600075</xdr:colOff>
      <xdr:row>90</xdr:row>
      <xdr:rowOff>89626</xdr:rowOff>
    </xdr:to>
    <xdr:cxnSp macro="">
      <xdr:nvCxnSpPr>
        <xdr:cNvPr id="230" name="直線コネクタ 229"/>
        <xdr:cNvCxnSpPr/>
      </xdr:nvCxnSpPr>
      <xdr:spPr>
        <a:xfrm>
          <a:off x="4546600" y="1552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32040</xdr:rowOff>
    </xdr:from>
    <xdr:to>
      <xdr:col>6</xdr:col>
      <xdr:colOff>511175</xdr:colOff>
      <xdr:row>98</xdr:row>
      <xdr:rowOff>36612</xdr:rowOff>
    </xdr:to>
    <xdr:cxnSp macro="">
      <xdr:nvCxnSpPr>
        <xdr:cNvPr id="231" name="直線コネクタ 230"/>
        <xdr:cNvCxnSpPr/>
      </xdr:nvCxnSpPr>
      <xdr:spPr>
        <a:xfrm flipV="1">
          <a:off x="3797300" y="168341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166859</xdr:rowOff>
    </xdr:from>
    <xdr:ext cx="469744" cy="259045"/>
    <xdr:sp macro="" textlink="">
      <xdr:nvSpPr>
        <xdr:cNvPr id="232" name="扶助費平均値テキスト"/>
        <xdr:cNvSpPr txBox="1"/>
      </xdr:nvSpPr>
      <xdr:spPr>
        <a:xfrm>
          <a:off x="4686300" y="1611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143982</xdr:rowOff>
    </xdr:from>
    <xdr:to>
      <xdr:col>6</xdr:col>
      <xdr:colOff>561975</xdr:colOff>
      <xdr:row>95</xdr:row>
      <xdr:rowOff>74132</xdr:rowOff>
    </xdr:to>
    <xdr:sp macro="" textlink="">
      <xdr:nvSpPr>
        <xdr:cNvPr id="233" name="フローチャート : 判断 232"/>
        <xdr:cNvSpPr/>
      </xdr:nvSpPr>
      <xdr:spPr>
        <a:xfrm>
          <a:off x="4584700" y="1626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142856</xdr:rowOff>
    </xdr:from>
    <xdr:to>
      <xdr:col>5</xdr:col>
      <xdr:colOff>358775</xdr:colOff>
      <xdr:row>98</xdr:row>
      <xdr:rowOff>36612</xdr:rowOff>
    </xdr:to>
    <xdr:cxnSp macro="">
      <xdr:nvCxnSpPr>
        <xdr:cNvPr id="234" name="直線コネクタ 233"/>
        <xdr:cNvCxnSpPr/>
      </xdr:nvCxnSpPr>
      <xdr:spPr>
        <a:xfrm>
          <a:off x="2908300" y="16773506"/>
          <a:ext cx="889000" cy="6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162813</xdr:rowOff>
    </xdr:from>
    <xdr:to>
      <xdr:col>5</xdr:col>
      <xdr:colOff>409575</xdr:colOff>
      <xdr:row>95</xdr:row>
      <xdr:rowOff>92963</xdr:rowOff>
    </xdr:to>
    <xdr:sp macro="" textlink="">
      <xdr:nvSpPr>
        <xdr:cNvPr id="235" name="フローチャート : 判断 234"/>
        <xdr:cNvSpPr/>
      </xdr:nvSpPr>
      <xdr:spPr>
        <a:xfrm>
          <a:off x="3746500" y="162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93</xdr:row>
      <xdr:rowOff>109490</xdr:rowOff>
    </xdr:from>
    <xdr:ext cx="469744" cy="259045"/>
    <xdr:sp macro="" textlink="">
      <xdr:nvSpPr>
        <xdr:cNvPr id="236" name="テキスト ボックス 235"/>
        <xdr:cNvSpPr txBox="1"/>
      </xdr:nvSpPr>
      <xdr:spPr>
        <a:xfrm>
          <a:off x="3549727" y="160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142856</xdr:rowOff>
    </xdr:from>
    <xdr:to>
      <xdr:col>4</xdr:col>
      <xdr:colOff>155575</xdr:colOff>
      <xdr:row>98</xdr:row>
      <xdr:rowOff>44777</xdr:rowOff>
    </xdr:to>
    <xdr:cxnSp macro="">
      <xdr:nvCxnSpPr>
        <xdr:cNvPr id="237" name="直線コネクタ 236"/>
        <xdr:cNvCxnSpPr/>
      </xdr:nvCxnSpPr>
      <xdr:spPr>
        <a:xfrm flipV="1">
          <a:off x="2019300" y="16773506"/>
          <a:ext cx="889000" cy="7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90207</xdr:rowOff>
    </xdr:from>
    <xdr:to>
      <xdr:col>4</xdr:col>
      <xdr:colOff>206375</xdr:colOff>
      <xdr:row>97</xdr:row>
      <xdr:rowOff>20357</xdr:rowOff>
    </xdr:to>
    <xdr:sp macro="" textlink="">
      <xdr:nvSpPr>
        <xdr:cNvPr id="238" name="フローチャート : 判断 237"/>
        <xdr:cNvSpPr/>
      </xdr:nvSpPr>
      <xdr:spPr>
        <a:xfrm>
          <a:off x="2857500" y="165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36884</xdr:rowOff>
    </xdr:from>
    <xdr:ext cx="469744" cy="259045"/>
    <xdr:sp macro="" textlink="">
      <xdr:nvSpPr>
        <xdr:cNvPr id="239" name="テキスト ボックス 238"/>
        <xdr:cNvSpPr txBox="1"/>
      </xdr:nvSpPr>
      <xdr:spPr>
        <a:xfrm>
          <a:off x="2673427" y="1632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8854</xdr:rowOff>
    </xdr:from>
    <xdr:to>
      <xdr:col>2</xdr:col>
      <xdr:colOff>638175</xdr:colOff>
      <xdr:row>98</xdr:row>
      <xdr:rowOff>44777</xdr:rowOff>
    </xdr:to>
    <xdr:cxnSp macro="">
      <xdr:nvCxnSpPr>
        <xdr:cNvPr id="240" name="直線コネクタ 239"/>
        <xdr:cNvCxnSpPr/>
      </xdr:nvCxnSpPr>
      <xdr:spPr>
        <a:xfrm>
          <a:off x="1130300" y="168109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139192</xdr:rowOff>
    </xdr:from>
    <xdr:to>
      <xdr:col>3</xdr:col>
      <xdr:colOff>3175</xdr:colOff>
      <xdr:row>97</xdr:row>
      <xdr:rowOff>69342</xdr:rowOff>
    </xdr:to>
    <xdr:sp macro="" textlink="">
      <xdr:nvSpPr>
        <xdr:cNvPr id="241" name="フローチャート : 判断 240"/>
        <xdr:cNvSpPr/>
      </xdr:nvSpPr>
      <xdr:spPr>
        <a:xfrm>
          <a:off x="1968500" y="1659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85869</xdr:rowOff>
    </xdr:from>
    <xdr:ext cx="469744" cy="259045"/>
    <xdr:sp macro="" textlink="">
      <xdr:nvSpPr>
        <xdr:cNvPr id="242" name="テキスト ボックス 241"/>
        <xdr:cNvSpPr txBox="1"/>
      </xdr:nvSpPr>
      <xdr:spPr>
        <a:xfrm>
          <a:off x="1784427" y="1637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128851</xdr:rowOff>
    </xdr:from>
    <xdr:to>
      <xdr:col>1</xdr:col>
      <xdr:colOff>485775</xdr:colOff>
      <xdr:row>97</xdr:row>
      <xdr:rowOff>59001</xdr:rowOff>
    </xdr:to>
    <xdr:sp macro="" textlink="">
      <xdr:nvSpPr>
        <xdr:cNvPr id="243" name="フローチャート : 判断 242"/>
        <xdr:cNvSpPr/>
      </xdr:nvSpPr>
      <xdr:spPr>
        <a:xfrm>
          <a:off x="1079500" y="1658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75528</xdr:rowOff>
    </xdr:from>
    <xdr:ext cx="469744" cy="259045"/>
    <xdr:sp macro="" textlink="">
      <xdr:nvSpPr>
        <xdr:cNvPr id="244" name="テキスト ボックス 243"/>
        <xdr:cNvSpPr txBox="1"/>
      </xdr:nvSpPr>
      <xdr:spPr>
        <a:xfrm>
          <a:off x="895427" y="1636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152690</xdr:rowOff>
    </xdr:from>
    <xdr:to>
      <xdr:col>6</xdr:col>
      <xdr:colOff>561975</xdr:colOff>
      <xdr:row>98</xdr:row>
      <xdr:rowOff>82840</xdr:rowOff>
    </xdr:to>
    <xdr:sp macro="" textlink="">
      <xdr:nvSpPr>
        <xdr:cNvPr id="250" name="円/楕円 249"/>
        <xdr:cNvSpPr/>
      </xdr:nvSpPr>
      <xdr:spPr>
        <a:xfrm>
          <a:off x="4584700" y="167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67617</xdr:rowOff>
    </xdr:from>
    <xdr:ext cx="469744" cy="259045"/>
    <xdr:sp macro="" textlink="">
      <xdr:nvSpPr>
        <xdr:cNvPr id="251" name="扶助費該当値テキスト"/>
        <xdr:cNvSpPr txBox="1"/>
      </xdr:nvSpPr>
      <xdr:spPr>
        <a:xfrm>
          <a:off x="4686300" y="1669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157262</xdr:rowOff>
    </xdr:from>
    <xdr:to>
      <xdr:col>5</xdr:col>
      <xdr:colOff>409575</xdr:colOff>
      <xdr:row>98</xdr:row>
      <xdr:rowOff>87412</xdr:rowOff>
    </xdr:to>
    <xdr:sp macro="" textlink="">
      <xdr:nvSpPr>
        <xdr:cNvPr id="252" name="円/楕円 251"/>
        <xdr:cNvSpPr/>
      </xdr:nvSpPr>
      <xdr:spPr>
        <a:xfrm>
          <a:off x="3746500" y="1678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78539</xdr:rowOff>
    </xdr:from>
    <xdr:ext cx="469744" cy="259045"/>
    <xdr:sp macro="" textlink="">
      <xdr:nvSpPr>
        <xdr:cNvPr id="253" name="テキスト ボックス 252"/>
        <xdr:cNvSpPr txBox="1"/>
      </xdr:nvSpPr>
      <xdr:spPr>
        <a:xfrm>
          <a:off x="3549727" y="1688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92056</xdr:rowOff>
    </xdr:from>
    <xdr:to>
      <xdr:col>4</xdr:col>
      <xdr:colOff>206375</xdr:colOff>
      <xdr:row>98</xdr:row>
      <xdr:rowOff>22206</xdr:rowOff>
    </xdr:to>
    <xdr:sp macro="" textlink="">
      <xdr:nvSpPr>
        <xdr:cNvPr id="254" name="円/楕円 253"/>
        <xdr:cNvSpPr/>
      </xdr:nvSpPr>
      <xdr:spPr>
        <a:xfrm>
          <a:off x="2857500" y="167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13333</xdr:rowOff>
    </xdr:from>
    <xdr:ext cx="469744" cy="259045"/>
    <xdr:sp macro="" textlink="">
      <xdr:nvSpPr>
        <xdr:cNvPr id="255" name="テキスト ボックス 254"/>
        <xdr:cNvSpPr txBox="1"/>
      </xdr:nvSpPr>
      <xdr:spPr>
        <a:xfrm>
          <a:off x="2673427" y="1681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165427</xdr:rowOff>
    </xdr:from>
    <xdr:to>
      <xdr:col>3</xdr:col>
      <xdr:colOff>3175</xdr:colOff>
      <xdr:row>98</xdr:row>
      <xdr:rowOff>95577</xdr:rowOff>
    </xdr:to>
    <xdr:sp macro="" textlink="">
      <xdr:nvSpPr>
        <xdr:cNvPr id="256" name="円/楕円 255"/>
        <xdr:cNvSpPr/>
      </xdr:nvSpPr>
      <xdr:spPr>
        <a:xfrm>
          <a:off x="1968500" y="167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86704</xdr:rowOff>
    </xdr:from>
    <xdr:ext cx="469744" cy="259045"/>
    <xdr:sp macro="" textlink="">
      <xdr:nvSpPr>
        <xdr:cNvPr id="257" name="テキスト ボックス 256"/>
        <xdr:cNvSpPr txBox="1"/>
      </xdr:nvSpPr>
      <xdr:spPr>
        <a:xfrm>
          <a:off x="1784427" y="168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129504</xdr:rowOff>
    </xdr:from>
    <xdr:to>
      <xdr:col>1</xdr:col>
      <xdr:colOff>485775</xdr:colOff>
      <xdr:row>98</xdr:row>
      <xdr:rowOff>59654</xdr:rowOff>
    </xdr:to>
    <xdr:sp macro="" textlink="">
      <xdr:nvSpPr>
        <xdr:cNvPr id="258" name="円/楕円 257"/>
        <xdr:cNvSpPr/>
      </xdr:nvSpPr>
      <xdr:spPr>
        <a:xfrm>
          <a:off x="1079500" y="1676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50781</xdr:rowOff>
    </xdr:from>
    <xdr:ext cx="469744" cy="259045"/>
    <xdr:sp macro="" textlink="">
      <xdr:nvSpPr>
        <xdr:cNvPr id="259" name="テキスト ボックス 258"/>
        <xdr:cNvSpPr txBox="1"/>
      </xdr:nvSpPr>
      <xdr:spPr>
        <a:xfrm>
          <a:off x="895427" y="1685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8" name="テキスト ボックス 267"/>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0" name="テキスト ボックス 269"/>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36</xdr:row>
      <xdr:rowOff>147015</xdr:rowOff>
    </xdr:to>
    <xdr:cxnSp macro="">
      <xdr:nvCxnSpPr>
        <xdr:cNvPr id="280" name="直線コネクタ 279"/>
        <xdr:cNvCxnSpPr/>
      </xdr:nvCxnSpPr>
      <xdr:spPr>
        <a:xfrm flipV="1">
          <a:off x="10475595" y="5442534"/>
          <a:ext cx="1270" cy="87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150842</xdr:rowOff>
    </xdr:from>
    <xdr:ext cx="534377" cy="259045"/>
    <xdr:sp macro="" textlink="">
      <xdr:nvSpPr>
        <xdr:cNvPr id="281" name="補助費等最小値テキスト"/>
        <xdr:cNvSpPr txBox="1"/>
      </xdr:nvSpPr>
      <xdr:spPr>
        <a:xfrm>
          <a:off x="10528300" y="63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87,340</a:t>
          </a:r>
          <a:endParaRPr kumimoji="1" lang="ja-JP" altLang="en-US" sz="1000" b="1">
            <a:latin typeface="ＭＳ Ｐゴシック"/>
          </a:endParaRPr>
        </a:p>
      </xdr:txBody>
    </xdr:sp>
    <xdr:clientData/>
  </xdr:oneCellAnchor>
  <xdr:twoCellAnchor>
    <xdr:from>
      <xdr:col>15</xdr:col>
      <xdr:colOff>92075</xdr:colOff>
      <xdr:row>36</xdr:row>
      <xdr:rowOff>147015</xdr:rowOff>
    </xdr:from>
    <xdr:to>
      <xdr:col>15</xdr:col>
      <xdr:colOff>269875</xdr:colOff>
      <xdr:row>36</xdr:row>
      <xdr:rowOff>147015</xdr:rowOff>
    </xdr:to>
    <xdr:cxnSp macro="">
      <xdr:nvCxnSpPr>
        <xdr:cNvPr id="282" name="直線コネクタ 281"/>
        <xdr:cNvCxnSpPr/>
      </xdr:nvCxnSpPr>
      <xdr:spPr>
        <a:xfrm>
          <a:off x="10388600" y="631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99010" cy="259045"/>
    <xdr:sp macro="" textlink="">
      <xdr:nvSpPr>
        <xdr:cNvPr id="283" name="補助費等最大値テキスト"/>
        <xdr:cNvSpPr txBox="1"/>
      </xdr:nvSpPr>
      <xdr:spPr>
        <a:xfrm>
          <a:off x="10528300" y="521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106,515</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4" name="直線コネクタ 283"/>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28875</xdr:rowOff>
    </xdr:from>
    <xdr:to>
      <xdr:col>15</xdr:col>
      <xdr:colOff>180975</xdr:colOff>
      <xdr:row>34</xdr:row>
      <xdr:rowOff>37790</xdr:rowOff>
    </xdr:to>
    <xdr:cxnSp macro="">
      <xdr:nvCxnSpPr>
        <xdr:cNvPr id="285" name="直線コネクタ 284"/>
        <xdr:cNvCxnSpPr/>
      </xdr:nvCxnSpPr>
      <xdr:spPr>
        <a:xfrm flipV="1">
          <a:off x="9639300" y="5858175"/>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108165</xdr:rowOff>
    </xdr:from>
    <xdr:ext cx="534377" cy="259045"/>
    <xdr:sp macro="" textlink="">
      <xdr:nvSpPr>
        <xdr:cNvPr id="286" name="補助費等平均値テキスト"/>
        <xdr:cNvSpPr txBox="1"/>
      </xdr:nvSpPr>
      <xdr:spPr>
        <a:xfrm>
          <a:off x="10528300" y="5594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98,829</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85288</xdr:rowOff>
    </xdr:from>
    <xdr:to>
      <xdr:col>15</xdr:col>
      <xdr:colOff>231775</xdr:colOff>
      <xdr:row>34</xdr:row>
      <xdr:rowOff>15438</xdr:rowOff>
    </xdr:to>
    <xdr:sp macro="" textlink="">
      <xdr:nvSpPr>
        <xdr:cNvPr id="287" name="フローチャート : 判断 286"/>
        <xdr:cNvSpPr/>
      </xdr:nvSpPr>
      <xdr:spPr>
        <a:xfrm>
          <a:off x="10426700" y="574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37790</xdr:rowOff>
    </xdr:from>
    <xdr:to>
      <xdr:col>14</xdr:col>
      <xdr:colOff>28575</xdr:colOff>
      <xdr:row>38</xdr:row>
      <xdr:rowOff>111399</xdr:rowOff>
    </xdr:to>
    <xdr:cxnSp macro="">
      <xdr:nvCxnSpPr>
        <xdr:cNvPr id="288" name="直線コネクタ 287"/>
        <xdr:cNvCxnSpPr/>
      </xdr:nvCxnSpPr>
      <xdr:spPr>
        <a:xfrm flipV="1">
          <a:off x="8750300" y="5867090"/>
          <a:ext cx="889000" cy="75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34036</xdr:rowOff>
    </xdr:from>
    <xdr:to>
      <xdr:col>14</xdr:col>
      <xdr:colOff>79375</xdr:colOff>
      <xdr:row>33</xdr:row>
      <xdr:rowOff>135636</xdr:rowOff>
    </xdr:to>
    <xdr:sp macro="" textlink="">
      <xdr:nvSpPr>
        <xdr:cNvPr id="289" name="フローチャート : 判断 288"/>
        <xdr:cNvSpPr/>
      </xdr:nvSpPr>
      <xdr:spPr>
        <a:xfrm>
          <a:off x="9588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31</xdr:row>
      <xdr:rowOff>152163</xdr:rowOff>
    </xdr:from>
    <xdr:ext cx="534377" cy="259045"/>
    <xdr:sp macro="" textlink="">
      <xdr:nvSpPr>
        <xdr:cNvPr id="290" name="テキスト ボックス 289"/>
        <xdr:cNvSpPr txBox="1"/>
      </xdr:nvSpPr>
      <xdr:spPr>
        <a:xfrm>
          <a:off x="9359411" y="546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99,950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111399</xdr:rowOff>
    </xdr:from>
    <xdr:to>
      <xdr:col>12</xdr:col>
      <xdr:colOff>511175</xdr:colOff>
      <xdr:row>39</xdr:row>
      <xdr:rowOff>40945</xdr:rowOff>
    </xdr:to>
    <xdr:cxnSp macro="">
      <xdr:nvCxnSpPr>
        <xdr:cNvPr id="291" name="直線コネクタ 290"/>
        <xdr:cNvCxnSpPr/>
      </xdr:nvCxnSpPr>
      <xdr:spPr>
        <a:xfrm flipV="1">
          <a:off x="7861300" y="6626499"/>
          <a:ext cx="889000" cy="10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30</xdr:row>
      <xdr:rowOff>82545</xdr:rowOff>
    </xdr:from>
    <xdr:to>
      <xdr:col>12</xdr:col>
      <xdr:colOff>561975</xdr:colOff>
      <xdr:row>31</xdr:row>
      <xdr:rowOff>12695</xdr:rowOff>
    </xdr:to>
    <xdr:sp macro="" textlink="">
      <xdr:nvSpPr>
        <xdr:cNvPr id="292" name="フローチャート : 判断 291"/>
        <xdr:cNvSpPr/>
      </xdr:nvSpPr>
      <xdr:spPr>
        <a:xfrm>
          <a:off x="8699500" y="522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29222</xdr:rowOff>
    </xdr:from>
    <xdr:ext cx="599010" cy="259045"/>
    <xdr:sp macro="" textlink="">
      <xdr:nvSpPr>
        <xdr:cNvPr id="293" name="テキスト ボックス 292"/>
        <xdr:cNvSpPr txBox="1"/>
      </xdr:nvSpPr>
      <xdr:spPr>
        <a:xfrm>
          <a:off x="8450794" y="500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110,139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163703</xdr:rowOff>
    </xdr:from>
    <xdr:to>
      <xdr:col>11</xdr:col>
      <xdr:colOff>307975</xdr:colOff>
      <xdr:row>39</xdr:row>
      <xdr:rowOff>40945</xdr:rowOff>
    </xdr:to>
    <xdr:cxnSp macro="">
      <xdr:nvCxnSpPr>
        <xdr:cNvPr id="294" name="直線コネクタ 293"/>
        <xdr:cNvCxnSpPr/>
      </xdr:nvCxnSpPr>
      <xdr:spPr>
        <a:xfrm>
          <a:off x="6972300" y="6678803"/>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31</xdr:row>
      <xdr:rowOff>56988</xdr:rowOff>
    </xdr:from>
    <xdr:to>
      <xdr:col>11</xdr:col>
      <xdr:colOff>358775</xdr:colOff>
      <xdr:row>31</xdr:row>
      <xdr:rowOff>158588</xdr:rowOff>
    </xdr:to>
    <xdr:sp macro="" textlink="">
      <xdr:nvSpPr>
        <xdr:cNvPr id="295" name="フローチャート : 判断 294"/>
        <xdr:cNvSpPr/>
      </xdr:nvSpPr>
      <xdr:spPr>
        <a:xfrm>
          <a:off x="7810500" y="537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30</xdr:row>
      <xdr:rowOff>3665</xdr:rowOff>
    </xdr:from>
    <xdr:ext cx="599010" cy="259045"/>
    <xdr:sp macro="" textlink="">
      <xdr:nvSpPr>
        <xdr:cNvPr id="296" name="テキスト ボックス 295"/>
        <xdr:cNvSpPr txBox="1"/>
      </xdr:nvSpPr>
      <xdr:spPr>
        <a:xfrm>
          <a:off x="7561794" y="514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106,948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41854</xdr:rowOff>
    </xdr:from>
    <xdr:to>
      <xdr:col>10</xdr:col>
      <xdr:colOff>155575</xdr:colOff>
      <xdr:row>34</xdr:row>
      <xdr:rowOff>143454</xdr:rowOff>
    </xdr:to>
    <xdr:sp macro="" textlink="">
      <xdr:nvSpPr>
        <xdr:cNvPr id="297" name="フローチャート : 判断 296"/>
        <xdr:cNvSpPr/>
      </xdr:nvSpPr>
      <xdr:spPr>
        <a:xfrm>
          <a:off x="6921500" y="587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159981</xdr:rowOff>
    </xdr:from>
    <xdr:ext cx="534377" cy="259045"/>
    <xdr:sp macro="" textlink="">
      <xdr:nvSpPr>
        <xdr:cNvPr id="298" name="テキスト ボックス 297"/>
        <xdr:cNvSpPr txBox="1"/>
      </xdr:nvSpPr>
      <xdr:spPr>
        <a:xfrm>
          <a:off x="6705111" y="564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149525</xdr:rowOff>
    </xdr:from>
    <xdr:to>
      <xdr:col>15</xdr:col>
      <xdr:colOff>231775</xdr:colOff>
      <xdr:row>34</xdr:row>
      <xdr:rowOff>79675</xdr:rowOff>
    </xdr:to>
    <xdr:sp macro="" textlink="">
      <xdr:nvSpPr>
        <xdr:cNvPr id="304" name="円/楕円 303"/>
        <xdr:cNvSpPr/>
      </xdr:nvSpPr>
      <xdr:spPr>
        <a:xfrm>
          <a:off x="10426700" y="580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127952</xdr:rowOff>
    </xdr:from>
    <xdr:ext cx="534377" cy="259045"/>
    <xdr:sp macro="" textlink="">
      <xdr:nvSpPr>
        <xdr:cNvPr id="305" name="補助費等該当値テキスト"/>
        <xdr:cNvSpPr txBox="1"/>
      </xdr:nvSpPr>
      <xdr:spPr>
        <a:xfrm>
          <a:off x="10528300" y="578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97,424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158440</xdr:rowOff>
    </xdr:from>
    <xdr:to>
      <xdr:col>14</xdr:col>
      <xdr:colOff>79375</xdr:colOff>
      <xdr:row>34</xdr:row>
      <xdr:rowOff>88590</xdr:rowOff>
    </xdr:to>
    <xdr:sp macro="" textlink="">
      <xdr:nvSpPr>
        <xdr:cNvPr id="306" name="円/楕円 305"/>
        <xdr:cNvSpPr/>
      </xdr:nvSpPr>
      <xdr:spPr>
        <a:xfrm>
          <a:off x="9588500" y="581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79717</xdr:rowOff>
    </xdr:from>
    <xdr:ext cx="534377" cy="259045"/>
    <xdr:sp macro="" textlink="">
      <xdr:nvSpPr>
        <xdr:cNvPr id="307" name="テキスト ボックス 306"/>
        <xdr:cNvSpPr txBox="1"/>
      </xdr:nvSpPr>
      <xdr:spPr>
        <a:xfrm>
          <a:off x="9359411" y="590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60599</xdr:rowOff>
    </xdr:from>
    <xdr:to>
      <xdr:col>12</xdr:col>
      <xdr:colOff>561975</xdr:colOff>
      <xdr:row>38</xdr:row>
      <xdr:rowOff>162199</xdr:rowOff>
    </xdr:to>
    <xdr:sp macro="" textlink="">
      <xdr:nvSpPr>
        <xdr:cNvPr id="308" name="円/楕円 307"/>
        <xdr:cNvSpPr/>
      </xdr:nvSpPr>
      <xdr:spPr>
        <a:xfrm>
          <a:off x="8699500" y="65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153326</xdr:rowOff>
    </xdr:from>
    <xdr:ext cx="534377" cy="259045"/>
    <xdr:sp macro="" textlink="">
      <xdr:nvSpPr>
        <xdr:cNvPr id="309" name="テキスト ボックス 308"/>
        <xdr:cNvSpPr txBox="1"/>
      </xdr:nvSpPr>
      <xdr:spPr>
        <a:xfrm>
          <a:off x="8483111" y="66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80,619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161595</xdr:rowOff>
    </xdr:from>
    <xdr:to>
      <xdr:col>11</xdr:col>
      <xdr:colOff>358775</xdr:colOff>
      <xdr:row>39</xdr:row>
      <xdr:rowOff>91745</xdr:rowOff>
    </xdr:to>
    <xdr:sp macro="" textlink="">
      <xdr:nvSpPr>
        <xdr:cNvPr id="310" name="円/楕円 309"/>
        <xdr:cNvSpPr/>
      </xdr:nvSpPr>
      <xdr:spPr>
        <a:xfrm>
          <a:off x="78105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82872</xdr:rowOff>
    </xdr:from>
    <xdr:ext cx="534377" cy="259045"/>
    <xdr:sp macro="" textlink="">
      <xdr:nvSpPr>
        <xdr:cNvPr id="311" name="テキスト ボックス 310"/>
        <xdr:cNvSpPr txBox="1"/>
      </xdr:nvSpPr>
      <xdr:spPr>
        <a:xfrm>
          <a:off x="7594111" y="67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78,410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112903</xdr:rowOff>
    </xdr:from>
    <xdr:to>
      <xdr:col>10</xdr:col>
      <xdr:colOff>155575</xdr:colOff>
      <xdr:row>39</xdr:row>
      <xdr:rowOff>43053</xdr:rowOff>
    </xdr:to>
    <xdr:sp macro="" textlink="">
      <xdr:nvSpPr>
        <xdr:cNvPr id="312" name="円/楕円 311"/>
        <xdr:cNvSpPr/>
      </xdr:nvSpPr>
      <xdr:spPr>
        <a:xfrm>
          <a:off x="69215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34180</xdr:rowOff>
    </xdr:from>
    <xdr:ext cx="534377" cy="259045"/>
    <xdr:sp macro="" textlink="">
      <xdr:nvSpPr>
        <xdr:cNvPr id="313" name="テキスト ボックス 312"/>
        <xdr:cNvSpPr txBox="1"/>
      </xdr:nvSpPr>
      <xdr:spPr>
        <a:xfrm>
          <a:off x="6705111" y="67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24" name="テキスト ボックス 323"/>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6" name="テキスト ボックス 32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8" name="テキスト ボックス 32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137620</xdr:rowOff>
    </xdr:from>
    <xdr:to>
      <xdr:col>15</xdr:col>
      <xdr:colOff>180340</xdr:colOff>
      <xdr:row>57</xdr:row>
      <xdr:rowOff>55232</xdr:rowOff>
    </xdr:to>
    <xdr:cxnSp macro="">
      <xdr:nvCxnSpPr>
        <xdr:cNvPr id="334" name="直線コネクタ 333"/>
        <xdr:cNvCxnSpPr/>
      </xdr:nvCxnSpPr>
      <xdr:spPr>
        <a:xfrm flipV="1">
          <a:off x="10475595" y="9053020"/>
          <a:ext cx="1270" cy="77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59059</xdr:rowOff>
    </xdr:from>
    <xdr:ext cx="534377" cy="259045"/>
    <xdr:sp macro="" textlink="">
      <xdr:nvSpPr>
        <xdr:cNvPr id="335" name="普通建設事業費最小値テキスト"/>
        <xdr:cNvSpPr txBox="1"/>
      </xdr:nvSpPr>
      <xdr:spPr>
        <a:xfrm>
          <a:off x="10528300" y="983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51,195</a:t>
          </a:r>
          <a:endParaRPr kumimoji="1" lang="ja-JP" altLang="en-US" sz="1000" b="1">
            <a:latin typeface="ＭＳ Ｐゴシック"/>
          </a:endParaRPr>
        </a:p>
      </xdr:txBody>
    </xdr:sp>
    <xdr:clientData/>
  </xdr:oneCellAnchor>
  <xdr:twoCellAnchor>
    <xdr:from>
      <xdr:col>15</xdr:col>
      <xdr:colOff>92075</xdr:colOff>
      <xdr:row>57</xdr:row>
      <xdr:rowOff>55232</xdr:rowOff>
    </xdr:from>
    <xdr:to>
      <xdr:col>15</xdr:col>
      <xdr:colOff>269875</xdr:colOff>
      <xdr:row>57</xdr:row>
      <xdr:rowOff>55232</xdr:rowOff>
    </xdr:to>
    <xdr:cxnSp macro="">
      <xdr:nvCxnSpPr>
        <xdr:cNvPr id="336" name="直線コネクタ 335"/>
        <xdr:cNvCxnSpPr/>
      </xdr:nvCxnSpPr>
      <xdr:spPr>
        <a:xfrm>
          <a:off x="10388600" y="9827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84297</xdr:rowOff>
    </xdr:from>
    <xdr:ext cx="534377" cy="259045"/>
    <xdr:sp macro="" textlink="">
      <xdr:nvSpPr>
        <xdr:cNvPr id="337" name="普通建設事業費最大値テキスト"/>
        <xdr:cNvSpPr txBox="1"/>
      </xdr:nvSpPr>
      <xdr:spPr>
        <a:xfrm>
          <a:off x="10528300" y="882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85,091</a:t>
          </a:r>
          <a:endParaRPr kumimoji="1" lang="ja-JP" altLang="en-US" sz="1000" b="1">
            <a:latin typeface="ＭＳ Ｐゴシック"/>
          </a:endParaRPr>
        </a:p>
      </xdr:txBody>
    </xdr:sp>
    <xdr:clientData/>
  </xdr:oneCellAnchor>
  <xdr:twoCellAnchor>
    <xdr:from>
      <xdr:col>15</xdr:col>
      <xdr:colOff>92075</xdr:colOff>
      <xdr:row>52</xdr:row>
      <xdr:rowOff>137620</xdr:rowOff>
    </xdr:from>
    <xdr:to>
      <xdr:col>15</xdr:col>
      <xdr:colOff>269875</xdr:colOff>
      <xdr:row>52</xdr:row>
      <xdr:rowOff>137620</xdr:rowOff>
    </xdr:to>
    <xdr:cxnSp macro="">
      <xdr:nvCxnSpPr>
        <xdr:cNvPr id="338" name="直線コネクタ 337"/>
        <xdr:cNvCxnSpPr/>
      </xdr:nvCxnSpPr>
      <xdr:spPr>
        <a:xfrm>
          <a:off x="10388600" y="905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137620</xdr:rowOff>
    </xdr:from>
    <xdr:to>
      <xdr:col>15</xdr:col>
      <xdr:colOff>180975</xdr:colOff>
      <xdr:row>53</xdr:row>
      <xdr:rowOff>167063</xdr:rowOff>
    </xdr:to>
    <xdr:cxnSp macro="">
      <xdr:nvCxnSpPr>
        <xdr:cNvPr id="339" name="直線コネクタ 338"/>
        <xdr:cNvCxnSpPr/>
      </xdr:nvCxnSpPr>
      <xdr:spPr>
        <a:xfrm flipV="1">
          <a:off x="9639300" y="9053020"/>
          <a:ext cx="838200" cy="20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7091</xdr:rowOff>
    </xdr:from>
    <xdr:ext cx="534377" cy="259045"/>
    <xdr:sp macro="" textlink="">
      <xdr:nvSpPr>
        <xdr:cNvPr id="340" name="普通建設事業費平均値テキスト"/>
        <xdr:cNvSpPr txBox="1"/>
      </xdr:nvSpPr>
      <xdr:spPr>
        <a:xfrm>
          <a:off x="10528300" y="926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72,635</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28664</xdr:rowOff>
    </xdr:from>
    <xdr:to>
      <xdr:col>15</xdr:col>
      <xdr:colOff>231775</xdr:colOff>
      <xdr:row>54</xdr:row>
      <xdr:rowOff>130264</xdr:rowOff>
    </xdr:to>
    <xdr:sp macro="" textlink="">
      <xdr:nvSpPr>
        <xdr:cNvPr id="341" name="フローチャート : 判断 340"/>
        <xdr:cNvSpPr/>
      </xdr:nvSpPr>
      <xdr:spPr>
        <a:xfrm>
          <a:off x="10426700" y="928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54729</xdr:rowOff>
    </xdr:from>
    <xdr:to>
      <xdr:col>14</xdr:col>
      <xdr:colOff>28575</xdr:colOff>
      <xdr:row>53</xdr:row>
      <xdr:rowOff>167063</xdr:rowOff>
    </xdr:to>
    <xdr:cxnSp macro="">
      <xdr:nvCxnSpPr>
        <xdr:cNvPr id="342" name="直線コネクタ 341"/>
        <xdr:cNvCxnSpPr/>
      </xdr:nvCxnSpPr>
      <xdr:spPr>
        <a:xfrm>
          <a:off x="8750300" y="8627229"/>
          <a:ext cx="889000" cy="62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135740</xdr:rowOff>
    </xdr:from>
    <xdr:to>
      <xdr:col>14</xdr:col>
      <xdr:colOff>79375</xdr:colOff>
      <xdr:row>55</xdr:row>
      <xdr:rowOff>65890</xdr:rowOff>
    </xdr:to>
    <xdr:sp macro="" textlink="">
      <xdr:nvSpPr>
        <xdr:cNvPr id="343" name="フローチャート : 判断 342"/>
        <xdr:cNvSpPr/>
      </xdr:nvSpPr>
      <xdr:spPr>
        <a:xfrm>
          <a:off x="9588500" y="939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57017</xdr:rowOff>
    </xdr:from>
    <xdr:ext cx="534377" cy="259045"/>
    <xdr:sp macro="" textlink="">
      <xdr:nvSpPr>
        <xdr:cNvPr id="344" name="テキスト ボックス 343"/>
        <xdr:cNvSpPr txBox="1"/>
      </xdr:nvSpPr>
      <xdr:spPr>
        <a:xfrm>
          <a:off x="9359411" y="948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67,951</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54729</xdr:rowOff>
    </xdr:from>
    <xdr:to>
      <xdr:col>12</xdr:col>
      <xdr:colOff>511175</xdr:colOff>
      <xdr:row>51</xdr:row>
      <xdr:rowOff>80012</xdr:rowOff>
    </xdr:to>
    <xdr:cxnSp macro="">
      <xdr:nvCxnSpPr>
        <xdr:cNvPr id="345" name="直線コネクタ 344"/>
        <xdr:cNvCxnSpPr/>
      </xdr:nvCxnSpPr>
      <xdr:spPr>
        <a:xfrm flipV="1">
          <a:off x="7861300" y="8627229"/>
          <a:ext cx="889000" cy="19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47500</xdr:rowOff>
    </xdr:from>
    <xdr:to>
      <xdr:col>12</xdr:col>
      <xdr:colOff>561975</xdr:colOff>
      <xdr:row>53</xdr:row>
      <xdr:rowOff>149100</xdr:rowOff>
    </xdr:to>
    <xdr:sp macro="" textlink="">
      <xdr:nvSpPr>
        <xdr:cNvPr id="346" name="フローチャート : 判断 345"/>
        <xdr:cNvSpPr/>
      </xdr:nvSpPr>
      <xdr:spPr>
        <a:xfrm>
          <a:off x="8699500" y="913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140227</xdr:rowOff>
    </xdr:from>
    <xdr:ext cx="534377" cy="259045"/>
    <xdr:sp macro="" textlink="">
      <xdr:nvSpPr>
        <xdr:cNvPr id="347" name="テキスト ボックス 346"/>
        <xdr:cNvSpPr txBox="1"/>
      </xdr:nvSpPr>
      <xdr:spPr>
        <a:xfrm>
          <a:off x="8483111" y="922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79,311</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96746</xdr:rowOff>
    </xdr:from>
    <xdr:to>
      <xdr:col>11</xdr:col>
      <xdr:colOff>307975</xdr:colOff>
      <xdr:row>51</xdr:row>
      <xdr:rowOff>80012</xdr:rowOff>
    </xdr:to>
    <xdr:cxnSp macro="">
      <xdr:nvCxnSpPr>
        <xdr:cNvPr id="348" name="直線コネクタ 347"/>
        <xdr:cNvCxnSpPr/>
      </xdr:nvCxnSpPr>
      <xdr:spPr>
        <a:xfrm>
          <a:off x="6972300" y="8669246"/>
          <a:ext cx="889000" cy="15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136997</xdr:rowOff>
    </xdr:from>
    <xdr:to>
      <xdr:col>11</xdr:col>
      <xdr:colOff>358775</xdr:colOff>
      <xdr:row>54</xdr:row>
      <xdr:rowOff>67147</xdr:rowOff>
    </xdr:to>
    <xdr:sp macro="" textlink="">
      <xdr:nvSpPr>
        <xdr:cNvPr id="349" name="フローチャート : 判断 348"/>
        <xdr:cNvSpPr/>
      </xdr:nvSpPr>
      <xdr:spPr>
        <a:xfrm>
          <a:off x="7810500" y="922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58274</xdr:rowOff>
    </xdr:from>
    <xdr:ext cx="534377" cy="259045"/>
    <xdr:sp macro="" textlink="">
      <xdr:nvSpPr>
        <xdr:cNvPr id="350" name="テキスト ボックス 349"/>
        <xdr:cNvSpPr txBox="1"/>
      </xdr:nvSpPr>
      <xdr:spPr>
        <a:xfrm>
          <a:off x="7594111" y="9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75,396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40803</xdr:rowOff>
    </xdr:from>
    <xdr:to>
      <xdr:col>10</xdr:col>
      <xdr:colOff>155575</xdr:colOff>
      <xdr:row>55</xdr:row>
      <xdr:rowOff>142403</xdr:rowOff>
    </xdr:to>
    <xdr:sp macro="" textlink="">
      <xdr:nvSpPr>
        <xdr:cNvPr id="351" name="フローチャート : 判断 350"/>
        <xdr:cNvSpPr/>
      </xdr:nvSpPr>
      <xdr:spPr>
        <a:xfrm>
          <a:off x="6921500" y="947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133530</xdr:rowOff>
    </xdr:from>
    <xdr:ext cx="534377" cy="259045"/>
    <xdr:sp macro="" textlink="">
      <xdr:nvSpPr>
        <xdr:cNvPr id="352" name="テキスト ボックス 351"/>
        <xdr:cNvSpPr txBox="1"/>
      </xdr:nvSpPr>
      <xdr:spPr>
        <a:xfrm>
          <a:off x="6705111" y="956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86820</xdr:rowOff>
    </xdr:from>
    <xdr:to>
      <xdr:col>15</xdr:col>
      <xdr:colOff>231775</xdr:colOff>
      <xdr:row>53</xdr:row>
      <xdr:rowOff>16970</xdr:rowOff>
    </xdr:to>
    <xdr:sp macro="" textlink="">
      <xdr:nvSpPr>
        <xdr:cNvPr id="358" name="円/楕円 357"/>
        <xdr:cNvSpPr/>
      </xdr:nvSpPr>
      <xdr:spPr>
        <a:xfrm>
          <a:off x="10426700" y="900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39847</xdr:rowOff>
    </xdr:from>
    <xdr:ext cx="534377" cy="259045"/>
    <xdr:sp macro="" textlink="">
      <xdr:nvSpPr>
        <xdr:cNvPr id="359" name="普通建設事業費該当値テキスト"/>
        <xdr:cNvSpPr txBox="1"/>
      </xdr:nvSpPr>
      <xdr:spPr>
        <a:xfrm>
          <a:off x="10528300" y="895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85,091</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116263</xdr:rowOff>
    </xdr:from>
    <xdr:to>
      <xdr:col>14</xdr:col>
      <xdr:colOff>79375</xdr:colOff>
      <xdr:row>54</xdr:row>
      <xdr:rowOff>46413</xdr:rowOff>
    </xdr:to>
    <xdr:sp macro="" textlink="">
      <xdr:nvSpPr>
        <xdr:cNvPr id="360" name="円/楕円 359"/>
        <xdr:cNvSpPr/>
      </xdr:nvSpPr>
      <xdr:spPr>
        <a:xfrm>
          <a:off x="9588500" y="92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52</xdr:row>
      <xdr:rowOff>62940</xdr:rowOff>
    </xdr:from>
    <xdr:ext cx="534377" cy="259045"/>
    <xdr:sp macro="" textlink="">
      <xdr:nvSpPr>
        <xdr:cNvPr id="361" name="テキスト ボックス 360"/>
        <xdr:cNvSpPr txBox="1"/>
      </xdr:nvSpPr>
      <xdr:spPr>
        <a:xfrm>
          <a:off x="9359411" y="897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76,303</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3929</xdr:rowOff>
    </xdr:from>
    <xdr:to>
      <xdr:col>12</xdr:col>
      <xdr:colOff>561975</xdr:colOff>
      <xdr:row>50</xdr:row>
      <xdr:rowOff>105529</xdr:rowOff>
    </xdr:to>
    <xdr:sp macro="" textlink="">
      <xdr:nvSpPr>
        <xdr:cNvPr id="362" name="円/楕円 361"/>
        <xdr:cNvSpPr/>
      </xdr:nvSpPr>
      <xdr:spPr>
        <a:xfrm>
          <a:off x="8699500" y="85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48</xdr:row>
      <xdr:rowOff>122056</xdr:rowOff>
    </xdr:from>
    <xdr:ext cx="599010" cy="259045"/>
    <xdr:sp macro="" textlink="">
      <xdr:nvSpPr>
        <xdr:cNvPr id="363" name="テキスト ボックス 362"/>
        <xdr:cNvSpPr txBox="1"/>
      </xdr:nvSpPr>
      <xdr:spPr>
        <a:xfrm>
          <a:off x="8450794" y="835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103,717</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29212</xdr:rowOff>
    </xdr:from>
    <xdr:to>
      <xdr:col>11</xdr:col>
      <xdr:colOff>358775</xdr:colOff>
      <xdr:row>51</xdr:row>
      <xdr:rowOff>130812</xdr:rowOff>
    </xdr:to>
    <xdr:sp macro="" textlink="">
      <xdr:nvSpPr>
        <xdr:cNvPr id="364" name="円/楕円 363"/>
        <xdr:cNvSpPr/>
      </xdr:nvSpPr>
      <xdr:spPr>
        <a:xfrm>
          <a:off x="7810500" y="877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147339</xdr:rowOff>
    </xdr:from>
    <xdr:ext cx="534377" cy="259045"/>
    <xdr:sp macro="" textlink="">
      <xdr:nvSpPr>
        <xdr:cNvPr id="365" name="テキスト ボックス 364"/>
        <xdr:cNvSpPr txBox="1"/>
      </xdr:nvSpPr>
      <xdr:spPr>
        <a:xfrm>
          <a:off x="7594111" y="85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95,111</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45946</xdr:rowOff>
    </xdr:from>
    <xdr:to>
      <xdr:col>10</xdr:col>
      <xdr:colOff>155575</xdr:colOff>
      <xdr:row>50</xdr:row>
      <xdr:rowOff>147546</xdr:rowOff>
    </xdr:to>
    <xdr:sp macro="" textlink="">
      <xdr:nvSpPr>
        <xdr:cNvPr id="366" name="円/楕円 365"/>
        <xdr:cNvSpPr/>
      </xdr:nvSpPr>
      <xdr:spPr>
        <a:xfrm>
          <a:off x="6921500" y="86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48</xdr:row>
      <xdr:rowOff>164073</xdr:rowOff>
    </xdr:from>
    <xdr:ext cx="599010" cy="259045"/>
    <xdr:sp macro="" textlink="">
      <xdr:nvSpPr>
        <xdr:cNvPr id="367" name="テキスト ボックス 366"/>
        <xdr:cNvSpPr txBox="1"/>
      </xdr:nvSpPr>
      <xdr:spPr>
        <a:xfrm>
          <a:off x="6672794" y="839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9" name="テキスト ボックス 37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1" name="テキスト ボックス 38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3" name="テキスト ボックス 38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5" name="テキスト ボックス 38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7" name="テキスト ボックス 38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159550</xdr:rowOff>
    </xdr:from>
    <xdr:to>
      <xdr:col>15</xdr:col>
      <xdr:colOff>180340</xdr:colOff>
      <xdr:row>78</xdr:row>
      <xdr:rowOff>34392</xdr:rowOff>
    </xdr:to>
    <xdr:cxnSp macro="">
      <xdr:nvCxnSpPr>
        <xdr:cNvPr id="389" name="直線コネクタ 388"/>
        <xdr:cNvCxnSpPr/>
      </xdr:nvCxnSpPr>
      <xdr:spPr>
        <a:xfrm flipV="1">
          <a:off x="10475595" y="11989600"/>
          <a:ext cx="1270" cy="1417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38219</xdr:rowOff>
    </xdr:from>
    <xdr:ext cx="469744" cy="259045"/>
    <xdr:sp macro="" textlink="">
      <xdr:nvSpPr>
        <xdr:cNvPr id="390" name="普通建設事業費 （ うち新規整備　）最小値テキスト"/>
        <xdr:cNvSpPr txBox="1"/>
      </xdr:nvSpPr>
      <xdr:spPr>
        <a:xfrm>
          <a:off x="10528300" y="134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4,764</a:t>
          </a:r>
          <a:endParaRPr kumimoji="1" lang="ja-JP" altLang="en-US" sz="1000" b="1">
            <a:latin typeface="ＭＳ Ｐゴシック"/>
          </a:endParaRPr>
        </a:p>
      </xdr:txBody>
    </xdr:sp>
    <xdr:clientData/>
  </xdr:oneCellAnchor>
  <xdr:twoCellAnchor>
    <xdr:from>
      <xdr:col>15</xdr:col>
      <xdr:colOff>92075</xdr:colOff>
      <xdr:row>78</xdr:row>
      <xdr:rowOff>34392</xdr:rowOff>
    </xdr:from>
    <xdr:to>
      <xdr:col>15</xdr:col>
      <xdr:colOff>269875</xdr:colOff>
      <xdr:row>78</xdr:row>
      <xdr:rowOff>34392</xdr:rowOff>
    </xdr:to>
    <xdr:cxnSp macro="">
      <xdr:nvCxnSpPr>
        <xdr:cNvPr id="391" name="直線コネクタ 390"/>
        <xdr:cNvCxnSpPr/>
      </xdr:nvCxnSpPr>
      <xdr:spPr>
        <a:xfrm>
          <a:off x="10388600" y="1340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106227</xdr:rowOff>
    </xdr:from>
    <xdr:ext cx="534377" cy="259045"/>
    <xdr:sp macro="" textlink="">
      <xdr:nvSpPr>
        <xdr:cNvPr id="392" name="普通建設事業費 （ うち新規整備　）最大値テキスト"/>
        <xdr:cNvSpPr txBox="1"/>
      </xdr:nvSpPr>
      <xdr:spPr>
        <a:xfrm>
          <a:off x="10528300" y="117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41,979</a:t>
          </a:r>
          <a:endParaRPr kumimoji="1" lang="ja-JP" altLang="en-US" sz="1000" b="1">
            <a:latin typeface="ＭＳ Ｐゴシック"/>
          </a:endParaRPr>
        </a:p>
      </xdr:txBody>
    </xdr:sp>
    <xdr:clientData/>
  </xdr:oneCellAnchor>
  <xdr:twoCellAnchor>
    <xdr:from>
      <xdr:col>15</xdr:col>
      <xdr:colOff>92075</xdr:colOff>
      <xdr:row>69</xdr:row>
      <xdr:rowOff>159550</xdr:rowOff>
    </xdr:from>
    <xdr:to>
      <xdr:col>15</xdr:col>
      <xdr:colOff>269875</xdr:colOff>
      <xdr:row>69</xdr:row>
      <xdr:rowOff>159550</xdr:rowOff>
    </xdr:to>
    <xdr:cxnSp macro="">
      <xdr:nvCxnSpPr>
        <xdr:cNvPr id="393" name="直線コネクタ 392"/>
        <xdr:cNvCxnSpPr/>
      </xdr:nvCxnSpPr>
      <xdr:spPr>
        <a:xfrm>
          <a:off x="10388600" y="119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8636</xdr:rowOff>
    </xdr:from>
    <xdr:to>
      <xdr:col>15</xdr:col>
      <xdr:colOff>180975</xdr:colOff>
      <xdr:row>73</xdr:row>
      <xdr:rowOff>167437</xdr:rowOff>
    </xdr:to>
    <xdr:cxnSp macro="">
      <xdr:nvCxnSpPr>
        <xdr:cNvPr id="394" name="直線コネクタ 393"/>
        <xdr:cNvCxnSpPr/>
      </xdr:nvCxnSpPr>
      <xdr:spPr>
        <a:xfrm>
          <a:off x="9639300" y="12353036"/>
          <a:ext cx="838200" cy="3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59123</xdr:rowOff>
    </xdr:from>
    <xdr:ext cx="534377" cy="259045"/>
    <xdr:sp macro="" textlink="">
      <xdr:nvSpPr>
        <xdr:cNvPr id="395" name="普通建設事業費 （ うち新規整備　）平均値テキスト"/>
        <xdr:cNvSpPr txBox="1"/>
      </xdr:nvSpPr>
      <xdr:spPr>
        <a:xfrm>
          <a:off x="10528300" y="1240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25,882</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36246</xdr:rowOff>
    </xdr:from>
    <xdr:to>
      <xdr:col>15</xdr:col>
      <xdr:colOff>231775</xdr:colOff>
      <xdr:row>73</xdr:row>
      <xdr:rowOff>137846</xdr:rowOff>
    </xdr:to>
    <xdr:sp macro="" textlink="">
      <xdr:nvSpPr>
        <xdr:cNvPr id="396" name="フローチャート : 判断 395"/>
        <xdr:cNvSpPr/>
      </xdr:nvSpPr>
      <xdr:spPr>
        <a:xfrm>
          <a:off x="10426700" y="1255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82931</xdr:rowOff>
    </xdr:from>
    <xdr:to>
      <xdr:col>14</xdr:col>
      <xdr:colOff>28575</xdr:colOff>
      <xdr:row>72</xdr:row>
      <xdr:rowOff>8636</xdr:rowOff>
    </xdr:to>
    <xdr:cxnSp macro="">
      <xdr:nvCxnSpPr>
        <xdr:cNvPr id="397" name="直線コネクタ 396"/>
        <xdr:cNvCxnSpPr/>
      </xdr:nvCxnSpPr>
      <xdr:spPr>
        <a:xfrm>
          <a:off x="8750300" y="12255881"/>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21234</xdr:rowOff>
    </xdr:from>
    <xdr:to>
      <xdr:col>14</xdr:col>
      <xdr:colOff>79375</xdr:colOff>
      <xdr:row>72</xdr:row>
      <xdr:rowOff>122834</xdr:rowOff>
    </xdr:to>
    <xdr:sp macro="" textlink="">
      <xdr:nvSpPr>
        <xdr:cNvPr id="398" name="フローチャート : 判断 397"/>
        <xdr:cNvSpPr/>
      </xdr:nvSpPr>
      <xdr:spPr>
        <a:xfrm>
          <a:off x="9588500" y="1236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113961</xdr:rowOff>
    </xdr:from>
    <xdr:ext cx="534377" cy="259045"/>
    <xdr:sp macro="" textlink="">
      <xdr:nvSpPr>
        <xdr:cNvPr id="399" name="テキスト ボックス 398"/>
        <xdr:cNvSpPr txBox="1"/>
      </xdr:nvSpPr>
      <xdr:spPr>
        <a:xfrm>
          <a:off x="9359411" y="1245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30,776</a:t>
          </a:r>
          <a:endParaRPr kumimoji="1" lang="ja-JP" altLang="en-US" sz="1000" b="1">
            <a:solidFill>
              <a:srgbClr val="000080"/>
            </a:solidFill>
            <a:latin typeface="ＭＳ Ｐゴシック"/>
          </a:endParaRPr>
        </a:p>
      </xdr:txBody>
    </xdr:sp>
    <xdr:clientData/>
  </xdr:oneCellAnchor>
  <xdr:twoCellAnchor>
    <xdr:from>
      <xdr:col>12</xdr:col>
      <xdr:colOff>460375</xdr:colOff>
      <xdr:row>71</xdr:row>
      <xdr:rowOff>143688</xdr:rowOff>
    </xdr:from>
    <xdr:to>
      <xdr:col>12</xdr:col>
      <xdr:colOff>561975</xdr:colOff>
      <xdr:row>72</xdr:row>
      <xdr:rowOff>73838</xdr:rowOff>
    </xdr:to>
    <xdr:sp macro="" textlink="">
      <xdr:nvSpPr>
        <xdr:cNvPr id="400" name="フローチャート : 判断 399"/>
        <xdr:cNvSpPr/>
      </xdr:nvSpPr>
      <xdr:spPr>
        <a:xfrm>
          <a:off x="8699500" y="1231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64965</xdr:rowOff>
    </xdr:from>
    <xdr:ext cx="534377" cy="259045"/>
    <xdr:sp macro="" textlink="">
      <xdr:nvSpPr>
        <xdr:cNvPr id="401" name="テキスト ボックス 400"/>
        <xdr:cNvSpPr txBox="1"/>
      </xdr:nvSpPr>
      <xdr:spPr>
        <a:xfrm>
          <a:off x="8483111" y="1240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116637</xdr:rowOff>
    </xdr:from>
    <xdr:to>
      <xdr:col>15</xdr:col>
      <xdr:colOff>231775</xdr:colOff>
      <xdr:row>74</xdr:row>
      <xdr:rowOff>46787</xdr:rowOff>
    </xdr:to>
    <xdr:sp macro="" textlink="">
      <xdr:nvSpPr>
        <xdr:cNvPr id="407" name="円/楕円 406"/>
        <xdr:cNvSpPr/>
      </xdr:nvSpPr>
      <xdr:spPr>
        <a:xfrm>
          <a:off x="10426700" y="126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95064</xdr:rowOff>
    </xdr:from>
    <xdr:ext cx="534377" cy="259045"/>
    <xdr:sp macro="" textlink="">
      <xdr:nvSpPr>
        <xdr:cNvPr id="408" name="普通建設事業費 （ うち新規整備　）該当値テキスト"/>
        <xdr:cNvSpPr txBox="1"/>
      </xdr:nvSpPr>
      <xdr:spPr>
        <a:xfrm>
          <a:off x="10528300" y="1261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23,772</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129286</xdr:rowOff>
    </xdr:from>
    <xdr:to>
      <xdr:col>14</xdr:col>
      <xdr:colOff>79375</xdr:colOff>
      <xdr:row>72</xdr:row>
      <xdr:rowOff>59436</xdr:rowOff>
    </xdr:to>
    <xdr:sp macro="" textlink="">
      <xdr:nvSpPr>
        <xdr:cNvPr id="409" name="円/楕円 408"/>
        <xdr:cNvSpPr/>
      </xdr:nvSpPr>
      <xdr:spPr>
        <a:xfrm>
          <a:off x="9588500" y="1230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70</xdr:row>
      <xdr:rowOff>75963</xdr:rowOff>
    </xdr:from>
    <xdr:ext cx="534377" cy="259045"/>
    <xdr:sp macro="" textlink="">
      <xdr:nvSpPr>
        <xdr:cNvPr id="410" name="テキスト ボックス 409"/>
        <xdr:cNvSpPr txBox="1"/>
      </xdr:nvSpPr>
      <xdr:spPr>
        <a:xfrm>
          <a:off x="9359411" y="1207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32,440</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32131</xdr:rowOff>
    </xdr:from>
    <xdr:to>
      <xdr:col>12</xdr:col>
      <xdr:colOff>561975</xdr:colOff>
      <xdr:row>71</xdr:row>
      <xdr:rowOff>133731</xdr:rowOff>
    </xdr:to>
    <xdr:sp macro="" textlink="">
      <xdr:nvSpPr>
        <xdr:cNvPr id="411" name="円/楕円 410"/>
        <xdr:cNvSpPr/>
      </xdr:nvSpPr>
      <xdr:spPr>
        <a:xfrm>
          <a:off x="8699500" y="122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150258</xdr:rowOff>
    </xdr:from>
    <xdr:ext cx="534377" cy="259045"/>
    <xdr:sp macro="" textlink="">
      <xdr:nvSpPr>
        <xdr:cNvPr id="412" name="テキスト ボックス 411"/>
        <xdr:cNvSpPr txBox="1"/>
      </xdr:nvSpPr>
      <xdr:spPr>
        <a:xfrm>
          <a:off x="8483111" y="119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1" name="テキスト ボックス 42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2" name="直線コネクタ 42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3" name="テキスト ボックス 42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4" name="直線コネクタ 42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5" name="テキスト ボックス 42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6" name="直線コネクタ 42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7" name="テキスト ボックス 42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8" name="直線コネクタ 42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9" name="テキスト ボックス 42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0" name="直線コネクタ 42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1" name="テキスト ボックス 43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114212</xdr:rowOff>
    </xdr:from>
    <xdr:to>
      <xdr:col>15</xdr:col>
      <xdr:colOff>180340</xdr:colOff>
      <xdr:row>98</xdr:row>
      <xdr:rowOff>125603</xdr:rowOff>
    </xdr:to>
    <xdr:cxnSp macro="">
      <xdr:nvCxnSpPr>
        <xdr:cNvPr id="435" name="直線コネクタ 434"/>
        <xdr:cNvCxnSpPr/>
      </xdr:nvCxnSpPr>
      <xdr:spPr>
        <a:xfrm flipV="1">
          <a:off x="10475595" y="15716162"/>
          <a:ext cx="1270" cy="121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129430</xdr:rowOff>
    </xdr:from>
    <xdr:ext cx="534377" cy="259045"/>
    <xdr:sp macro="" textlink="">
      <xdr:nvSpPr>
        <xdr:cNvPr id="436" name="普通建設事業費 （ うち更新整備　）最小値テキスト"/>
        <xdr:cNvSpPr txBox="1"/>
      </xdr:nvSpPr>
      <xdr:spPr>
        <a:xfrm>
          <a:off x="10528300" y="169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12,370</a:t>
          </a:r>
          <a:endParaRPr kumimoji="1" lang="ja-JP" altLang="en-US" sz="1000" b="1">
            <a:latin typeface="ＭＳ Ｐゴシック"/>
          </a:endParaRPr>
        </a:p>
      </xdr:txBody>
    </xdr:sp>
    <xdr:clientData/>
  </xdr:oneCellAnchor>
  <xdr:twoCellAnchor>
    <xdr:from>
      <xdr:col>15</xdr:col>
      <xdr:colOff>92075</xdr:colOff>
      <xdr:row>98</xdr:row>
      <xdr:rowOff>125603</xdr:rowOff>
    </xdr:from>
    <xdr:to>
      <xdr:col>15</xdr:col>
      <xdr:colOff>269875</xdr:colOff>
      <xdr:row>98</xdr:row>
      <xdr:rowOff>125603</xdr:rowOff>
    </xdr:to>
    <xdr:cxnSp macro="">
      <xdr:nvCxnSpPr>
        <xdr:cNvPr id="437" name="直線コネクタ 436"/>
        <xdr:cNvCxnSpPr/>
      </xdr:nvCxnSpPr>
      <xdr:spPr>
        <a:xfrm>
          <a:off x="10388600" y="1692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60889</xdr:rowOff>
    </xdr:from>
    <xdr:ext cx="534377" cy="259045"/>
    <xdr:sp macro="" textlink="">
      <xdr:nvSpPr>
        <xdr:cNvPr id="438" name="普通建設事業費 （ うち更新整備　）最大値テキスト"/>
        <xdr:cNvSpPr txBox="1"/>
      </xdr:nvSpPr>
      <xdr:spPr>
        <a:xfrm>
          <a:off x="10528300" y="1549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44,169</a:t>
          </a:r>
          <a:endParaRPr kumimoji="1" lang="ja-JP" altLang="en-US" sz="1000" b="1">
            <a:latin typeface="ＭＳ Ｐゴシック"/>
          </a:endParaRPr>
        </a:p>
      </xdr:txBody>
    </xdr:sp>
    <xdr:clientData/>
  </xdr:oneCellAnchor>
  <xdr:twoCellAnchor>
    <xdr:from>
      <xdr:col>15</xdr:col>
      <xdr:colOff>92075</xdr:colOff>
      <xdr:row>91</xdr:row>
      <xdr:rowOff>114212</xdr:rowOff>
    </xdr:from>
    <xdr:to>
      <xdr:col>15</xdr:col>
      <xdr:colOff>269875</xdr:colOff>
      <xdr:row>91</xdr:row>
      <xdr:rowOff>114212</xdr:rowOff>
    </xdr:to>
    <xdr:cxnSp macro="">
      <xdr:nvCxnSpPr>
        <xdr:cNvPr id="439" name="直線コネクタ 438"/>
        <xdr:cNvCxnSpPr/>
      </xdr:nvCxnSpPr>
      <xdr:spPr>
        <a:xfrm>
          <a:off x="10388600" y="1571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123392</xdr:rowOff>
    </xdr:from>
    <xdr:to>
      <xdr:col>15</xdr:col>
      <xdr:colOff>180975</xdr:colOff>
      <xdr:row>98</xdr:row>
      <xdr:rowOff>41821</xdr:rowOff>
    </xdr:to>
    <xdr:cxnSp macro="">
      <xdr:nvCxnSpPr>
        <xdr:cNvPr id="440" name="直線コネクタ 439"/>
        <xdr:cNvCxnSpPr/>
      </xdr:nvCxnSpPr>
      <xdr:spPr>
        <a:xfrm flipV="1">
          <a:off x="9639300" y="16068242"/>
          <a:ext cx="838200" cy="77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55897</xdr:rowOff>
    </xdr:from>
    <xdr:ext cx="534377" cy="259045"/>
    <xdr:sp macro="" textlink="">
      <xdr:nvSpPr>
        <xdr:cNvPr id="441" name="普通建設事業費 （ うち更新整備　）平均値テキスト"/>
        <xdr:cNvSpPr txBox="1"/>
      </xdr:nvSpPr>
      <xdr:spPr>
        <a:xfrm>
          <a:off x="10528300" y="1634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25,800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77470</xdr:rowOff>
    </xdr:from>
    <xdr:to>
      <xdr:col>15</xdr:col>
      <xdr:colOff>231775</xdr:colOff>
      <xdr:row>96</xdr:row>
      <xdr:rowOff>7620</xdr:rowOff>
    </xdr:to>
    <xdr:sp macro="" textlink="">
      <xdr:nvSpPr>
        <xdr:cNvPr id="442" name="フローチャート : 判断 441"/>
        <xdr:cNvSpPr/>
      </xdr:nvSpPr>
      <xdr:spPr>
        <a:xfrm>
          <a:off x="104267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115773</xdr:rowOff>
    </xdr:from>
    <xdr:to>
      <xdr:col>14</xdr:col>
      <xdr:colOff>28575</xdr:colOff>
      <xdr:row>98</xdr:row>
      <xdr:rowOff>41821</xdr:rowOff>
    </xdr:to>
    <xdr:cxnSp macro="">
      <xdr:nvCxnSpPr>
        <xdr:cNvPr id="443" name="直線コネクタ 442"/>
        <xdr:cNvCxnSpPr/>
      </xdr:nvCxnSpPr>
      <xdr:spPr>
        <a:xfrm>
          <a:off x="8750300" y="16403523"/>
          <a:ext cx="889000" cy="4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109550</xdr:rowOff>
    </xdr:from>
    <xdr:to>
      <xdr:col>14</xdr:col>
      <xdr:colOff>79375</xdr:colOff>
      <xdr:row>98</xdr:row>
      <xdr:rowOff>39700</xdr:rowOff>
    </xdr:to>
    <xdr:sp macro="" textlink="">
      <xdr:nvSpPr>
        <xdr:cNvPr id="444" name="フローチャート : 判断 443"/>
        <xdr:cNvSpPr/>
      </xdr:nvSpPr>
      <xdr:spPr>
        <a:xfrm>
          <a:off x="9588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56227</xdr:rowOff>
    </xdr:from>
    <xdr:ext cx="534377" cy="259045"/>
    <xdr:sp macro="" textlink="">
      <xdr:nvSpPr>
        <xdr:cNvPr id="445" name="テキスト ボックス 444"/>
        <xdr:cNvSpPr txBox="1"/>
      </xdr:nvSpPr>
      <xdr:spPr>
        <a:xfrm>
          <a:off x="9359411" y="165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126276</xdr:rowOff>
    </xdr:from>
    <xdr:to>
      <xdr:col>12</xdr:col>
      <xdr:colOff>561975</xdr:colOff>
      <xdr:row>97</xdr:row>
      <xdr:rowOff>56426</xdr:rowOff>
    </xdr:to>
    <xdr:sp macro="" textlink="">
      <xdr:nvSpPr>
        <xdr:cNvPr id="446" name="フローチャート : 判断 445"/>
        <xdr:cNvSpPr/>
      </xdr:nvSpPr>
      <xdr:spPr>
        <a:xfrm>
          <a:off x="8699500" y="1658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47553</xdr:rowOff>
    </xdr:from>
    <xdr:ext cx="534377" cy="259045"/>
    <xdr:sp macro="" textlink="">
      <xdr:nvSpPr>
        <xdr:cNvPr id="447" name="テキスト ボックス 446"/>
        <xdr:cNvSpPr txBox="1"/>
      </xdr:nvSpPr>
      <xdr:spPr>
        <a:xfrm>
          <a:off x="8483111" y="166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8" name="テキスト ボックス 44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9" name="テキスト ボックス 44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0" name="テキスト ボックス 44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1" name="テキスト ボックス 45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2" name="テキスト ボックス 45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72592</xdr:rowOff>
    </xdr:from>
    <xdr:to>
      <xdr:col>15</xdr:col>
      <xdr:colOff>231775</xdr:colOff>
      <xdr:row>94</xdr:row>
      <xdr:rowOff>2742</xdr:rowOff>
    </xdr:to>
    <xdr:sp macro="" textlink="">
      <xdr:nvSpPr>
        <xdr:cNvPr id="453" name="円/楕円 452"/>
        <xdr:cNvSpPr/>
      </xdr:nvSpPr>
      <xdr:spPr>
        <a:xfrm>
          <a:off x="10426700" y="1601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95469</xdr:rowOff>
    </xdr:from>
    <xdr:ext cx="534377" cy="259045"/>
    <xdr:sp macro="" textlink="">
      <xdr:nvSpPr>
        <xdr:cNvPr id="454" name="普通建設事業費 （ うち更新整備　）該当値テキスト"/>
        <xdr:cNvSpPr txBox="1"/>
      </xdr:nvSpPr>
      <xdr:spPr>
        <a:xfrm>
          <a:off x="10528300" y="1586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34,928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162471</xdr:rowOff>
    </xdr:from>
    <xdr:to>
      <xdr:col>14</xdr:col>
      <xdr:colOff>79375</xdr:colOff>
      <xdr:row>98</xdr:row>
      <xdr:rowOff>92621</xdr:rowOff>
    </xdr:to>
    <xdr:sp macro="" textlink="">
      <xdr:nvSpPr>
        <xdr:cNvPr id="455" name="円/楕円 454"/>
        <xdr:cNvSpPr/>
      </xdr:nvSpPr>
      <xdr:spPr>
        <a:xfrm>
          <a:off x="9588500" y="1679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83748</xdr:rowOff>
    </xdr:from>
    <xdr:ext cx="534377" cy="259045"/>
    <xdr:sp macro="" textlink="">
      <xdr:nvSpPr>
        <xdr:cNvPr id="456" name="テキスト ボックス 455"/>
        <xdr:cNvSpPr txBox="1"/>
      </xdr:nvSpPr>
      <xdr:spPr>
        <a:xfrm>
          <a:off x="9359411" y="1688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64973</xdr:rowOff>
    </xdr:from>
    <xdr:to>
      <xdr:col>12</xdr:col>
      <xdr:colOff>561975</xdr:colOff>
      <xdr:row>95</xdr:row>
      <xdr:rowOff>166573</xdr:rowOff>
    </xdr:to>
    <xdr:sp macro="" textlink="">
      <xdr:nvSpPr>
        <xdr:cNvPr id="457" name="円/楕円 456"/>
        <xdr:cNvSpPr/>
      </xdr:nvSpPr>
      <xdr:spPr>
        <a:xfrm>
          <a:off x="8699500" y="163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11650</xdr:rowOff>
    </xdr:from>
    <xdr:ext cx="534377" cy="259045"/>
    <xdr:sp macro="" textlink="">
      <xdr:nvSpPr>
        <xdr:cNvPr id="458" name="テキスト ボックス 457"/>
        <xdr:cNvSpPr txBox="1"/>
      </xdr:nvSpPr>
      <xdr:spPr>
        <a:xfrm>
          <a:off x="8483111" y="1612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0" name="正方形/長方形 45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1" name="正方形/長方形 46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2" name="正方形/長方形 46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3" name="正方形/長方形 46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4" name="正方形/長方形 46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5" name="テキスト ボックス 46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6" name="直線コネクタ 46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7" name="直線コネクタ 46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8" name="テキスト ボックス 46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9" name="直線コネクタ 46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0" name="テキスト ボックス 46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1" name="直線コネクタ 47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2" name="テキスト ボックス 47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3" name="直線コネクタ 47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4" name="テキスト ボックス 47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5" name="直線コネクタ 47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76" name="テキスト ボックス 47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8" name="テキスト ボックス 47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140843</xdr:rowOff>
    </xdr:from>
    <xdr:to>
      <xdr:col>23</xdr:col>
      <xdr:colOff>516889</xdr:colOff>
      <xdr:row>38</xdr:row>
      <xdr:rowOff>102171</xdr:rowOff>
    </xdr:to>
    <xdr:cxnSp macro="">
      <xdr:nvCxnSpPr>
        <xdr:cNvPr id="480" name="直線コネクタ 479"/>
        <xdr:cNvCxnSpPr/>
      </xdr:nvCxnSpPr>
      <xdr:spPr>
        <a:xfrm flipV="1">
          <a:off x="16317595" y="5455793"/>
          <a:ext cx="1269" cy="116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105998</xdr:rowOff>
    </xdr:from>
    <xdr:ext cx="378565" cy="259045"/>
    <xdr:sp macro="" textlink="">
      <xdr:nvSpPr>
        <xdr:cNvPr id="481" name="災害復旧事業費最小値テキスト"/>
        <xdr:cNvSpPr txBox="1"/>
      </xdr:nvSpPr>
      <xdr:spPr>
        <a:xfrm>
          <a:off x="16370300" y="66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23</xdr:col>
      <xdr:colOff>428625</xdr:colOff>
      <xdr:row>38</xdr:row>
      <xdr:rowOff>102171</xdr:rowOff>
    </xdr:from>
    <xdr:to>
      <xdr:col>23</xdr:col>
      <xdr:colOff>606425</xdr:colOff>
      <xdr:row>38</xdr:row>
      <xdr:rowOff>102171</xdr:rowOff>
    </xdr:to>
    <xdr:cxnSp macro="">
      <xdr:nvCxnSpPr>
        <xdr:cNvPr id="482" name="直線コネクタ 481"/>
        <xdr:cNvCxnSpPr/>
      </xdr:nvCxnSpPr>
      <xdr:spPr>
        <a:xfrm>
          <a:off x="16230600" y="66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87520</xdr:rowOff>
    </xdr:from>
    <xdr:ext cx="469744" cy="259045"/>
    <xdr:sp macro="" textlink="">
      <xdr:nvSpPr>
        <xdr:cNvPr id="483" name="災害復旧事業費最大値テキスト"/>
        <xdr:cNvSpPr txBox="1"/>
      </xdr:nvSpPr>
      <xdr:spPr>
        <a:xfrm>
          <a:off x="16370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a:t>
          </a:r>
          <a:endParaRPr kumimoji="1" lang="ja-JP" altLang="en-US" sz="1000" b="1">
            <a:latin typeface="ＭＳ Ｐゴシック"/>
          </a:endParaRPr>
        </a:p>
      </xdr:txBody>
    </xdr:sp>
    <xdr:clientData/>
  </xdr:oneCellAnchor>
  <xdr:twoCellAnchor>
    <xdr:from>
      <xdr:col>23</xdr:col>
      <xdr:colOff>428625</xdr:colOff>
      <xdr:row>31</xdr:row>
      <xdr:rowOff>140843</xdr:rowOff>
    </xdr:from>
    <xdr:to>
      <xdr:col>23</xdr:col>
      <xdr:colOff>606425</xdr:colOff>
      <xdr:row>31</xdr:row>
      <xdr:rowOff>140843</xdr:rowOff>
    </xdr:to>
    <xdr:cxnSp macro="">
      <xdr:nvCxnSpPr>
        <xdr:cNvPr id="484" name="直線コネクタ 483"/>
        <xdr:cNvCxnSpPr/>
      </xdr:nvCxnSpPr>
      <xdr:spPr>
        <a:xfrm>
          <a:off x="16230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83883</xdr:rowOff>
    </xdr:from>
    <xdr:to>
      <xdr:col>23</xdr:col>
      <xdr:colOff>517525</xdr:colOff>
      <xdr:row>38</xdr:row>
      <xdr:rowOff>102171</xdr:rowOff>
    </xdr:to>
    <xdr:cxnSp macro="">
      <xdr:nvCxnSpPr>
        <xdr:cNvPr id="485" name="直線コネクタ 484"/>
        <xdr:cNvCxnSpPr/>
      </xdr:nvCxnSpPr>
      <xdr:spPr>
        <a:xfrm>
          <a:off x="15481300" y="6598983"/>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129684</xdr:rowOff>
    </xdr:from>
    <xdr:ext cx="469744" cy="259045"/>
    <xdr:sp macro="" textlink="">
      <xdr:nvSpPr>
        <xdr:cNvPr id="486" name="災害復旧事業費平均値テキスト"/>
        <xdr:cNvSpPr txBox="1"/>
      </xdr:nvSpPr>
      <xdr:spPr>
        <a:xfrm>
          <a:off x="16370300" y="5958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106807</xdr:rowOff>
    </xdr:from>
    <xdr:to>
      <xdr:col>23</xdr:col>
      <xdr:colOff>568325</xdr:colOff>
      <xdr:row>36</xdr:row>
      <xdr:rowOff>36957</xdr:rowOff>
    </xdr:to>
    <xdr:sp macro="" textlink="">
      <xdr:nvSpPr>
        <xdr:cNvPr id="487" name="フローチャート : 判断 486"/>
        <xdr:cNvSpPr/>
      </xdr:nvSpPr>
      <xdr:spPr>
        <a:xfrm>
          <a:off x="16268700" y="610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160465</xdr:rowOff>
    </xdr:from>
    <xdr:to>
      <xdr:col>22</xdr:col>
      <xdr:colOff>365125</xdr:colOff>
      <xdr:row>38</xdr:row>
      <xdr:rowOff>83883</xdr:rowOff>
    </xdr:to>
    <xdr:cxnSp macro="">
      <xdr:nvCxnSpPr>
        <xdr:cNvPr id="488" name="直線コネクタ 487"/>
        <xdr:cNvCxnSpPr/>
      </xdr:nvCxnSpPr>
      <xdr:spPr>
        <a:xfrm>
          <a:off x="14592300" y="6504115"/>
          <a:ext cx="889000" cy="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161671</xdr:rowOff>
    </xdr:from>
    <xdr:to>
      <xdr:col>22</xdr:col>
      <xdr:colOff>415925</xdr:colOff>
      <xdr:row>37</xdr:row>
      <xdr:rowOff>91821</xdr:rowOff>
    </xdr:to>
    <xdr:sp macro="" textlink="">
      <xdr:nvSpPr>
        <xdr:cNvPr id="489" name="フローチャート : 判断 488"/>
        <xdr:cNvSpPr/>
      </xdr:nvSpPr>
      <xdr:spPr>
        <a:xfrm>
          <a:off x="15430500" y="633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35</xdr:row>
      <xdr:rowOff>108348</xdr:rowOff>
    </xdr:from>
    <xdr:ext cx="469744" cy="259045"/>
    <xdr:sp macro="" textlink="">
      <xdr:nvSpPr>
        <xdr:cNvPr id="490" name="テキスト ボックス 489"/>
        <xdr:cNvSpPr txBox="1"/>
      </xdr:nvSpPr>
      <xdr:spPr>
        <a:xfrm>
          <a:off x="15233727" y="610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160465</xdr:rowOff>
    </xdr:from>
    <xdr:to>
      <xdr:col>21</xdr:col>
      <xdr:colOff>161925</xdr:colOff>
      <xdr:row>38</xdr:row>
      <xdr:rowOff>82550</xdr:rowOff>
    </xdr:to>
    <xdr:cxnSp macro="">
      <xdr:nvCxnSpPr>
        <xdr:cNvPr id="491" name="直線コネクタ 490"/>
        <xdr:cNvCxnSpPr/>
      </xdr:nvCxnSpPr>
      <xdr:spPr>
        <a:xfrm flipV="1">
          <a:off x="13703300" y="6504115"/>
          <a:ext cx="889000" cy="9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30</xdr:row>
      <xdr:rowOff>116713</xdr:rowOff>
    </xdr:from>
    <xdr:to>
      <xdr:col>21</xdr:col>
      <xdr:colOff>212725</xdr:colOff>
      <xdr:row>31</xdr:row>
      <xdr:rowOff>46863</xdr:rowOff>
    </xdr:to>
    <xdr:sp macro="" textlink="">
      <xdr:nvSpPr>
        <xdr:cNvPr id="492" name="フローチャート : 判断 491"/>
        <xdr:cNvSpPr/>
      </xdr:nvSpPr>
      <xdr:spPr>
        <a:xfrm>
          <a:off x="14541500" y="526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29</xdr:row>
      <xdr:rowOff>63390</xdr:rowOff>
    </xdr:from>
    <xdr:ext cx="469744" cy="259045"/>
    <xdr:sp macro="" textlink="">
      <xdr:nvSpPr>
        <xdr:cNvPr id="493" name="テキスト ボックス 492"/>
        <xdr:cNvSpPr txBox="1"/>
      </xdr:nvSpPr>
      <xdr:spPr>
        <a:xfrm>
          <a:off x="14357427" y="503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59690</xdr:rowOff>
    </xdr:from>
    <xdr:to>
      <xdr:col>19</xdr:col>
      <xdr:colOff>644525</xdr:colOff>
      <xdr:row>38</xdr:row>
      <xdr:rowOff>82550</xdr:rowOff>
    </xdr:to>
    <xdr:cxnSp macro="">
      <xdr:nvCxnSpPr>
        <xdr:cNvPr id="494" name="直線コネクタ 493"/>
        <xdr:cNvCxnSpPr/>
      </xdr:nvCxnSpPr>
      <xdr:spPr>
        <a:xfrm>
          <a:off x="12814300" y="6574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31</xdr:row>
      <xdr:rowOff>17463</xdr:rowOff>
    </xdr:from>
    <xdr:to>
      <xdr:col>20</xdr:col>
      <xdr:colOff>9525</xdr:colOff>
      <xdr:row>31</xdr:row>
      <xdr:rowOff>119063</xdr:rowOff>
    </xdr:to>
    <xdr:sp macro="" textlink="">
      <xdr:nvSpPr>
        <xdr:cNvPr id="495" name="フローチャート : 判断 494"/>
        <xdr:cNvSpPr/>
      </xdr:nvSpPr>
      <xdr:spPr>
        <a:xfrm>
          <a:off x="13652500" y="53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29</xdr:row>
      <xdr:rowOff>135590</xdr:rowOff>
    </xdr:from>
    <xdr:ext cx="469744" cy="259045"/>
    <xdr:sp macro="" textlink="">
      <xdr:nvSpPr>
        <xdr:cNvPr id="496" name="テキスト ボックス 495"/>
        <xdr:cNvSpPr txBox="1"/>
      </xdr:nvSpPr>
      <xdr:spPr>
        <a:xfrm>
          <a:off x="13468427" y="51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a:t>
          </a:r>
          <a:endParaRPr kumimoji="1" lang="ja-JP" altLang="en-US" sz="1000" b="1">
            <a:solidFill>
              <a:srgbClr val="000080"/>
            </a:solidFill>
            <a:latin typeface="ＭＳ Ｐゴシック"/>
          </a:endParaRPr>
        </a:p>
      </xdr:txBody>
    </xdr:sp>
    <xdr:clientData/>
  </xdr:oneCellAnchor>
  <xdr:twoCellAnchor>
    <xdr:from>
      <xdr:col>18</xdr:col>
      <xdr:colOff>390525</xdr:colOff>
      <xdr:row>31</xdr:row>
      <xdr:rowOff>54229</xdr:rowOff>
    </xdr:from>
    <xdr:to>
      <xdr:col>18</xdr:col>
      <xdr:colOff>492125</xdr:colOff>
      <xdr:row>31</xdr:row>
      <xdr:rowOff>155829</xdr:rowOff>
    </xdr:to>
    <xdr:sp macro="" textlink="">
      <xdr:nvSpPr>
        <xdr:cNvPr id="497" name="フローチャート : 判断 496"/>
        <xdr:cNvSpPr/>
      </xdr:nvSpPr>
      <xdr:spPr>
        <a:xfrm>
          <a:off x="12763500" y="53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30</xdr:row>
      <xdr:rowOff>906</xdr:rowOff>
    </xdr:from>
    <xdr:ext cx="469744" cy="259045"/>
    <xdr:sp macro="" textlink="">
      <xdr:nvSpPr>
        <xdr:cNvPr id="498" name="テキスト ボックス 497"/>
        <xdr:cNvSpPr txBox="1"/>
      </xdr:nvSpPr>
      <xdr:spPr>
        <a:xfrm>
          <a:off x="12579427" y="514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51371</xdr:rowOff>
    </xdr:from>
    <xdr:to>
      <xdr:col>23</xdr:col>
      <xdr:colOff>568325</xdr:colOff>
      <xdr:row>38</xdr:row>
      <xdr:rowOff>152971</xdr:rowOff>
    </xdr:to>
    <xdr:sp macro="" textlink="">
      <xdr:nvSpPr>
        <xdr:cNvPr id="504" name="円/楕円 503"/>
        <xdr:cNvSpPr/>
      </xdr:nvSpPr>
      <xdr:spPr>
        <a:xfrm>
          <a:off x="16268700" y="65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137748</xdr:rowOff>
    </xdr:from>
    <xdr:ext cx="378565" cy="259045"/>
    <xdr:sp macro="" textlink="">
      <xdr:nvSpPr>
        <xdr:cNvPr id="505" name="災害復旧事業費該当値テキスト"/>
        <xdr:cNvSpPr txBox="1"/>
      </xdr:nvSpPr>
      <xdr:spPr>
        <a:xfrm>
          <a:off x="16370300" y="648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33083</xdr:rowOff>
    </xdr:from>
    <xdr:to>
      <xdr:col>22</xdr:col>
      <xdr:colOff>415925</xdr:colOff>
      <xdr:row>38</xdr:row>
      <xdr:rowOff>134683</xdr:rowOff>
    </xdr:to>
    <xdr:sp macro="" textlink="">
      <xdr:nvSpPr>
        <xdr:cNvPr id="506" name="円/楕円 505"/>
        <xdr:cNvSpPr/>
      </xdr:nvSpPr>
      <xdr:spPr>
        <a:xfrm>
          <a:off x="15430500" y="654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38</xdr:row>
      <xdr:rowOff>125810</xdr:rowOff>
    </xdr:from>
    <xdr:ext cx="378565" cy="259045"/>
    <xdr:sp macro="" textlink="">
      <xdr:nvSpPr>
        <xdr:cNvPr id="507" name="テキスト ボックス 506"/>
        <xdr:cNvSpPr txBox="1"/>
      </xdr:nvSpPr>
      <xdr:spPr>
        <a:xfrm>
          <a:off x="152793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109665</xdr:rowOff>
    </xdr:from>
    <xdr:to>
      <xdr:col>21</xdr:col>
      <xdr:colOff>212725</xdr:colOff>
      <xdr:row>38</xdr:row>
      <xdr:rowOff>39815</xdr:rowOff>
    </xdr:to>
    <xdr:sp macro="" textlink="">
      <xdr:nvSpPr>
        <xdr:cNvPr id="508" name="円/楕円 507"/>
        <xdr:cNvSpPr/>
      </xdr:nvSpPr>
      <xdr:spPr>
        <a:xfrm>
          <a:off x="14541500" y="64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30942</xdr:rowOff>
    </xdr:from>
    <xdr:ext cx="469744" cy="259045"/>
    <xdr:sp macro="" textlink="">
      <xdr:nvSpPr>
        <xdr:cNvPr id="509" name="テキスト ボックス 508"/>
        <xdr:cNvSpPr txBox="1"/>
      </xdr:nvSpPr>
      <xdr:spPr>
        <a:xfrm>
          <a:off x="14357427" y="654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31750</xdr:rowOff>
    </xdr:from>
    <xdr:to>
      <xdr:col>20</xdr:col>
      <xdr:colOff>9525</xdr:colOff>
      <xdr:row>38</xdr:row>
      <xdr:rowOff>133350</xdr:rowOff>
    </xdr:to>
    <xdr:sp macro="" textlink="">
      <xdr:nvSpPr>
        <xdr:cNvPr id="510" name="円/楕円 509"/>
        <xdr:cNvSpPr/>
      </xdr:nvSpPr>
      <xdr:spPr>
        <a:xfrm>
          <a:off x="13652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124477</xdr:rowOff>
    </xdr:from>
    <xdr:ext cx="378565" cy="259045"/>
    <xdr:sp macro="" textlink="">
      <xdr:nvSpPr>
        <xdr:cNvPr id="511" name="テキスト ボックス 510"/>
        <xdr:cNvSpPr txBox="1"/>
      </xdr:nvSpPr>
      <xdr:spPr>
        <a:xfrm>
          <a:off x="13514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xdr:rowOff>
    </xdr:from>
    <xdr:to>
      <xdr:col>18</xdr:col>
      <xdr:colOff>492125</xdr:colOff>
      <xdr:row>38</xdr:row>
      <xdr:rowOff>110490</xdr:rowOff>
    </xdr:to>
    <xdr:sp macro="" textlink="">
      <xdr:nvSpPr>
        <xdr:cNvPr id="512" name="円/楕円 511"/>
        <xdr:cNvSpPr/>
      </xdr:nvSpPr>
      <xdr:spPr>
        <a:xfrm>
          <a:off x="12763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101617</xdr:rowOff>
    </xdr:from>
    <xdr:ext cx="378565" cy="259045"/>
    <xdr:sp macro="" textlink="">
      <xdr:nvSpPr>
        <xdr:cNvPr id="513" name="テキスト ボックス 512"/>
        <xdr:cNvSpPr txBox="1"/>
      </xdr:nvSpPr>
      <xdr:spPr>
        <a:xfrm>
          <a:off x="12625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5" name="正方形/長方形 51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6" name="正方形/長方形 51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7" name="正方形/長方形 51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8" name="正方形/長方形 51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9" name="正方形/長方形 51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0" name="テキスト ボックス 51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1" name="直線コネクタ 52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2" name="直線コネクタ 52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3" name="テキスト ボックス 52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4" name="直線コネクタ 52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5" name="テキスト ボックス 52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7" name="直線コネクタ 52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2" name="直線コネクタ 53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4" name="フローチャート : 判断 53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5" name="直線コネクタ 53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6" name="フローチャート : 判断 53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7" name="テキスト ボックス 536"/>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8" name="直線コネクタ 53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9" name="フローチャート : 判断 53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0" name="テキスト ボックス 53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1" name="直線コネクタ 54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2" name="フローチャート : 判断 54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3" name="テキスト ボックス 54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4" name="フローチャート : 判断 54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5" name="テキスト ボックス 54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6" name="テキスト ボックス 54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7" name="テキスト ボックス 54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8" name="テキスト ボックス 54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9" name="テキスト ボックス 54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0" name="テキスト ボックス 54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円/楕円 55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3" name="円/楕円 55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4" name="テキスト ボックス 553"/>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5" name="円/楕円 55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6" name="テキスト ボックス 55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7" name="円/楕円 55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8" name="テキスト ボックス 55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円/楕円 55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0" name="テキスト ボックス 55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1" name="正方形/長方形 56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2" name="正方形/長方形 561"/>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3" name="正方形/長方形 562"/>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4" name="正方形/長方形 563"/>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5" name="正方形/長方形 564"/>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6" name="正方形/長方形 56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7" name="テキスト ボックス 56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8" name="直線コネクタ 56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9" name="テキスト ボックス 56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70" name="直線コネクタ 56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71" name="テキスト ボックス 57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2" name="直線コネクタ 57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3" name="テキスト ボックス 57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4" name="直線コネクタ 57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75" name="テキスト ボックス 57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76" name="直線コネクタ 57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77" name="テキスト ボックス 57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78" name="直線コネクタ 57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79" name="テキスト ボックス 57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0" name="直線コネクタ 57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1" name="テキスト ボックス 58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152502</xdr:rowOff>
    </xdr:from>
    <xdr:to>
      <xdr:col>23</xdr:col>
      <xdr:colOff>516889</xdr:colOff>
      <xdr:row>79</xdr:row>
      <xdr:rowOff>70794</xdr:rowOff>
    </xdr:to>
    <xdr:cxnSp macro="">
      <xdr:nvCxnSpPr>
        <xdr:cNvPr id="585" name="直線コネクタ 584"/>
        <xdr:cNvCxnSpPr/>
      </xdr:nvCxnSpPr>
      <xdr:spPr>
        <a:xfrm flipV="1">
          <a:off x="16317595" y="12154002"/>
          <a:ext cx="1269" cy="14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74621</xdr:rowOff>
    </xdr:from>
    <xdr:ext cx="534377" cy="259045"/>
    <xdr:sp macro="" textlink="">
      <xdr:nvSpPr>
        <xdr:cNvPr id="586" name="公債費最小値テキスト"/>
        <xdr:cNvSpPr txBox="1"/>
      </xdr:nvSpPr>
      <xdr:spPr>
        <a:xfrm>
          <a:off x="16370300" y="136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60,860</a:t>
          </a:r>
          <a:endParaRPr kumimoji="1" lang="ja-JP" altLang="en-US" sz="1000" b="1">
            <a:latin typeface="ＭＳ Ｐゴシック"/>
          </a:endParaRPr>
        </a:p>
      </xdr:txBody>
    </xdr:sp>
    <xdr:clientData/>
  </xdr:oneCellAnchor>
  <xdr:twoCellAnchor>
    <xdr:from>
      <xdr:col>23</xdr:col>
      <xdr:colOff>428625</xdr:colOff>
      <xdr:row>79</xdr:row>
      <xdr:rowOff>70794</xdr:rowOff>
    </xdr:from>
    <xdr:to>
      <xdr:col>23</xdr:col>
      <xdr:colOff>606425</xdr:colOff>
      <xdr:row>79</xdr:row>
      <xdr:rowOff>70794</xdr:rowOff>
    </xdr:to>
    <xdr:cxnSp macro="">
      <xdr:nvCxnSpPr>
        <xdr:cNvPr id="587" name="直線コネクタ 586"/>
        <xdr:cNvCxnSpPr/>
      </xdr:nvCxnSpPr>
      <xdr:spPr>
        <a:xfrm>
          <a:off x="16230600" y="13615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99179</xdr:rowOff>
    </xdr:from>
    <xdr:ext cx="599010" cy="259045"/>
    <xdr:sp macro="" textlink="">
      <xdr:nvSpPr>
        <xdr:cNvPr id="588" name="公債費最大値テキスト"/>
        <xdr:cNvSpPr txBox="1"/>
      </xdr:nvSpPr>
      <xdr:spPr>
        <a:xfrm>
          <a:off x="16370300" y="1192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105,608</a:t>
          </a:r>
          <a:endParaRPr kumimoji="1" lang="ja-JP" altLang="en-US" sz="1000" b="1">
            <a:latin typeface="ＭＳ Ｐゴシック"/>
          </a:endParaRPr>
        </a:p>
      </xdr:txBody>
    </xdr:sp>
    <xdr:clientData/>
  </xdr:oneCellAnchor>
  <xdr:twoCellAnchor>
    <xdr:from>
      <xdr:col>23</xdr:col>
      <xdr:colOff>428625</xdr:colOff>
      <xdr:row>70</xdr:row>
      <xdr:rowOff>152502</xdr:rowOff>
    </xdr:from>
    <xdr:to>
      <xdr:col>23</xdr:col>
      <xdr:colOff>606425</xdr:colOff>
      <xdr:row>70</xdr:row>
      <xdr:rowOff>152502</xdr:rowOff>
    </xdr:to>
    <xdr:cxnSp macro="">
      <xdr:nvCxnSpPr>
        <xdr:cNvPr id="589" name="直線コネクタ 588"/>
        <xdr:cNvCxnSpPr/>
      </xdr:nvCxnSpPr>
      <xdr:spPr>
        <a:xfrm>
          <a:off x="16230600" y="1215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112202</xdr:rowOff>
    </xdr:from>
    <xdr:to>
      <xdr:col>23</xdr:col>
      <xdr:colOff>517525</xdr:colOff>
      <xdr:row>74</xdr:row>
      <xdr:rowOff>118701</xdr:rowOff>
    </xdr:to>
    <xdr:cxnSp macro="">
      <xdr:nvCxnSpPr>
        <xdr:cNvPr id="590" name="直線コネクタ 589"/>
        <xdr:cNvCxnSpPr/>
      </xdr:nvCxnSpPr>
      <xdr:spPr>
        <a:xfrm>
          <a:off x="15481300" y="12799502"/>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69482</xdr:rowOff>
    </xdr:from>
    <xdr:ext cx="534377" cy="259045"/>
    <xdr:sp macro="" textlink="">
      <xdr:nvSpPr>
        <xdr:cNvPr id="591" name="公債費平均値テキスト"/>
        <xdr:cNvSpPr txBox="1"/>
      </xdr:nvSpPr>
      <xdr:spPr>
        <a:xfrm>
          <a:off x="16370300" y="13099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74,434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91055</xdr:rowOff>
    </xdr:from>
    <xdr:to>
      <xdr:col>23</xdr:col>
      <xdr:colOff>568325</xdr:colOff>
      <xdr:row>77</xdr:row>
      <xdr:rowOff>21205</xdr:rowOff>
    </xdr:to>
    <xdr:sp macro="" textlink="">
      <xdr:nvSpPr>
        <xdr:cNvPr id="592" name="フローチャート : 判断 591"/>
        <xdr:cNvSpPr/>
      </xdr:nvSpPr>
      <xdr:spPr>
        <a:xfrm>
          <a:off x="162687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112202</xdr:rowOff>
    </xdr:from>
    <xdr:to>
      <xdr:col>22</xdr:col>
      <xdr:colOff>365125</xdr:colOff>
      <xdr:row>74</xdr:row>
      <xdr:rowOff>124580</xdr:rowOff>
    </xdr:to>
    <xdr:cxnSp macro="">
      <xdr:nvCxnSpPr>
        <xdr:cNvPr id="593" name="直線コネクタ 592"/>
        <xdr:cNvCxnSpPr/>
      </xdr:nvCxnSpPr>
      <xdr:spPr>
        <a:xfrm flipV="1">
          <a:off x="14592300" y="12799502"/>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90990</xdr:rowOff>
    </xdr:from>
    <xdr:to>
      <xdr:col>22</xdr:col>
      <xdr:colOff>415925</xdr:colOff>
      <xdr:row>77</xdr:row>
      <xdr:rowOff>21140</xdr:rowOff>
    </xdr:to>
    <xdr:sp macro="" textlink="">
      <xdr:nvSpPr>
        <xdr:cNvPr id="594" name="フローチャート : 判断 593"/>
        <xdr:cNvSpPr/>
      </xdr:nvSpPr>
      <xdr:spPr>
        <a:xfrm>
          <a:off x="15430500" y="131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77</xdr:row>
      <xdr:rowOff>12267</xdr:rowOff>
    </xdr:from>
    <xdr:ext cx="534377" cy="259045"/>
    <xdr:sp macro="" textlink="">
      <xdr:nvSpPr>
        <xdr:cNvPr id="595" name="テキスト ボックス 594"/>
        <xdr:cNvSpPr txBox="1"/>
      </xdr:nvSpPr>
      <xdr:spPr>
        <a:xfrm>
          <a:off x="15201411" y="1321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74,436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124580</xdr:rowOff>
    </xdr:from>
    <xdr:to>
      <xdr:col>21</xdr:col>
      <xdr:colOff>161925</xdr:colOff>
      <xdr:row>75</xdr:row>
      <xdr:rowOff>3911</xdr:rowOff>
    </xdr:to>
    <xdr:cxnSp macro="">
      <xdr:nvCxnSpPr>
        <xdr:cNvPr id="596" name="直線コネクタ 595"/>
        <xdr:cNvCxnSpPr/>
      </xdr:nvCxnSpPr>
      <xdr:spPr>
        <a:xfrm flipV="1">
          <a:off x="13703300" y="12811880"/>
          <a:ext cx="889000" cy="5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100493</xdr:rowOff>
    </xdr:from>
    <xdr:to>
      <xdr:col>21</xdr:col>
      <xdr:colOff>212725</xdr:colOff>
      <xdr:row>74</xdr:row>
      <xdr:rowOff>30643</xdr:rowOff>
    </xdr:to>
    <xdr:sp macro="" textlink="">
      <xdr:nvSpPr>
        <xdr:cNvPr id="597" name="フローチャート : 判断 596"/>
        <xdr:cNvSpPr/>
      </xdr:nvSpPr>
      <xdr:spPr>
        <a:xfrm>
          <a:off x="14541500" y="1261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47170</xdr:rowOff>
    </xdr:from>
    <xdr:ext cx="534377" cy="259045"/>
    <xdr:sp macro="" textlink="">
      <xdr:nvSpPr>
        <xdr:cNvPr id="598" name="テキスト ボックス 597"/>
        <xdr:cNvSpPr txBox="1"/>
      </xdr:nvSpPr>
      <xdr:spPr>
        <a:xfrm>
          <a:off x="14325111" y="123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89,895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3911</xdr:rowOff>
    </xdr:from>
    <xdr:to>
      <xdr:col>19</xdr:col>
      <xdr:colOff>644525</xdr:colOff>
      <xdr:row>75</xdr:row>
      <xdr:rowOff>27751</xdr:rowOff>
    </xdr:to>
    <xdr:cxnSp macro="">
      <xdr:nvCxnSpPr>
        <xdr:cNvPr id="599" name="直線コネクタ 598"/>
        <xdr:cNvCxnSpPr/>
      </xdr:nvCxnSpPr>
      <xdr:spPr>
        <a:xfrm flipV="1">
          <a:off x="12814300" y="12862661"/>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92557</xdr:rowOff>
    </xdr:from>
    <xdr:to>
      <xdr:col>20</xdr:col>
      <xdr:colOff>9525</xdr:colOff>
      <xdr:row>79</xdr:row>
      <xdr:rowOff>22707</xdr:rowOff>
    </xdr:to>
    <xdr:sp macro="" textlink="">
      <xdr:nvSpPr>
        <xdr:cNvPr id="600" name="フローチャート : 判断 599"/>
        <xdr:cNvSpPr/>
      </xdr:nvSpPr>
      <xdr:spPr>
        <a:xfrm>
          <a:off x="13652500" y="1346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13834</xdr:rowOff>
    </xdr:from>
    <xdr:ext cx="534377" cy="259045"/>
    <xdr:sp macro="" textlink="">
      <xdr:nvSpPr>
        <xdr:cNvPr id="601" name="テキスト ボックス 600"/>
        <xdr:cNvSpPr txBox="1"/>
      </xdr:nvSpPr>
      <xdr:spPr>
        <a:xfrm>
          <a:off x="13436111" y="135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63,888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24043</xdr:rowOff>
    </xdr:from>
    <xdr:to>
      <xdr:col>18</xdr:col>
      <xdr:colOff>492125</xdr:colOff>
      <xdr:row>78</xdr:row>
      <xdr:rowOff>125643</xdr:rowOff>
    </xdr:to>
    <xdr:sp macro="" textlink="">
      <xdr:nvSpPr>
        <xdr:cNvPr id="602" name="フローチャート : 判断 601"/>
        <xdr:cNvSpPr/>
      </xdr:nvSpPr>
      <xdr:spPr>
        <a:xfrm>
          <a:off x="12763500" y="1339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116770</xdr:rowOff>
    </xdr:from>
    <xdr:ext cx="534377" cy="259045"/>
    <xdr:sp macro="" textlink="">
      <xdr:nvSpPr>
        <xdr:cNvPr id="603" name="テキスト ボックス 602"/>
        <xdr:cNvSpPr txBox="1"/>
      </xdr:nvSpPr>
      <xdr:spPr>
        <a:xfrm>
          <a:off x="12547111" y="134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67901</xdr:rowOff>
    </xdr:from>
    <xdr:to>
      <xdr:col>23</xdr:col>
      <xdr:colOff>568325</xdr:colOff>
      <xdr:row>74</xdr:row>
      <xdr:rowOff>169501</xdr:rowOff>
    </xdr:to>
    <xdr:sp macro="" textlink="">
      <xdr:nvSpPr>
        <xdr:cNvPr id="609" name="円/楕円 608"/>
        <xdr:cNvSpPr/>
      </xdr:nvSpPr>
      <xdr:spPr>
        <a:xfrm>
          <a:off x="16268700" y="127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90778</xdr:rowOff>
    </xdr:from>
    <xdr:ext cx="534377" cy="259045"/>
    <xdr:sp macro="" textlink="">
      <xdr:nvSpPr>
        <xdr:cNvPr id="610" name="公債費該当値テキスト"/>
        <xdr:cNvSpPr txBox="1"/>
      </xdr:nvSpPr>
      <xdr:spPr>
        <a:xfrm>
          <a:off x="16370300" y="126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85,643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61402</xdr:rowOff>
    </xdr:from>
    <xdr:to>
      <xdr:col>22</xdr:col>
      <xdr:colOff>415925</xdr:colOff>
      <xdr:row>74</xdr:row>
      <xdr:rowOff>163002</xdr:rowOff>
    </xdr:to>
    <xdr:sp macro="" textlink="">
      <xdr:nvSpPr>
        <xdr:cNvPr id="611" name="円/楕円 610"/>
        <xdr:cNvSpPr/>
      </xdr:nvSpPr>
      <xdr:spPr>
        <a:xfrm>
          <a:off x="15430500" y="1274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8079</xdr:rowOff>
    </xdr:from>
    <xdr:ext cx="534377" cy="259045"/>
    <xdr:sp macro="" textlink="">
      <xdr:nvSpPr>
        <xdr:cNvPr id="612" name="テキスト ボックス 611"/>
        <xdr:cNvSpPr txBox="1"/>
      </xdr:nvSpPr>
      <xdr:spPr>
        <a:xfrm>
          <a:off x="15201411" y="1252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85,842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73780</xdr:rowOff>
    </xdr:from>
    <xdr:to>
      <xdr:col>21</xdr:col>
      <xdr:colOff>212725</xdr:colOff>
      <xdr:row>75</xdr:row>
      <xdr:rowOff>3930</xdr:rowOff>
    </xdr:to>
    <xdr:sp macro="" textlink="">
      <xdr:nvSpPr>
        <xdr:cNvPr id="613" name="円/楕円 612"/>
        <xdr:cNvSpPr/>
      </xdr:nvSpPr>
      <xdr:spPr>
        <a:xfrm>
          <a:off x="14541500" y="127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166507</xdr:rowOff>
    </xdr:from>
    <xdr:ext cx="534377" cy="259045"/>
    <xdr:sp macro="" textlink="">
      <xdr:nvSpPr>
        <xdr:cNvPr id="614" name="テキスト ボックス 613"/>
        <xdr:cNvSpPr txBox="1"/>
      </xdr:nvSpPr>
      <xdr:spPr>
        <a:xfrm>
          <a:off x="14325111" y="128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85,463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124561</xdr:rowOff>
    </xdr:from>
    <xdr:to>
      <xdr:col>20</xdr:col>
      <xdr:colOff>9525</xdr:colOff>
      <xdr:row>75</xdr:row>
      <xdr:rowOff>54711</xdr:rowOff>
    </xdr:to>
    <xdr:sp macro="" textlink="">
      <xdr:nvSpPr>
        <xdr:cNvPr id="615" name="円/楕円 614"/>
        <xdr:cNvSpPr/>
      </xdr:nvSpPr>
      <xdr:spPr>
        <a:xfrm>
          <a:off x="13652500" y="128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71238</xdr:rowOff>
    </xdr:from>
    <xdr:ext cx="534377" cy="259045"/>
    <xdr:sp macro="" textlink="">
      <xdr:nvSpPr>
        <xdr:cNvPr id="616" name="テキスト ボックス 615"/>
        <xdr:cNvSpPr txBox="1"/>
      </xdr:nvSpPr>
      <xdr:spPr>
        <a:xfrm>
          <a:off x="13436111" y="1258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83,908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148401</xdr:rowOff>
    </xdr:from>
    <xdr:to>
      <xdr:col>18</xdr:col>
      <xdr:colOff>492125</xdr:colOff>
      <xdr:row>75</xdr:row>
      <xdr:rowOff>78551</xdr:rowOff>
    </xdr:to>
    <xdr:sp macro="" textlink="">
      <xdr:nvSpPr>
        <xdr:cNvPr id="617" name="円/楕円 616"/>
        <xdr:cNvSpPr/>
      </xdr:nvSpPr>
      <xdr:spPr>
        <a:xfrm>
          <a:off x="12763500" y="128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95078</xdr:rowOff>
    </xdr:from>
    <xdr:ext cx="534377" cy="259045"/>
    <xdr:sp macro="" textlink="">
      <xdr:nvSpPr>
        <xdr:cNvPr id="618" name="テキスト ボックス 617"/>
        <xdr:cNvSpPr txBox="1"/>
      </xdr:nvSpPr>
      <xdr:spPr>
        <a:xfrm>
          <a:off x="12547111" y="1261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20" name="正方形/長方形 61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1" name="正方形/長方形 62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2" name="正方形/長方形 62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3" name="正方形/長方形 62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4" name="正方形/長方形 62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5" name="テキスト ボックス 62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6" name="直線コネクタ 62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7" name="直線コネクタ 62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8" name="テキスト ボックス 62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9" name="直線コネクタ 62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0" name="テキスト ボックス 62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1" name="直線コネクタ 63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2" name="テキスト ボックス 63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3" name="直線コネクタ 63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4" name="テキスト ボックス 63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5" name="直線コネクタ 63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6" name="テキスト ボックス 63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7" name="直線コネクタ 63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38" name="テキスト ボックス 63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0" name="テキスト ボックス 63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92021</xdr:rowOff>
    </xdr:from>
    <xdr:to>
      <xdr:col>23</xdr:col>
      <xdr:colOff>516889</xdr:colOff>
      <xdr:row>98</xdr:row>
      <xdr:rowOff>168308</xdr:rowOff>
    </xdr:to>
    <xdr:cxnSp macro="">
      <xdr:nvCxnSpPr>
        <xdr:cNvPr id="642" name="直線コネクタ 641"/>
        <xdr:cNvCxnSpPr/>
      </xdr:nvCxnSpPr>
      <xdr:spPr>
        <a:xfrm flipV="1">
          <a:off x="16317595" y="16722671"/>
          <a:ext cx="1269" cy="24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685</xdr:rowOff>
    </xdr:from>
    <xdr:ext cx="469744" cy="259045"/>
    <xdr:sp macro="" textlink="">
      <xdr:nvSpPr>
        <xdr:cNvPr id="643" name="積立金最小値テキスト"/>
        <xdr:cNvSpPr txBox="1"/>
      </xdr:nvSpPr>
      <xdr:spPr>
        <a:xfrm>
          <a:off x="16370300" y="1697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23</xdr:col>
      <xdr:colOff>428625</xdr:colOff>
      <xdr:row>98</xdr:row>
      <xdr:rowOff>168308</xdr:rowOff>
    </xdr:from>
    <xdr:to>
      <xdr:col>23</xdr:col>
      <xdr:colOff>606425</xdr:colOff>
      <xdr:row>98</xdr:row>
      <xdr:rowOff>168308</xdr:rowOff>
    </xdr:to>
    <xdr:cxnSp macro="">
      <xdr:nvCxnSpPr>
        <xdr:cNvPr id="644" name="直線コネクタ 643"/>
        <xdr:cNvCxnSpPr/>
      </xdr:nvCxnSpPr>
      <xdr:spPr>
        <a:xfrm>
          <a:off x="16230600" y="1697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38698</xdr:rowOff>
    </xdr:from>
    <xdr:ext cx="534377" cy="259045"/>
    <xdr:sp macro="" textlink="">
      <xdr:nvSpPr>
        <xdr:cNvPr id="645" name="積立金最大値テキスト"/>
        <xdr:cNvSpPr txBox="1"/>
      </xdr:nvSpPr>
      <xdr:spPr>
        <a:xfrm>
          <a:off x="16370300" y="1649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10,710</a:t>
          </a:r>
          <a:endParaRPr kumimoji="1" lang="ja-JP" altLang="en-US" sz="1000" b="1">
            <a:latin typeface="ＭＳ Ｐゴシック"/>
          </a:endParaRPr>
        </a:p>
      </xdr:txBody>
    </xdr:sp>
    <xdr:clientData/>
  </xdr:oneCellAnchor>
  <xdr:twoCellAnchor>
    <xdr:from>
      <xdr:col>23</xdr:col>
      <xdr:colOff>428625</xdr:colOff>
      <xdr:row>97</xdr:row>
      <xdr:rowOff>92021</xdr:rowOff>
    </xdr:from>
    <xdr:to>
      <xdr:col>23</xdr:col>
      <xdr:colOff>606425</xdr:colOff>
      <xdr:row>97</xdr:row>
      <xdr:rowOff>92021</xdr:rowOff>
    </xdr:to>
    <xdr:cxnSp macro="">
      <xdr:nvCxnSpPr>
        <xdr:cNvPr id="646" name="直線コネクタ 645"/>
        <xdr:cNvCxnSpPr/>
      </xdr:nvCxnSpPr>
      <xdr:spPr>
        <a:xfrm>
          <a:off x="16230600" y="1672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71872</xdr:rowOff>
    </xdr:from>
    <xdr:to>
      <xdr:col>23</xdr:col>
      <xdr:colOff>517525</xdr:colOff>
      <xdr:row>98</xdr:row>
      <xdr:rowOff>78271</xdr:rowOff>
    </xdr:to>
    <xdr:cxnSp macro="">
      <xdr:nvCxnSpPr>
        <xdr:cNvPr id="647" name="直線コネクタ 646"/>
        <xdr:cNvCxnSpPr/>
      </xdr:nvCxnSpPr>
      <xdr:spPr>
        <a:xfrm>
          <a:off x="15481300" y="16873972"/>
          <a:ext cx="8382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23044</xdr:rowOff>
    </xdr:from>
    <xdr:ext cx="469744" cy="259045"/>
    <xdr:sp macro="" textlink="">
      <xdr:nvSpPr>
        <xdr:cNvPr id="648" name="積立金平均値テキスト"/>
        <xdr:cNvSpPr txBox="1"/>
      </xdr:nvSpPr>
      <xdr:spPr>
        <a:xfrm>
          <a:off x="16370300" y="16825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44617</xdr:rowOff>
    </xdr:from>
    <xdr:to>
      <xdr:col>23</xdr:col>
      <xdr:colOff>568325</xdr:colOff>
      <xdr:row>98</xdr:row>
      <xdr:rowOff>146217</xdr:rowOff>
    </xdr:to>
    <xdr:sp macro="" textlink="">
      <xdr:nvSpPr>
        <xdr:cNvPr id="649" name="フローチャート : 判断 648"/>
        <xdr:cNvSpPr/>
      </xdr:nvSpPr>
      <xdr:spPr>
        <a:xfrm>
          <a:off x="16268700" y="1684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77815</xdr:rowOff>
    </xdr:from>
    <xdr:to>
      <xdr:col>22</xdr:col>
      <xdr:colOff>365125</xdr:colOff>
      <xdr:row>98</xdr:row>
      <xdr:rowOff>71872</xdr:rowOff>
    </xdr:to>
    <xdr:cxnSp macro="">
      <xdr:nvCxnSpPr>
        <xdr:cNvPr id="650" name="直線コネクタ 649"/>
        <xdr:cNvCxnSpPr/>
      </xdr:nvCxnSpPr>
      <xdr:spPr>
        <a:xfrm>
          <a:off x="14592300" y="16708465"/>
          <a:ext cx="889000" cy="16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146768</xdr:rowOff>
    </xdr:from>
    <xdr:to>
      <xdr:col>22</xdr:col>
      <xdr:colOff>415925</xdr:colOff>
      <xdr:row>98</xdr:row>
      <xdr:rowOff>76918</xdr:rowOff>
    </xdr:to>
    <xdr:sp macro="" textlink="">
      <xdr:nvSpPr>
        <xdr:cNvPr id="651" name="フローチャート : 判断 650"/>
        <xdr:cNvSpPr/>
      </xdr:nvSpPr>
      <xdr:spPr>
        <a:xfrm>
          <a:off x="15430500" y="1677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96</xdr:row>
      <xdr:rowOff>93445</xdr:rowOff>
    </xdr:from>
    <xdr:ext cx="469744" cy="259045"/>
    <xdr:sp macro="" textlink="">
      <xdr:nvSpPr>
        <xdr:cNvPr id="652" name="テキスト ボックス 651"/>
        <xdr:cNvSpPr txBox="1"/>
      </xdr:nvSpPr>
      <xdr:spPr>
        <a:xfrm>
          <a:off x="15233727" y="165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59592</xdr:rowOff>
    </xdr:from>
    <xdr:to>
      <xdr:col>21</xdr:col>
      <xdr:colOff>161925</xdr:colOff>
      <xdr:row>97</xdr:row>
      <xdr:rowOff>77815</xdr:rowOff>
    </xdr:to>
    <xdr:cxnSp macro="">
      <xdr:nvCxnSpPr>
        <xdr:cNvPr id="653" name="直線コネクタ 652"/>
        <xdr:cNvCxnSpPr/>
      </xdr:nvCxnSpPr>
      <xdr:spPr>
        <a:xfrm>
          <a:off x="13703300" y="16347342"/>
          <a:ext cx="889000" cy="36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91</xdr:row>
      <xdr:rowOff>166689</xdr:rowOff>
    </xdr:from>
    <xdr:to>
      <xdr:col>21</xdr:col>
      <xdr:colOff>212725</xdr:colOff>
      <xdr:row>92</xdr:row>
      <xdr:rowOff>96839</xdr:rowOff>
    </xdr:to>
    <xdr:sp macro="" textlink="">
      <xdr:nvSpPr>
        <xdr:cNvPr id="654" name="フローチャート : 判断 653"/>
        <xdr:cNvSpPr/>
      </xdr:nvSpPr>
      <xdr:spPr>
        <a:xfrm>
          <a:off x="14541500" y="1576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113366</xdr:rowOff>
    </xdr:from>
    <xdr:ext cx="534377" cy="259045"/>
    <xdr:sp macro="" textlink="">
      <xdr:nvSpPr>
        <xdr:cNvPr id="655" name="テキスト ボックス 654"/>
        <xdr:cNvSpPr txBox="1"/>
      </xdr:nvSpPr>
      <xdr:spPr>
        <a:xfrm>
          <a:off x="14325111" y="155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38,368</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59592</xdr:rowOff>
    </xdr:from>
    <xdr:to>
      <xdr:col>19</xdr:col>
      <xdr:colOff>644525</xdr:colOff>
      <xdr:row>97</xdr:row>
      <xdr:rowOff>56849</xdr:rowOff>
    </xdr:to>
    <xdr:cxnSp macro="">
      <xdr:nvCxnSpPr>
        <xdr:cNvPr id="656" name="直線コネクタ 655"/>
        <xdr:cNvCxnSpPr/>
      </xdr:nvCxnSpPr>
      <xdr:spPr>
        <a:xfrm flipV="1">
          <a:off x="12814300" y="16347342"/>
          <a:ext cx="889000" cy="3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90</xdr:row>
      <xdr:rowOff>14801</xdr:rowOff>
    </xdr:from>
    <xdr:to>
      <xdr:col>20</xdr:col>
      <xdr:colOff>9525</xdr:colOff>
      <xdr:row>90</xdr:row>
      <xdr:rowOff>116401</xdr:rowOff>
    </xdr:to>
    <xdr:sp macro="" textlink="">
      <xdr:nvSpPr>
        <xdr:cNvPr id="657" name="フローチャート : 判断 656"/>
        <xdr:cNvSpPr/>
      </xdr:nvSpPr>
      <xdr:spPr>
        <a:xfrm>
          <a:off x="13652500" y="154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88</xdr:row>
      <xdr:rowOff>132928</xdr:rowOff>
    </xdr:from>
    <xdr:ext cx="534377" cy="259045"/>
    <xdr:sp macro="" textlink="">
      <xdr:nvSpPr>
        <xdr:cNvPr id="658" name="テキスト ボックス 657"/>
        <xdr:cNvSpPr txBox="1"/>
      </xdr:nvSpPr>
      <xdr:spPr>
        <a:xfrm>
          <a:off x="13436111" y="1522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48,269</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167146</xdr:rowOff>
    </xdr:from>
    <xdr:to>
      <xdr:col>18</xdr:col>
      <xdr:colOff>492125</xdr:colOff>
      <xdr:row>92</xdr:row>
      <xdr:rowOff>97296</xdr:rowOff>
    </xdr:to>
    <xdr:sp macro="" textlink="">
      <xdr:nvSpPr>
        <xdr:cNvPr id="659" name="フローチャート : 判断 658"/>
        <xdr:cNvSpPr/>
      </xdr:nvSpPr>
      <xdr:spPr>
        <a:xfrm>
          <a:off x="12763500" y="157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113823</xdr:rowOff>
    </xdr:from>
    <xdr:ext cx="534377" cy="259045"/>
    <xdr:sp macro="" textlink="">
      <xdr:nvSpPr>
        <xdr:cNvPr id="660" name="テキスト ボックス 659"/>
        <xdr:cNvSpPr txBox="1"/>
      </xdr:nvSpPr>
      <xdr:spPr>
        <a:xfrm>
          <a:off x="12547111" y="1554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27471</xdr:rowOff>
    </xdr:from>
    <xdr:to>
      <xdr:col>23</xdr:col>
      <xdr:colOff>568325</xdr:colOff>
      <xdr:row>98</xdr:row>
      <xdr:rowOff>129071</xdr:rowOff>
    </xdr:to>
    <xdr:sp macro="" textlink="">
      <xdr:nvSpPr>
        <xdr:cNvPr id="666" name="円/楕円 665"/>
        <xdr:cNvSpPr/>
      </xdr:nvSpPr>
      <xdr:spPr>
        <a:xfrm>
          <a:off x="16268700" y="168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165697</xdr:rowOff>
    </xdr:from>
    <xdr:ext cx="469744" cy="259045"/>
    <xdr:sp macro="" textlink="">
      <xdr:nvSpPr>
        <xdr:cNvPr id="667" name="積立金該当値テキスト"/>
        <xdr:cNvSpPr txBox="1"/>
      </xdr:nvSpPr>
      <xdr:spPr>
        <a:xfrm>
          <a:off x="16370300" y="166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21072</xdr:rowOff>
    </xdr:from>
    <xdr:to>
      <xdr:col>22</xdr:col>
      <xdr:colOff>415925</xdr:colOff>
      <xdr:row>98</xdr:row>
      <xdr:rowOff>122672</xdr:rowOff>
    </xdr:to>
    <xdr:sp macro="" textlink="">
      <xdr:nvSpPr>
        <xdr:cNvPr id="668" name="円/楕円 667"/>
        <xdr:cNvSpPr/>
      </xdr:nvSpPr>
      <xdr:spPr>
        <a:xfrm>
          <a:off x="15430500" y="1682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113799</xdr:rowOff>
    </xdr:from>
    <xdr:ext cx="469744" cy="259045"/>
    <xdr:sp macro="" textlink="">
      <xdr:nvSpPr>
        <xdr:cNvPr id="669" name="テキスト ボックス 668"/>
        <xdr:cNvSpPr txBox="1"/>
      </xdr:nvSpPr>
      <xdr:spPr>
        <a:xfrm>
          <a:off x="15233727" y="1691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27015</xdr:rowOff>
    </xdr:from>
    <xdr:to>
      <xdr:col>21</xdr:col>
      <xdr:colOff>212725</xdr:colOff>
      <xdr:row>97</xdr:row>
      <xdr:rowOff>128615</xdr:rowOff>
    </xdr:to>
    <xdr:sp macro="" textlink="">
      <xdr:nvSpPr>
        <xdr:cNvPr id="670" name="円/楕円 669"/>
        <xdr:cNvSpPr/>
      </xdr:nvSpPr>
      <xdr:spPr>
        <a:xfrm>
          <a:off x="14541500" y="166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119742</xdr:rowOff>
    </xdr:from>
    <xdr:ext cx="534377" cy="259045"/>
    <xdr:sp macro="" textlink="">
      <xdr:nvSpPr>
        <xdr:cNvPr id="671" name="テキスト ボックス 670"/>
        <xdr:cNvSpPr txBox="1"/>
      </xdr:nvSpPr>
      <xdr:spPr>
        <a:xfrm>
          <a:off x="14325111" y="1675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8792</xdr:rowOff>
    </xdr:from>
    <xdr:to>
      <xdr:col>20</xdr:col>
      <xdr:colOff>9525</xdr:colOff>
      <xdr:row>95</xdr:row>
      <xdr:rowOff>110392</xdr:rowOff>
    </xdr:to>
    <xdr:sp macro="" textlink="">
      <xdr:nvSpPr>
        <xdr:cNvPr id="672" name="円/楕円 671"/>
        <xdr:cNvSpPr/>
      </xdr:nvSpPr>
      <xdr:spPr>
        <a:xfrm>
          <a:off x="13652500" y="162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101519</xdr:rowOff>
    </xdr:from>
    <xdr:ext cx="534377" cy="259045"/>
    <xdr:sp macro="" textlink="">
      <xdr:nvSpPr>
        <xdr:cNvPr id="673" name="テキスト ボックス 672"/>
        <xdr:cNvSpPr txBox="1"/>
      </xdr:nvSpPr>
      <xdr:spPr>
        <a:xfrm>
          <a:off x="13436111" y="1638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6049</xdr:rowOff>
    </xdr:from>
    <xdr:to>
      <xdr:col>18</xdr:col>
      <xdr:colOff>492125</xdr:colOff>
      <xdr:row>97</xdr:row>
      <xdr:rowOff>107649</xdr:rowOff>
    </xdr:to>
    <xdr:sp macro="" textlink="">
      <xdr:nvSpPr>
        <xdr:cNvPr id="674" name="円/楕円 673"/>
        <xdr:cNvSpPr/>
      </xdr:nvSpPr>
      <xdr:spPr>
        <a:xfrm>
          <a:off x="12763500" y="166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98776</xdr:rowOff>
    </xdr:from>
    <xdr:ext cx="534377" cy="259045"/>
    <xdr:sp macro="" textlink="">
      <xdr:nvSpPr>
        <xdr:cNvPr id="675" name="テキスト ボックス 674"/>
        <xdr:cNvSpPr txBox="1"/>
      </xdr:nvSpPr>
      <xdr:spPr>
        <a:xfrm>
          <a:off x="12547111" y="1672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7" name="正方形/長方形 67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8" name="正方形/長方形 67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9" name="正方形/長方形 67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80" name="正方形/長方形 67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4" name="直線コネクタ 68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85" name="テキスト ボックス 68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7" name="テキスト ボックス 68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88" name="直線コネクタ 68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689" name="テキスト ボックス 688"/>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1" name="テキスト ボックス 69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121984</xdr:rowOff>
    </xdr:from>
    <xdr:to>
      <xdr:col>32</xdr:col>
      <xdr:colOff>186689</xdr:colOff>
      <xdr:row>38</xdr:row>
      <xdr:rowOff>25400</xdr:rowOff>
    </xdr:to>
    <xdr:cxnSp macro="">
      <xdr:nvCxnSpPr>
        <xdr:cNvPr id="693" name="直線コネクタ 692"/>
        <xdr:cNvCxnSpPr/>
      </xdr:nvCxnSpPr>
      <xdr:spPr>
        <a:xfrm flipV="1">
          <a:off x="22159595" y="5779834"/>
          <a:ext cx="1269" cy="76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4"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695" name="直線コネクタ 69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68661</xdr:rowOff>
    </xdr:from>
    <xdr:ext cx="469744" cy="259045"/>
    <xdr:sp macro="" textlink="">
      <xdr:nvSpPr>
        <xdr:cNvPr id="696" name="投資及び出資金最大値テキスト"/>
        <xdr:cNvSpPr txBox="1"/>
      </xdr:nvSpPr>
      <xdr:spPr>
        <a:xfrm>
          <a:off x="22212300" y="555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32</xdr:col>
      <xdr:colOff>98425</xdr:colOff>
      <xdr:row>33</xdr:row>
      <xdr:rowOff>121984</xdr:rowOff>
    </xdr:from>
    <xdr:to>
      <xdr:col>32</xdr:col>
      <xdr:colOff>276225</xdr:colOff>
      <xdr:row>33</xdr:row>
      <xdr:rowOff>121984</xdr:rowOff>
    </xdr:to>
    <xdr:cxnSp macro="">
      <xdr:nvCxnSpPr>
        <xdr:cNvPr id="697" name="直線コネクタ 696"/>
        <xdr:cNvCxnSpPr/>
      </xdr:nvCxnSpPr>
      <xdr:spPr>
        <a:xfrm>
          <a:off x="22072600" y="577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48260</xdr:rowOff>
    </xdr:from>
    <xdr:to>
      <xdr:col>32</xdr:col>
      <xdr:colOff>187325</xdr:colOff>
      <xdr:row>37</xdr:row>
      <xdr:rowOff>52260</xdr:rowOff>
    </xdr:to>
    <xdr:cxnSp macro="">
      <xdr:nvCxnSpPr>
        <xdr:cNvPr id="698" name="直線コネクタ 697"/>
        <xdr:cNvCxnSpPr/>
      </xdr:nvCxnSpPr>
      <xdr:spPr>
        <a:xfrm>
          <a:off x="21323300" y="6220460"/>
          <a:ext cx="838200" cy="1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165625</xdr:rowOff>
    </xdr:from>
    <xdr:ext cx="378565" cy="259045"/>
    <xdr:sp macro="" textlink="">
      <xdr:nvSpPr>
        <xdr:cNvPr id="699" name="投資及び出資金平均値テキスト"/>
        <xdr:cNvSpPr txBox="1"/>
      </xdr:nvSpPr>
      <xdr:spPr>
        <a:xfrm>
          <a:off x="22212300" y="63378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15748</xdr:rowOff>
    </xdr:from>
    <xdr:to>
      <xdr:col>32</xdr:col>
      <xdr:colOff>238125</xdr:colOff>
      <xdr:row>37</xdr:row>
      <xdr:rowOff>117348</xdr:rowOff>
    </xdr:to>
    <xdr:sp macro="" textlink="">
      <xdr:nvSpPr>
        <xdr:cNvPr id="700" name="フローチャート : 判断 699"/>
        <xdr:cNvSpPr/>
      </xdr:nvSpPr>
      <xdr:spPr>
        <a:xfrm>
          <a:off x="221107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26543</xdr:rowOff>
    </xdr:from>
    <xdr:to>
      <xdr:col>31</xdr:col>
      <xdr:colOff>34925</xdr:colOff>
      <xdr:row>36</xdr:row>
      <xdr:rowOff>48260</xdr:rowOff>
    </xdr:to>
    <xdr:cxnSp macro="">
      <xdr:nvCxnSpPr>
        <xdr:cNvPr id="701" name="直線コネクタ 700"/>
        <xdr:cNvCxnSpPr/>
      </xdr:nvCxnSpPr>
      <xdr:spPr>
        <a:xfrm>
          <a:off x="20434300" y="619874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34</xdr:row>
      <xdr:rowOff>27178</xdr:rowOff>
    </xdr:from>
    <xdr:to>
      <xdr:col>31</xdr:col>
      <xdr:colOff>85725</xdr:colOff>
      <xdr:row>34</xdr:row>
      <xdr:rowOff>128778</xdr:rowOff>
    </xdr:to>
    <xdr:sp macro="" textlink="">
      <xdr:nvSpPr>
        <xdr:cNvPr id="702" name="フローチャート : 判断 701"/>
        <xdr:cNvSpPr/>
      </xdr:nvSpPr>
      <xdr:spPr>
        <a:xfrm>
          <a:off x="21272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145305</xdr:rowOff>
    </xdr:from>
    <xdr:ext cx="469744" cy="259045"/>
    <xdr:sp macro="" textlink="">
      <xdr:nvSpPr>
        <xdr:cNvPr id="703" name="テキスト ボックス 702"/>
        <xdr:cNvSpPr txBox="1"/>
      </xdr:nvSpPr>
      <xdr:spPr>
        <a:xfrm>
          <a:off x="21075727"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1,108</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48832</xdr:rowOff>
    </xdr:from>
    <xdr:to>
      <xdr:col>29</xdr:col>
      <xdr:colOff>517525</xdr:colOff>
      <xdr:row>36</xdr:row>
      <xdr:rowOff>26543</xdr:rowOff>
    </xdr:to>
    <xdr:cxnSp macro="">
      <xdr:nvCxnSpPr>
        <xdr:cNvPr id="704" name="直線コネクタ 703"/>
        <xdr:cNvCxnSpPr/>
      </xdr:nvCxnSpPr>
      <xdr:spPr>
        <a:xfrm>
          <a:off x="19545300" y="5363782"/>
          <a:ext cx="889000" cy="83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52896</xdr:rowOff>
    </xdr:from>
    <xdr:to>
      <xdr:col>29</xdr:col>
      <xdr:colOff>568325</xdr:colOff>
      <xdr:row>35</xdr:row>
      <xdr:rowOff>154496</xdr:rowOff>
    </xdr:to>
    <xdr:sp macro="" textlink="">
      <xdr:nvSpPr>
        <xdr:cNvPr id="705" name="フローチャート : 判断 704"/>
        <xdr:cNvSpPr/>
      </xdr:nvSpPr>
      <xdr:spPr>
        <a:xfrm>
          <a:off x="20383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171023</xdr:rowOff>
    </xdr:from>
    <xdr:ext cx="378565" cy="259045"/>
    <xdr:sp macro="" textlink="">
      <xdr:nvSpPr>
        <xdr:cNvPr id="706" name="テキスト ボックス 705"/>
        <xdr:cNvSpPr txBox="1"/>
      </xdr:nvSpPr>
      <xdr:spPr>
        <a:xfrm>
          <a:off x="20245017" y="5828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48832</xdr:rowOff>
    </xdr:from>
    <xdr:to>
      <xdr:col>28</xdr:col>
      <xdr:colOff>314325</xdr:colOff>
      <xdr:row>33</xdr:row>
      <xdr:rowOff>46546</xdr:rowOff>
    </xdr:to>
    <xdr:cxnSp macro="">
      <xdr:nvCxnSpPr>
        <xdr:cNvPr id="707" name="直線コネクタ 706"/>
        <xdr:cNvCxnSpPr/>
      </xdr:nvCxnSpPr>
      <xdr:spPr>
        <a:xfrm flipV="1">
          <a:off x="18656300" y="5363782"/>
          <a:ext cx="889000" cy="3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38608</xdr:rowOff>
    </xdr:from>
    <xdr:to>
      <xdr:col>28</xdr:col>
      <xdr:colOff>365125</xdr:colOff>
      <xdr:row>35</xdr:row>
      <xdr:rowOff>140208</xdr:rowOff>
    </xdr:to>
    <xdr:sp macro="" textlink="">
      <xdr:nvSpPr>
        <xdr:cNvPr id="708" name="フローチャート : 判断 707"/>
        <xdr:cNvSpPr/>
      </xdr:nvSpPr>
      <xdr:spPr>
        <a:xfrm>
          <a:off x="19494500" y="603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131335</xdr:rowOff>
    </xdr:from>
    <xdr:ext cx="378565" cy="259045"/>
    <xdr:sp macro="" textlink="">
      <xdr:nvSpPr>
        <xdr:cNvPr id="709" name="テキスト ボックス 708"/>
        <xdr:cNvSpPr txBox="1"/>
      </xdr:nvSpPr>
      <xdr:spPr>
        <a:xfrm>
          <a:off x="19356017" y="6132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65468</xdr:rowOff>
    </xdr:from>
    <xdr:to>
      <xdr:col>27</xdr:col>
      <xdr:colOff>161925</xdr:colOff>
      <xdr:row>35</xdr:row>
      <xdr:rowOff>167068</xdr:rowOff>
    </xdr:to>
    <xdr:sp macro="" textlink="">
      <xdr:nvSpPr>
        <xdr:cNvPr id="710" name="フローチャート : 判断 709"/>
        <xdr:cNvSpPr/>
      </xdr:nvSpPr>
      <xdr:spPr>
        <a:xfrm>
          <a:off x="18605500" y="606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158195</xdr:rowOff>
    </xdr:from>
    <xdr:ext cx="378565" cy="259045"/>
    <xdr:sp macro="" textlink="">
      <xdr:nvSpPr>
        <xdr:cNvPr id="711" name="テキスト ボックス 710"/>
        <xdr:cNvSpPr txBox="1"/>
      </xdr:nvSpPr>
      <xdr:spPr>
        <a:xfrm>
          <a:off x="18467017" y="615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xdr:rowOff>
    </xdr:from>
    <xdr:to>
      <xdr:col>32</xdr:col>
      <xdr:colOff>238125</xdr:colOff>
      <xdr:row>37</xdr:row>
      <xdr:rowOff>103060</xdr:rowOff>
    </xdr:to>
    <xdr:sp macro="" textlink="">
      <xdr:nvSpPr>
        <xdr:cNvPr id="717" name="円/楕円 716"/>
        <xdr:cNvSpPr/>
      </xdr:nvSpPr>
      <xdr:spPr>
        <a:xfrm>
          <a:off x="22110700" y="63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24337</xdr:rowOff>
    </xdr:from>
    <xdr:ext cx="378565" cy="259045"/>
    <xdr:sp macro="" textlink="">
      <xdr:nvSpPr>
        <xdr:cNvPr id="718" name="投資及び出資金該当値テキスト"/>
        <xdr:cNvSpPr txBox="1"/>
      </xdr:nvSpPr>
      <xdr:spPr>
        <a:xfrm>
          <a:off x="22212300" y="6196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168910</xdr:rowOff>
    </xdr:from>
    <xdr:to>
      <xdr:col>31</xdr:col>
      <xdr:colOff>85725</xdr:colOff>
      <xdr:row>36</xdr:row>
      <xdr:rowOff>99060</xdr:rowOff>
    </xdr:to>
    <xdr:sp macro="" textlink="">
      <xdr:nvSpPr>
        <xdr:cNvPr id="719" name="円/楕円 718"/>
        <xdr:cNvSpPr/>
      </xdr:nvSpPr>
      <xdr:spPr>
        <a:xfrm>
          <a:off x="21272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90187</xdr:rowOff>
    </xdr:from>
    <xdr:ext cx="378565" cy="259045"/>
    <xdr:sp macro="" textlink="">
      <xdr:nvSpPr>
        <xdr:cNvPr id="720" name="テキスト ボックス 719"/>
        <xdr:cNvSpPr txBox="1"/>
      </xdr:nvSpPr>
      <xdr:spPr>
        <a:xfrm>
          <a:off x="21121317" y="626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147193</xdr:rowOff>
    </xdr:from>
    <xdr:to>
      <xdr:col>29</xdr:col>
      <xdr:colOff>568325</xdr:colOff>
      <xdr:row>36</xdr:row>
      <xdr:rowOff>77343</xdr:rowOff>
    </xdr:to>
    <xdr:sp macro="" textlink="">
      <xdr:nvSpPr>
        <xdr:cNvPr id="721" name="円/楕円 720"/>
        <xdr:cNvSpPr/>
      </xdr:nvSpPr>
      <xdr:spPr>
        <a:xfrm>
          <a:off x="203835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68470</xdr:rowOff>
    </xdr:from>
    <xdr:ext cx="378565" cy="259045"/>
    <xdr:sp macro="" textlink="">
      <xdr:nvSpPr>
        <xdr:cNvPr id="722" name="テキスト ボックス 721"/>
        <xdr:cNvSpPr txBox="1"/>
      </xdr:nvSpPr>
      <xdr:spPr>
        <a:xfrm>
          <a:off x="20245017" y="6240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169482</xdr:rowOff>
    </xdr:from>
    <xdr:to>
      <xdr:col>28</xdr:col>
      <xdr:colOff>365125</xdr:colOff>
      <xdr:row>31</xdr:row>
      <xdr:rowOff>99632</xdr:rowOff>
    </xdr:to>
    <xdr:sp macro="" textlink="">
      <xdr:nvSpPr>
        <xdr:cNvPr id="723" name="円/楕円 722"/>
        <xdr:cNvSpPr/>
      </xdr:nvSpPr>
      <xdr:spPr>
        <a:xfrm>
          <a:off x="19494500" y="53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116159</xdr:rowOff>
    </xdr:from>
    <xdr:ext cx="469744" cy="259045"/>
    <xdr:sp macro="" textlink="">
      <xdr:nvSpPr>
        <xdr:cNvPr id="724" name="テキスト ボックス 723"/>
        <xdr:cNvSpPr txBox="1"/>
      </xdr:nvSpPr>
      <xdr:spPr>
        <a:xfrm>
          <a:off x="19310427" y="50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167196</xdr:rowOff>
    </xdr:from>
    <xdr:to>
      <xdr:col>27</xdr:col>
      <xdr:colOff>161925</xdr:colOff>
      <xdr:row>33</xdr:row>
      <xdr:rowOff>97346</xdr:rowOff>
    </xdr:to>
    <xdr:sp macro="" textlink="">
      <xdr:nvSpPr>
        <xdr:cNvPr id="725" name="円/楕円 724"/>
        <xdr:cNvSpPr/>
      </xdr:nvSpPr>
      <xdr:spPr>
        <a:xfrm>
          <a:off x="18605500" y="565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113873</xdr:rowOff>
    </xdr:from>
    <xdr:ext cx="469744" cy="259045"/>
    <xdr:sp macro="" textlink="">
      <xdr:nvSpPr>
        <xdr:cNvPr id="726" name="テキスト ボックス 725"/>
        <xdr:cNvSpPr txBox="1"/>
      </xdr:nvSpPr>
      <xdr:spPr>
        <a:xfrm>
          <a:off x="18421427" y="542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8" name="正方形/長方形 72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9" name="正方形/長方形 72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0" name="正方形/長方形 72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1" name="正方形/長方形 73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60</xdr:row>
      <xdr:rowOff>111777</xdr:rowOff>
    </xdr:from>
    <xdr:ext cx="248786" cy="259045"/>
    <xdr:sp macro="" textlink="">
      <xdr:nvSpPr>
        <xdr:cNvPr id="735" name="テキスト ボックス 734"/>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59</xdr:row>
      <xdr:rowOff>98878</xdr:rowOff>
    </xdr:from>
    <xdr:to>
      <xdr:col>33</xdr:col>
      <xdr:colOff>314325</xdr:colOff>
      <xdr:row>59</xdr:row>
      <xdr:rowOff>98878</xdr:rowOff>
    </xdr:to>
    <xdr:cxnSp macro="">
      <xdr:nvCxnSpPr>
        <xdr:cNvPr id="736" name="直線コネクタ 73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58</xdr:row>
      <xdr:rowOff>128105</xdr:rowOff>
    </xdr:from>
    <xdr:ext cx="531299" cy="259045"/>
    <xdr:sp macro="" textlink="">
      <xdr:nvSpPr>
        <xdr:cNvPr id="737" name="テキスト ボックス 736"/>
        <xdr:cNvSpPr txBox="1"/>
      </xdr:nvSpPr>
      <xdr:spPr>
        <a:xfrm>
          <a:off x="17756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38" name="直線コネクタ 73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39" name="テキスト ボックス 73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0" name="直線コネクタ 73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1" name="テキスト ボックス 74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42" name="直線コネクタ 74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43" name="テキスト ボックス 74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44" name="直線コネクタ 74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45" name="テキスト ボックス 74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46" name="直線コネクタ 74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47" name="テキスト ボックス 74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8" name="直線コネクタ 74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9" name="テキスト ボックス 74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53</xdr:row>
      <xdr:rowOff>81179</xdr:rowOff>
    </xdr:from>
    <xdr:to>
      <xdr:col>32</xdr:col>
      <xdr:colOff>186689</xdr:colOff>
      <xdr:row>58</xdr:row>
      <xdr:rowOff>142312</xdr:rowOff>
    </xdr:to>
    <xdr:cxnSp macro="">
      <xdr:nvCxnSpPr>
        <xdr:cNvPr id="751" name="直線コネクタ 750"/>
        <xdr:cNvCxnSpPr/>
      </xdr:nvCxnSpPr>
      <xdr:spPr>
        <a:xfrm flipV="1">
          <a:off x="22159595" y="9168029"/>
          <a:ext cx="1269" cy="918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146139</xdr:rowOff>
    </xdr:from>
    <xdr:ext cx="534377" cy="259045"/>
    <xdr:sp macro="" textlink="">
      <xdr:nvSpPr>
        <xdr:cNvPr id="752" name="貸付金最小値テキスト"/>
        <xdr:cNvSpPr txBox="1"/>
      </xdr:nvSpPr>
      <xdr:spPr>
        <a:xfrm>
          <a:off x="22212300" y="1009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13,920</a:t>
          </a:r>
          <a:endParaRPr kumimoji="1" lang="ja-JP" altLang="en-US" sz="1000" b="1">
            <a:latin typeface="ＭＳ Ｐゴシック"/>
          </a:endParaRPr>
        </a:p>
      </xdr:txBody>
    </xdr:sp>
    <xdr:clientData/>
  </xdr:oneCellAnchor>
  <xdr:twoCellAnchor>
    <xdr:from>
      <xdr:col>32</xdr:col>
      <xdr:colOff>98425</xdr:colOff>
      <xdr:row>58</xdr:row>
      <xdr:rowOff>142312</xdr:rowOff>
    </xdr:from>
    <xdr:to>
      <xdr:col>32</xdr:col>
      <xdr:colOff>276225</xdr:colOff>
      <xdr:row>58</xdr:row>
      <xdr:rowOff>142312</xdr:rowOff>
    </xdr:to>
    <xdr:cxnSp macro="">
      <xdr:nvCxnSpPr>
        <xdr:cNvPr id="753" name="直線コネクタ 752"/>
        <xdr:cNvCxnSpPr/>
      </xdr:nvCxnSpPr>
      <xdr:spPr>
        <a:xfrm>
          <a:off x="22072600" y="10086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27856</xdr:rowOff>
    </xdr:from>
    <xdr:ext cx="534377" cy="259045"/>
    <xdr:sp macro="" textlink="">
      <xdr:nvSpPr>
        <xdr:cNvPr id="754" name="貸付金最大値テキスト"/>
        <xdr:cNvSpPr txBox="1"/>
      </xdr:nvSpPr>
      <xdr:spPr>
        <a:xfrm>
          <a:off x="22212300" y="894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42,042</a:t>
          </a:r>
          <a:endParaRPr kumimoji="1" lang="ja-JP" altLang="en-US" sz="1000" b="1">
            <a:latin typeface="ＭＳ Ｐゴシック"/>
          </a:endParaRPr>
        </a:p>
      </xdr:txBody>
    </xdr:sp>
    <xdr:clientData/>
  </xdr:oneCellAnchor>
  <xdr:twoCellAnchor>
    <xdr:from>
      <xdr:col>32</xdr:col>
      <xdr:colOff>98425</xdr:colOff>
      <xdr:row>53</xdr:row>
      <xdr:rowOff>81179</xdr:rowOff>
    </xdr:from>
    <xdr:to>
      <xdr:col>32</xdr:col>
      <xdr:colOff>276225</xdr:colOff>
      <xdr:row>53</xdr:row>
      <xdr:rowOff>81179</xdr:rowOff>
    </xdr:to>
    <xdr:cxnSp macro="">
      <xdr:nvCxnSpPr>
        <xdr:cNvPr id="755" name="直線コネクタ 754"/>
        <xdr:cNvCxnSpPr/>
      </xdr:nvCxnSpPr>
      <xdr:spPr>
        <a:xfrm>
          <a:off x="22072600" y="916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18869</xdr:rowOff>
    </xdr:from>
    <xdr:to>
      <xdr:col>32</xdr:col>
      <xdr:colOff>187325</xdr:colOff>
      <xdr:row>56</xdr:row>
      <xdr:rowOff>78566</xdr:rowOff>
    </xdr:to>
    <xdr:cxnSp macro="">
      <xdr:nvCxnSpPr>
        <xdr:cNvPr id="756" name="直線コネクタ 755"/>
        <xdr:cNvCxnSpPr/>
      </xdr:nvCxnSpPr>
      <xdr:spPr>
        <a:xfrm>
          <a:off x="21323300" y="9448619"/>
          <a:ext cx="838200" cy="2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91693</xdr:rowOff>
    </xdr:from>
    <xdr:ext cx="534377" cy="259045"/>
    <xdr:sp macro="" textlink="">
      <xdr:nvSpPr>
        <xdr:cNvPr id="757" name="貸付金平均値テキスト"/>
        <xdr:cNvSpPr txBox="1"/>
      </xdr:nvSpPr>
      <xdr:spPr>
        <a:xfrm>
          <a:off x="22212300" y="934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30,365</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68816</xdr:rowOff>
    </xdr:from>
    <xdr:to>
      <xdr:col>32</xdr:col>
      <xdr:colOff>238125</xdr:colOff>
      <xdr:row>55</xdr:row>
      <xdr:rowOff>170416</xdr:rowOff>
    </xdr:to>
    <xdr:sp macro="" textlink="">
      <xdr:nvSpPr>
        <xdr:cNvPr id="758" name="フローチャート : 判断 757"/>
        <xdr:cNvSpPr/>
      </xdr:nvSpPr>
      <xdr:spPr>
        <a:xfrm>
          <a:off x="22110700" y="949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4140</xdr:rowOff>
    </xdr:from>
    <xdr:to>
      <xdr:col>31</xdr:col>
      <xdr:colOff>34925</xdr:colOff>
      <xdr:row>55</xdr:row>
      <xdr:rowOff>18869</xdr:rowOff>
    </xdr:to>
    <xdr:cxnSp macro="">
      <xdr:nvCxnSpPr>
        <xdr:cNvPr id="759" name="直線コネクタ 758"/>
        <xdr:cNvCxnSpPr/>
      </xdr:nvCxnSpPr>
      <xdr:spPr>
        <a:xfrm>
          <a:off x="20434300" y="9262440"/>
          <a:ext cx="889000" cy="1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33840</xdr:rowOff>
    </xdr:from>
    <xdr:to>
      <xdr:col>31</xdr:col>
      <xdr:colOff>85725</xdr:colOff>
      <xdr:row>55</xdr:row>
      <xdr:rowOff>135440</xdr:rowOff>
    </xdr:to>
    <xdr:sp macro="" textlink="">
      <xdr:nvSpPr>
        <xdr:cNvPr id="760" name="フローチャート : 判断 759"/>
        <xdr:cNvSpPr/>
      </xdr:nvSpPr>
      <xdr:spPr>
        <a:xfrm>
          <a:off x="21272500" y="94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126567</xdr:rowOff>
    </xdr:from>
    <xdr:ext cx="534377" cy="259045"/>
    <xdr:sp macro="" textlink="">
      <xdr:nvSpPr>
        <xdr:cNvPr id="761" name="テキスト ボックス 760"/>
        <xdr:cNvSpPr txBox="1"/>
      </xdr:nvSpPr>
      <xdr:spPr>
        <a:xfrm>
          <a:off x="21043411" y="95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31,436</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114750</xdr:rowOff>
    </xdr:from>
    <xdr:to>
      <xdr:col>29</xdr:col>
      <xdr:colOff>517525</xdr:colOff>
      <xdr:row>54</xdr:row>
      <xdr:rowOff>4140</xdr:rowOff>
    </xdr:to>
    <xdr:cxnSp macro="">
      <xdr:nvCxnSpPr>
        <xdr:cNvPr id="762" name="直線コネクタ 761"/>
        <xdr:cNvCxnSpPr/>
      </xdr:nvCxnSpPr>
      <xdr:spPr>
        <a:xfrm>
          <a:off x="19545300" y="9030150"/>
          <a:ext cx="889000" cy="2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116626</xdr:rowOff>
    </xdr:from>
    <xdr:to>
      <xdr:col>29</xdr:col>
      <xdr:colOff>568325</xdr:colOff>
      <xdr:row>55</xdr:row>
      <xdr:rowOff>46776</xdr:rowOff>
    </xdr:to>
    <xdr:sp macro="" textlink="">
      <xdr:nvSpPr>
        <xdr:cNvPr id="763" name="フローチャート : 判断 762"/>
        <xdr:cNvSpPr/>
      </xdr:nvSpPr>
      <xdr:spPr>
        <a:xfrm>
          <a:off x="20383500" y="937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37903</xdr:rowOff>
    </xdr:from>
    <xdr:ext cx="534377" cy="259045"/>
    <xdr:sp macro="" textlink="">
      <xdr:nvSpPr>
        <xdr:cNvPr id="764" name="テキスト ボックス 763"/>
        <xdr:cNvSpPr txBox="1"/>
      </xdr:nvSpPr>
      <xdr:spPr>
        <a:xfrm>
          <a:off x="20167111" y="946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34,151</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162103</xdr:rowOff>
    </xdr:from>
    <xdr:to>
      <xdr:col>28</xdr:col>
      <xdr:colOff>314325</xdr:colOff>
      <xdr:row>52</xdr:row>
      <xdr:rowOff>114750</xdr:rowOff>
    </xdr:to>
    <xdr:cxnSp macro="">
      <xdr:nvCxnSpPr>
        <xdr:cNvPr id="765" name="直線コネクタ 764"/>
        <xdr:cNvCxnSpPr/>
      </xdr:nvCxnSpPr>
      <xdr:spPr>
        <a:xfrm>
          <a:off x="18656300" y="8734603"/>
          <a:ext cx="889000" cy="29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144058</xdr:rowOff>
    </xdr:from>
    <xdr:to>
      <xdr:col>28</xdr:col>
      <xdr:colOff>365125</xdr:colOff>
      <xdr:row>54</xdr:row>
      <xdr:rowOff>74208</xdr:rowOff>
    </xdr:to>
    <xdr:sp macro="" textlink="">
      <xdr:nvSpPr>
        <xdr:cNvPr id="766" name="フローチャート : 判断 765"/>
        <xdr:cNvSpPr/>
      </xdr:nvSpPr>
      <xdr:spPr>
        <a:xfrm>
          <a:off x="19494500" y="923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65335</xdr:rowOff>
    </xdr:from>
    <xdr:ext cx="534377" cy="259045"/>
    <xdr:sp macro="" textlink="">
      <xdr:nvSpPr>
        <xdr:cNvPr id="767" name="テキスト ボックス 766"/>
        <xdr:cNvSpPr txBox="1"/>
      </xdr:nvSpPr>
      <xdr:spPr>
        <a:xfrm>
          <a:off x="19278111" y="932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38,561</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54186</xdr:rowOff>
    </xdr:from>
    <xdr:to>
      <xdr:col>27</xdr:col>
      <xdr:colOff>161925</xdr:colOff>
      <xdr:row>53</xdr:row>
      <xdr:rowOff>155786</xdr:rowOff>
    </xdr:to>
    <xdr:sp macro="" textlink="">
      <xdr:nvSpPr>
        <xdr:cNvPr id="768" name="フローチャート : 判断 767"/>
        <xdr:cNvSpPr/>
      </xdr:nvSpPr>
      <xdr:spPr>
        <a:xfrm>
          <a:off x="18605500" y="91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146913</xdr:rowOff>
    </xdr:from>
    <xdr:ext cx="534377" cy="259045"/>
    <xdr:sp macro="" textlink="">
      <xdr:nvSpPr>
        <xdr:cNvPr id="769" name="テキスト ボックス 768"/>
        <xdr:cNvSpPr txBox="1"/>
      </xdr:nvSpPr>
      <xdr:spPr>
        <a:xfrm>
          <a:off x="18389111" y="923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0" name="テキスト ボックス 76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1" name="テキスト ボックス 77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2" name="テキスト ボックス 77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3" name="テキスト ボックス 77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4" name="テキスト ボックス 77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27766</xdr:rowOff>
    </xdr:from>
    <xdr:to>
      <xdr:col>32</xdr:col>
      <xdr:colOff>238125</xdr:colOff>
      <xdr:row>56</xdr:row>
      <xdr:rowOff>129366</xdr:rowOff>
    </xdr:to>
    <xdr:sp macro="" textlink="">
      <xdr:nvSpPr>
        <xdr:cNvPr id="775" name="円/楕円 774"/>
        <xdr:cNvSpPr/>
      </xdr:nvSpPr>
      <xdr:spPr>
        <a:xfrm>
          <a:off x="22110700" y="962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6193</xdr:rowOff>
    </xdr:from>
    <xdr:ext cx="534377" cy="259045"/>
    <xdr:sp macro="" textlink="">
      <xdr:nvSpPr>
        <xdr:cNvPr id="776" name="貸付金該当値テキスト"/>
        <xdr:cNvSpPr txBox="1"/>
      </xdr:nvSpPr>
      <xdr:spPr>
        <a:xfrm>
          <a:off x="22212300" y="96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26,372</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139519</xdr:rowOff>
    </xdr:from>
    <xdr:to>
      <xdr:col>31</xdr:col>
      <xdr:colOff>85725</xdr:colOff>
      <xdr:row>55</xdr:row>
      <xdr:rowOff>69669</xdr:rowOff>
    </xdr:to>
    <xdr:sp macro="" textlink="">
      <xdr:nvSpPr>
        <xdr:cNvPr id="777" name="円/楕円 776"/>
        <xdr:cNvSpPr/>
      </xdr:nvSpPr>
      <xdr:spPr>
        <a:xfrm>
          <a:off x="21272500" y="93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86196</xdr:rowOff>
    </xdr:from>
    <xdr:ext cx="534377" cy="259045"/>
    <xdr:sp macro="" textlink="">
      <xdr:nvSpPr>
        <xdr:cNvPr id="778" name="テキスト ボックス 777"/>
        <xdr:cNvSpPr txBox="1"/>
      </xdr:nvSpPr>
      <xdr:spPr>
        <a:xfrm>
          <a:off x="21043411" y="917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33,450</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124790</xdr:rowOff>
    </xdr:from>
    <xdr:to>
      <xdr:col>29</xdr:col>
      <xdr:colOff>568325</xdr:colOff>
      <xdr:row>54</xdr:row>
      <xdr:rowOff>54940</xdr:rowOff>
    </xdr:to>
    <xdr:sp macro="" textlink="">
      <xdr:nvSpPr>
        <xdr:cNvPr id="779" name="円/楕円 778"/>
        <xdr:cNvSpPr/>
      </xdr:nvSpPr>
      <xdr:spPr>
        <a:xfrm>
          <a:off x="20383500" y="92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71467</xdr:rowOff>
    </xdr:from>
    <xdr:ext cx="534377" cy="259045"/>
    <xdr:sp macro="" textlink="">
      <xdr:nvSpPr>
        <xdr:cNvPr id="780" name="テキスト ボックス 779"/>
        <xdr:cNvSpPr txBox="1"/>
      </xdr:nvSpPr>
      <xdr:spPr>
        <a:xfrm>
          <a:off x="20167111" y="898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39,151</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63950</xdr:rowOff>
    </xdr:from>
    <xdr:to>
      <xdr:col>28</xdr:col>
      <xdr:colOff>365125</xdr:colOff>
      <xdr:row>52</xdr:row>
      <xdr:rowOff>165550</xdr:rowOff>
    </xdr:to>
    <xdr:sp macro="" textlink="">
      <xdr:nvSpPr>
        <xdr:cNvPr id="781" name="円/楕円 780"/>
        <xdr:cNvSpPr/>
      </xdr:nvSpPr>
      <xdr:spPr>
        <a:xfrm>
          <a:off x="19494500" y="89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10627</xdr:rowOff>
    </xdr:from>
    <xdr:ext cx="534377" cy="259045"/>
    <xdr:sp macro="" textlink="">
      <xdr:nvSpPr>
        <xdr:cNvPr id="782" name="テキスト ボックス 781"/>
        <xdr:cNvSpPr txBox="1"/>
      </xdr:nvSpPr>
      <xdr:spPr>
        <a:xfrm>
          <a:off x="19278111" y="87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46,264</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111303</xdr:rowOff>
    </xdr:from>
    <xdr:to>
      <xdr:col>27</xdr:col>
      <xdr:colOff>161925</xdr:colOff>
      <xdr:row>51</xdr:row>
      <xdr:rowOff>41453</xdr:rowOff>
    </xdr:to>
    <xdr:sp macro="" textlink="">
      <xdr:nvSpPr>
        <xdr:cNvPr id="783" name="円/楕円 782"/>
        <xdr:cNvSpPr/>
      </xdr:nvSpPr>
      <xdr:spPr>
        <a:xfrm>
          <a:off x="18605500" y="868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57980</xdr:rowOff>
    </xdr:from>
    <xdr:ext cx="534377" cy="259045"/>
    <xdr:sp macro="" textlink="">
      <xdr:nvSpPr>
        <xdr:cNvPr id="784" name="テキスト ボックス 783"/>
        <xdr:cNvSpPr txBox="1"/>
      </xdr:nvSpPr>
      <xdr:spPr>
        <a:xfrm>
          <a:off x="18389111" y="845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5" name="正方形/長方形 78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6" name="正方形/長方形 78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7" name="正方形/長方形 78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8" name="正方形/長方形 78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9" name="正方形/長方形 78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0" name="正方形/長方形 78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1" name="テキスト ボックス 79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2" name="直線コネクタ 79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93" name="直線コネクタ 79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4" name="テキスト ボックス 79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5" name="直線コネクタ 79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6" name="テキスト ボックス 795"/>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7" name="直線コネクタ 79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8" name="テキスト ボックス 797"/>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9" name="直線コネクタ 79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800" name="テキスト ボックス 799"/>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1" name="直線コネクタ 80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2" name="テキスト ボックス 801"/>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73</xdr:row>
      <xdr:rowOff>63347</xdr:rowOff>
    </xdr:from>
    <xdr:to>
      <xdr:col>32</xdr:col>
      <xdr:colOff>186689</xdr:colOff>
      <xdr:row>78</xdr:row>
      <xdr:rowOff>137871</xdr:rowOff>
    </xdr:to>
    <xdr:cxnSp macro="">
      <xdr:nvCxnSpPr>
        <xdr:cNvPr id="804" name="直線コネクタ 803"/>
        <xdr:cNvCxnSpPr/>
      </xdr:nvCxnSpPr>
      <xdr:spPr>
        <a:xfrm flipV="1">
          <a:off x="22159595" y="12579197"/>
          <a:ext cx="1269" cy="931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141698</xdr:rowOff>
    </xdr:from>
    <xdr:ext cx="249299" cy="259045"/>
    <xdr:sp macro="" textlink="">
      <xdr:nvSpPr>
        <xdr:cNvPr id="805" name="繰出金最小値テキスト"/>
        <xdr:cNvSpPr txBox="1"/>
      </xdr:nvSpPr>
      <xdr:spPr>
        <a:xfrm>
          <a:off x="22212300" y="135147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32</xdr:col>
      <xdr:colOff>98425</xdr:colOff>
      <xdr:row>78</xdr:row>
      <xdr:rowOff>137871</xdr:rowOff>
    </xdr:from>
    <xdr:to>
      <xdr:col>32</xdr:col>
      <xdr:colOff>276225</xdr:colOff>
      <xdr:row>78</xdr:row>
      <xdr:rowOff>137871</xdr:rowOff>
    </xdr:to>
    <xdr:cxnSp macro="">
      <xdr:nvCxnSpPr>
        <xdr:cNvPr id="806" name="直線コネクタ 805"/>
        <xdr:cNvCxnSpPr/>
      </xdr:nvCxnSpPr>
      <xdr:spPr>
        <a:xfrm>
          <a:off x="22072600" y="1351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10024</xdr:rowOff>
    </xdr:from>
    <xdr:ext cx="469744" cy="259045"/>
    <xdr:sp macro="" textlink="">
      <xdr:nvSpPr>
        <xdr:cNvPr id="807" name="繰出金最大値テキスト"/>
        <xdr:cNvSpPr txBox="1"/>
      </xdr:nvSpPr>
      <xdr:spPr>
        <a:xfrm>
          <a:off x="22212300" y="1235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32</xdr:col>
      <xdr:colOff>98425</xdr:colOff>
      <xdr:row>73</xdr:row>
      <xdr:rowOff>63347</xdr:rowOff>
    </xdr:from>
    <xdr:to>
      <xdr:col>32</xdr:col>
      <xdr:colOff>276225</xdr:colOff>
      <xdr:row>73</xdr:row>
      <xdr:rowOff>63347</xdr:rowOff>
    </xdr:to>
    <xdr:cxnSp macro="">
      <xdr:nvCxnSpPr>
        <xdr:cNvPr id="808" name="直線コネクタ 807"/>
        <xdr:cNvCxnSpPr/>
      </xdr:nvCxnSpPr>
      <xdr:spPr>
        <a:xfrm>
          <a:off x="22072600" y="125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152502</xdr:rowOff>
    </xdr:from>
    <xdr:to>
      <xdr:col>32</xdr:col>
      <xdr:colOff>187325</xdr:colOff>
      <xdr:row>73</xdr:row>
      <xdr:rowOff>63347</xdr:rowOff>
    </xdr:to>
    <xdr:cxnSp macro="">
      <xdr:nvCxnSpPr>
        <xdr:cNvPr id="809" name="直線コネクタ 808"/>
        <xdr:cNvCxnSpPr/>
      </xdr:nvCxnSpPr>
      <xdr:spPr>
        <a:xfrm>
          <a:off x="21323300" y="12496902"/>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47210</xdr:rowOff>
    </xdr:from>
    <xdr:ext cx="378565" cy="259045"/>
    <xdr:sp macro="" textlink="">
      <xdr:nvSpPr>
        <xdr:cNvPr id="810" name="繰出金平均値テキスト"/>
        <xdr:cNvSpPr txBox="1"/>
      </xdr:nvSpPr>
      <xdr:spPr>
        <a:xfrm>
          <a:off x="22212300" y="130774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68783</xdr:rowOff>
    </xdr:from>
    <xdr:to>
      <xdr:col>32</xdr:col>
      <xdr:colOff>238125</xdr:colOff>
      <xdr:row>76</xdr:row>
      <xdr:rowOff>170383</xdr:rowOff>
    </xdr:to>
    <xdr:sp macro="" textlink="">
      <xdr:nvSpPr>
        <xdr:cNvPr id="811" name="フローチャート : 判断 810"/>
        <xdr:cNvSpPr/>
      </xdr:nvSpPr>
      <xdr:spPr>
        <a:xfrm>
          <a:off x="221107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152502</xdr:rowOff>
    </xdr:from>
    <xdr:to>
      <xdr:col>31</xdr:col>
      <xdr:colOff>34925</xdr:colOff>
      <xdr:row>73</xdr:row>
      <xdr:rowOff>18542</xdr:rowOff>
    </xdr:to>
    <xdr:cxnSp macro="">
      <xdr:nvCxnSpPr>
        <xdr:cNvPr id="812" name="直線コネクタ 811"/>
        <xdr:cNvCxnSpPr/>
      </xdr:nvCxnSpPr>
      <xdr:spPr>
        <a:xfrm flipV="1">
          <a:off x="20434300" y="12496902"/>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94844</xdr:rowOff>
    </xdr:from>
    <xdr:to>
      <xdr:col>31</xdr:col>
      <xdr:colOff>85725</xdr:colOff>
      <xdr:row>77</xdr:row>
      <xdr:rowOff>24994</xdr:rowOff>
    </xdr:to>
    <xdr:sp macro="" textlink="">
      <xdr:nvSpPr>
        <xdr:cNvPr id="813" name="フローチャート : 判断 812"/>
        <xdr:cNvSpPr/>
      </xdr:nvSpPr>
      <xdr:spPr>
        <a:xfrm>
          <a:off x="21272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77</xdr:row>
      <xdr:rowOff>16121</xdr:rowOff>
    </xdr:from>
    <xdr:ext cx="378565" cy="259045"/>
    <xdr:sp macro="" textlink="">
      <xdr:nvSpPr>
        <xdr:cNvPr id="814" name="テキスト ボックス 813"/>
        <xdr:cNvSpPr txBox="1"/>
      </xdr:nvSpPr>
      <xdr:spPr>
        <a:xfrm>
          <a:off x="21121317" y="13217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18542</xdr:rowOff>
    </xdr:from>
    <xdr:to>
      <xdr:col>29</xdr:col>
      <xdr:colOff>517525</xdr:colOff>
      <xdr:row>73</xdr:row>
      <xdr:rowOff>88036</xdr:rowOff>
    </xdr:to>
    <xdr:cxnSp macro="">
      <xdr:nvCxnSpPr>
        <xdr:cNvPr id="815" name="直線コネクタ 814"/>
        <xdr:cNvCxnSpPr/>
      </xdr:nvCxnSpPr>
      <xdr:spPr>
        <a:xfrm flipV="1">
          <a:off x="19545300" y="12534392"/>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72</xdr:row>
      <xdr:rowOff>119075</xdr:rowOff>
    </xdr:from>
    <xdr:to>
      <xdr:col>29</xdr:col>
      <xdr:colOff>568325</xdr:colOff>
      <xdr:row>73</xdr:row>
      <xdr:rowOff>49225</xdr:rowOff>
    </xdr:to>
    <xdr:sp macro="" textlink="">
      <xdr:nvSpPr>
        <xdr:cNvPr id="816" name="フローチャート : 判断 815"/>
        <xdr:cNvSpPr/>
      </xdr:nvSpPr>
      <xdr:spPr>
        <a:xfrm>
          <a:off x="20383500" y="1246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71</xdr:row>
      <xdr:rowOff>65752</xdr:rowOff>
    </xdr:from>
    <xdr:ext cx="469744" cy="259045"/>
    <xdr:sp macro="" textlink="">
      <xdr:nvSpPr>
        <xdr:cNvPr id="817" name="テキスト ボックス 816"/>
        <xdr:cNvSpPr txBox="1"/>
      </xdr:nvSpPr>
      <xdr:spPr>
        <a:xfrm>
          <a:off x="20199427" y="1223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2,184</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88036</xdr:rowOff>
    </xdr:from>
    <xdr:to>
      <xdr:col>28</xdr:col>
      <xdr:colOff>314325</xdr:colOff>
      <xdr:row>73</xdr:row>
      <xdr:rowOff>109068</xdr:rowOff>
    </xdr:to>
    <xdr:cxnSp macro="">
      <xdr:nvCxnSpPr>
        <xdr:cNvPr id="818" name="直線コネクタ 817"/>
        <xdr:cNvCxnSpPr/>
      </xdr:nvCxnSpPr>
      <xdr:spPr>
        <a:xfrm flipV="1">
          <a:off x="18656300" y="12603886"/>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72</xdr:row>
      <xdr:rowOff>5232</xdr:rowOff>
    </xdr:from>
    <xdr:to>
      <xdr:col>28</xdr:col>
      <xdr:colOff>365125</xdr:colOff>
      <xdr:row>72</xdr:row>
      <xdr:rowOff>106832</xdr:rowOff>
    </xdr:to>
    <xdr:sp macro="" textlink="">
      <xdr:nvSpPr>
        <xdr:cNvPr id="819" name="フローチャート : 判断 818"/>
        <xdr:cNvSpPr/>
      </xdr:nvSpPr>
      <xdr:spPr>
        <a:xfrm>
          <a:off x="19494500" y="1234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70</xdr:row>
      <xdr:rowOff>123359</xdr:rowOff>
    </xdr:from>
    <xdr:ext cx="469744" cy="259045"/>
    <xdr:sp macro="" textlink="">
      <xdr:nvSpPr>
        <xdr:cNvPr id="820" name="テキスト ボックス 819"/>
        <xdr:cNvSpPr txBox="1"/>
      </xdr:nvSpPr>
      <xdr:spPr>
        <a:xfrm>
          <a:off x="19310427" y="1212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2,433</a:t>
          </a:r>
          <a:endParaRPr kumimoji="1" lang="ja-JP" altLang="en-US" sz="1000" b="1">
            <a:solidFill>
              <a:srgbClr val="000080"/>
            </a:solidFill>
            <a:latin typeface="ＭＳ Ｐゴシック"/>
          </a:endParaRPr>
        </a:p>
      </xdr:txBody>
    </xdr:sp>
    <xdr:clientData/>
  </xdr:oneCellAnchor>
  <xdr:twoCellAnchor>
    <xdr:from>
      <xdr:col>27</xdr:col>
      <xdr:colOff>60325</xdr:colOff>
      <xdr:row>71</xdr:row>
      <xdr:rowOff>8890</xdr:rowOff>
    </xdr:from>
    <xdr:to>
      <xdr:col>27</xdr:col>
      <xdr:colOff>161925</xdr:colOff>
      <xdr:row>71</xdr:row>
      <xdr:rowOff>110490</xdr:rowOff>
    </xdr:to>
    <xdr:sp macro="" textlink="">
      <xdr:nvSpPr>
        <xdr:cNvPr id="821" name="フローチャート : 判断 820"/>
        <xdr:cNvSpPr/>
      </xdr:nvSpPr>
      <xdr:spPr>
        <a:xfrm>
          <a:off x="18605500" y="121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69</xdr:row>
      <xdr:rowOff>127017</xdr:rowOff>
    </xdr:from>
    <xdr:ext cx="469744" cy="259045"/>
    <xdr:sp macro="" textlink="">
      <xdr:nvSpPr>
        <xdr:cNvPr id="822" name="テキスト ボックス 821"/>
        <xdr:cNvSpPr txBox="1"/>
      </xdr:nvSpPr>
      <xdr:spPr>
        <a:xfrm>
          <a:off x="18421427" y="119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3" name="テキスト ボックス 82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4" name="テキスト ボックス 82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5" name="テキスト ボックス 82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6" name="テキスト ボックス 82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7" name="テキスト ボックス 82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12547</xdr:rowOff>
    </xdr:from>
    <xdr:to>
      <xdr:col>32</xdr:col>
      <xdr:colOff>238125</xdr:colOff>
      <xdr:row>73</xdr:row>
      <xdr:rowOff>114147</xdr:rowOff>
    </xdr:to>
    <xdr:sp macro="" textlink="">
      <xdr:nvSpPr>
        <xdr:cNvPr id="828" name="円/楕円 827"/>
        <xdr:cNvSpPr/>
      </xdr:nvSpPr>
      <xdr:spPr>
        <a:xfrm>
          <a:off x="22110700" y="125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137024</xdr:rowOff>
    </xdr:from>
    <xdr:ext cx="469744" cy="259045"/>
    <xdr:sp macro="" textlink="">
      <xdr:nvSpPr>
        <xdr:cNvPr id="829" name="繰出金該当値テキスト"/>
        <xdr:cNvSpPr txBox="1"/>
      </xdr:nvSpPr>
      <xdr:spPr>
        <a:xfrm>
          <a:off x="22212300" y="1248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2,042</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101702</xdr:rowOff>
    </xdr:from>
    <xdr:to>
      <xdr:col>31</xdr:col>
      <xdr:colOff>85725</xdr:colOff>
      <xdr:row>73</xdr:row>
      <xdr:rowOff>31852</xdr:rowOff>
    </xdr:to>
    <xdr:sp macro="" textlink="">
      <xdr:nvSpPr>
        <xdr:cNvPr id="830" name="円/楕円 829"/>
        <xdr:cNvSpPr/>
      </xdr:nvSpPr>
      <xdr:spPr>
        <a:xfrm>
          <a:off x="21272500" y="124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71</xdr:row>
      <xdr:rowOff>48379</xdr:rowOff>
    </xdr:from>
    <xdr:ext cx="469744" cy="259045"/>
    <xdr:sp macro="" textlink="">
      <xdr:nvSpPr>
        <xdr:cNvPr id="831" name="テキスト ボックス 830"/>
        <xdr:cNvSpPr txBox="1"/>
      </xdr:nvSpPr>
      <xdr:spPr>
        <a:xfrm>
          <a:off x="21075727" y="1222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139192</xdr:rowOff>
    </xdr:from>
    <xdr:to>
      <xdr:col>29</xdr:col>
      <xdr:colOff>568325</xdr:colOff>
      <xdr:row>73</xdr:row>
      <xdr:rowOff>69342</xdr:rowOff>
    </xdr:to>
    <xdr:sp macro="" textlink="">
      <xdr:nvSpPr>
        <xdr:cNvPr id="832" name="円/楕円 831"/>
        <xdr:cNvSpPr/>
      </xdr:nvSpPr>
      <xdr:spPr>
        <a:xfrm>
          <a:off x="20383500" y="1248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73</xdr:row>
      <xdr:rowOff>60469</xdr:rowOff>
    </xdr:from>
    <xdr:ext cx="469744" cy="259045"/>
    <xdr:sp macro="" textlink="">
      <xdr:nvSpPr>
        <xdr:cNvPr id="833" name="テキスト ボックス 832"/>
        <xdr:cNvSpPr txBox="1"/>
      </xdr:nvSpPr>
      <xdr:spPr>
        <a:xfrm>
          <a:off x="20199427" y="125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37236</xdr:rowOff>
    </xdr:from>
    <xdr:to>
      <xdr:col>28</xdr:col>
      <xdr:colOff>365125</xdr:colOff>
      <xdr:row>73</xdr:row>
      <xdr:rowOff>138836</xdr:rowOff>
    </xdr:to>
    <xdr:sp macro="" textlink="">
      <xdr:nvSpPr>
        <xdr:cNvPr id="834" name="円/楕円 833"/>
        <xdr:cNvSpPr/>
      </xdr:nvSpPr>
      <xdr:spPr>
        <a:xfrm>
          <a:off x="19494500" y="125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73</xdr:row>
      <xdr:rowOff>129963</xdr:rowOff>
    </xdr:from>
    <xdr:ext cx="469744" cy="259045"/>
    <xdr:sp macro="" textlink="">
      <xdr:nvSpPr>
        <xdr:cNvPr id="835" name="テキスト ボックス 834"/>
        <xdr:cNvSpPr txBox="1"/>
      </xdr:nvSpPr>
      <xdr:spPr>
        <a:xfrm>
          <a:off x="19310427" y="126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58268</xdr:rowOff>
    </xdr:from>
    <xdr:to>
      <xdr:col>27</xdr:col>
      <xdr:colOff>161925</xdr:colOff>
      <xdr:row>73</xdr:row>
      <xdr:rowOff>159868</xdr:rowOff>
    </xdr:to>
    <xdr:sp macro="" textlink="">
      <xdr:nvSpPr>
        <xdr:cNvPr id="836" name="円/楕円 835"/>
        <xdr:cNvSpPr/>
      </xdr:nvSpPr>
      <xdr:spPr>
        <a:xfrm>
          <a:off x="18605500" y="125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73</xdr:row>
      <xdr:rowOff>150995</xdr:rowOff>
    </xdr:from>
    <xdr:ext cx="469744" cy="259045"/>
    <xdr:sp macro="" textlink="">
      <xdr:nvSpPr>
        <xdr:cNvPr id="837" name="テキスト ボックス 836"/>
        <xdr:cNvSpPr txBox="1"/>
      </xdr:nvSpPr>
      <xdr:spPr>
        <a:xfrm>
          <a:off x="18421427" y="1266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8" name="正方形/長方形 83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9" name="正方形/長方形 83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40" name="正方形/長方形 83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1" name="正方形/長方形 84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2" name="正方形/長方形 84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3" name="正方形/長方形 84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4" name="テキスト ボックス 84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5" name="直線コネクタ 84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6" name="直線コネクタ 84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7" name="テキスト ボックス 84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8" name="直線コネクタ 84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9" name="テキスト ボックス 84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1" name="直線コネクタ 85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3" name="直線コネクタ 85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6" name="直線コネクタ 85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8" name="フローチャート : 判断 85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9" name="直線コネクタ 85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0" name="フローチャート : 判断 85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1" name="テキスト ボックス 860"/>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2" name="直線コネクタ 86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3" name="フローチャート : 判断 86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4" name="テキスト ボックス 86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5" name="直線コネクタ 86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6" name="フローチャート : 判断 86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7" name="テキスト ボックス 86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8" name="フローチャート : 判断 86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9" name="テキスト ボックス 86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0" name="テキスト ボックス 86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1" name="テキスト ボックス 87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2" name="テキスト ボックス 87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3" name="テキスト ボックス 87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4" name="テキスト ボックス 87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円/楕円 87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7" name="円/楕円 87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8" name="テキスト ボックス 877"/>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9" name="円/楕円 87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0" name="テキスト ボックス 87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1" name="円/楕円 88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2" name="テキスト ボックス 88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円/楕円 88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4" name="テキスト ボックス 88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5" name="正方形/長方形 88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6" name="正方形/長方形 88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7" name="テキスト ボックス 88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補助費等：類似団体に比して低水準で推移してきたが、</a:t>
          </a:r>
          <a:r>
            <a:rPr kumimoji="1" lang="ja-JP" altLang="en-US"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27</a:t>
          </a:r>
          <a:r>
            <a:rPr kumimoji="1" lang="ja-JP" altLang="en-US" sz="1100" b="0" i="0" baseline="0">
              <a:solidFill>
                <a:sysClr val="windowText" lastClr="000000"/>
              </a:solidFill>
              <a:effectLst/>
              <a:latin typeface="+mn-lt"/>
              <a:ea typeface="+mn-ea"/>
              <a:cs typeface="+mn-cs"/>
            </a:rPr>
            <a:t>年度は</a:t>
          </a:r>
          <a:r>
            <a:rPr kumimoji="1" lang="ja-JP" altLang="ja-JP" sz="1100" b="0" i="0" baseline="0">
              <a:solidFill>
                <a:sysClr val="windowText" lastClr="000000"/>
              </a:solidFill>
              <a:effectLst/>
              <a:latin typeface="+mn-lt"/>
              <a:ea typeface="+mn-ea"/>
              <a:cs typeface="+mn-cs"/>
            </a:rPr>
            <a:t>富山県立大学の法人化に伴</a:t>
          </a:r>
          <a:r>
            <a:rPr kumimoji="1" lang="ja-JP" altLang="en-US" sz="1100" b="0" i="0" baseline="0">
              <a:solidFill>
                <a:sysClr val="windowText" lastClr="000000"/>
              </a:solidFill>
              <a:effectLst/>
              <a:latin typeface="+mn-lt"/>
              <a:ea typeface="+mn-ea"/>
              <a:cs typeface="+mn-cs"/>
            </a:rPr>
            <a:t>い関係諸費が補助費に振り替わったことにより前年度から大幅増となった。また、</a:t>
          </a:r>
          <a:r>
            <a:rPr kumimoji="1" lang="ja-JP" altLang="ja-JP" sz="1100" b="0" i="0" baseline="0">
              <a:solidFill>
                <a:sysClr val="windowText" lastClr="000000"/>
              </a:solidFill>
              <a:effectLst/>
              <a:latin typeface="+mn-lt"/>
              <a:ea typeface="+mn-ea"/>
              <a:cs typeface="+mn-cs"/>
            </a:rPr>
            <a:t>介護保険制度費や後期高齢者医療助成費などの社会保障関係経費の増により</a:t>
          </a:r>
          <a:r>
            <a:rPr kumimoji="1" lang="ja-JP" altLang="en-US"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H28</a:t>
          </a:r>
          <a:r>
            <a:rPr kumimoji="1" lang="ja-JP" altLang="en-US" sz="1100" b="0" i="0" baseline="0">
              <a:solidFill>
                <a:sysClr val="windowText" lastClr="000000"/>
              </a:solidFill>
              <a:effectLst/>
              <a:latin typeface="+mn-lt"/>
              <a:ea typeface="+mn-ea"/>
              <a:cs typeface="+mn-cs"/>
            </a:rPr>
            <a:t>についても</a:t>
          </a:r>
          <a:r>
            <a:rPr kumimoji="1" lang="ja-JP" altLang="ja-JP" sz="1100" b="0" i="0" baseline="0">
              <a:solidFill>
                <a:sysClr val="windowText" lastClr="000000"/>
              </a:solidFill>
              <a:effectLst/>
              <a:latin typeface="+mn-lt"/>
              <a:ea typeface="+mn-ea"/>
              <a:cs typeface="+mn-cs"/>
            </a:rPr>
            <a:t>前年度から増加し、住民一人当たり</a:t>
          </a:r>
          <a:r>
            <a:rPr kumimoji="1" lang="en-US" altLang="ja-JP" sz="1100" b="0" i="0" baseline="0">
              <a:solidFill>
                <a:sysClr val="windowText" lastClr="000000"/>
              </a:solidFill>
              <a:effectLst/>
              <a:latin typeface="+mn-lt"/>
              <a:ea typeface="+mn-ea"/>
              <a:cs typeface="+mn-cs"/>
            </a:rPr>
            <a:t>97,424</a:t>
          </a:r>
          <a:r>
            <a:rPr kumimoji="1" lang="ja-JP" altLang="ja-JP" sz="1100" b="0" i="0" baseline="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普通建設事業費：北陸新幹線建設負担金の減少により、近年は減少傾向にあ</a:t>
          </a:r>
          <a:r>
            <a:rPr kumimoji="1" lang="ja-JP" altLang="en-US" sz="1100" b="0" i="0" baseline="0">
              <a:solidFill>
                <a:sysClr val="windowText" lastClr="000000"/>
              </a:solidFill>
              <a:effectLst/>
              <a:latin typeface="+mn-lt"/>
              <a:ea typeface="+mn-ea"/>
              <a:cs typeface="+mn-cs"/>
            </a:rPr>
            <a:t>ったが、</a:t>
          </a:r>
          <a:r>
            <a:rPr kumimoji="1" lang="en-US" altLang="ja-JP" sz="1100" b="0" i="0" baseline="0">
              <a:solidFill>
                <a:sysClr val="windowText" lastClr="000000"/>
              </a:solidFill>
              <a:effectLst/>
              <a:latin typeface="+mn-lt"/>
              <a:ea typeface="+mn-ea"/>
              <a:cs typeface="+mn-cs"/>
            </a:rPr>
            <a:t>H28</a:t>
          </a:r>
          <a:r>
            <a:rPr kumimoji="1" lang="ja-JP" altLang="ja-JP" sz="1100" b="0" i="0" baseline="0">
              <a:solidFill>
                <a:sysClr val="windowText" lastClr="000000"/>
              </a:solidFill>
              <a:effectLst/>
              <a:latin typeface="+mn-lt"/>
              <a:ea typeface="+mn-ea"/>
              <a:cs typeface="+mn-cs"/>
            </a:rPr>
            <a:t>は</a:t>
          </a:r>
          <a:r>
            <a:rPr kumimoji="1" lang="ja-JP" altLang="en-US" sz="1100" b="0" i="0" baseline="0">
              <a:solidFill>
                <a:sysClr val="windowText" lastClr="000000"/>
              </a:solidFill>
              <a:effectLst/>
              <a:latin typeface="+mn-lt"/>
              <a:ea typeface="+mn-ea"/>
              <a:cs typeface="+mn-cs"/>
            </a:rPr>
            <a:t>富山県美術館や高度情報ネットワーク整備等により大幅に増加し</a:t>
          </a:r>
          <a:r>
            <a:rPr kumimoji="1" lang="ja-JP" altLang="ja-JP" sz="1100" b="0" i="0" baseline="0">
              <a:solidFill>
                <a:sysClr val="windowText" lastClr="000000"/>
              </a:solidFill>
              <a:effectLst/>
              <a:latin typeface="+mn-lt"/>
              <a:ea typeface="+mn-ea"/>
              <a:cs typeface="+mn-cs"/>
            </a:rPr>
            <a:t>、住民一人当たり</a:t>
          </a:r>
          <a:r>
            <a:rPr kumimoji="1" lang="en-US" altLang="ja-JP" sz="1100" b="0" i="0" baseline="0">
              <a:solidFill>
                <a:sysClr val="windowText" lastClr="000000"/>
              </a:solidFill>
              <a:effectLst/>
              <a:latin typeface="+mn-lt"/>
              <a:ea typeface="+mn-ea"/>
              <a:cs typeface="+mn-cs"/>
            </a:rPr>
            <a:t>85,091</a:t>
          </a:r>
          <a:r>
            <a:rPr kumimoji="1" lang="ja-JP" altLang="ja-JP" sz="1100" b="0" i="0" baseline="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公債費：河川工事等による県土の保全、社会資本整備に伴う公債費が高水準で推移していることに加え、新幹線整備事業に伴う県債に係る元利償還金が増加しているため、類似団体と比較して高い水準を推移している。県債の新規発行の抑制、資金調達方法の多様化などにより</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公債費負担の平準化に努める。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貸付金：中小企業向けの県制度融資資金の実績減が主な要因となり、近年は減少傾向にある。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1,074,705
1,059,931
4,247.61
508,721,490
490,075,968
1,437,059
299,025,115
1,215,152,116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258.2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130175</xdr:rowOff>
    </xdr:from>
    <xdr:to>
      <xdr:col>6</xdr:col>
      <xdr:colOff>510540</xdr:colOff>
      <xdr:row>39</xdr:row>
      <xdr:rowOff>31115</xdr:rowOff>
    </xdr:to>
    <xdr:cxnSp macro="">
      <xdr:nvCxnSpPr>
        <xdr:cNvPr id="56" name="直線コネクタ 55"/>
        <xdr:cNvCxnSpPr/>
      </xdr:nvCxnSpPr>
      <xdr:spPr>
        <a:xfrm flipV="1">
          <a:off x="4633595" y="5445125"/>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34942</xdr:rowOff>
    </xdr:from>
    <xdr:ext cx="378565" cy="259045"/>
    <xdr:sp macro="" textlink="">
      <xdr:nvSpPr>
        <xdr:cNvPr id="57" name="議会費最小値テキスト"/>
        <xdr:cNvSpPr txBox="1"/>
      </xdr:nvSpPr>
      <xdr:spPr>
        <a:xfrm>
          <a:off x="4686300"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6</xdr:col>
      <xdr:colOff>422275</xdr:colOff>
      <xdr:row>39</xdr:row>
      <xdr:rowOff>31115</xdr:rowOff>
    </xdr:from>
    <xdr:to>
      <xdr:col>6</xdr:col>
      <xdr:colOff>600075</xdr:colOff>
      <xdr:row>39</xdr:row>
      <xdr:rowOff>31115</xdr:rowOff>
    </xdr:to>
    <xdr:cxnSp macro="">
      <xdr:nvCxnSpPr>
        <xdr:cNvPr id="58" name="直線コネクタ 57"/>
        <xdr:cNvCxnSpPr/>
      </xdr:nvCxnSpPr>
      <xdr:spPr>
        <a:xfrm>
          <a:off x="4546600" y="671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76852</xdr:rowOff>
    </xdr:from>
    <xdr:ext cx="469744" cy="259045"/>
    <xdr:sp macro="" textlink="">
      <xdr:nvSpPr>
        <xdr:cNvPr id="59" name="議会費最大値テキスト"/>
        <xdr:cNvSpPr txBox="1"/>
      </xdr:nvSpPr>
      <xdr:spPr>
        <a:xfrm>
          <a:off x="4686300" y="52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1,275</a:t>
          </a:r>
          <a:endParaRPr kumimoji="1" lang="ja-JP" altLang="en-US" sz="1000" b="1">
            <a:latin typeface="ＭＳ Ｐゴシック"/>
          </a:endParaRPr>
        </a:p>
      </xdr:txBody>
    </xdr:sp>
    <xdr:clientData/>
  </xdr:oneCellAnchor>
  <xdr:twoCellAnchor>
    <xdr:from>
      <xdr:col>6</xdr:col>
      <xdr:colOff>422275</xdr:colOff>
      <xdr:row>31</xdr:row>
      <xdr:rowOff>130175</xdr:rowOff>
    </xdr:from>
    <xdr:to>
      <xdr:col>6</xdr:col>
      <xdr:colOff>600075</xdr:colOff>
      <xdr:row>31</xdr:row>
      <xdr:rowOff>130175</xdr:rowOff>
    </xdr:to>
    <xdr:cxnSp macro="">
      <xdr:nvCxnSpPr>
        <xdr:cNvPr id="60" name="直線コネクタ 59"/>
        <xdr:cNvCxnSpPr/>
      </xdr:nvCxnSpPr>
      <xdr:spPr>
        <a:xfrm>
          <a:off x="4546600" y="544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168275</xdr:rowOff>
    </xdr:from>
    <xdr:to>
      <xdr:col>6</xdr:col>
      <xdr:colOff>511175</xdr:colOff>
      <xdr:row>35</xdr:row>
      <xdr:rowOff>15875</xdr:rowOff>
    </xdr:to>
    <xdr:cxnSp macro="">
      <xdr:nvCxnSpPr>
        <xdr:cNvPr id="61" name="直線コネクタ 60"/>
        <xdr:cNvCxnSpPr/>
      </xdr:nvCxnSpPr>
      <xdr:spPr>
        <a:xfrm flipV="1">
          <a:off x="3797300" y="59975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151147</xdr:rowOff>
    </xdr:from>
    <xdr:ext cx="378565" cy="259045"/>
    <xdr:sp macro="" textlink="">
      <xdr:nvSpPr>
        <xdr:cNvPr id="62" name="議会費平均値テキスト"/>
        <xdr:cNvSpPr txBox="1"/>
      </xdr:nvSpPr>
      <xdr:spPr>
        <a:xfrm>
          <a:off x="4686300" y="63233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1270</xdr:rowOff>
    </xdr:from>
    <xdr:to>
      <xdr:col>6</xdr:col>
      <xdr:colOff>561975</xdr:colOff>
      <xdr:row>37</xdr:row>
      <xdr:rowOff>102870</xdr:rowOff>
    </xdr:to>
    <xdr:sp macro="" textlink="">
      <xdr:nvSpPr>
        <xdr:cNvPr id="63" name="フローチャート : 判断 62"/>
        <xdr:cNvSpPr/>
      </xdr:nvSpPr>
      <xdr:spPr>
        <a:xfrm>
          <a:off x="4584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15875</xdr:rowOff>
    </xdr:from>
    <xdr:to>
      <xdr:col>5</xdr:col>
      <xdr:colOff>358775</xdr:colOff>
      <xdr:row>35</xdr:row>
      <xdr:rowOff>23495</xdr:rowOff>
    </xdr:to>
    <xdr:cxnSp macro="">
      <xdr:nvCxnSpPr>
        <xdr:cNvPr id="64" name="直線コネクタ 63"/>
        <xdr:cNvCxnSpPr/>
      </xdr:nvCxnSpPr>
      <xdr:spPr>
        <a:xfrm flipV="1">
          <a:off x="2908300" y="60166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18415</xdr:rowOff>
    </xdr:from>
    <xdr:to>
      <xdr:col>5</xdr:col>
      <xdr:colOff>409575</xdr:colOff>
      <xdr:row>37</xdr:row>
      <xdr:rowOff>120015</xdr:rowOff>
    </xdr:to>
    <xdr:sp macro="" textlink="">
      <xdr:nvSpPr>
        <xdr:cNvPr id="65" name="フローチャート : 判断 64"/>
        <xdr:cNvSpPr/>
      </xdr:nvSpPr>
      <xdr:spPr>
        <a:xfrm>
          <a:off x="3746500" y="636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37</xdr:row>
      <xdr:rowOff>111142</xdr:rowOff>
    </xdr:from>
    <xdr:ext cx="378565" cy="259045"/>
    <xdr:sp macro="" textlink="">
      <xdr:nvSpPr>
        <xdr:cNvPr id="66" name="テキスト ボックス 65"/>
        <xdr:cNvSpPr txBox="1"/>
      </xdr:nvSpPr>
      <xdr:spPr>
        <a:xfrm>
          <a:off x="3595317" y="645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23495</xdr:rowOff>
    </xdr:from>
    <xdr:to>
      <xdr:col>4</xdr:col>
      <xdr:colOff>155575</xdr:colOff>
      <xdr:row>35</xdr:row>
      <xdr:rowOff>69215</xdr:rowOff>
    </xdr:to>
    <xdr:cxnSp macro="">
      <xdr:nvCxnSpPr>
        <xdr:cNvPr id="67" name="直線コネクタ 66"/>
        <xdr:cNvCxnSpPr/>
      </xdr:nvCxnSpPr>
      <xdr:spPr>
        <a:xfrm flipV="1">
          <a:off x="2019300" y="60242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86995</xdr:rowOff>
    </xdr:from>
    <xdr:to>
      <xdr:col>4</xdr:col>
      <xdr:colOff>206375</xdr:colOff>
      <xdr:row>37</xdr:row>
      <xdr:rowOff>17145</xdr:rowOff>
    </xdr:to>
    <xdr:sp macro="" textlink="">
      <xdr:nvSpPr>
        <xdr:cNvPr id="68" name="フローチャート : 判断 67"/>
        <xdr:cNvSpPr/>
      </xdr:nvSpPr>
      <xdr:spPr>
        <a:xfrm>
          <a:off x="2857500" y="625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8272</xdr:rowOff>
    </xdr:from>
    <xdr:ext cx="378565" cy="259045"/>
    <xdr:sp macro="" textlink="">
      <xdr:nvSpPr>
        <xdr:cNvPr id="69" name="テキスト ボックス 68"/>
        <xdr:cNvSpPr txBox="1"/>
      </xdr:nvSpPr>
      <xdr:spPr>
        <a:xfrm>
          <a:off x="2719017" y="6351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12065</xdr:rowOff>
    </xdr:from>
    <xdr:to>
      <xdr:col>2</xdr:col>
      <xdr:colOff>638175</xdr:colOff>
      <xdr:row>35</xdr:row>
      <xdr:rowOff>69215</xdr:rowOff>
    </xdr:to>
    <xdr:cxnSp macro="">
      <xdr:nvCxnSpPr>
        <xdr:cNvPr id="70" name="直線コネクタ 69"/>
        <xdr:cNvCxnSpPr/>
      </xdr:nvCxnSpPr>
      <xdr:spPr>
        <a:xfrm>
          <a:off x="1130300" y="60128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168910</xdr:rowOff>
    </xdr:from>
    <xdr:to>
      <xdr:col>3</xdr:col>
      <xdr:colOff>3175</xdr:colOff>
      <xdr:row>37</xdr:row>
      <xdr:rowOff>99060</xdr:rowOff>
    </xdr:to>
    <xdr:sp macro="" textlink="">
      <xdr:nvSpPr>
        <xdr:cNvPr id="71" name="フローチャート : 判断 70"/>
        <xdr:cNvSpPr/>
      </xdr:nvSpPr>
      <xdr:spPr>
        <a:xfrm>
          <a:off x="19685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90187</xdr:rowOff>
    </xdr:from>
    <xdr:ext cx="378565" cy="259045"/>
    <xdr:sp macro="" textlink="">
      <xdr:nvSpPr>
        <xdr:cNvPr id="72" name="テキスト ボックス 71"/>
        <xdr:cNvSpPr txBox="1"/>
      </xdr:nvSpPr>
      <xdr:spPr>
        <a:xfrm>
          <a:off x="1830017" y="643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159385</xdr:rowOff>
    </xdr:from>
    <xdr:to>
      <xdr:col>1</xdr:col>
      <xdr:colOff>485775</xdr:colOff>
      <xdr:row>37</xdr:row>
      <xdr:rowOff>89535</xdr:rowOff>
    </xdr:to>
    <xdr:sp macro="" textlink="">
      <xdr:nvSpPr>
        <xdr:cNvPr id="73" name="フローチャート : 判断 72"/>
        <xdr:cNvSpPr/>
      </xdr:nvSpPr>
      <xdr:spPr>
        <a:xfrm>
          <a:off x="1079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37</xdr:row>
      <xdr:rowOff>80662</xdr:rowOff>
    </xdr:from>
    <xdr:ext cx="378565" cy="259045"/>
    <xdr:sp macro="" textlink="">
      <xdr:nvSpPr>
        <xdr:cNvPr id="74" name="テキスト ボックス 73"/>
        <xdr:cNvSpPr txBox="1"/>
      </xdr:nvSpPr>
      <xdr:spPr>
        <a:xfrm>
          <a:off x="941017" y="642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117475</xdr:rowOff>
    </xdr:from>
    <xdr:to>
      <xdr:col>6</xdr:col>
      <xdr:colOff>561975</xdr:colOff>
      <xdr:row>35</xdr:row>
      <xdr:rowOff>47625</xdr:rowOff>
    </xdr:to>
    <xdr:sp macro="" textlink="">
      <xdr:nvSpPr>
        <xdr:cNvPr id="80" name="円/楕円 79"/>
        <xdr:cNvSpPr/>
      </xdr:nvSpPr>
      <xdr:spPr>
        <a:xfrm>
          <a:off x="45847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140352</xdr:rowOff>
    </xdr:from>
    <xdr:ext cx="378565" cy="259045"/>
    <xdr:sp macro="" textlink="">
      <xdr:nvSpPr>
        <xdr:cNvPr id="81" name="議会費該当値テキスト"/>
        <xdr:cNvSpPr txBox="1"/>
      </xdr:nvSpPr>
      <xdr:spPr>
        <a:xfrm>
          <a:off x="4686300" y="579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136525</xdr:rowOff>
    </xdr:from>
    <xdr:to>
      <xdr:col>5</xdr:col>
      <xdr:colOff>409575</xdr:colOff>
      <xdr:row>35</xdr:row>
      <xdr:rowOff>66675</xdr:rowOff>
    </xdr:to>
    <xdr:sp macro="" textlink="">
      <xdr:nvSpPr>
        <xdr:cNvPr id="82" name="円/楕円 81"/>
        <xdr:cNvSpPr/>
      </xdr:nvSpPr>
      <xdr:spPr>
        <a:xfrm>
          <a:off x="3746500" y="59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33</xdr:row>
      <xdr:rowOff>83202</xdr:rowOff>
    </xdr:from>
    <xdr:ext cx="378565" cy="259045"/>
    <xdr:sp macro="" textlink="">
      <xdr:nvSpPr>
        <xdr:cNvPr id="83" name="テキスト ボックス 82"/>
        <xdr:cNvSpPr txBox="1"/>
      </xdr:nvSpPr>
      <xdr:spPr>
        <a:xfrm>
          <a:off x="3595317" y="574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144145</xdr:rowOff>
    </xdr:from>
    <xdr:to>
      <xdr:col>4</xdr:col>
      <xdr:colOff>206375</xdr:colOff>
      <xdr:row>35</xdr:row>
      <xdr:rowOff>74295</xdr:rowOff>
    </xdr:to>
    <xdr:sp macro="" textlink="">
      <xdr:nvSpPr>
        <xdr:cNvPr id="84" name="円/楕円 83"/>
        <xdr:cNvSpPr/>
      </xdr:nvSpPr>
      <xdr:spPr>
        <a:xfrm>
          <a:off x="28575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33</xdr:row>
      <xdr:rowOff>90822</xdr:rowOff>
    </xdr:from>
    <xdr:ext cx="378565" cy="259045"/>
    <xdr:sp macro="" textlink="">
      <xdr:nvSpPr>
        <xdr:cNvPr id="85" name="テキスト ボックス 84"/>
        <xdr:cNvSpPr txBox="1"/>
      </xdr:nvSpPr>
      <xdr:spPr>
        <a:xfrm>
          <a:off x="2719017" y="5748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18415</xdr:rowOff>
    </xdr:from>
    <xdr:to>
      <xdr:col>3</xdr:col>
      <xdr:colOff>3175</xdr:colOff>
      <xdr:row>35</xdr:row>
      <xdr:rowOff>120015</xdr:rowOff>
    </xdr:to>
    <xdr:sp macro="" textlink="">
      <xdr:nvSpPr>
        <xdr:cNvPr id="86" name="円/楕円 85"/>
        <xdr:cNvSpPr/>
      </xdr:nvSpPr>
      <xdr:spPr>
        <a:xfrm>
          <a:off x="1968500" y="60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33</xdr:row>
      <xdr:rowOff>136542</xdr:rowOff>
    </xdr:from>
    <xdr:ext cx="378565" cy="259045"/>
    <xdr:sp macro="" textlink="">
      <xdr:nvSpPr>
        <xdr:cNvPr id="87" name="テキスト ボックス 86"/>
        <xdr:cNvSpPr txBox="1"/>
      </xdr:nvSpPr>
      <xdr:spPr>
        <a:xfrm>
          <a:off x="1830017" y="5794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132715</xdr:rowOff>
    </xdr:from>
    <xdr:to>
      <xdr:col>1</xdr:col>
      <xdr:colOff>485775</xdr:colOff>
      <xdr:row>35</xdr:row>
      <xdr:rowOff>62865</xdr:rowOff>
    </xdr:to>
    <xdr:sp macro="" textlink="">
      <xdr:nvSpPr>
        <xdr:cNvPr id="88" name="円/楕円 87"/>
        <xdr:cNvSpPr/>
      </xdr:nvSpPr>
      <xdr:spPr>
        <a:xfrm>
          <a:off x="10795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33</xdr:row>
      <xdr:rowOff>79392</xdr:rowOff>
    </xdr:from>
    <xdr:ext cx="378565" cy="259045"/>
    <xdr:sp macro="" textlink="">
      <xdr:nvSpPr>
        <xdr:cNvPr id="89" name="テキスト ボックス 88"/>
        <xdr:cNvSpPr txBox="1"/>
      </xdr:nvSpPr>
      <xdr:spPr>
        <a:xfrm>
          <a:off x="941017" y="573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9246</xdr:rowOff>
    </xdr:from>
    <xdr:to>
      <xdr:col>6</xdr:col>
      <xdr:colOff>510540</xdr:colOff>
      <xdr:row>58</xdr:row>
      <xdr:rowOff>55690</xdr:rowOff>
    </xdr:to>
    <xdr:cxnSp macro="">
      <xdr:nvCxnSpPr>
        <xdr:cNvPr id="112" name="直線コネクタ 111"/>
        <xdr:cNvCxnSpPr/>
      </xdr:nvCxnSpPr>
      <xdr:spPr>
        <a:xfrm flipV="1">
          <a:off x="4633595" y="9438996"/>
          <a:ext cx="1270" cy="56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59517</xdr:rowOff>
    </xdr:from>
    <xdr:ext cx="534377" cy="259045"/>
    <xdr:sp macro="" textlink="">
      <xdr:nvSpPr>
        <xdr:cNvPr id="113" name="総務費最小値テキスト"/>
        <xdr:cNvSpPr txBox="1"/>
      </xdr:nvSpPr>
      <xdr:spPr>
        <a:xfrm>
          <a:off x="4686300" y="100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14,205</a:t>
          </a:r>
          <a:endParaRPr kumimoji="1" lang="ja-JP" altLang="en-US" sz="1000" b="1">
            <a:latin typeface="ＭＳ Ｐゴシック"/>
          </a:endParaRPr>
        </a:p>
      </xdr:txBody>
    </xdr:sp>
    <xdr:clientData/>
  </xdr:oneCellAnchor>
  <xdr:twoCellAnchor>
    <xdr:from>
      <xdr:col>6</xdr:col>
      <xdr:colOff>422275</xdr:colOff>
      <xdr:row>58</xdr:row>
      <xdr:rowOff>55690</xdr:rowOff>
    </xdr:from>
    <xdr:to>
      <xdr:col>6</xdr:col>
      <xdr:colOff>600075</xdr:colOff>
      <xdr:row>58</xdr:row>
      <xdr:rowOff>55690</xdr:rowOff>
    </xdr:to>
    <xdr:cxnSp macro="">
      <xdr:nvCxnSpPr>
        <xdr:cNvPr id="114" name="直線コネクタ 113"/>
        <xdr:cNvCxnSpPr/>
      </xdr:nvCxnSpPr>
      <xdr:spPr>
        <a:xfrm>
          <a:off x="4546600" y="999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127373</xdr:rowOff>
    </xdr:from>
    <xdr:ext cx="534377" cy="259045"/>
    <xdr:sp macro="" textlink="">
      <xdr:nvSpPr>
        <xdr:cNvPr id="115" name="総務費最大値テキスト"/>
        <xdr:cNvSpPr txBox="1"/>
      </xdr:nvSpPr>
      <xdr:spPr>
        <a:xfrm>
          <a:off x="4686300" y="921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28,924</a:t>
          </a:r>
          <a:endParaRPr kumimoji="1" lang="ja-JP" altLang="en-US" sz="1000" b="1">
            <a:latin typeface="ＭＳ Ｐゴシック"/>
          </a:endParaRPr>
        </a:p>
      </xdr:txBody>
    </xdr:sp>
    <xdr:clientData/>
  </xdr:oneCellAnchor>
  <xdr:twoCellAnchor>
    <xdr:from>
      <xdr:col>6</xdr:col>
      <xdr:colOff>422275</xdr:colOff>
      <xdr:row>55</xdr:row>
      <xdr:rowOff>9246</xdr:rowOff>
    </xdr:from>
    <xdr:to>
      <xdr:col>6</xdr:col>
      <xdr:colOff>600075</xdr:colOff>
      <xdr:row>55</xdr:row>
      <xdr:rowOff>9246</xdr:rowOff>
    </xdr:to>
    <xdr:cxnSp macro="">
      <xdr:nvCxnSpPr>
        <xdr:cNvPr id="116" name="直線コネクタ 115"/>
        <xdr:cNvCxnSpPr/>
      </xdr:nvCxnSpPr>
      <xdr:spPr>
        <a:xfrm>
          <a:off x="4546600" y="94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164008</xdr:rowOff>
    </xdr:from>
    <xdr:to>
      <xdr:col>6</xdr:col>
      <xdr:colOff>511175</xdr:colOff>
      <xdr:row>55</xdr:row>
      <xdr:rowOff>166942</xdr:rowOff>
    </xdr:to>
    <xdr:cxnSp macro="">
      <xdr:nvCxnSpPr>
        <xdr:cNvPr id="117" name="直線コネクタ 116"/>
        <xdr:cNvCxnSpPr/>
      </xdr:nvCxnSpPr>
      <xdr:spPr>
        <a:xfrm flipV="1">
          <a:off x="3797300" y="9593758"/>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57688</xdr:rowOff>
    </xdr:from>
    <xdr:ext cx="534377" cy="259045"/>
    <xdr:sp macro="" textlink="">
      <xdr:nvSpPr>
        <xdr:cNvPr id="118" name="総務費平均値テキスト"/>
        <xdr:cNvSpPr txBox="1"/>
      </xdr:nvSpPr>
      <xdr:spPr>
        <a:xfrm>
          <a:off x="4686300" y="96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21,253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79261</xdr:rowOff>
    </xdr:from>
    <xdr:to>
      <xdr:col>6</xdr:col>
      <xdr:colOff>561975</xdr:colOff>
      <xdr:row>57</xdr:row>
      <xdr:rowOff>9411</xdr:rowOff>
    </xdr:to>
    <xdr:sp macro="" textlink="">
      <xdr:nvSpPr>
        <xdr:cNvPr id="119" name="フローチャート : 判断 118"/>
        <xdr:cNvSpPr/>
      </xdr:nvSpPr>
      <xdr:spPr>
        <a:xfrm>
          <a:off x="4584700" y="968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146558</xdr:rowOff>
    </xdr:from>
    <xdr:to>
      <xdr:col>5</xdr:col>
      <xdr:colOff>358775</xdr:colOff>
      <xdr:row>55</xdr:row>
      <xdr:rowOff>166942</xdr:rowOff>
    </xdr:to>
    <xdr:cxnSp macro="">
      <xdr:nvCxnSpPr>
        <xdr:cNvPr id="120" name="直線コネクタ 119"/>
        <xdr:cNvCxnSpPr/>
      </xdr:nvCxnSpPr>
      <xdr:spPr>
        <a:xfrm>
          <a:off x="2908300" y="9061958"/>
          <a:ext cx="889000" cy="5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14415</xdr:rowOff>
    </xdr:from>
    <xdr:to>
      <xdr:col>5</xdr:col>
      <xdr:colOff>409575</xdr:colOff>
      <xdr:row>56</xdr:row>
      <xdr:rowOff>116015</xdr:rowOff>
    </xdr:to>
    <xdr:sp macro="" textlink="">
      <xdr:nvSpPr>
        <xdr:cNvPr id="121" name="フローチャート : 判断 120"/>
        <xdr:cNvSpPr/>
      </xdr:nvSpPr>
      <xdr:spPr>
        <a:xfrm>
          <a:off x="3746500" y="96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107142</xdr:rowOff>
    </xdr:from>
    <xdr:ext cx="534377" cy="259045"/>
    <xdr:sp macro="" textlink="">
      <xdr:nvSpPr>
        <xdr:cNvPr id="122" name="テキスト ボックス 121"/>
        <xdr:cNvSpPr txBox="1"/>
      </xdr:nvSpPr>
      <xdr:spPr>
        <a:xfrm>
          <a:off x="3517411" y="970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22,955</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146558</xdr:rowOff>
    </xdr:from>
    <xdr:to>
      <xdr:col>4</xdr:col>
      <xdr:colOff>155575</xdr:colOff>
      <xdr:row>53</xdr:row>
      <xdr:rowOff>79349</xdr:rowOff>
    </xdr:to>
    <xdr:cxnSp macro="">
      <xdr:nvCxnSpPr>
        <xdr:cNvPr id="123" name="直線コネクタ 122"/>
        <xdr:cNvCxnSpPr/>
      </xdr:nvCxnSpPr>
      <xdr:spPr>
        <a:xfrm flipV="1">
          <a:off x="2019300" y="9061958"/>
          <a:ext cx="8890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50</xdr:row>
      <xdr:rowOff>134048</xdr:rowOff>
    </xdr:from>
    <xdr:to>
      <xdr:col>4</xdr:col>
      <xdr:colOff>206375</xdr:colOff>
      <xdr:row>51</xdr:row>
      <xdr:rowOff>64198</xdr:rowOff>
    </xdr:to>
    <xdr:sp macro="" textlink="">
      <xdr:nvSpPr>
        <xdr:cNvPr id="124" name="フローチャート : 判断 123"/>
        <xdr:cNvSpPr/>
      </xdr:nvSpPr>
      <xdr:spPr>
        <a:xfrm>
          <a:off x="2857500" y="87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80725</xdr:rowOff>
    </xdr:from>
    <xdr:ext cx="534377" cy="259045"/>
    <xdr:sp macro="" textlink="">
      <xdr:nvSpPr>
        <xdr:cNvPr id="125" name="テキスト ボックス 124"/>
        <xdr:cNvSpPr txBox="1"/>
      </xdr:nvSpPr>
      <xdr:spPr>
        <a:xfrm>
          <a:off x="2641111" y="84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46,815</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79349</xdr:rowOff>
    </xdr:from>
    <xdr:to>
      <xdr:col>2</xdr:col>
      <xdr:colOff>638175</xdr:colOff>
      <xdr:row>56</xdr:row>
      <xdr:rowOff>78016</xdr:rowOff>
    </xdr:to>
    <xdr:cxnSp macro="">
      <xdr:nvCxnSpPr>
        <xdr:cNvPr id="126" name="直線コネクタ 125"/>
        <xdr:cNvCxnSpPr/>
      </xdr:nvCxnSpPr>
      <xdr:spPr>
        <a:xfrm flipV="1">
          <a:off x="1130300" y="9166199"/>
          <a:ext cx="889000" cy="51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78918</xdr:rowOff>
    </xdr:from>
    <xdr:to>
      <xdr:col>3</xdr:col>
      <xdr:colOff>3175</xdr:colOff>
      <xdr:row>54</xdr:row>
      <xdr:rowOff>9068</xdr:rowOff>
    </xdr:to>
    <xdr:sp macro="" textlink="">
      <xdr:nvSpPr>
        <xdr:cNvPr id="127" name="フローチャート : 判断 126"/>
        <xdr:cNvSpPr/>
      </xdr:nvSpPr>
      <xdr:spPr>
        <a:xfrm>
          <a:off x="1968500" y="916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195</xdr:rowOff>
    </xdr:from>
    <xdr:ext cx="534377" cy="259045"/>
    <xdr:sp macro="" textlink="">
      <xdr:nvSpPr>
        <xdr:cNvPr id="128" name="テキスト ボックス 127"/>
        <xdr:cNvSpPr txBox="1"/>
      </xdr:nvSpPr>
      <xdr:spPr>
        <a:xfrm>
          <a:off x="1752111" y="92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34,762</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33503</xdr:rowOff>
    </xdr:from>
    <xdr:to>
      <xdr:col>1</xdr:col>
      <xdr:colOff>485775</xdr:colOff>
      <xdr:row>52</xdr:row>
      <xdr:rowOff>135103</xdr:rowOff>
    </xdr:to>
    <xdr:sp macro="" textlink="">
      <xdr:nvSpPr>
        <xdr:cNvPr id="129" name="フローチャート : 判断 128"/>
        <xdr:cNvSpPr/>
      </xdr:nvSpPr>
      <xdr:spPr>
        <a:xfrm>
          <a:off x="1079500" y="894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151630</xdr:rowOff>
    </xdr:from>
    <xdr:ext cx="534377" cy="259045"/>
    <xdr:sp macro="" textlink="">
      <xdr:nvSpPr>
        <xdr:cNvPr id="130" name="テキスト ボックス 129"/>
        <xdr:cNvSpPr txBox="1"/>
      </xdr:nvSpPr>
      <xdr:spPr>
        <a:xfrm>
          <a:off x="863111" y="872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113208</xdr:rowOff>
    </xdr:from>
    <xdr:to>
      <xdr:col>6</xdr:col>
      <xdr:colOff>561975</xdr:colOff>
      <xdr:row>56</xdr:row>
      <xdr:rowOff>43358</xdr:rowOff>
    </xdr:to>
    <xdr:sp macro="" textlink="">
      <xdr:nvSpPr>
        <xdr:cNvPr id="136" name="円/楕円 135"/>
        <xdr:cNvSpPr/>
      </xdr:nvSpPr>
      <xdr:spPr>
        <a:xfrm>
          <a:off x="4584700" y="95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136085</xdr:rowOff>
    </xdr:from>
    <xdr:ext cx="534377" cy="259045"/>
    <xdr:sp macro="" textlink="">
      <xdr:nvSpPr>
        <xdr:cNvPr id="137" name="総務費該当値テキスト"/>
        <xdr:cNvSpPr txBox="1"/>
      </xdr:nvSpPr>
      <xdr:spPr>
        <a:xfrm>
          <a:off x="4686300" y="939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24,862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116142</xdr:rowOff>
    </xdr:from>
    <xdr:to>
      <xdr:col>5</xdr:col>
      <xdr:colOff>409575</xdr:colOff>
      <xdr:row>56</xdr:row>
      <xdr:rowOff>46292</xdr:rowOff>
    </xdr:to>
    <xdr:sp macro="" textlink="">
      <xdr:nvSpPr>
        <xdr:cNvPr id="138" name="円/楕円 137"/>
        <xdr:cNvSpPr/>
      </xdr:nvSpPr>
      <xdr:spPr>
        <a:xfrm>
          <a:off x="3746500" y="954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62819</xdr:rowOff>
    </xdr:from>
    <xdr:ext cx="534377" cy="259045"/>
    <xdr:sp macro="" textlink="">
      <xdr:nvSpPr>
        <xdr:cNvPr id="139" name="テキスト ボックス 138"/>
        <xdr:cNvSpPr txBox="1"/>
      </xdr:nvSpPr>
      <xdr:spPr>
        <a:xfrm>
          <a:off x="3517411" y="932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24,785</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95758</xdr:rowOff>
    </xdr:from>
    <xdr:to>
      <xdr:col>4</xdr:col>
      <xdr:colOff>206375</xdr:colOff>
      <xdr:row>53</xdr:row>
      <xdr:rowOff>25908</xdr:rowOff>
    </xdr:to>
    <xdr:sp macro="" textlink="">
      <xdr:nvSpPr>
        <xdr:cNvPr id="140" name="円/楕円 139"/>
        <xdr:cNvSpPr/>
      </xdr:nvSpPr>
      <xdr:spPr>
        <a:xfrm>
          <a:off x="2857500" y="901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17035</xdr:rowOff>
    </xdr:from>
    <xdr:ext cx="534377" cy="259045"/>
    <xdr:sp macro="" textlink="">
      <xdr:nvSpPr>
        <xdr:cNvPr id="141" name="テキスト ボックス 140"/>
        <xdr:cNvSpPr txBox="1"/>
      </xdr:nvSpPr>
      <xdr:spPr>
        <a:xfrm>
          <a:off x="2641111" y="91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38,820</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28549</xdr:rowOff>
    </xdr:from>
    <xdr:to>
      <xdr:col>3</xdr:col>
      <xdr:colOff>3175</xdr:colOff>
      <xdr:row>53</xdr:row>
      <xdr:rowOff>130149</xdr:rowOff>
    </xdr:to>
    <xdr:sp macro="" textlink="">
      <xdr:nvSpPr>
        <xdr:cNvPr id="142" name="円/楕円 141"/>
        <xdr:cNvSpPr/>
      </xdr:nvSpPr>
      <xdr:spPr>
        <a:xfrm>
          <a:off x="1968500" y="911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146676</xdr:rowOff>
    </xdr:from>
    <xdr:ext cx="534377" cy="259045"/>
    <xdr:sp macro="" textlink="">
      <xdr:nvSpPr>
        <xdr:cNvPr id="143" name="テキスト ボックス 142"/>
        <xdr:cNvSpPr txBox="1"/>
      </xdr:nvSpPr>
      <xdr:spPr>
        <a:xfrm>
          <a:off x="1752111" y="889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27216</xdr:rowOff>
    </xdr:from>
    <xdr:to>
      <xdr:col>1</xdr:col>
      <xdr:colOff>485775</xdr:colOff>
      <xdr:row>56</xdr:row>
      <xdr:rowOff>128816</xdr:rowOff>
    </xdr:to>
    <xdr:sp macro="" textlink="">
      <xdr:nvSpPr>
        <xdr:cNvPr id="144" name="円/楕円 143"/>
        <xdr:cNvSpPr/>
      </xdr:nvSpPr>
      <xdr:spPr>
        <a:xfrm>
          <a:off x="1079500" y="96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119943</xdr:rowOff>
    </xdr:from>
    <xdr:ext cx="534377" cy="259045"/>
    <xdr:sp macro="" textlink="">
      <xdr:nvSpPr>
        <xdr:cNvPr id="145" name="テキスト ボックス 144"/>
        <xdr:cNvSpPr txBox="1"/>
      </xdr:nvSpPr>
      <xdr:spPr>
        <a:xfrm>
          <a:off x="863111" y="972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76</xdr:row>
      <xdr:rowOff>43852</xdr:rowOff>
    </xdr:from>
    <xdr:to>
      <xdr:col>6</xdr:col>
      <xdr:colOff>510540</xdr:colOff>
      <xdr:row>78</xdr:row>
      <xdr:rowOff>60278</xdr:rowOff>
    </xdr:to>
    <xdr:cxnSp macro="">
      <xdr:nvCxnSpPr>
        <xdr:cNvPr id="170" name="直線コネクタ 169"/>
        <xdr:cNvCxnSpPr/>
      </xdr:nvCxnSpPr>
      <xdr:spPr>
        <a:xfrm flipV="1">
          <a:off x="4633595" y="13074052"/>
          <a:ext cx="1270" cy="35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64105</xdr:rowOff>
    </xdr:from>
    <xdr:ext cx="534377" cy="259045"/>
    <xdr:sp macro="" textlink="">
      <xdr:nvSpPr>
        <xdr:cNvPr id="171" name="民生費最小値テキスト"/>
        <xdr:cNvSpPr txBox="1"/>
      </xdr:nvSpPr>
      <xdr:spPr>
        <a:xfrm>
          <a:off x="4686300" y="1343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56,432</a:t>
          </a:r>
          <a:endParaRPr kumimoji="1" lang="ja-JP" altLang="en-US" sz="1000" b="1">
            <a:latin typeface="ＭＳ Ｐゴシック"/>
          </a:endParaRPr>
        </a:p>
      </xdr:txBody>
    </xdr:sp>
    <xdr:clientData/>
  </xdr:oneCellAnchor>
  <xdr:twoCellAnchor>
    <xdr:from>
      <xdr:col>6</xdr:col>
      <xdr:colOff>422275</xdr:colOff>
      <xdr:row>78</xdr:row>
      <xdr:rowOff>60278</xdr:rowOff>
    </xdr:from>
    <xdr:to>
      <xdr:col>6</xdr:col>
      <xdr:colOff>600075</xdr:colOff>
      <xdr:row>78</xdr:row>
      <xdr:rowOff>60278</xdr:rowOff>
    </xdr:to>
    <xdr:cxnSp macro="">
      <xdr:nvCxnSpPr>
        <xdr:cNvPr id="172" name="直線コネクタ 171"/>
        <xdr:cNvCxnSpPr/>
      </xdr:nvCxnSpPr>
      <xdr:spPr>
        <a:xfrm>
          <a:off x="4546600" y="134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161979</xdr:rowOff>
    </xdr:from>
    <xdr:ext cx="534377" cy="259045"/>
    <xdr:sp macro="" textlink="">
      <xdr:nvSpPr>
        <xdr:cNvPr id="173" name="民生費最大値テキスト"/>
        <xdr:cNvSpPr txBox="1"/>
      </xdr:nvSpPr>
      <xdr:spPr>
        <a:xfrm>
          <a:off x="4686300" y="1284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67,435</a:t>
          </a:r>
          <a:endParaRPr kumimoji="1" lang="ja-JP" altLang="en-US" sz="1000" b="1">
            <a:latin typeface="ＭＳ Ｐゴシック"/>
          </a:endParaRPr>
        </a:p>
      </xdr:txBody>
    </xdr:sp>
    <xdr:clientData/>
  </xdr:oneCellAnchor>
  <xdr:twoCellAnchor>
    <xdr:from>
      <xdr:col>6</xdr:col>
      <xdr:colOff>422275</xdr:colOff>
      <xdr:row>76</xdr:row>
      <xdr:rowOff>43852</xdr:rowOff>
    </xdr:from>
    <xdr:to>
      <xdr:col>6</xdr:col>
      <xdr:colOff>600075</xdr:colOff>
      <xdr:row>76</xdr:row>
      <xdr:rowOff>43852</xdr:rowOff>
    </xdr:to>
    <xdr:cxnSp macro="">
      <xdr:nvCxnSpPr>
        <xdr:cNvPr id="174" name="直線コネクタ 173"/>
        <xdr:cNvCxnSpPr/>
      </xdr:nvCxnSpPr>
      <xdr:spPr>
        <a:xfrm>
          <a:off x="4546600" y="1307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133756</xdr:rowOff>
    </xdr:from>
    <xdr:to>
      <xdr:col>6</xdr:col>
      <xdr:colOff>511175</xdr:colOff>
      <xdr:row>77</xdr:row>
      <xdr:rowOff>149823</xdr:rowOff>
    </xdr:to>
    <xdr:cxnSp macro="">
      <xdr:nvCxnSpPr>
        <xdr:cNvPr id="175" name="直線コネクタ 174"/>
        <xdr:cNvCxnSpPr/>
      </xdr:nvCxnSpPr>
      <xdr:spPr>
        <a:xfrm flipV="1">
          <a:off x="3797300" y="13335406"/>
          <a:ext cx="8382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1722</xdr:rowOff>
    </xdr:from>
    <xdr:ext cx="534377" cy="259045"/>
    <xdr:sp macro="" textlink="">
      <xdr:nvSpPr>
        <xdr:cNvPr id="176" name="民生費平均値テキスト"/>
        <xdr:cNvSpPr txBox="1"/>
      </xdr:nvSpPr>
      <xdr:spPr>
        <a:xfrm>
          <a:off x="4686300" y="13031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150295</xdr:rowOff>
    </xdr:from>
    <xdr:to>
      <xdr:col>6</xdr:col>
      <xdr:colOff>561975</xdr:colOff>
      <xdr:row>77</xdr:row>
      <xdr:rowOff>80445</xdr:rowOff>
    </xdr:to>
    <xdr:sp macro="" textlink="">
      <xdr:nvSpPr>
        <xdr:cNvPr id="177" name="フローチャート : 判断 176"/>
        <xdr:cNvSpPr/>
      </xdr:nvSpPr>
      <xdr:spPr>
        <a:xfrm>
          <a:off x="4584700" y="1318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149823</xdr:rowOff>
    </xdr:from>
    <xdr:to>
      <xdr:col>5</xdr:col>
      <xdr:colOff>358775</xdr:colOff>
      <xdr:row>78</xdr:row>
      <xdr:rowOff>109720</xdr:rowOff>
    </xdr:to>
    <xdr:cxnSp macro="">
      <xdr:nvCxnSpPr>
        <xdr:cNvPr id="178" name="直線コネクタ 177"/>
        <xdr:cNvCxnSpPr/>
      </xdr:nvCxnSpPr>
      <xdr:spPr>
        <a:xfrm flipV="1">
          <a:off x="2908300" y="13351473"/>
          <a:ext cx="889000" cy="13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34820</xdr:rowOff>
    </xdr:from>
    <xdr:to>
      <xdr:col>5</xdr:col>
      <xdr:colOff>409575</xdr:colOff>
      <xdr:row>77</xdr:row>
      <xdr:rowOff>136420</xdr:rowOff>
    </xdr:to>
    <xdr:sp macro="" textlink="">
      <xdr:nvSpPr>
        <xdr:cNvPr id="179" name="フローチャート : 判断 178"/>
        <xdr:cNvSpPr/>
      </xdr:nvSpPr>
      <xdr:spPr>
        <a:xfrm>
          <a:off x="3746500" y="1323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152947</xdr:rowOff>
    </xdr:from>
    <xdr:ext cx="534377" cy="259045"/>
    <xdr:sp macro="" textlink="">
      <xdr:nvSpPr>
        <xdr:cNvPr id="180" name="テキスト ボックス 179"/>
        <xdr:cNvSpPr txBox="1"/>
      </xdr:nvSpPr>
      <xdr:spPr>
        <a:xfrm>
          <a:off x="3517411" y="1301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109720</xdr:rowOff>
    </xdr:from>
    <xdr:to>
      <xdr:col>4</xdr:col>
      <xdr:colOff>155575</xdr:colOff>
      <xdr:row>78</xdr:row>
      <xdr:rowOff>137740</xdr:rowOff>
    </xdr:to>
    <xdr:cxnSp macro="">
      <xdr:nvCxnSpPr>
        <xdr:cNvPr id="181" name="直線コネクタ 180"/>
        <xdr:cNvCxnSpPr/>
      </xdr:nvCxnSpPr>
      <xdr:spPr>
        <a:xfrm flipV="1">
          <a:off x="2019300" y="13482820"/>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72</xdr:row>
      <xdr:rowOff>26329</xdr:rowOff>
    </xdr:from>
    <xdr:to>
      <xdr:col>4</xdr:col>
      <xdr:colOff>206375</xdr:colOff>
      <xdr:row>72</xdr:row>
      <xdr:rowOff>127929</xdr:rowOff>
    </xdr:to>
    <xdr:sp macro="" textlink="">
      <xdr:nvSpPr>
        <xdr:cNvPr id="182" name="フローチャート : 判断 181"/>
        <xdr:cNvSpPr/>
      </xdr:nvSpPr>
      <xdr:spPr>
        <a:xfrm>
          <a:off x="2857500" y="1237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144456</xdr:rowOff>
    </xdr:from>
    <xdr:ext cx="534377" cy="259045"/>
    <xdr:sp macro="" textlink="">
      <xdr:nvSpPr>
        <xdr:cNvPr id="183" name="テキスト ボックス 182"/>
        <xdr:cNvSpPr txBox="1"/>
      </xdr:nvSpPr>
      <xdr:spPr>
        <a:xfrm>
          <a:off x="2641111" y="121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80786</xdr:rowOff>
    </xdr:from>
    <xdr:to>
      <xdr:col>2</xdr:col>
      <xdr:colOff>638175</xdr:colOff>
      <xdr:row>78</xdr:row>
      <xdr:rowOff>137740</xdr:rowOff>
    </xdr:to>
    <xdr:cxnSp macro="">
      <xdr:nvCxnSpPr>
        <xdr:cNvPr id="184" name="直線コネクタ 183"/>
        <xdr:cNvCxnSpPr/>
      </xdr:nvCxnSpPr>
      <xdr:spPr>
        <a:xfrm>
          <a:off x="1130300" y="13453886"/>
          <a:ext cx="889000" cy="5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69</xdr:row>
      <xdr:rowOff>125770</xdr:rowOff>
    </xdr:from>
    <xdr:to>
      <xdr:col>3</xdr:col>
      <xdr:colOff>3175</xdr:colOff>
      <xdr:row>70</xdr:row>
      <xdr:rowOff>55920</xdr:rowOff>
    </xdr:to>
    <xdr:sp macro="" textlink="">
      <xdr:nvSpPr>
        <xdr:cNvPr id="185" name="フローチャート : 判断 184"/>
        <xdr:cNvSpPr/>
      </xdr:nvSpPr>
      <xdr:spPr>
        <a:xfrm>
          <a:off x="1968500" y="1195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68</xdr:row>
      <xdr:rowOff>72447</xdr:rowOff>
    </xdr:from>
    <xdr:ext cx="599010" cy="259045"/>
    <xdr:sp macro="" textlink="">
      <xdr:nvSpPr>
        <xdr:cNvPr id="186" name="テキスト ボックス 185"/>
        <xdr:cNvSpPr txBox="1"/>
      </xdr:nvSpPr>
      <xdr:spPr>
        <a:xfrm>
          <a:off x="1719794" y="1173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100,121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25774</xdr:rowOff>
    </xdr:from>
    <xdr:to>
      <xdr:col>1</xdr:col>
      <xdr:colOff>485775</xdr:colOff>
      <xdr:row>77</xdr:row>
      <xdr:rowOff>127374</xdr:rowOff>
    </xdr:to>
    <xdr:sp macro="" textlink="">
      <xdr:nvSpPr>
        <xdr:cNvPr id="187" name="フローチャート : 判断 186"/>
        <xdr:cNvSpPr/>
      </xdr:nvSpPr>
      <xdr:spPr>
        <a:xfrm>
          <a:off x="1079500" y="1322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143901</xdr:rowOff>
    </xdr:from>
    <xdr:ext cx="534377" cy="259045"/>
    <xdr:sp macro="" textlink="">
      <xdr:nvSpPr>
        <xdr:cNvPr id="188" name="テキスト ボックス 187"/>
        <xdr:cNvSpPr txBox="1"/>
      </xdr:nvSpPr>
      <xdr:spPr>
        <a:xfrm>
          <a:off x="863111" y="130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82956</xdr:rowOff>
    </xdr:from>
    <xdr:to>
      <xdr:col>6</xdr:col>
      <xdr:colOff>561975</xdr:colOff>
      <xdr:row>78</xdr:row>
      <xdr:rowOff>13106</xdr:rowOff>
    </xdr:to>
    <xdr:sp macro="" textlink="">
      <xdr:nvSpPr>
        <xdr:cNvPr id="194" name="円/楕円 193"/>
        <xdr:cNvSpPr/>
      </xdr:nvSpPr>
      <xdr:spPr>
        <a:xfrm>
          <a:off x="4584700" y="132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169333</xdr:rowOff>
    </xdr:from>
    <xdr:ext cx="534377" cy="259045"/>
    <xdr:sp macro="" textlink="">
      <xdr:nvSpPr>
        <xdr:cNvPr id="195" name="民生費該当値テキスト"/>
        <xdr:cNvSpPr txBox="1"/>
      </xdr:nvSpPr>
      <xdr:spPr>
        <a:xfrm>
          <a:off x="4686300" y="1319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59,432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99023</xdr:rowOff>
    </xdr:from>
    <xdr:to>
      <xdr:col>5</xdr:col>
      <xdr:colOff>409575</xdr:colOff>
      <xdr:row>78</xdr:row>
      <xdr:rowOff>29173</xdr:rowOff>
    </xdr:to>
    <xdr:sp macro="" textlink="">
      <xdr:nvSpPr>
        <xdr:cNvPr id="196" name="円/楕円 195"/>
        <xdr:cNvSpPr/>
      </xdr:nvSpPr>
      <xdr:spPr>
        <a:xfrm>
          <a:off x="3746500" y="133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20300</xdr:rowOff>
    </xdr:from>
    <xdr:ext cx="534377" cy="259045"/>
    <xdr:sp macro="" textlink="">
      <xdr:nvSpPr>
        <xdr:cNvPr id="197" name="テキスト ボックス 196"/>
        <xdr:cNvSpPr txBox="1"/>
      </xdr:nvSpPr>
      <xdr:spPr>
        <a:xfrm>
          <a:off x="3517411" y="133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58920</xdr:rowOff>
    </xdr:from>
    <xdr:to>
      <xdr:col>4</xdr:col>
      <xdr:colOff>206375</xdr:colOff>
      <xdr:row>78</xdr:row>
      <xdr:rowOff>160520</xdr:rowOff>
    </xdr:to>
    <xdr:sp macro="" textlink="">
      <xdr:nvSpPr>
        <xdr:cNvPr id="198" name="円/楕円 197"/>
        <xdr:cNvSpPr/>
      </xdr:nvSpPr>
      <xdr:spPr>
        <a:xfrm>
          <a:off x="2857500" y="134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151647</xdr:rowOff>
    </xdr:from>
    <xdr:ext cx="534377" cy="259045"/>
    <xdr:sp macro="" textlink="">
      <xdr:nvSpPr>
        <xdr:cNvPr id="199" name="テキスト ボックス 198"/>
        <xdr:cNvSpPr txBox="1"/>
      </xdr:nvSpPr>
      <xdr:spPr>
        <a:xfrm>
          <a:off x="2641111" y="1352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86940</xdr:rowOff>
    </xdr:from>
    <xdr:to>
      <xdr:col>3</xdr:col>
      <xdr:colOff>3175</xdr:colOff>
      <xdr:row>79</xdr:row>
      <xdr:rowOff>17090</xdr:rowOff>
    </xdr:to>
    <xdr:sp macro="" textlink="">
      <xdr:nvSpPr>
        <xdr:cNvPr id="200" name="円/楕円 199"/>
        <xdr:cNvSpPr/>
      </xdr:nvSpPr>
      <xdr:spPr>
        <a:xfrm>
          <a:off x="1968500" y="134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8217</xdr:rowOff>
    </xdr:from>
    <xdr:ext cx="534377" cy="259045"/>
    <xdr:sp macro="" textlink="">
      <xdr:nvSpPr>
        <xdr:cNvPr id="201" name="テキスト ボックス 200"/>
        <xdr:cNvSpPr txBox="1"/>
      </xdr:nvSpPr>
      <xdr:spPr>
        <a:xfrm>
          <a:off x="1752111" y="135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29986</xdr:rowOff>
    </xdr:from>
    <xdr:to>
      <xdr:col>1</xdr:col>
      <xdr:colOff>485775</xdr:colOff>
      <xdr:row>78</xdr:row>
      <xdr:rowOff>131586</xdr:rowOff>
    </xdr:to>
    <xdr:sp macro="" textlink="">
      <xdr:nvSpPr>
        <xdr:cNvPr id="202" name="円/楕円 201"/>
        <xdr:cNvSpPr/>
      </xdr:nvSpPr>
      <xdr:spPr>
        <a:xfrm>
          <a:off x="1079500" y="134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122713</xdr:rowOff>
    </xdr:from>
    <xdr:ext cx="534377" cy="259045"/>
    <xdr:sp macro="" textlink="">
      <xdr:nvSpPr>
        <xdr:cNvPr id="203" name="テキスト ボックス 202"/>
        <xdr:cNvSpPr txBox="1"/>
      </xdr:nvSpPr>
      <xdr:spPr>
        <a:xfrm>
          <a:off x="863111" y="1349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4" name="テキスト ボックス 21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94</xdr:row>
      <xdr:rowOff>24211</xdr:rowOff>
    </xdr:from>
    <xdr:to>
      <xdr:col>6</xdr:col>
      <xdr:colOff>510540</xdr:colOff>
      <xdr:row>98</xdr:row>
      <xdr:rowOff>80629</xdr:rowOff>
    </xdr:to>
    <xdr:cxnSp macro="">
      <xdr:nvCxnSpPr>
        <xdr:cNvPr id="224" name="直線コネクタ 223"/>
        <xdr:cNvCxnSpPr/>
      </xdr:nvCxnSpPr>
      <xdr:spPr>
        <a:xfrm flipV="1">
          <a:off x="4633595" y="16140511"/>
          <a:ext cx="1270" cy="74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84456</xdr:rowOff>
    </xdr:from>
    <xdr:ext cx="534377" cy="259045"/>
    <xdr:sp macro="" textlink="">
      <xdr:nvSpPr>
        <xdr:cNvPr id="225" name="衛生費最小値テキスト"/>
        <xdr:cNvSpPr txBox="1"/>
      </xdr:nvSpPr>
      <xdr:spPr>
        <a:xfrm>
          <a:off x="4686300" y="1688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11,292</a:t>
          </a:r>
          <a:endParaRPr kumimoji="1" lang="ja-JP" altLang="en-US" sz="1000" b="1">
            <a:latin typeface="ＭＳ Ｐゴシック"/>
          </a:endParaRPr>
        </a:p>
      </xdr:txBody>
    </xdr:sp>
    <xdr:clientData/>
  </xdr:oneCellAnchor>
  <xdr:twoCellAnchor>
    <xdr:from>
      <xdr:col>6</xdr:col>
      <xdr:colOff>422275</xdr:colOff>
      <xdr:row>98</xdr:row>
      <xdr:rowOff>80629</xdr:rowOff>
    </xdr:from>
    <xdr:to>
      <xdr:col>6</xdr:col>
      <xdr:colOff>600075</xdr:colOff>
      <xdr:row>98</xdr:row>
      <xdr:rowOff>80629</xdr:rowOff>
    </xdr:to>
    <xdr:cxnSp macro="">
      <xdr:nvCxnSpPr>
        <xdr:cNvPr id="226" name="直線コネクタ 225"/>
        <xdr:cNvCxnSpPr/>
      </xdr:nvCxnSpPr>
      <xdr:spPr>
        <a:xfrm>
          <a:off x="4546600" y="1688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142338</xdr:rowOff>
    </xdr:from>
    <xdr:ext cx="534377" cy="259045"/>
    <xdr:sp macro="" textlink="">
      <xdr:nvSpPr>
        <xdr:cNvPr id="227" name="衛生費最大値テキスト"/>
        <xdr:cNvSpPr txBox="1"/>
      </xdr:nvSpPr>
      <xdr:spPr>
        <a:xfrm>
          <a:off x="4686300" y="1591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27,526</a:t>
          </a:r>
          <a:endParaRPr kumimoji="1" lang="ja-JP" altLang="en-US" sz="1000" b="1">
            <a:latin typeface="ＭＳ Ｐゴシック"/>
          </a:endParaRPr>
        </a:p>
      </xdr:txBody>
    </xdr:sp>
    <xdr:clientData/>
  </xdr:oneCellAnchor>
  <xdr:twoCellAnchor>
    <xdr:from>
      <xdr:col>6</xdr:col>
      <xdr:colOff>422275</xdr:colOff>
      <xdr:row>94</xdr:row>
      <xdr:rowOff>24211</xdr:rowOff>
    </xdr:from>
    <xdr:to>
      <xdr:col>6</xdr:col>
      <xdr:colOff>600075</xdr:colOff>
      <xdr:row>94</xdr:row>
      <xdr:rowOff>24211</xdr:rowOff>
    </xdr:to>
    <xdr:cxnSp macro="">
      <xdr:nvCxnSpPr>
        <xdr:cNvPr id="228" name="直線コネクタ 227"/>
        <xdr:cNvCxnSpPr/>
      </xdr:nvCxnSpPr>
      <xdr:spPr>
        <a:xfrm>
          <a:off x="4546600" y="16140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118441</xdr:rowOff>
    </xdr:from>
    <xdr:to>
      <xdr:col>6</xdr:col>
      <xdr:colOff>511175</xdr:colOff>
      <xdr:row>97</xdr:row>
      <xdr:rowOff>133299</xdr:rowOff>
    </xdr:to>
    <xdr:cxnSp macro="">
      <xdr:nvCxnSpPr>
        <xdr:cNvPr id="229" name="直線コネクタ 228"/>
        <xdr:cNvCxnSpPr/>
      </xdr:nvCxnSpPr>
      <xdr:spPr>
        <a:xfrm>
          <a:off x="3797300" y="16749091"/>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44248</xdr:rowOff>
    </xdr:from>
    <xdr:ext cx="534377" cy="259045"/>
    <xdr:sp macro="" textlink="">
      <xdr:nvSpPr>
        <xdr:cNvPr id="230" name="衛生費平均値テキスト"/>
        <xdr:cNvSpPr txBox="1"/>
      </xdr:nvSpPr>
      <xdr:spPr>
        <a:xfrm>
          <a:off x="4686300" y="16503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15,227</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21371</xdr:rowOff>
    </xdr:from>
    <xdr:to>
      <xdr:col>6</xdr:col>
      <xdr:colOff>561975</xdr:colOff>
      <xdr:row>97</xdr:row>
      <xdr:rowOff>122971</xdr:rowOff>
    </xdr:to>
    <xdr:sp macro="" textlink="">
      <xdr:nvSpPr>
        <xdr:cNvPr id="231" name="フローチャート : 判断 230"/>
        <xdr:cNvSpPr/>
      </xdr:nvSpPr>
      <xdr:spPr>
        <a:xfrm>
          <a:off x="4584700" y="1665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118441</xdr:rowOff>
    </xdr:from>
    <xdr:to>
      <xdr:col>5</xdr:col>
      <xdr:colOff>358775</xdr:colOff>
      <xdr:row>97</xdr:row>
      <xdr:rowOff>127127</xdr:rowOff>
    </xdr:to>
    <xdr:cxnSp macro="">
      <xdr:nvCxnSpPr>
        <xdr:cNvPr id="232" name="直線コネクタ 231"/>
        <xdr:cNvCxnSpPr/>
      </xdr:nvCxnSpPr>
      <xdr:spPr>
        <a:xfrm flipV="1">
          <a:off x="2908300" y="16749091"/>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163835</xdr:rowOff>
    </xdr:from>
    <xdr:to>
      <xdr:col>5</xdr:col>
      <xdr:colOff>409575</xdr:colOff>
      <xdr:row>97</xdr:row>
      <xdr:rowOff>93985</xdr:rowOff>
    </xdr:to>
    <xdr:sp macro="" textlink="">
      <xdr:nvSpPr>
        <xdr:cNvPr id="233" name="フローチャート : 判断 232"/>
        <xdr:cNvSpPr/>
      </xdr:nvSpPr>
      <xdr:spPr>
        <a:xfrm>
          <a:off x="3746500" y="1662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110512</xdr:rowOff>
    </xdr:from>
    <xdr:ext cx="534377" cy="259045"/>
    <xdr:sp macro="" textlink="">
      <xdr:nvSpPr>
        <xdr:cNvPr id="234" name="テキスト ボックス 233"/>
        <xdr:cNvSpPr txBox="1"/>
      </xdr:nvSpPr>
      <xdr:spPr>
        <a:xfrm>
          <a:off x="3517411" y="1639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127127</xdr:rowOff>
    </xdr:from>
    <xdr:to>
      <xdr:col>4</xdr:col>
      <xdr:colOff>155575</xdr:colOff>
      <xdr:row>97</xdr:row>
      <xdr:rowOff>136226</xdr:rowOff>
    </xdr:to>
    <xdr:cxnSp macro="">
      <xdr:nvCxnSpPr>
        <xdr:cNvPr id="235" name="直線コネクタ 234"/>
        <xdr:cNvCxnSpPr/>
      </xdr:nvCxnSpPr>
      <xdr:spPr>
        <a:xfrm flipV="1">
          <a:off x="2019300" y="16757777"/>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146735</xdr:rowOff>
    </xdr:from>
    <xdr:to>
      <xdr:col>4</xdr:col>
      <xdr:colOff>206375</xdr:colOff>
      <xdr:row>97</xdr:row>
      <xdr:rowOff>76885</xdr:rowOff>
    </xdr:to>
    <xdr:sp macro="" textlink="">
      <xdr:nvSpPr>
        <xdr:cNvPr id="236" name="フローチャート : 判断 235"/>
        <xdr:cNvSpPr/>
      </xdr:nvSpPr>
      <xdr:spPr>
        <a:xfrm>
          <a:off x="2857500" y="1660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93412</xdr:rowOff>
    </xdr:from>
    <xdr:ext cx="534377" cy="259045"/>
    <xdr:sp macro="" textlink="">
      <xdr:nvSpPr>
        <xdr:cNvPr id="237" name="テキスト ボックス 236"/>
        <xdr:cNvSpPr txBox="1"/>
      </xdr:nvSpPr>
      <xdr:spPr>
        <a:xfrm>
          <a:off x="2641111" y="1638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136226</xdr:rowOff>
    </xdr:from>
    <xdr:to>
      <xdr:col>2</xdr:col>
      <xdr:colOff>638175</xdr:colOff>
      <xdr:row>97</xdr:row>
      <xdr:rowOff>155747</xdr:rowOff>
    </xdr:to>
    <xdr:cxnSp macro="">
      <xdr:nvCxnSpPr>
        <xdr:cNvPr id="238" name="直線コネクタ 237"/>
        <xdr:cNvCxnSpPr/>
      </xdr:nvCxnSpPr>
      <xdr:spPr>
        <a:xfrm flipV="1">
          <a:off x="1130300" y="16766876"/>
          <a:ext cx="889000" cy="1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83505</xdr:rowOff>
    </xdr:from>
    <xdr:to>
      <xdr:col>3</xdr:col>
      <xdr:colOff>3175</xdr:colOff>
      <xdr:row>97</xdr:row>
      <xdr:rowOff>13655</xdr:rowOff>
    </xdr:to>
    <xdr:sp macro="" textlink="">
      <xdr:nvSpPr>
        <xdr:cNvPr id="239" name="フローチャート : 判断 238"/>
        <xdr:cNvSpPr/>
      </xdr:nvSpPr>
      <xdr:spPr>
        <a:xfrm>
          <a:off x="1968500" y="1654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30182</xdr:rowOff>
    </xdr:from>
    <xdr:ext cx="534377" cy="259045"/>
    <xdr:sp macro="" textlink="">
      <xdr:nvSpPr>
        <xdr:cNvPr id="240" name="テキスト ボックス 239"/>
        <xdr:cNvSpPr txBox="1"/>
      </xdr:nvSpPr>
      <xdr:spPr>
        <a:xfrm>
          <a:off x="1752111" y="1631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17,618</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53558</xdr:rowOff>
    </xdr:from>
    <xdr:to>
      <xdr:col>1</xdr:col>
      <xdr:colOff>485775</xdr:colOff>
      <xdr:row>92</xdr:row>
      <xdr:rowOff>155158</xdr:rowOff>
    </xdr:to>
    <xdr:sp macro="" textlink="">
      <xdr:nvSpPr>
        <xdr:cNvPr id="241" name="フローチャート : 判断 240"/>
        <xdr:cNvSpPr/>
      </xdr:nvSpPr>
      <xdr:spPr>
        <a:xfrm>
          <a:off x="1079500" y="1582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235</xdr:rowOff>
    </xdr:from>
    <xdr:ext cx="534377" cy="259045"/>
    <xdr:sp macro="" textlink="">
      <xdr:nvSpPr>
        <xdr:cNvPr id="242" name="テキスト ボックス 241"/>
        <xdr:cNvSpPr txBox="1"/>
      </xdr:nvSpPr>
      <xdr:spPr>
        <a:xfrm>
          <a:off x="863111" y="1560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82499</xdr:rowOff>
    </xdr:from>
    <xdr:to>
      <xdr:col>6</xdr:col>
      <xdr:colOff>561975</xdr:colOff>
      <xdr:row>98</xdr:row>
      <xdr:rowOff>12649</xdr:rowOff>
    </xdr:to>
    <xdr:sp macro="" textlink="">
      <xdr:nvSpPr>
        <xdr:cNvPr id="248" name="円/楕円 247"/>
        <xdr:cNvSpPr/>
      </xdr:nvSpPr>
      <xdr:spPr>
        <a:xfrm>
          <a:off x="4584700" y="1671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171248</xdr:rowOff>
    </xdr:from>
    <xdr:ext cx="534377" cy="259045"/>
    <xdr:sp macro="" textlink="">
      <xdr:nvSpPr>
        <xdr:cNvPr id="249" name="衛生費該当値テキスト"/>
        <xdr:cNvSpPr txBox="1"/>
      </xdr:nvSpPr>
      <xdr:spPr>
        <a:xfrm>
          <a:off x="4686300" y="1663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67641</xdr:rowOff>
    </xdr:from>
    <xdr:to>
      <xdr:col>5</xdr:col>
      <xdr:colOff>409575</xdr:colOff>
      <xdr:row>97</xdr:row>
      <xdr:rowOff>169241</xdr:rowOff>
    </xdr:to>
    <xdr:sp macro="" textlink="">
      <xdr:nvSpPr>
        <xdr:cNvPr id="250" name="円/楕円 249"/>
        <xdr:cNvSpPr/>
      </xdr:nvSpPr>
      <xdr:spPr>
        <a:xfrm>
          <a:off x="3746500" y="1669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160368</xdr:rowOff>
    </xdr:from>
    <xdr:ext cx="534377" cy="259045"/>
    <xdr:sp macro="" textlink="">
      <xdr:nvSpPr>
        <xdr:cNvPr id="251" name="テキスト ボックス 250"/>
        <xdr:cNvSpPr txBox="1"/>
      </xdr:nvSpPr>
      <xdr:spPr>
        <a:xfrm>
          <a:off x="3517411" y="1679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76327</xdr:rowOff>
    </xdr:from>
    <xdr:to>
      <xdr:col>4</xdr:col>
      <xdr:colOff>206375</xdr:colOff>
      <xdr:row>98</xdr:row>
      <xdr:rowOff>6477</xdr:rowOff>
    </xdr:to>
    <xdr:sp macro="" textlink="">
      <xdr:nvSpPr>
        <xdr:cNvPr id="252" name="円/楕円 251"/>
        <xdr:cNvSpPr/>
      </xdr:nvSpPr>
      <xdr:spPr>
        <a:xfrm>
          <a:off x="2857500" y="167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169054</xdr:rowOff>
    </xdr:from>
    <xdr:ext cx="534377" cy="259045"/>
    <xdr:sp macro="" textlink="">
      <xdr:nvSpPr>
        <xdr:cNvPr id="253" name="テキスト ボックス 252"/>
        <xdr:cNvSpPr txBox="1"/>
      </xdr:nvSpPr>
      <xdr:spPr>
        <a:xfrm>
          <a:off x="2641111" y="1679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85426</xdr:rowOff>
    </xdr:from>
    <xdr:to>
      <xdr:col>3</xdr:col>
      <xdr:colOff>3175</xdr:colOff>
      <xdr:row>98</xdr:row>
      <xdr:rowOff>15576</xdr:rowOff>
    </xdr:to>
    <xdr:sp macro="" textlink="">
      <xdr:nvSpPr>
        <xdr:cNvPr id="254" name="円/楕円 253"/>
        <xdr:cNvSpPr/>
      </xdr:nvSpPr>
      <xdr:spPr>
        <a:xfrm>
          <a:off x="1968500" y="1671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6703</xdr:rowOff>
    </xdr:from>
    <xdr:ext cx="534377" cy="259045"/>
    <xdr:sp macro="" textlink="">
      <xdr:nvSpPr>
        <xdr:cNvPr id="255" name="テキスト ボックス 254"/>
        <xdr:cNvSpPr txBox="1"/>
      </xdr:nvSpPr>
      <xdr:spPr>
        <a:xfrm>
          <a:off x="1752111" y="1680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104947</xdr:rowOff>
    </xdr:from>
    <xdr:to>
      <xdr:col>1</xdr:col>
      <xdr:colOff>485775</xdr:colOff>
      <xdr:row>98</xdr:row>
      <xdr:rowOff>35097</xdr:rowOff>
    </xdr:to>
    <xdr:sp macro="" textlink="">
      <xdr:nvSpPr>
        <xdr:cNvPr id="256" name="円/楕円 255"/>
        <xdr:cNvSpPr/>
      </xdr:nvSpPr>
      <xdr:spPr>
        <a:xfrm>
          <a:off x="1079500" y="167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26224</xdr:rowOff>
    </xdr:from>
    <xdr:ext cx="534377" cy="259045"/>
    <xdr:sp macro="" textlink="">
      <xdr:nvSpPr>
        <xdr:cNvPr id="257" name="テキスト ボックス 256"/>
        <xdr:cNvSpPr txBox="1"/>
      </xdr:nvSpPr>
      <xdr:spPr>
        <a:xfrm>
          <a:off x="863111" y="168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79692</xdr:rowOff>
    </xdr:from>
    <xdr:to>
      <xdr:col>15</xdr:col>
      <xdr:colOff>180340</xdr:colOff>
      <xdr:row>38</xdr:row>
      <xdr:rowOff>43307</xdr:rowOff>
    </xdr:to>
    <xdr:cxnSp macro="">
      <xdr:nvCxnSpPr>
        <xdr:cNvPr id="279" name="直線コネクタ 278"/>
        <xdr:cNvCxnSpPr/>
      </xdr:nvCxnSpPr>
      <xdr:spPr>
        <a:xfrm flipV="1">
          <a:off x="10475595" y="6080442"/>
          <a:ext cx="1270" cy="47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47134</xdr:rowOff>
    </xdr:from>
    <xdr:ext cx="378565" cy="259045"/>
    <xdr:sp macro="" textlink="">
      <xdr:nvSpPr>
        <xdr:cNvPr id="280" name="労働費最小値テキスト"/>
        <xdr:cNvSpPr txBox="1"/>
      </xdr:nvSpPr>
      <xdr:spPr>
        <a:xfrm>
          <a:off x="10528300" y="65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15</xdr:col>
      <xdr:colOff>92075</xdr:colOff>
      <xdr:row>38</xdr:row>
      <xdr:rowOff>43307</xdr:rowOff>
    </xdr:from>
    <xdr:to>
      <xdr:col>15</xdr:col>
      <xdr:colOff>269875</xdr:colOff>
      <xdr:row>38</xdr:row>
      <xdr:rowOff>43307</xdr:rowOff>
    </xdr:to>
    <xdr:cxnSp macro="">
      <xdr:nvCxnSpPr>
        <xdr:cNvPr id="281" name="直線コネクタ 280"/>
        <xdr:cNvCxnSpPr/>
      </xdr:nvCxnSpPr>
      <xdr:spPr>
        <a:xfrm>
          <a:off x="10388600" y="655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26369</xdr:rowOff>
    </xdr:from>
    <xdr:ext cx="469744" cy="259045"/>
    <xdr:sp macro="" textlink="">
      <xdr:nvSpPr>
        <xdr:cNvPr id="282" name="労働費最大値テキスト"/>
        <xdr:cNvSpPr txBox="1"/>
      </xdr:nvSpPr>
      <xdr:spPr>
        <a:xfrm>
          <a:off x="10528300" y="585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3,415</a:t>
          </a:r>
          <a:endParaRPr kumimoji="1" lang="ja-JP" altLang="en-US" sz="1000" b="1">
            <a:latin typeface="ＭＳ Ｐゴシック"/>
          </a:endParaRPr>
        </a:p>
      </xdr:txBody>
    </xdr:sp>
    <xdr:clientData/>
  </xdr:oneCellAnchor>
  <xdr:twoCellAnchor>
    <xdr:from>
      <xdr:col>15</xdr:col>
      <xdr:colOff>92075</xdr:colOff>
      <xdr:row>35</xdr:row>
      <xdr:rowOff>79692</xdr:rowOff>
    </xdr:from>
    <xdr:to>
      <xdr:col>15</xdr:col>
      <xdr:colOff>269875</xdr:colOff>
      <xdr:row>35</xdr:row>
      <xdr:rowOff>79692</xdr:rowOff>
    </xdr:to>
    <xdr:cxnSp macro="">
      <xdr:nvCxnSpPr>
        <xdr:cNvPr id="283" name="直線コネクタ 282"/>
        <xdr:cNvCxnSpPr/>
      </xdr:nvCxnSpPr>
      <xdr:spPr>
        <a:xfrm>
          <a:off x="10388600" y="6080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41402</xdr:rowOff>
    </xdr:from>
    <xdr:to>
      <xdr:col>15</xdr:col>
      <xdr:colOff>180975</xdr:colOff>
      <xdr:row>37</xdr:row>
      <xdr:rowOff>61214</xdr:rowOff>
    </xdr:to>
    <xdr:cxnSp macro="">
      <xdr:nvCxnSpPr>
        <xdr:cNvPr id="284" name="直線コネクタ 283"/>
        <xdr:cNvCxnSpPr/>
      </xdr:nvCxnSpPr>
      <xdr:spPr>
        <a:xfrm>
          <a:off x="9639300" y="6213602"/>
          <a:ext cx="8382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20274</xdr:rowOff>
    </xdr:from>
    <xdr:ext cx="469744" cy="259045"/>
    <xdr:sp macro="" textlink="">
      <xdr:nvSpPr>
        <xdr:cNvPr id="285" name="労働費平均値テキスト"/>
        <xdr:cNvSpPr txBox="1"/>
      </xdr:nvSpPr>
      <xdr:spPr>
        <a:xfrm>
          <a:off x="10528300" y="6363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41847</xdr:rowOff>
    </xdr:from>
    <xdr:to>
      <xdr:col>15</xdr:col>
      <xdr:colOff>231775</xdr:colOff>
      <xdr:row>37</xdr:row>
      <xdr:rowOff>143447</xdr:rowOff>
    </xdr:to>
    <xdr:sp macro="" textlink="">
      <xdr:nvSpPr>
        <xdr:cNvPr id="286" name="フローチャート : 判断 285"/>
        <xdr:cNvSpPr/>
      </xdr:nvSpPr>
      <xdr:spPr>
        <a:xfrm>
          <a:off x="10426700" y="638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114554</xdr:rowOff>
    </xdr:from>
    <xdr:to>
      <xdr:col>14</xdr:col>
      <xdr:colOff>28575</xdr:colOff>
      <xdr:row>36</xdr:row>
      <xdr:rowOff>41402</xdr:rowOff>
    </xdr:to>
    <xdr:cxnSp macro="">
      <xdr:nvCxnSpPr>
        <xdr:cNvPr id="287" name="直線コネクタ 286"/>
        <xdr:cNvCxnSpPr/>
      </xdr:nvCxnSpPr>
      <xdr:spPr>
        <a:xfrm>
          <a:off x="8750300" y="611530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155575</xdr:rowOff>
    </xdr:from>
    <xdr:to>
      <xdr:col>14</xdr:col>
      <xdr:colOff>79375</xdr:colOff>
      <xdr:row>37</xdr:row>
      <xdr:rowOff>85725</xdr:rowOff>
    </xdr:to>
    <xdr:sp macro="" textlink="">
      <xdr:nvSpPr>
        <xdr:cNvPr id="288" name="フローチャート : 判断 287"/>
        <xdr:cNvSpPr/>
      </xdr:nvSpPr>
      <xdr:spPr>
        <a:xfrm>
          <a:off x="95885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76852</xdr:rowOff>
    </xdr:from>
    <xdr:ext cx="469744" cy="259045"/>
    <xdr:sp macro="" textlink="">
      <xdr:nvSpPr>
        <xdr:cNvPr id="289" name="テキスト ボックス 288"/>
        <xdr:cNvSpPr txBox="1"/>
      </xdr:nvSpPr>
      <xdr:spPr>
        <a:xfrm>
          <a:off x="9391727"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104267</xdr:rowOff>
    </xdr:from>
    <xdr:to>
      <xdr:col>12</xdr:col>
      <xdr:colOff>511175</xdr:colOff>
      <xdr:row>35</xdr:row>
      <xdr:rowOff>114554</xdr:rowOff>
    </xdr:to>
    <xdr:cxnSp macro="">
      <xdr:nvCxnSpPr>
        <xdr:cNvPr id="290" name="直線コネクタ 289"/>
        <xdr:cNvCxnSpPr/>
      </xdr:nvCxnSpPr>
      <xdr:spPr>
        <a:xfrm>
          <a:off x="7861300" y="5762117"/>
          <a:ext cx="889000" cy="3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144335</xdr:rowOff>
    </xdr:from>
    <xdr:to>
      <xdr:col>12</xdr:col>
      <xdr:colOff>561975</xdr:colOff>
      <xdr:row>35</xdr:row>
      <xdr:rowOff>74485</xdr:rowOff>
    </xdr:to>
    <xdr:sp macro="" textlink="">
      <xdr:nvSpPr>
        <xdr:cNvPr id="291" name="フローチャート : 判断 290"/>
        <xdr:cNvSpPr/>
      </xdr:nvSpPr>
      <xdr:spPr>
        <a:xfrm>
          <a:off x="8699500" y="597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91012</xdr:rowOff>
    </xdr:from>
    <xdr:ext cx="469744" cy="259045"/>
    <xdr:sp macro="" textlink="">
      <xdr:nvSpPr>
        <xdr:cNvPr id="292" name="テキスト ボックス 291"/>
        <xdr:cNvSpPr txBox="1"/>
      </xdr:nvSpPr>
      <xdr:spPr>
        <a:xfrm>
          <a:off x="8515427" y="574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3,709</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24066</xdr:rowOff>
    </xdr:from>
    <xdr:to>
      <xdr:col>11</xdr:col>
      <xdr:colOff>307975</xdr:colOff>
      <xdr:row>33</xdr:row>
      <xdr:rowOff>104267</xdr:rowOff>
    </xdr:to>
    <xdr:cxnSp macro="">
      <xdr:nvCxnSpPr>
        <xdr:cNvPr id="293" name="直線コネクタ 292"/>
        <xdr:cNvCxnSpPr/>
      </xdr:nvCxnSpPr>
      <xdr:spPr>
        <a:xfrm>
          <a:off x="6972300" y="5167566"/>
          <a:ext cx="889000" cy="59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30</xdr:row>
      <xdr:rowOff>22606</xdr:rowOff>
    </xdr:from>
    <xdr:to>
      <xdr:col>11</xdr:col>
      <xdr:colOff>358775</xdr:colOff>
      <xdr:row>30</xdr:row>
      <xdr:rowOff>124206</xdr:rowOff>
    </xdr:to>
    <xdr:sp macro="" textlink="">
      <xdr:nvSpPr>
        <xdr:cNvPr id="294" name="フローチャート : 判断 293"/>
        <xdr:cNvSpPr/>
      </xdr:nvSpPr>
      <xdr:spPr>
        <a:xfrm>
          <a:off x="7810500" y="51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28</xdr:row>
      <xdr:rowOff>140733</xdr:rowOff>
    </xdr:from>
    <xdr:ext cx="469744" cy="259045"/>
    <xdr:sp macro="" textlink="">
      <xdr:nvSpPr>
        <xdr:cNvPr id="295" name="テキスト ボックス 294"/>
        <xdr:cNvSpPr txBox="1"/>
      </xdr:nvSpPr>
      <xdr:spPr>
        <a:xfrm>
          <a:off x="7626427" y="49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7,948</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63183</xdr:rowOff>
    </xdr:from>
    <xdr:to>
      <xdr:col>10</xdr:col>
      <xdr:colOff>155575</xdr:colOff>
      <xdr:row>30</xdr:row>
      <xdr:rowOff>164783</xdr:rowOff>
    </xdr:to>
    <xdr:sp macro="" textlink="">
      <xdr:nvSpPr>
        <xdr:cNvPr id="296" name="フローチャート : 判断 295"/>
        <xdr:cNvSpPr/>
      </xdr:nvSpPr>
      <xdr:spPr>
        <a:xfrm>
          <a:off x="6921500" y="520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155910</xdr:rowOff>
    </xdr:from>
    <xdr:ext cx="469744" cy="259045"/>
    <xdr:sp macro="" textlink="">
      <xdr:nvSpPr>
        <xdr:cNvPr id="297" name="テキスト ボックス 296"/>
        <xdr:cNvSpPr txBox="1"/>
      </xdr:nvSpPr>
      <xdr:spPr>
        <a:xfrm>
          <a:off x="6737427" y="529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10414</xdr:rowOff>
    </xdr:from>
    <xdr:to>
      <xdr:col>15</xdr:col>
      <xdr:colOff>231775</xdr:colOff>
      <xdr:row>37</xdr:row>
      <xdr:rowOff>112014</xdr:rowOff>
    </xdr:to>
    <xdr:sp macro="" textlink="">
      <xdr:nvSpPr>
        <xdr:cNvPr id="303" name="円/楕円 302"/>
        <xdr:cNvSpPr/>
      </xdr:nvSpPr>
      <xdr:spPr>
        <a:xfrm>
          <a:off x="10426700" y="63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33291</xdr:rowOff>
    </xdr:from>
    <xdr:ext cx="469744" cy="259045"/>
    <xdr:sp macro="" textlink="">
      <xdr:nvSpPr>
        <xdr:cNvPr id="304" name="労働費該当値テキスト"/>
        <xdr:cNvSpPr txBox="1"/>
      </xdr:nvSpPr>
      <xdr:spPr>
        <a:xfrm>
          <a:off x="10528300" y="62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162052</xdr:rowOff>
    </xdr:from>
    <xdr:to>
      <xdr:col>14</xdr:col>
      <xdr:colOff>79375</xdr:colOff>
      <xdr:row>36</xdr:row>
      <xdr:rowOff>92202</xdr:rowOff>
    </xdr:to>
    <xdr:sp macro="" textlink="">
      <xdr:nvSpPr>
        <xdr:cNvPr id="305" name="円/楕円 304"/>
        <xdr:cNvSpPr/>
      </xdr:nvSpPr>
      <xdr:spPr>
        <a:xfrm>
          <a:off x="9588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108729</xdr:rowOff>
    </xdr:from>
    <xdr:ext cx="469744" cy="259045"/>
    <xdr:sp macro="" textlink="">
      <xdr:nvSpPr>
        <xdr:cNvPr id="306" name="テキスト ボックス 305"/>
        <xdr:cNvSpPr txBox="1"/>
      </xdr:nvSpPr>
      <xdr:spPr>
        <a:xfrm>
          <a:off x="9391727" y="59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63754</xdr:rowOff>
    </xdr:from>
    <xdr:to>
      <xdr:col>12</xdr:col>
      <xdr:colOff>561975</xdr:colOff>
      <xdr:row>35</xdr:row>
      <xdr:rowOff>165354</xdr:rowOff>
    </xdr:to>
    <xdr:sp macro="" textlink="">
      <xdr:nvSpPr>
        <xdr:cNvPr id="307" name="円/楕円 306"/>
        <xdr:cNvSpPr/>
      </xdr:nvSpPr>
      <xdr:spPr>
        <a:xfrm>
          <a:off x="86995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156481</xdr:rowOff>
    </xdr:from>
    <xdr:ext cx="469744" cy="259045"/>
    <xdr:sp macro="" textlink="">
      <xdr:nvSpPr>
        <xdr:cNvPr id="308" name="テキスト ボックス 307"/>
        <xdr:cNvSpPr txBox="1"/>
      </xdr:nvSpPr>
      <xdr:spPr>
        <a:xfrm>
          <a:off x="8515427"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53467</xdr:rowOff>
    </xdr:from>
    <xdr:to>
      <xdr:col>11</xdr:col>
      <xdr:colOff>358775</xdr:colOff>
      <xdr:row>33</xdr:row>
      <xdr:rowOff>155067</xdr:rowOff>
    </xdr:to>
    <xdr:sp macro="" textlink="">
      <xdr:nvSpPr>
        <xdr:cNvPr id="309" name="円/楕円 308"/>
        <xdr:cNvSpPr/>
      </xdr:nvSpPr>
      <xdr:spPr>
        <a:xfrm>
          <a:off x="7810500" y="571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146194</xdr:rowOff>
    </xdr:from>
    <xdr:ext cx="469744" cy="259045"/>
    <xdr:sp macro="" textlink="">
      <xdr:nvSpPr>
        <xdr:cNvPr id="310" name="テキスト ボックス 309"/>
        <xdr:cNvSpPr txBox="1"/>
      </xdr:nvSpPr>
      <xdr:spPr>
        <a:xfrm>
          <a:off x="7626427" y="580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144716</xdr:rowOff>
    </xdr:from>
    <xdr:to>
      <xdr:col>10</xdr:col>
      <xdr:colOff>155575</xdr:colOff>
      <xdr:row>30</xdr:row>
      <xdr:rowOff>74866</xdr:rowOff>
    </xdr:to>
    <xdr:sp macro="" textlink="">
      <xdr:nvSpPr>
        <xdr:cNvPr id="311" name="円/楕円 310"/>
        <xdr:cNvSpPr/>
      </xdr:nvSpPr>
      <xdr:spPr>
        <a:xfrm>
          <a:off x="6921500" y="511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91393</xdr:rowOff>
    </xdr:from>
    <xdr:ext cx="469744" cy="259045"/>
    <xdr:sp macro="" textlink="">
      <xdr:nvSpPr>
        <xdr:cNvPr id="312" name="テキスト ボックス 311"/>
        <xdr:cNvSpPr txBox="1"/>
      </xdr:nvSpPr>
      <xdr:spPr>
        <a:xfrm>
          <a:off x="6737427" y="489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1" name="テキスト ボックス 32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2" name="直線コネクタ 32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3" name="テキスト ボックス 32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4" name="直線コネクタ 32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5" name="テキスト ボックス 32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6" name="直線コネクタ 32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7" name="テキスト ボックス 32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8" name="直線コネクタ 32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9" name="テキスト ボックス 32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0" name="直線コネクタ 32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1" name="テキスト ボックス 33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42850</xdr:rowOff>
    </xdr:from>
    <xdr:to>
      <xdr:col>15</xdr:col>
      <xdr:colOff>180340</xdr:colOff>
      <xdr:row>59</xdr:row>
      <xdr:rowOff>5207</xdr:rowOff>
    </xdr:to>
    <xdr:cxnSp macro="">
      <xdr:nvCxnSpPr>
        <xdr:cNvPr id="335" name="直線コネクタ 334"/>
        <xdr:cNvCxnSpPr/>
      </xdr:nvCxnSpPr>
      <xdr:spPr>
        <a:xfrm flipV="1">
          <a:off x="10475595" y="8786800"/>
          <a:ext cx="1270" cy="133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9034</xdr:rowOff>
    </xdr:from>
    <xdr:ext cx="534377" cy="259045"/>
    <xdr:sp macro="" textlink="">
      <xdr:nvSpPr>
        <xdr:cNvPr id="336" name="農林水産業費最小値テキスト"/>
        <xdr:cNvSpPr txBox="1"/>
      </xdr:nvSpPr>
      <xdr:spPr>
        <a:xfrm>
          <a:off x="10528300" y="101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11,030</a:t>
          </a:r>
          <a:endParaRPr kumimoji="1" lang="ja-JP" altLang="en-US" sz="1000" b="1">
            <a:latin typeface="ＭＳ Ｐゴシック"/>
          </a:endParaRPr>
        </a:p>
      </xdr:txBody>
    </xdr:sp>
    <xdr:clientData/>
  </xdr:oneCellAnchor>
  <xdr:twoCellAnchor>
    <xdr:from>
      <xdr:col>15</xdr:col>
      <xdr:colOff>92075</xdr:colOff>
      <xdr:row>59</xdr:row>
      <xdr:rowOff>5207</xdr:rowOff>
    </xdr:from>
    <xdr:to>
      <xdr:col>15</xdr:col>
      <xdr:colOff>269875</xdr:colOff>
      <xdr:row>59</xdr:row>
      <xdr:rowOff>5207</xdr:rowOff>
    </xdr:to>
    <xdr:cxnSp macro="">
      <xdr:nvCxnSpPr>
        <xdr:cNvPr id="337" name="直線コネクタ 336"/>
        <xdr:cNvCxnSpPr/>
      </xdr:nvCxnSpPr>
      <xdr:spPr>
        <a:xfrm>
          <a:off x="10388600" y="1012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160977</xdr:rowOff>
    </xdr:from>
    <xdr:ext cx="534377" cy="259045"/>
    <xdr:sp macro="" textlink="">
      <xdr:nvSpPr>
        <xdr:cNvPr id="338" name="農林水産業費最大値テキスト"/>
        <xdr:cNvSpPr txBox="1"/>
      </xdr:nvSpPr>
      <xdr:spPr>
        <a:xfrm>
          <a:off x="10528300" y="856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46,042</a:t>
          </a:r>
          <a:endParaRPr kumimoji="1" lang="ja-JP" altLang="en-US" sz="1000" b="1">
            <a:latin typeface="ＭＳ Ｐゴシック"/>
          </a:endParaRPr>
        </a:p>
      </xdr:txBody>
    </xdr:sp>
    <xdr:clientData/>
  </xdr:oneCellAnchor>
  <xdr:twoCellAnchor>
    <xdr:from>
      <xdr:col>15</xdr:col>
      <xdr:colOff>92075</xdr:colOff>
      <xdr:row>51</xdr:row>
      <xdr:rowOff>42850</xdr:rowOff>
    </xdr:from>
    <xdr:to>
      <xdr:col>15</xdr:col>
      <xdr:colOff>269875</xdr:colOff>
      <xdr:row>51</xdr:row>
      <xdr:rowOff>42850</xdr:rowOff>
    </xdr:to>
    <xdr:cxnSp macro="">
      <xdr:nvCxnSpPr>
        <xdr:cNvPr id="339" name="直線コネクタ 338"/>
        <xdr:cNvCxnSpPr/>
      </xdr:nvCxnSpPr>
      <xdr:spPr>
        <a:xfrm>
          <a:off x="10388600" y="878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66357</xdr:rowOff>
    </xdr:from>
    <xdr:to>
      <xdr:col>15</xdr:col>
      <xdr:colOff>180975</xdr:colOff>
      <xdr:row>53</xdr:row>
      <xdr:rowOff>85407</xdr:rowOff>
    </xdr:to>
    <xdr:cxnSp macro="">
      <xdr:nvCxnSpPr>
        <xdr:cNvPr id="340" name="直線コネクタ 339"/>
        <xdr:cNvCxnSpPr/>
      </xdr:nvCxnSpPr>
      <xdr:spPr>
        <a:xfrm>
          <a:off x="9639300" y="9153207"/>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1833</xdr:rowOff>
    </xdr:from>
    <xdr:ext cx="534377" cy="259045"/>
    <xdr:sp macro="" textlink="">
      <xdr:nvSpPr>
        <xdr:cNvPr id="341" name="農林水産業費平均値テキスト"/>
        <xdr:cNvSpPr txBox="1"/>
      </xdr:nvSpPr>
      <xdr:spPr>
        <a:xfrm>
          <a:off x="10528300" y="9260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31,719</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23406</xdr:rowOff>
    </xdr:from>
    <xdr:to>
      <xdr:col>15</xdr:col>
      <xdr:colOff>231775</xdr:colOff>
      <xdr:row>54</xdr:row>
      <xdr:rowOff>125006</xdr:rowOff>
    </xdr:to>
    <xdr:sp macro="" textlink="">
      <xdr:nvSpPr>
        <xdr:cNvPr id="342" name="フローチャート : 判断 341"/>
        <xdr:cNvSpPr/>
      </xdr:nvSpPr>
      <xdr:spPr>
        <a:xfrm>
          <a:off x="104267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112192</xdr:rowOff>
    </xdr:from>
    <xdr:to>
      <xdr:col>14</xdr:col>
      <xdr:colOff>28575</xdr:colOff>
      <xdr:row>53</xdr:row>
      <xdr:rowOff>66357</xdr:rowOff>
    </xdr:to>
    <xdr:cxnSp macro="">
      <xdr:nvCxnSpPr>
        <xdr:cNvPr id="343" name="直線コネクタ 342"/>
        <xdr:cNvCxnSpPr/>
      </xdr:nvCxnSpPr>
      <xdr:spPr>
        <a:xfrm>
          <a:off x="8750300" y="9027592"/>
          <a:ext cx="889000" cy="1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91605</xdr:rowOff>
    </xdr:from>
    <xdr:to>
      <xdr:col>14</xdr:col>
      <xdr:colOff>79375</xdr:colOff>
      <xdr:row>55</xdr:row>
      <xdr:rowOff>21755</xdr:rowOff>
    </xdr:to>
    <xdr:sp macro="" textlink="">
      <xdr:nvSpPr>
        <xdr:cNvPr id="344" name="フローチャート : 判断 343"/>
        <xdr:cNvSpPr/>
      </xdr:nvSpPr>
      <xdr:spPr>
        <a:xfrm>
          <a:off x="9588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12882</xdr:rowOff>
    </xdr:from>
    <xdr:ext cx="534377" cy="259045"/>
    <xdr:sp macro="" textlink="">
      <xdr:nvSpPr>
        <xdr:cNvPr id="345" name="テキスト ボックス 344"/>
        <xdr:cNvSpPr txBox="1"/>
      </xdr:nvSpPr>
      <xdr:spPr>
        <a:xfrm>
          <a:off x="9359411" y="94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29,929</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154025</xdr:rowOff>
    </xdr:from>
    <xdr:to>
      <xdr:col>12</xdr:col>
      <xdr:colOff>511175</xdr:colOff>
      <xdr:row>52</xdr:row>
      <xdr:rowOff>112192</xdr:rowOff>
    </xdr:to>
    <xdr:cxnSp macro="">
      <xdr:nvCxnSpPr>
        <xdr:cNvPr id="346" name="直線コネクタ 345"/>
        <xdr:cNvCxnSpPr/>
      </xdr:nvCxnSpPr>
      <xdr:spPr>
        <a:xfrm>
          <a:off x="7861300" y="8897975"/>
          <a:ext cx="889000" cy="1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7480</xdr:rowOff>
    </xdr:from>
    <xdr:to>
      <xdr:col>12</xdr:col>
      <xdr:colOff>561975</xdr:colOff>
      <xdr:row>54</xdr:row>
      <xdr:rowOff>109080</xdr:rowOff>
    </xdr:to>
    <xdr:sp macro="" textlink="">
      <xdr:nvSpPr>
        <xdr:cNvPr id="347" name="フローチャート : 判断 346"/>
        <xdr:cNvSpPr/>
      </xdr:nvSpPr>
      <xdr:spPr>
        <a:xfrm>
          <a:off x="8699500" y="926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100207</xdr:rowOff>
    </xdr:from>
    <xdr:ext cx="534377" cy="259045"/>
    <xdr:sp macro="" textlink="">
      <xdr:nvSpPr>
        <xdr:cNvPr id="348" name="テキスト ボックス 347"/>
        <xdr:cNvSpPr txBox="1"/>
      </xdr:nvSpPr>
      <xdr:spPr>
        <a:xfrm>
          <a:off x="8483111" y="93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32,137</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154025</xdr:rowOff>
    </xdr:from>
    <xdr:to>
      <xdr:col>11</xdr:col>
      <xdr:colOff>307975</xdr:colOff>
      <xdr:row>52</xdr:row>
      <xdr:rowOff>87541</xdr:rowOff>
    </xdr:to>
    <xdr:cxnSp macro="">
      <xdr:nvCxnSpPr>
        <xdr:cNvPr id="349" name="直線コネクタ 348"/>
        <xdr:cNvCxnSpPr/>
      </xdr:nvCxnSpPr>
      <xdr:spPr>
        <a:xfrm flipV="1">
          <a:off x="6972300" y="8897975"/>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129857</xdr:rowOff>
    </xdr:from>
    <xdr:to>
      <xdr:col>11</xdr:col>
      <xdr:colOff>358775</xdr:colOff>
      <xdr:row>54</xdr:row>
      <xdr:rowOff>60007</xdr:rowOff>
    </xdr:to>
    <xdr:sp macro="" textlink="">
      <xdr:nvSpPr>
        <xdr:cNvPr id="350" name="フローチャート : 判断 349"/>
        <xdr:cNvSpPr/>
      </xdr:nvSpPr>
      <xdr:spPr>
        <a:xfrm>
          <a:off x="7810500" y="921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51134</xdr:rowOff>
    </xdr:from>
    <xdr:ext cx="534377" cy="259045"/>
    <xdr:sp macro="" textlink="">
      <xdr:nvSpPr>
        <xdr:cNvPr id="351" name="テキスト ボックス 350"/>
        <xdr:cNvSpPr txBox="1"/>
      </xdr:nvSpPr>
      <xdr:spPr>
        <a:xfrm>
          <a:off x="7594111" y="930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33,425</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163347</xdr:rowOff>
    </xdr:from>
    <xdr:to>
      <xdr:col>10</xdr:col>
      <xdr:colOff>155575</xdr:colOff>
      <xdr:row>54</xdr:row>
      <xdr:rowOff>93497</xdr:rowOff>
    </xdr:to>
    <xdr:sp macro="" textlink="">
      <xdr:nvSpPr>
        <xdr:cNvPr id="352" name="フローチャート : 判断 351"/>
        <xdr:cNvSpPr/>
      </xdr:nvSpPr>
      <xdr:spPr>
        <a:xfrm>
          <a:off x="6921500" y="925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84624</xdr:rowOff>
    </xdr:from>
    <xdr:ext cx="534377" cy="259045"/>
    <xdr:sp macro="" textlink="">
      <xdr:nvSpPr>
        <xdr:cNvPr id="353" name="テキスト ボックス 352"/>
        <xdr:cNvSpPr txBox="1"/>
      </xdr:nvSpPr>
      <xdr:spPr>
        <a:xfrm>
          <a:off x="6705111" y="934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34607</xdr:rowOff>
    </xdr:from>
    <xdr:to>
      <xdr:col>15</xdr:col>
      <xdr:colOff>231775</xdr:colOff>
      <xdr:row>53</xdr:row>
      <xdr:rowOff>136207</xdr:rowOff>
    </xdr:to>
    <xdr:sp macro="" textlink="">
      <xdr:nvSpPr>
        <xdr:cNvPr id="359" name="円/楕円 358"/>
        <xdr:cNvSpPr/>
      </xdr:nvSpPr>
      <xdr:spPr>
        <a:xfrm>
          <a:off x="10426700" y="91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57484</xdr:rowOff>
    </xdr:from>
    <xdr:ext cx="534377" cy="259045"/>
    <xdr:sp macro="" textlink="">
      <xdr:nvSpPr>
        <xdr:cNvPr id="360" name="農林水産業費該当値テキスト"/>
        <xdr:cNvSpPr txBox="1"/>
      </xdr:nvSpPr>
      <xdr:spPr>
        <a:xfrm>
          <a:off x="10528300" y="89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35,925</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15557</xdr:rowOff>
    </xdr:from>
    <xdr:to>
      <xdr:col>14</xdr:col>
      <xdr:colOff>79375</xdr:colOff>
      <xdr:row>53</xdr:row>
      <xdr:rowOff>117157</xdr:rowOff>
    </xdr:to>
    <xdr:sp macro="" textlink="">
      <xdr:nvSpPr>
        <xdr:cNvPr id="361" name="円/楕円 360"/>
        <xdr:cNvSpPr/>
      </xdr:nvSpPr>
      <xdr:spPr>
        <a:xfrm>
          <a:off x="9588500" y="91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133684</xdr:rowOff>
    </xdr:from>
    <xdr:ext cx="534377" cy="259045"/>
    <xdr:sp macro="" textlink="">
      <xdr:nvSpPr>
        <xdr:cNvPr id="362" name="テキスト ボックス 361"/>
        <xdr:cNvSpPr txBox="1"/>
      </xdr:nvSpPr>
      <xdr:spPr>
        <a:xfrm>
          <a:off x="9359411" y="88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36,425</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61392</xdr:rowOff>
    </xdr:from>
    <xdr:to>
      <xdr:col>12</xdr:col>
      <xdr:colOff>561975</xdr:colOff>
      <xdr:row>52</xdr:row>
      <xdr:rowOff>162992</xdr:rowOff>
    </xdr:to>
    <xdr:sp macro="" textlink="">
      <xdr:nvSpPr>
        <xdr:cNvPr id="363" name="円/楕円 362"/>
        <xdr:cNvSpPr/>
      </xdr:nvSpPr>
      <xdr:spPr>
        <a:xfrm>
          <a:off x="8699500" y="89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8069</xdr:rowOff>
    </xdr:from>
    <xdr:ext cx="534377" cy="259045"/>
    <xdr:sp macro="" textlink="">
      <xdr:nvSpPr>
        <xdr:cNvPr id="364" name="テキスト ボックス 363"/>
        <xdr:cNvSpPr txBox="1"/>
      </xdr:nvSpPr>
      <xdr:spPr>
        <a:xfrm>
          <a:off x="8483111" y="875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39,722</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103225</xdr:rowOff>
    </xdr:from>
    <xdr:to>
      <xdr:col>11</xdr:col>
      <xdr:colOff>358775</xdr:colOff>
      <xdr:row>52</xdr:row>
      <xdr:rowOff>33375</xdr:rowOff>
    </xdr:to>
    <xdr:sp macro="" textlink="">
      <xdr:nvSpPr>
        <xdr:cNvPr id="365" name="円/楕円 364"/>
        <xdr:cNvSpPr/>
      </xdr:nvSpPr>
      <xdr:spPr>
        <a:xfrm>
          <a:off x="7810500" y="88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49902</xdr:rowOff>
    </xdr:from>
    <xdr:ext cx="534377" cy="259045"/>
    <xdr:sp macro="" textlink="">
      <xdr:nvSpPr>
        <xdr:cNvPr id="366" name="テキスト ボックス 365"/>
        <xdr:cNvSpPr txBox="1"/>
      </xdr:nvSpPr>
      <xdr:spPr>
        <a:xfrm>
          <a:off x="7594111" y="862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43,124</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36741</xdr:rowOff>
    </xdr:from>
    <xdr:to>
      <xdr:col>10</xdr:col>
      <xdr:colOff>155575</xdr:colOff>
      <xdr:row>52</xdr:row>
      <xdr:rowOff>138341</xdr:rowOff>
    </xdr:to>
    <xdr:sp macro="" textlink="">
      <xdr:nvSpPr>
        <xdr:cNvPr id="367" name="円/楕円 366"/>
        <xdr:cNvSpPr/>
      </xdr:nvSpPr>
      <xdr:spPr>
        <a:xfrm>
          <a:off x="6921500" y="89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154868</xdr:rowOff>
    </xdr:from>
    <xdr:ext cx="534377" cy="259045"/>
    <xdr:sp macro="" textlink="">
      <xdr:nvSpPr>
        <xdr:cNvPr id="368" name="テキスト ボックス 367"/>
        <xdr:cNvSpPr txBox="1"/>
      </xdr:nvSpPr>
      <xdr:spPr>
        <a:xfrm>
          <a:off x="6705111" y="872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139700</xdr:rowOff>
    </xdr:from>
    <xdr:to>
      <xdr:col>16</xdr:col>
      <xdr:colOff>307975</xdr:colOff>
      <xdr:row>79</xdr:row>
      <xdr:rowOff>139700</xdr:rowOff>
    </xdr:to>
    <xdr:cxnSp macro="">
      <xdr:nvCxnSpPr>
        <xdr:cNvPr id="377" name="直線コネクタ 376"/>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168927</xdr:rowOff>
    </xdr:from>
    <xdr:ext cx="248786" cy="259045"/>
    <xdr:sp macro="" textlink="">
      <xdr:nvSpPr>
        <xdr:cNvPr id="378" name="テキスト ボックス 377"/>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78</xdr:row>
      <xdr:rowOff>25400</xdr:rowOff>
    </xdr:from>
    <xdr:to>
      <xdr:col>16</xdr:col>
      <xdr:colOff>307975</xdr:colOff>
      <xdr:row>78</xdr:row>
      <xdr:rowOff>25400</xdr:rowOff>
    </xdr:to>
    <xdr:cxnSp macro="">
      <xdr:nvCxnSpPr>
        <xdr:cNvPr id="379" name="直線コネクタ 378"/>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54627</xdr:rowOff>
    </xdr:from>
    <xdr:ext cx="531299" cy="259045"/>
    <xdr:sp macro="" textlink="">
      <xdr:nvSpPr>
        <xdr:cNvPr id="380" name="テキスト ボックス 379"/>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76</xdr:row>
      <xdr:rowOff>82550</xdr:rowOff>
    </xdr:from>
    <xdr:to>
      <xdr:col>16</xdr:col>
      <xdr:colOff>307975</xdr:colOff>
      <xdr:row>76</xdr:row>
      <xdr:rowOff>82550</xdr:rowOff>
    </xdr:to>
    <xdr:cxnSp macro="">
      <xdr:nvCxnSpPr>
        <xdr:cNvPr id="381" name="直線コネクタ 380"/>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111777</xdr:rowOff>
    </xdr:from>
    <xdr:ext cx="531299" cy="259045"/>
    <xdr:sp macro="" textlink="">
      <xdr:nvSpPr>
        <xdr:cNvPr id="382" name="テキスト ボックス 381"/>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73</xdr:row>
      <xdr:rowOff>25400</xdr:rowOff>
    </xdr:from>
    <xdr:to>
      <xdr:col>16</xdr:col>
      <xdr:colOff>307975</xdr:colOff>
      <xdr:row>73</xdr:row>
      <xdr:rowOff>25400</xdr:rowOff>
    </xdr:to>
    <xdr:cxnSp macro="">
      <xdr:nvCxnSpPr>
        <xdr:cNvPr id="385" name="直線コネクタ 384"/>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54627</xdr:rowOff>
    </xdr:from>
    <xdr:ext cx="531299" cy="259045"/>
    <xdr:sp macro="" textlink="">
      <xdr:nvSpPr>
        <xdr:cNvPr id="386" name="テキスト ボックス 385"/>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88" name="テキスト ボックス 387"/>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69</xdr:row>
      <xdr:rowOff>139700</xdr:rowOff>
    </xdr:from>
    <xdr:to>
      <xdr:col>16</xdr:col>
      <xdr:colOff>307975</xdr:colOff>
      <xdr:row>69</xdr:row>
      <xdr:rowOff>139700</xdr:rowOff>
    </xdr:to>
    <xdr:cxnSp macro="">
      <xdr:nvCxnSpPr>
        <xdr:cNvPr id="389" name="直線コネクタ 388"/>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68</xdr:row>
      <xdr:rowOff>168927</xdr:rowOff>
    </xdr:from>
    <xdr:ext cx="531299" cy="259045"/>
    <xdr:sp macro="" textlink="">
      <xdr:nvSpPr>
        <xdr:cNvPr id="390" name="テキスト ボックス 389"/>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145900</xdr:rowOff>
    </xdr:from>
    <xdr:to>
      <xdr:col>15</xdr:col>
      <xdr:colOff>180340</xdr:colOff>
      <xdr:row>78</xdr:row>
      <xdr:rowOff>140500</xdr:rowOff>
    </xdr:to>
    <xdr:cxnSp macro="">
      <xdr:nvCxnSpPr>
        <xdr:cNvPr id="394" name="直線コネクタ 393"/>
        <xdr:cNvCxnSpPr/>
      </xdr:nvCxnSpPr>
      <xdr:spPr>
        <a:xfrm flipV="1">
          <a:off x="10475595" y="12318850"/>
          <a:ext cx="1270" cy="119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144327</xdr:rowOff>
    </xdr:from>
    <xdr:ext cx="469744" cy="259045"/>
    <xdr:sp macro="" textlink="">
      <xdr:nvSpPr>
        <xdr:cNvPr id="395" name="商工費最小値テキスト"/>
        <xdr:cNvSpPr txBox="1"/>
      </xdr:nvSpPr>
      <xdr:spPr>
        <a:xfrm>
          <a:off x="10528300" y="135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5,972</a:t>
          </a:r>
          <a:endParaRPr kumimoji="1" lang="ja-JP" altLang="en-US" sz="1000" b="1">
            <a:latin typeface="ＭＳ Ｐゴシック"/>
          </a:endParaRPr>
        </a:p>
      </xdr:txBody>
    </xdr:sp>
    <xdr:clientData/>
  </xdr:oneCellAnchor>
  <xdr:twoCellAnchor>
    <xdr:from>
      <xdr:col>15</xdr:col>
      <xdr:colOff>92075</xdr:colOff>
      <xdr:row>78</xdr:row>
      <xdr:rowOff>140500</xdr:rowOff>
    </xdr:from>
    <xdr:to>
      <xdr:col>15</xdr:col>
      <xdr:colOff>269875</xdr:colOff>
      <xdr:row>78</xdr:row>
      <xdr:rowOff>140500</xdr:rowOff>
    </xdr:to>
    <xdr:cxnSp macro="">
      <xdr:nvCxnSpPr>
        <xdr:cNvPr id="396" name="直線コネクタ 395"/>
        <xdr:cNvCxnSpPr/>
      </xdr:nvCxnSpPr>
      <xdr:spPr>
        <a:xfrm>
          <a:off x="10388600" y="135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92577</xdr:rowOff>
    </xdr:from>
    <xdr:ext cx="534377" cy="259045"/>
    <xdr:sp macro="" textlink="">
      <xdr:nvSpPr>
        <xdr:cNvPr id="397" name="商工費最大値テキスト"/>
        <xdr:cNvSpPr txBox="1"/>
      </xdr:nvSpPr>
      <xdr:spPr>
        <a:xfrm>
          <a:off x="10528300" y="1209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47,783</a:t>
          </a:r>
          <a:endParaRPr kumimoji="1" lang="ja-JP" altLang="en-US" sz="1000" b="1">
            <a:latin typeface="ＭＳ Ｐゴシック"/>
          </a:endParaRPr>
        </a:p>
      </xdr:txBody>
    </xdr:sp>
    <xdr:clientData/>
  </xdr:oneCellAnchor>
  <xdr:twoCellAnchor>
    <xdr:from>
      <xdr:col>15</xdr:col>
      <xdr:colOff>92075</xdr:colOff>
      <xdr:row>71</xdr:row>
      <xdr:rowOff>145900</xdr:rowOff>
    </xdr:from>
    <xdr:to>
      <xdr:col>15</xdr:col>
      <xdr:colOff>269875</xdr:colOff>
      <xdr:row>71</xdr:row>
      <xdr:rowOff>145900</xdr:rowOff>
    </xdr:to>
    <xdr:cxnSp macro="">
      <xdr:nvCxnSpPr>
        <xdr:cNvPr id="398" name="直線コネクタ 397"/>
        <xdr:cNvCxnSpPr/>
      </xdr:nvCxnSpPr>
      <xdr:spPr>
        <a:xfrm>
          <a:off x="10388600" y="1231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50718</xdr:rowOff>
    </xdr:from>
    <xdr:to>
      <xdr:col>15</xdr:col>
      <xdr:colOff>180975</xdr:colOff>
      <xdr:row>75</xdr:row>
      <xdr:rowOff>44488</xdr:rowOff>
    </xdr:to>
    <xdr:cxnSp macro="">
      <xdr:nvCxnSpPr>
        <xdr:cNvPr id="399" name="直線コネクタ 398"/>
        <xdr:cNvCxnSpPr/>
      </xdr:nvCxnSpPr>
      <xdr:spPr>
        <a:xfrm>
          <a:off x="9639300" y="12738018"/>
          <a:ext cx="838200" cy="16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170470</xdr:rowOff>
    </xdr:from>
    <xdr:ext cx="534377" cy="259045"/>
    <xdr:sp macro="" textlink="">
      <xdr:nvSpPr>
        <xdr:cNvPr id="400" name="商工費平均値テキスト"/>
        <xdr:cNvSpPr txBox="1"/>
      </xdr:nvSpPr>
      <xdr:spPr>
        <a:xfrm>
          <a:off x="10528300" y="12686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147593</xdr:rowOff>
    </xdr:from>
    <xdr:to>
      <xdr:col>15</xdr:col>
      <xdr:colOff>231775</xdr:colOff>
      <xdr:row>75</xdr:row>
      <xdr:rowOff>77743</xdr:rowOff>
    </xdr:to>
    <xdr:sp macro="" textlink="">
      <xdr:nvSpPr>
        <xdr:cNvPr id="401" name="フローチャート : 判断 400"/>
        <xdr:cNvSpPr/>
      </xdr:nvSpPr>
      <xdr:spPr>
        <a:xfrm>
          <a:off x="10426700" y="1283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36887</xdr:rowOff>
    </xdr:from>
    <xdr:to>
      <xdr:col>14</xdr:col>
      <xdr:colOff>28575</xdr:colOff>
      <xdr:row>74</xdr:row>
      <xdr:rowOff>50718</xdr:rowOff>
    </xdr:to>
    <xdr:cxnSp macro="">
      <xdr:nvCxnSpPr>
        <xdr:cNvPr id="402" name="直線コネクタ 401"/>
        <xdr:cNvCxnSpPr/>
      </xdr:nvCxnSpPr>
      <xdr:spPr>
        <a:xfrm>
          <a:off x="8750300" y="12552737"/>
          <a:ext cx="889000" cy="18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105702</xdr:rowOff>
    </xdr:from>
    <xdr:to>
      <xdr:col>14</xdr:col>
      <xdr:colOff>79375</xdr:colOff>
      <xdr:row>75</xdr:row>
      <xdr:rowOff>35852</xdr:rowOff>
    </xdr:to>
    <xdr:sp macro="" textlink="">
      <xdr:nvSpPr>
        <xdr:cNvPr id="403" name="フローチャート : 判断 402"/>
        <xdr:cNvSpPr/>
      </xdr:nvSpPr>
      <xdr:spPr>
        <a:xfrm>
          <a:off x="9588500" y="1279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26979</xdr:rowOff>
    </xdr:from>
    <xdr:ext cx="534377" cy="259045"/>
    <xdr:sp macro="" textlink="">
      <xdr:nvSpPr>
        <xdr:cNvPr id="404" name="テキスト ボックス 403"/>
        <xdr:cNvSpPr txBox="1"/>
      </xdr:nvSpPr>
      <xdr:spPr>
        <a:xfrm>
          <a:off x="9359411" y="1288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29,412</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58890</xdr:rowOff>
    </xdr:from>
    <xdr:to>
      <xdr:col>12</xdr:col>
      <xdr:colOff>511175</xdr:colOff>
      <xdr:row>73</xdr:row>
      <xdr:rowOff>36887</xdr:rowOff>
    </xdr:to>
    <xdr:cxnSp macro="">
      <xdr:nvCxnSpPr>
        <xdr:cNvPr id="405" name="直線コネクタ 404"/>
        <xdr:cNvCxnSpPr/>
      </xdr:nvCxnSpPr>
      <xdr:spPr>
        <a:xfrm>
          <a:off x="7861300" y="12403290"/>
          <a:ext cx="889000" cy="1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73</xdr:row>
      <xdr:rowOff>83785</xdr:rowOff>
    </xdr:from>
    <xdr:to>
      <xdr:col>12</xdr:col>
      <xdr:colOff>561975</xdr:colOff>
      <xdr:row>74</xdr:row>
      <xdr:rowOff>13935</xdr:rowOff>
    </xdr:to>
    <xdr:sp macro="" textlink="">
      <xdr:nvSpPr>
        <xdr:cNvPr id="406" name="フローチャート : 判断 405"/>
        <xdr:cNvSpPr/>
      </xdr:nvSpPr>
      <xdr:spPr>
        <a:xfrm>
          <a:off x="8699500" y="125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5062</xdr:rowOff>
    </xdr:from>
    <xdr:ext cx="534377" cy="259045"/>
    <xdr:sp macro="" textlink="">
      <xdr:nvSpPr>
        <xdr:cNvPr id="407" name="テキスト ボックス 406"/>
        <xdr:cNvSpPr txBox="1"/>
      </xdr:nvSpPr>
      <xdr:spPr>
        <a:xfrm>
          <a:off x="8483111" y="1269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149587</xdr:rowOff>
    </xdr:from>
    <xdr:to>
      <xdr:col>11</xdr:col>
      <xdr:colOff>307975</xdr:colOff>
      <xdr:row>72</xdr:row>
      <xdr:rowOff>58890</xdr:rowOff>
    </xdr:to>
    <xdr:cxnSp macro="">
      <xdr:nvCxnSpPr>
        <xdr:cNvPr id="408" name="直線コネクタ 407"/>
        <xdr:cNvCxnSpPr/>
      </xdr:nvCxnSpPr>
      <xdr:spPr>
        <a:xfrm>
          <a:off x="6972300" y="12151087"/>
          <a:ext cx="889000" cy="25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72</xdr:row>
      <xdr:rowOff>103959</xdr:rowOff>
    </xdr:from>
    <xdr:to>
      <xdr:col>11</xdr:col>
      <xdr:colOff>358775</xdr:colOff>
      <xdr:row>73</xdr:row>
      <xdr:rowOff>34109</xdr:rowOff>
    </xdr:to>
    <xdr:sp macro="" textlink="">
      <xdr:nvSpPr>
        <xdr:cNvPr id="409" name="フローチャート : 判断 408"/>
        <xdr:cNvSpPr/>
      </xdr:nvSpPr>
      <xdr:spPr>
        <a:xfrm>
          <a:off x="7810500" y="1244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25236</xdr:rowOff>
    </xdr:from>
    <xdr:ext cx="534377" cy="259045"/>
    <xdr:sp macro="" textlink="">
      <xdr:nvSpPr>
        <xdr:cNvPr id="410" name="テキスト ボックス 409"/>
        <xdr:cNvSpPr txBox="1"/>
      </xdr:nvSpPr>
      <xdr:spPr>
        <a:xfrm>
          <a:off x="7594111" y="1254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41,473</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14462</xdr:rowOff>
    </xdr:from>
    <xdr:to>
      <xdr:col>10</xdr:col>
      <xdr:colOff>155575</xdr:colOff>
      <xdr:row>73</xdr:row>
      <xdr:rowOff>116062</xdr:rowOff>
    </xdr:to>
    <xdr:sp macro="" textlink="">
      <xdr:nvSpPr>
        <xdr:cNvPr id="411" name="フローチャート : 判断 410"/>
        <xdr:cNvSpPr/>
      </xdr:nvSpPr>
      <xdr:spPr>
        <a:xfrm>
          <a:off x="6921500" y="125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107189</xdr:rowOff>
    </xdr:from>
    <xdr:ext cx="534377" cy="259045"/>
    <xdr:sp macro="" textlink="">
      <xdr:nvSpPr>
        <xdr:cNvPr id="412" name="テキスト ボックス 411"/>
        <xdr:cNvSpPr txBox="1"/>
      </xdr:nvSpPr>
      <xdr:spPr>
        <a:xfrm>
          <a:off x="6705111" y="1262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165138</xdr:rowOff>
    </xdr:from>
    <xdr:to>
      <xdr:col>15</xdr:col>
      <xdr:colOff>231775</xdr:colOff>
      <xdr:row>75</xdr:row>
      <xdr:rowOff>95288</xdr:rowOff>
    </xdr:to>
    <xdr:sp macro="" textlink="">
      <xdr:nvSpPr>
        <xdr:cNvPr id="418" name="円/楕円 417"/>
        <xdr:cNvSpPr/>
      </xdr:nvSpPr>
      <xdr:spPr>
        <a:xfrm>
          <a:off x="10426700" y="128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143565</xdr:rowOff>
    </xdr:from>
    <xdr:ext cx="534377" cy="259045"/>
    <xdr:sp macro="" textlink="">
      <xdr:nvSpPr>
        <xdr:cNvPr id="419" name="商工費該当値テキスト"/>
        <xdr:cNvSpPr txBox="1"/>
      </xdr:nvSpPr>
      <xdr:spPr>
        <a:xfrm>
          <a:off x="10528300" y="128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27,332</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171368</xdr:rowOff>
    </xdr:from>
    <xdr:to>
      <xdr:col>14</xdr:col>
      <xdr:colOff>79375</xdr:colOff>
      <xdr:row>74</xdr:row>
      <xdr:rowOff>101518</xdr:rowOff>
    </xdr:to>
    <xdr:sp macro="" textlink="">
      <xdr:nvSpPr>
        <xdr:cNvPr id="420" name="円/楕円 419"/>
        <xdr:cNvSpPr/>
      </xdr:nvSpPr>
      <xdr:spPr>
        <a:xfrm>
          <a:off x="9588500" y="1268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118045</xdr:rowOff>
    </xdr:from>
    <xdr:ext cx="534377" cy="259045"/>
    <xdr:sp macro="" textlink="">
      <xdr:nvSpPr>
        <xdr:cNvPr id="421" name="テキスト ボックス 420"/>
        <xdr:cNvSpPr txBox="1"/>
      </xdr:nvSpPr>
      <xdr:spPr>
        <a:xfrm>
          <a:off x="9359411" y="1246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33,114</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157537</xdr:rowOff>
    </xdr:from>
    <xdr:to>
      <xdr:col>12</xdr:col>
      <xdr:colOff>561975</xdr:colOff>
      <xdr:row>73</xdr:row>
      <xdr:rowOff>87687</xdr:rowOff>
    </xdr:to>
    <xdr:sp macro="" textlink="">
      <xdr:nvSpPr>
        <xdr:cNvPr id="422" name="円/楕円 421"/>
        <xdr:cNvSpPr/>
      </xdr:nvSpPr>
      <xdr:spPr>
        <a:xfrm>
          <a:off x="8699500" y="1250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104214</xdr:rowOff>
    </xdr:from>
    <xdr:ext cx="534377" cy="259045"/>
    <xdr:sp macro="" textlink="">
      <xdr:nvSpPr>
        <xdr:cNvPr id="423" name="テキスト ボックス 422"/>
        <xdr:cNvSpPr txBox="1"/>
      </xdr:nvSpPr>
      <xdr:spPr>
        <a:xfrm>
          <a:off x="8483111" y="1227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39,598</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8090</xdr:rowOff>
    </xdr:from>
    <xdr:to>
      <xdr:col>11</xdr:col>
      <xdr:colOff>358775</xdr:colOff>
      <xdr:row>72</xdr:row>
      <xdr:rowOff>109690</xdr:rowOff>
    </xdr:to>
    <xdr:sp macro="" textlink="">
      <xdr:nvSpPr>
        <xdr:cNvPr id="424" name="円/楕円 423"/>
        <xdr:cNvSpPr/>
      </xdr:nvSpPr>
      <xdr:spPr>
        <a:xfrm>
          <a:off x="7810500" y="123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126217</xdr:rowOff>
    </xdr:from>
    <xdr:ext cx="534377" cy="259045"/>
    <xdr:sp macro="" textlink="">
      <xdr:nvSpPr>
        <xdr:cNvPr id="425" name="テキスト ボックス 424"/>
        <xdr:cNvSpPr txBox="1"/>
      </xdr:nvSpPr>
      <xdr:spPr>
        <a:xfrm>
          <a:off x="7594111" y="1212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44,828</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98787</xdr:rowOff>
    </xdr:from>
    <xdr:to>
      <xdr:col>10</xdr:col>
      <xdr:colOff>155575</xdr:colOff>
      <xdr:row>71</xdr:row>
      <xdr:rowOff>28937</xdr:rowOff>
    </xdr:to>
    <xdr:sp macro="" textlink="">
      <xdr:nvSpPr>
        <xdr:cNvPr id="426" name="円/楕円 425"/>
        <xdr:cNvSpPr/>
      </xdr:nvSpPr>
      <xdr:spPr>
        <a:xfrm>
          <a:off x="6921500" y="121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45464</xdr:rowOff>
    </xdr:from>
    <xdr:ext cx="534377" cy="259045"/>
    <xdr:sp macro="" textlink="">
      <xdr:nvSpPr>
        <xdr:cNvPr id="427" name="テキスト ボックス 426"/>
        <xdr:cNvSpPr txBox="1"/>
      </xdr:nvSpPr>
      <xdr:spPr>
        <a:xfrm>
          <a:off x="6705111" y="118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9" name="正方形/長方形 42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30" name="正方形/長方形 42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31" name="正方形/長方形 43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2" name="正方形/長方形 43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6" name="テキスト ボックス 43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8" name="テキスト ボックス 43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40182</xdr:rowOff>
    </xdr:from>
    <xdr:to>
      <xdr:col>15</xdr:col>
      <xdr:colOff>180340</xdr:colOff>
      <xdr:row>99</xdr:row>
      <xdr:rowOff>22733</xdr:rowOff>
    </xdr:to>
    <xdr:cxnSp macro="">
      <xdr:nvCxnSpPr>
        <xdr:cNvPr id="450" name="直線コネクタ 449"/>
        <xdr:cNvCxnSpPr/>
      </xdr:nvCxnSpPr>
      <xdr:spPr>
        <a:xfrm flipV="1">
          <a:off x="10475595" y="15985032"/>
          <a:ext cx="1270" cy="1011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26560</xdr:rowOff>
    </xdr:from>
    <xdr:ext cx="534377" cy="259045"/>
    <xdr:sp macro="" textlink="">
      <xdr:nvSpPr>
        <xdr:cNvPr id="451" name="土木費最小値テキスト"/>
        <xdr:cNvSpPr txBox="1"/>
      </xdr:nvSpPr>
      <xdr:spPr>
        <a:xfrm>
          <a:off x="10528300" y="170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40,570</a:t>
          </a:r>
          <a:endParaRPr kumimoji="1" lang="ja-JP" altLang="en-US" sz="1000" b="1">
            <a:latin typeface="ＭＳ Ｐゴシック"/>
          </a:endParaRPr>
        </a:p>
      </xdr:txBody>
    </xdr:sp>
    <xdr:clientData/>
  </xdr:oneCellAnchor>
  <xdr:twoCellAnchor>
    <xdr:from>
      <xdr:col>15</xdr:col>
      <xdr:colOff>92075</xdr:colOff>
      <xdr:row>99</xdr:row>
      <xdr:rowOff>22733</xdr:rowOff>
    </xdr:from>
    <xdr:to>
      <xdr:col>15</xdr:col>
      <xdr:colOff>269875</xdr:colOff>
      <xdr:row>99</xdr:row>
      <xdr:rowOff>22733</xdr:rowOff>
    </xdr:to>
    <xdr:cxnSp macro="">
      <xdr:nvCxnSpPr>
        <xdr:cNvPr id="452" name="直線コネクタ 451"/>
        <xdr:cNvCxnSpPr/>
      </xdr:nvCxnSpPr>
      <xdr:spPr>
        <a:xfrm>
          <a:off x="10388600" y="169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158309</xdr:rowOff>
    </xdr:from>
    <xdr:ext cx="534377" cy="259045"/>
    <xdr:sp macro="" textlink="">
      <xdr:nvSpPr>
        <xdr:cNvPr id="453" name="土木費最大値テキスト"/>
        <xdr:cNvSpPr txBox="1"/>
      </xdr:nvSpPr>
      <xdr:spPr>
        <a:xfrm>
          <a:off x="10528300" y="1576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67,112</a:t>
          </a:r>
          <a:endParaRPr kumimoji="1" lang="ja-JP" altLang="en-US" sz="1000" b="1">
            <a:latin typeface="ＭＳ Ｐゴシック"/>
          </a:endParaRPr>
        </a:p>
      </xdr:txBody>
    </xdr:sp>
    <xdr:clientData/>
  </xdr:oneCellAnchor>
  <xdr:twoCellAnchor>
    <xdr:from>
      <xdr:col>15</xdr:col>
      <xdr:colOff>92075</xdr:colOff>
      <xdr:row>93</xdr:row>
      <xdr:rowOff>40182</xdr:rowOff>
    </xdr:from>
    <xdr:to>
      <xdr:col>15</xdr:col>
      <xdr:colOff>269875</xdr:colOff>
      <xdr:row>93</xdr:row>
      <xdr:rowOff>40182</xdr:rowOff>
    </xdr:to>
    <xdr:cxnSp macro="">
      <xdr:nvCxnSpPr>
        <xdr:cNvPr id="454" name="直線コネクタ 453"/>
        <xdr:cNvCxnSpPr/>
      </xdr:nvCxnSpPr>
      <xdr:spPr>
        <a:xfrm>
          <a:off x="10388600" y="1598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4902</xdr:rowOff>
    </xdr:from>
    <xdr:to>
      <xdr:col>15</xdr:col>
      <xdr:colOff>180975</xdr:colOff>
      <xdr:row>95</xdr:row>
      <xdr:rowOff>168770</xdr:rowOff>
    </xdr:to>
    <xdr:cxnSp macro="">
      <xdr:nvCxnSpPr>
        <xdr:cNvPr id="455" name="直線コネクタ 454"/>
        <xdr:cNvCxnSpPr/>
      </xdr:nvCxnSpPr>
      <xdr:spPr>
        <a:xfrm flipV="1">
          <a:off x="9639300" y="16292652"/>
          <a:ext cx="838200" cy="16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104742</xdr:rowOff>
    </xdr:from>
    <xdr:ext cx="534377" cy="259045"/>
    <xdr:sp macro="" textlink="">
      <xdr:nvSpPr>
        <xdr:cNvPr id="456" name="土木費平均値テキスト"/>
        <xdr:cNvSpPr txBox="1"/>
      </xdr:nvSpPr>
      <xdr:spPr>
        <a:xfrm>
          <a:off x="10528300" y="16392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54,518</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126315</xdr:rowOff>
    </xdr:from>
    <xdr:to>
      <xdr:col>15</xdr:col>
      <xdr:colOff>231775</xdr:colOff>
      <xdr:row>96</xdr:row>
      <xdr:rowOff>56465</xdr:rowOff>
    </xdr:to>
    <xdr:sp macro="" textlink="">
      <xdr:nvSpPr>
        <xdr:cNvPr id="457" name="フローチャート : 判断 456"/>
        <xdr:cNvSpPr/>
      </xdr:nvSpPr>
      <xdr:spPr>
        <a:xfrm>
          <a:off x="10426700" y="1641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91542</xdr:rowOff>
    </xdr:from>
    <xdr:to>
      <xdr:col>14</xdr:col>
      <xdr:colOff>28575</xdr:colOff>
      <xdr:row>95</xdr:row>
      <xdr:rowOff>168770</xdr:rowOff>
    </xdr:to>
    <xdr:cxnSp macro="">
      <xdr:nvCxnSpPr>
        <xdr:cNvPr id="458" name="直線コネクタ 457"/>
        <xdr:cNvCxnSpPr/>
      </xdr:nvCxnSpPr>
      <xdr:spPr>
        <a:xfrm>
          <a:off x="8750300" y="16036392"/>
          <a:ext cx="889000" cy="42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1651</xdr:rowOff>
    </xdr:from>
    <xdr:to>
      <xdr:col>14</xdr:col>
      <xdr:colOff>79375</xdr:colOff>
      <xdr:row>96</xdr:row>
      <xdr:rowOff>103251</xdr:rowOff>
    </xdr:to>
    <xdr:sp macro="" textlink="">
      <xdr:nvSpPr>
        <xdr:cNvPr id="459" name="フローチャート : 判断 458"/>
        <xdr:cNvSpPr/>
      </xdr:nvSpPr>
      <xdr:spPr>
        <a:xfrm>
          <a:off x="9588500" y="164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94378</xdr:rowOff>
    </xdr:from>
    <xdr:ext cx="534377" cy="259045"/>
    <xdr:sp macro="" textlink="">
      <xdr:nvSpPr>
        <xdr:cNvPr id="460" name="テキスト ボックス 459"/>
        <xdr:cNvSpPr txBox="1"/>
      </xdr:nvSpPr>
      <xdr:spPr>
        <a:xfrm>
          <a:off x="9359411" y="165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53,290</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28981</xdr:rowOff>
    </xdr:from>
    <xdr:to>
      <xdr:col>12</xdr:col>
      <xdr:colOff>511175</xdr:colOff>
      <xdr:row>93</xdr:row>
      <xdr:rowOff>91542</xdr:rowOff>
    </xdr:to>
    <xdr:cxnSp macro="">
      <xdr:nvCxnSpPr>
        <xdr:cNvPr id="461" name="直線コネクタ 460"/>
        <xdr:cNvCxnSpPr/>
      </xdr:nvCxnSpPr>
      <xdr:spPr>
        <a:xfrm>
          <a:off x="7861300" y="15802381"/>
          <a:ext cx="889000" cy="23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129476</xdr:rowOff>
    </xdr:from>
    <xdr:to>
      <xdr:col>12</xdr:col>
      <xdr:colOff>561975</xdr:colOff>
      <xdr:row>95</xdr:row>
      <xdr:rowOff>59626</xdr:rowOff>
    </xdr:to>
    <xdr:sp macro="" textlink="">
      <xdr:nvSpPr>
        <xdr:cNvPr id="462" name="フローチャート : 判断 461"/>
        <xdr:cNvSpPr/>
      </xdr:nvSpPr>
      <xdr:spPr>
        <a:xfrm>
          <a:off x="8699500" y="1624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50753</xdr:rowOff>
    </xdr:from>
    <xdr:ext cx="534377" cy="259045"/>
    <xdr:sp macro="" textlink="">
      <xdr:nvSpPr>
        <xdr:cNvPr id="463" name="テキスト ボックス 462"/>
        <xdr:cNvSpPr txBox="1"/>
      </xdr:nvSpPr>
      <xdr:spPr>
        <a:xfrm>
          <a:off x="8483111" y="1633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58,935</a:t>
          </a:r>
          <a:endParaRPr kumimoji="1" lang="ja-JP" altLang="en-US" sz="1000" b="1">
            <a:solidFill>
              <a:srgbClr val="000080"/>
            </a:solidFill>
            <a:latin typeface="ＭＳ Ｐゴシック"/>
          </a:endParaRPr>
        </a:p>
      </xdr:txBody>
    </xdr:sp>
    <xdr:clientData/>
  </xdr:oneCellAnchor>
  <xdr:twoCellAnchor>
    <xdr:from>
      <xdr:col>10</xdr:col>
      <xdr:colOff>104775</xdr:colOff>
      <xdr:row>90</xdr:row>
      <xdr:rowOff>15456</xdr:rowOff>
    </xdr:from>
    <xdr:to>
      <xdr:col>11</xdr:col>
      <xdr:colOff>307975</xdr:colOff>
      <xdr:row>92</xdr:row>
      <xdr:rowOff>28981</xdr:rowOff>
    </xdr:to>
    <xdr:cxnSp macro="">
      <xdr:nvCxnSpPr>
        <xdr:cNvPr id="464" name="直線コネクタ 463"/>
        <xdr:cNvCxnSpPr/>
      </xdr:nvCxnSpPr>
      <xdr:spPr>
        <a:xfrm>
          <a:off x="6972300" y="15445956"/>
          <a:ext cx="889000" cy="35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74651</xdr:rowOff>
    </xdr:from>
    <xdr:to>
      <xdr:col>11</xdr:col>
      <xdr:colOff>358775</xdr:colOff>
      <xdr:row>96</xdr:row>
      <xdr:rowOff>4801</xdr:rowOff>
    </xdr:to>
    <xdr:sp macro="" textlink="">
      <xdr:nvSpPr>
        <xdr:cNvPr id="465" name="フローチャート : 判断 464"/>
        <xdr:cNvSpPr/>
      </xdr:nvSpPr>
      <xdr:spPr>
        <a:xfrm>
          <a:off x="7810500" y="1636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167378</xdr:rowOff>
    </xdr:from>
    <xdr:ext cx="534377" cy="259045"/>
    <xdr:sp macro="" textlink="">
      <xdr:nvSpPr>
        <xdr:cNvPr id="466" name="テキスト ボックス 465"/>
        <xdr:cNvSpPr txBox="1"/>
      </xdr:nvSpPr>
      <xdr:spPr>
        <a:xfrm>
          <a:off x="7594111" y="1645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55,874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94614</xdr:rowOff>
    </xdr:from>
    <xdr:to>
      <xdr:col>10</xdr:col>
      <xdr:colOff>155575</xdr:colOff>
      <xdr:row>97</xdr:row>
      <xdr:rowOff>24764</xdr:rowOff>
    </xdr:to>
    <xdr:sp macro="" textlink="">
      <xdr:nvSpPr>
        <xdr:cNvPr id="467" name="フローチャート : 判断 466"/>
        <xdr:cNvSpPr/>
      </xdr:nvSpPr>
      <xdr:spPr>
        <a:xfrm>
          <a:off x="6921500" y="1655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15891</xdr:rowOff>
    </xdr:from>
    <xdr:ext cx="534377" cy="259045"/>
    <xdr:sp macro="" textlink="">
      <xdr:nvSpPr>
        <xdr:cNvPr id="468" name="テキスト ボックス 467"/>
        <xdr:cNvSpPr txBox="1"/>
      </xdr:nvSpPr>
      <xdr:spPr>
        <a:xfrm>
          <a:off x="6705111" y="1664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125552</xdr:rowOff>
    </xdr:from>
    <xdr:to>
      <xdr:col>15</xdr:col>
      <xdr:colOff>231775</xdr:colOff>
      <xdr:row>95</xdr:row>
      <xdr:rowOff>55702</xdr:rowOff>
    </xdr:to>
    <xdr:sp macro="" textlink="">
      <xdr:nvSpPr>
        <xdr:cNvPr id="474" name="円/楕円 473"/>
        <xdr:cNvSpPr/>
      </xdr:nvSpPr>
      <xdr:spPr>
        <a:xfrm>
          <a:off x="10426700" y="162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148429</xdr:rowOff>
    </xdr:from>
    <xdr:ext cx="534377" cy="259045"/>
    <xdr:sp macro="" textlink="">
      <xdr:nvSpPr>
        <xdr:cNvPr id="475" name="土木費該当値テキスト"/>
        <xdr:cNvSpPr txBox="1"/>
      </xdr:nvSpPr>
      <xdr:spPr>
        <a:xfrm>
          <a:off x="10528300" y="160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59,038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117970</xdr:rowOff>
    </xdr:from>
    <xdr:to>
      <xdr:col>14</xdr:col>
      <xdr:colOff>79375</xdr:colOff>
      <xdr:row>96</xdr:row>
      <xdr:rowOff>48120</xdr:rowOff>
    </xdr:to>
    <xdr:sp macro="" textlink="">
      <xdr:nvSpPr>
        <xdr:cNvPr id="476" name="円/楕円 475"/>
        <xdr:cNvSpPr/>
      </xdr:nvSpPr>
      <xdr:spPr>
        <a:xfrm>
          <a:off x="9588500" y="164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64647</xdr:rowOff>
    </xdr:from>
    <xdr:ext cx="534377" cy="259045"/>
    <xdr:sp macro="" textlink="">
      <xdr:nvSpPr>
        <xdr:cNvPr id="477" name="テキスト ボックス 476"/>
        <xdr:cNvSpPr txBox="1"/>
      </xdr:nvSpPr>
      <xdr:spPr>
        <a:xfrm>
          <a:off x="9359411" y="1618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54,737</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40742</xdr:rowOff>
    </xdr:from>
    <xdr:to>
      <xdr:col>12</xdr:col>
      <xdr:colOff>561975</xdr:colOff>
      <xdr:row>93</xdr:row>
      <xdr:rowOff>142342</xdr:rowOff>
    </xdr:to>
    <xdr:sp macro="" textlink="">
      <xdr:nvSpPr>
        <xdr:cNvPr id="478" name="円/楕円 477"/>
        <xdr:cNvSpPr/>
      </xdr:nvSpPr>
      <xdr:spPr>
        <a:xfrm>
          <a:off x="8699500" y="159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158869</xdr:rowOff>
    </xdr:from>
    <xdr:ext cx="534377" cy="259045"/>
    <xdr:sp macro="" textlink="">
      <xdr:nvSpPr>
        <xdr:cNvPr id="479" name="テキスト ボックス 478"/>
        <xdr:cNvSpPr txBox="1"/>
      </xdr:nvSpPr>
      <xdr:spPr>
        <a:xfrm>
          <a:off x="8483111" y="1576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65,764</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149631</xdr:rowOff>
    </xdr:from>
    <xdr:to>
      <xdr:col>11</xdr:col>
      <xdr:colOff>358775</xdr:colOff>
      <xdr:row>92</xdr:row>
      <xdr:rowOff>79781</xdr:rowOff>
    </xdr:to>
    <xdr:sp macro="" textlink="">
      <xdr:nvSpPr>
        <xdr:cNvPr id="480" name="円/楕円 479"/>
        <xdr:cNvSpPr/>
      </xdr:nvSpPr>
      <xdr:spPr>
        <a:xfrm>
          <a:off x="7810500" y="1575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96308</xdr:rowOff>
    </xdr:from>
    <xdr:ext cx="534377" cy="259045"/>
    <xdr:sp macro="" textlink="">
      <xdr:nvSpPr>
        <xdr:cNvPr id="481" name="テキスト ボックス 480"/>
        <xdr:cNvSpPr txBox="1"/>
      </xdr:nvSpPr>
      <xdr:spPr>
        <a:xfrm>
          <a:off x="7594111" y="1552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71,906</a:t>
          </a:r>
          <a:endParaRPr kumimoji="1" lang="ja-JP" altLang="en-US" sz="1000" b="1">
            <a:solidFill>
              <a:srgbClr val="FF0000"/>
            </a:solidFill>
            <a:latin typeface="ＭＳ Ｐゴシック"/>
          </a:endParaRPr>
        </a:p>
      </xdr:txBody>
    </xdr:sp>
    <xdr:clientData/>
  </xdr:oneCellAnchor>
  <xdr:twoCellAnchor>
    <xdr:from>
      <xdr:col>10</xdr:col>
      <xdr:colOff>53975</xdr:colOff>
      <xdr:row>89</xdr:row>
      <xdr:rowOff>136106</xdr:rowOff>
    </xdr:from>
    <xdr:to>
      <xdr:col>10</xdr:col>
      <xdr:colOff>155575</xdr:colOff>
      <xdr:row>90</xdr:row>
      <xdr:rowOff>66256</xdr:rowOff>
    </xdr:to>
    <xdr:sp macro="" textlink="">
      <xdr:nvSpPr>
        <xdr:cNvPr id="482" name="円/楕円 481"/>
        <xdr:cNvSpPr/>
      </xdr:nvSpPr>
      <xdr:spPr>
        <a:xfrm>
          <a:off x="6921500" y="153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88</xdr:row>
      <xdr:rowOff>82783</xdr:rowOff>
    </xdr:from>
    <xdr:ext cx="534377" cy="259045"/>
    <xdr:sp macro="" textlink="">
      <xdr:nvSpPr>
        <xdr:cNvPr id="483" name="テキスト ボックス 482"/>
        <xdr:cNvSpPr txBox="1"/>
      </xdr:nvSpPr>
      <xdr:spPr>
        <a:xfrm>
          <a:off x="6705111" y="1517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5" name="正方形/長方形 48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6" name="正方形/長方形 48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7" name="正方形/長方形 48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8" name="正方形/長方形 48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2" name="テキスト ボックス 49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18999</xdr:rowOff>
    </xdr:from>
    <xdr:to>
      <xdr:col>23</xdr:col>
      <xdr:colOff>516889</xdr:colOff>
      <xdr:row>38</xdr:row>
      <xdr:rowOff>26086</xdr:rowOff>
    </xdr:to>
    <xdr:cxnSp macro="">
      <xdr:nvCxnSpPr>
        <xdr:cNvPr id="504" name="直線コネクタ 503"/>
        <xdr:cNvCxnSpPr/>
      </xdr:nvCxnSpPr>
      <xdr:spPr>
        <a:xfrm flipV="1">
          <a:off x="16317595" y="5162499"/>
          <a:ext cx="1269"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29913</xdr:rowOff>
    </xdr:from>
    <xdr:ext cx="534377" cy="259045"/>
    <xdr:sp macro="" textlink="">
      <xdr:nvSpPr>
        <xdr:cNvPr id="505" name="警察費最小値テキスト"/>
        <xdr:cNvSpPr txBox="1"/>
      </xdr:nvSpPr>
      <xdr:spPr>
        <a:xfrm>
          <a:off x="16370300"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20,497</a:t>
          </a:r>
          <a:endParaRPr kumimoji="1" lang="ja-JP" altLang="en-US" sz="1000" b="1">
            <a:latin typeface="ＭＳ Ｐゴシック"/>
          </a:endParaRPr>
        </a:p>
      </xdr:txBody>
    </xdr:sp>
    <xdr:clientData/>
  </xdr:oneCellAnchor>
  <xdr:twoCellAnchor>
    <xdr:from>
      <xdr:col>23</xdr:col>
      <xdr:colOff>428625</xdr:colOff>
      <xdr:row>38</xdr:row>
      <xdr:rowOff>26086</xdr:rowOff>
    </xdr:from>
    <xdr:to>
      <xdr:col>23</xdr:col>
      <xdr:colOff>606425</xdr:colOff>
      <xdr:row>38</xdr:row>
      <xdr:rowOff>26086</xdr:rowOff>
    </xdr:to>
    <xdr:cxnSp macro="">
      <xdr:nvCxnSpPr>
        <xdr:cNvPr id="506" name="直線コネクタ 505"/>
        <xdr:cNvCxnSpPr/>
      </xdr:nvCxnSpPr>
      <xdr:spPr>
        <a:xfrm>
          <a:off x="16230600" y="654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137126</xdr:rowOff>
    </xdr:from>
    <xdr:ext cx="534377" cy="259045"/>
    <xdr:sp macro="" textlink="">
      <xdr:nvSpPr>
        <xdr:cNvPr id="507" name="警察費最大値テキスト"/>
        <xdr:cNvSpPr txBox="1"/>
      </xdr:nvSpPr>
      <xdr:spPr>
        <a:xfrm>
          <a:off x="16370300" y="493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26,528</a:t>
          </a:r>
          <a:endParaRPr kumimoji="1" lang="ja-JP" altLang="en-US" sz="1000" b="1">
            <a:latin typeface="ＭＳ Ｐゴシック"/>
          </a:endParaRPr>
        </a:p>
      </xdr:txBody>
    </xdr:sp>
    <xdr:clientData/>
  </xdr:oneCellAnchor>
  <xdr:twoCellAnchor>
    <xdr:from>
      <xdr:col>23</xdr:col>
      <xdr:colOff>428625</xdr:colOff>
      <xdr:row>30</xdr:row>
      <xdr:rowOff>18999</xdr:rowOff>
    </xdr:from>
    <xdr:to>
      <xdr:col>23</xdr:col>
      <xdr:colOff>606425</xdr:colOff>
      <xdr:row>30</xdr:row>
      <xdr:rowOff>18999</xdr:rowOff>
    </xdr:to>
    <xdr:cxnSp macro="">
      <xdr:nvCxnSpPr>
        <xdr:cNvPr id="508" name="直線コネクタ 507"/>
        <xdr:cNvCxnSpPr/>
      </xdr:nvCxnSpPr>
      <xdr:spPr>
        <a:xfrm>
          <a:off x="16230600" y="516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161417</xdr:rowOff>
    </xdr:from>
    <xdr:to>
      <xdr:col>23</xdr:col>
      <xdr:colOff>517525</xdr:colOff>
      <xdr:row>34</xdr:row>
      <xdr:rowOff>113640</xdr:rowOff>
    </xdr:to>
    <xdr:cxnSp macro="">
      <xdr:nvCxnSpPr>
        <xdr:cNvPr id="509" name="直線コネクタ 508"/>
        <xdr:cNvCxnSpPr/>
      </xdr:nvCxnSpPr>
      <xdr:spPr>
        <a:xfrm flipV="1">
          <a:off x="15481300" y="5476367"/>
          <a:ext cx="838200" cy="46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119448</xdr:rowOff>
    </xdr:from>
    <xdr:ext cx="534377" cy="259045"/>
    <xdr:sp macro="" textlink="">
      <xdr:nvSpPr>
        <xdr:cNvPr id="510" name="警察費平均値テキスト"/>
        <xdr:cNvSpPr txBox="1"/>
      </xdr:nvSpPr>
      <xdr:spPr>
        <a:xfrm>
          <a:off x="16370300" y="594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22,772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141021</xdr:rowOff>
    </xdr:from>
    <xdr:to>
      <xdr:col>23</xdr:col>
      <xdr:colOff>568325</xdr:colOff>
      <xdr:row>35</xdr:row>
      <xdr:rowOff>71171</xdr:rowOff>
    </xdr:to>
    <xdr:sp macro="" textlink="">
      <xdr:nvSpPr>
        <xdr:cNvPr id="511" name="フローチャート : 判断 510"/>
        <xdr:cNvSpPr/>
      </xdr:nvSpPr>
      <xdr:spPr>
        <a:xfrm>
          <a:off x="16268700" y="597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113640</xdr:rowOff>
    </xdr:from>
    <xdr:to>
      <xdr:col>22</xdr:col>
      <xdr:colOff>365125</xdr:colOff>
      <xdr:row>35</xdr:row>
      <xdr:rowOff>53746</xdr:rowOff>
    </xdr:to>
    <xdr:cxnSp macro="">
      <xdr:nvCxnSpPr>
        <xdr:cNvPr id="512" name="直線コネクタ 511"/>
        <xdr:cNvCxnSpPr/>
      </xdr:nvCxnSpPr>
      <xdr:spPr>
        <a:xfrm flipV="1">
          <a:off x="14592300" y="5942940"/>
          <a:ext cx="8890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97587</xdr:rowOff>
    </xdr:from>
    <xdr:to>
      <xdr:col>22</xdr:col>
      <xdr:colOff>415925</xdr:colOff>
      <xdr:row>36</xdr:row>
      <xdr:rowOff>27737</xdr:rowOff>
    </xdr:to>
    <xdr:sp macro="" textlink="">
      <xdr:nvSpPr>
        <xdr:cNvPr id="513" name="フローチャート : 判断 512"/>
        <xdr:cNvSpPr/>
      </xdr:nvSpPr>
      <xdr:spPr>
        <a:xfrm>
          <a:off x="15430500" y="60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18864</xdr:rowOff>
    </xdr:from>
    <xdr:ext cx="534377" cy="259045"/>
    <xdr:sp macro="" textlink="">
      <xdr:nvSpPr>
        <xdr:cNvPr id="514" name="テキスト ボックス 513"/>
        <xdr:cNvSpPr txBox="1"/>
      </xdr:nvSpPr>
      <xdr:spPr>
        <a:xfrm>
          <a:off x="15201411" y="61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22,212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53746</xdr:rowOff>
    </xdr:from>
    <xdr:to>
      <xdr:col>21</xdr:col>
      <xdr:colOff>161925</xdr:colOff>
      <xdr:row>37</xdr:row>
      <xdr:rowOff>59690</xdr:rowOff>
    </xdr:to>
    <xdr:cxnSp macro="">
      <xdr:nvCxnSpPr>
        <xdr:cNvPr id="515" name="直線コネクタ 514"/>
        <xdr:cNvCxnSpPr/>
      </xdr:nvCxnSpPr>
      <xdr:spPr>
        <a:xfrm flipV="1">
          <a:off x="13703300" y="6054496"/>
          <a:ext cx="889000" cy="3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118161</xdr:rowOff>
    </xdr:from>
    <xdr:to>
      <xdr:col>21</xdr:col>
      <xdr:colOff>212725</xdr:colOff>
      <xdr:row>36</xdr:row>
      <xdr:rowOff>48311</xdr:rowOff>
    </xdr:to>
    <xdr:sp macro="" textlink="">
      <xdr:nvSpPr>
        <xdr:cNvPr id="516" name="フローチャート : 判断 515"/>
        <xdr:cNvSpPr/>
      </xdr:nvSpPr>
      <xdr:spPr>
        <a:xfrm>
          <a:off x="14541500" y="611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39438</xdr:rowOff>
    </xdr:from>
    <xdr:ext cx="534377" cy="259045"/>
    <xdr:sp macro="" textlink="">
      <xdr:nvSpPr>
        <xdr:cNvPr id="517" name="テキスト ボックス 516"/>
        <xdr:cNvSpPr txBox="1"/>
      </xdr:nvSpPr>
      <xdr:spPr>
        <a:xfrm>
          <a:off x="14325111" y="62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22,122</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160274</xdr:rowOff>
    </xdr:from>
    <xdr:to>
      <xdr:col>19</xdr:col>
      <xdr:colOff>644525</xdr:colOff>
      <xdr:row>37</xdr:row>
      <xdr:rowOff>59690</xdr:rowOff>
    </xdr:to>
    <xdr:cxnSp macro="">
      <xdr:nvCxnSpPr>
        <xdr:cNvPr id="518" name="直線コネクタ 517"/>
        <xdr:cNvCxnSpPr/>
      </xdr:nvCxnSpPr>
      <xdr:spPr>
        <a:xfrm>
          <a:off x="12814300" y="5818124"/>
          <a:ext cx="889000" cy="5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20777</xdr:rowOff>
    </xdr:from>
    <xdr:to>
      <xdr:col>20</xdr:col>
      <xdr:colOff>9525</xdr:colOff>
      <xdr:row>37</xdr:row>
      <xdr:rowOff>122377</xdr:rowOff>
    </xdr:to>
    <xdr:sp macro="" textlink="">
      <xdr:nvSpPr>
        <xdr:cNvPr id="519" name="フローチャート : 判断 518"/>
        <xdr:cNvSpPr/>
      </xdr:nvSpPr>
      <xdr:spPr>
        <a:xfrm>
          <a:off x="136525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113504</xdr:rowOff>
    </xdr:from>
    <xdr:ext cx="534377" cy="259045"/>
    <xdr:sp macro="" textlink="">
      <xdr:nvSpPr>
        <xdr:cNvPr id="520" name="テキスト ボックス 519"/>
        <xdr:cNvSpPr txBox="1"/>
      </xdr:nvSpPr>
      <xdr:spPr>
        <a:xfrm>
          <a:off x="13436111" y="64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58725</xdr:rowOff>
    </xdr:from>
    <xdr:to>
      <xdr:col>18</xdr:col>
      <xdr:colOff>492125</xdr:colOff>
      <xdr:row>36</xdr:row>
      <xdr:rowOff>160325</xdr:rowOff>
    </xdr:to>
    <xdr:sp macro="" textlink="">
      <xdr:nvSpPr>
        <xdr:cNvPr id="521" name="フローチャート : 判断 520"/>
        <xdr:cNvSpPr/>
      </xdr:nvSpPr>
      <xdr:spPr>
        <a:xfrm>
          <a:off x="12763500" y="62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151452</xdr:rowOff>
    </xdr:from>
    <xdr:ext cx="534377" cy="259045"/>
    <xdr:sp macro="" textlink="">
      <xdr:nvSpPr>
        <xdr:cNvPr id="522" name="テキスト ボックス 521"/>
        <xdr:cNvSpPr txBox="1"/>
      </xdr:nvSpPr>
      <xdr:spPr>
        <a:xfrm>
          <a:off x="12547111" y="632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110617</xdr:rowOff>
    </xdr:from>
    <xdr:to>
      <xdr:col>23</xdr:col>
      <xdr:colOff>568325</xdr:colOff>
      <xdr:row>32</xdr:row>
      <xdr:rowOff>40767</xdr:rowOff>
    </xdr:to>
    <xdr:sp macro="" textlink="">
      <xdr:nvSpPr>
        <xdr:cNvPr id="528" name="円/楕円 527"/>
        <xdr:cNvSpPr/>
      </xdr:nvSpPr>
      <xdr:spPr>
        <a:xfrm>
          <a:off x="16268700" y="542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133494</xdr:rowOff>
    </xdr:from>
    <xdr:ext cx="534377" cy="259045"/>
    <xdr:sp macro="" textlink="">
      <xdr:nvSpPr>
        <xdr:cNvPr id="529" name="警察費該当値テキスト"/>
        <xdr:cNvSpPr txBox="1"/>
      </xdr:nvSpPr>
      <xdr:spPr>
        <a:xfrm>
          <a:off x="16370300" y="527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25,155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62840</xdr:rowOff>
    </xdr:from>
    <xdr:to>
      <xdr:col>22</xdr:col>
      <xdr:colOff>415925</xdr:colOff>
      <xdr:row>34</xdr:row>
      <xdr:rowOff>164440</xdr:rowOff>
    </xdr:to>
    <xdr:sp macro="" textlink="">
      <xdr:nvSpPr>
        <xdr:cNvPr id="530" name="円/楕円 529"/>
        <xdr:cNvSpPr/>
      </xdr:nvSpPr>
      <xdr:spPr>
        <a:xfrm>
          <a:off x="15430500" y="58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33</xdr:row>
      <xdr:rowOff>9517</xdr:rowOff>
    </xdr:from>
    <xdr:ext cx="534377" cy="259045"/>
    <xdr:sp macro="" textlink="">
      <xdr:nvSpPr>
        <xdr:cNvPr id="531" name="テキスト ボックス 530"/>
        <xdr:cNvSpPr txBox="1"/>
      </xdr:nvSpPr>
      <xdr:spPr>
        <a:xfrm>
          <a:off x="15201411" y="566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2946</xdr:rowOff>
    </xdr:from>
    <xdr:to>
      <xdr:col>21</xdr:col>
      <xdr:colOff>212725</xdr:colOff>
      <xdr:row>35</xdr:row>
      <xdr:rowOff>104546</xdr:rowOff>
    </xdr:to>
    <xdr:sp macro="" textlink="">
      <xdr:nvSpPr>
        <xdr:cNvPr id="532" name="円/楕円 531"/>
        <xdr:cNvSpPr/>
      </xdr:nvSpPr>
      <xdr:spPr>
        <a:xfrm>
          <a:off x="14541500" y="60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121073</xdr:rowOff>
    </xdr:from>
    <xdr:ext cx="534377" cy="259045"/>
    <xdr:sp macro="" textlink="">
      <xdr:nvSpPr>
        <xdr:cNvPr id="533" name="テキスト ボックス 532"/>
        <xdr:cNvSpPr txBox="1"/>
      </xdr:nvSpPr>
      <xdr:spPr>
        <a:xfrm>
          <a:off x="14325111" y="57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8890</xdr:rowOff>
    </xdr:from>
    <xdr:to>
      <xdr:col>20</xdr:col>
      <xdr:colOff>9525</xdr:colOff>
      <xdr:row>37</xdr:row>
      <xdr:rowOff>110490</xdr:rowOff>
    </xdr:to>
    <xdr:sp macro="" textlink="">
      <xdr:nvSpPr>
        <xdr:cNvPr id="534" name="円/楕円 533"/>
        <xdr:cNvSpPr/>
      </xdr:nvSpPr>
      <xdr:spPr>
        <a:xfrm>
          <a:off x="13652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127017</xdr:rowOff>
    </xdr:from>
    <xdr:ext cx="534377" cy="259045"/>
    <xdr:sp macro="" textlink="">
      <xdr:nvSpPr>
        <xdr:cNvPr id="535" name="テキスト ボックス 534"/>
        <xdr:cNvSpPr txBox="1"/>
      </xdr:nvSpPr>
      <xdr:spPr>
        <a:xfrm>
          <a:off x="13436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21,100</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109474</xdr:rowOff>
    </xdr:from>
    <xdr:to>
      <xdr:col>18</xdr:col>
      <xdr:colOff>492125</xdr:colOff>
      <xdr:row>34</xdr:row>
      <xdr:rowOff>39624</xdr:rowOff>
    </xdr:to>
    <xdr:sp macro="" textlink="">
      <xdr:nvSpPr>
        <xdr:cNvPr id="536" name="円/楕円 535"/>
        <xdr:cNvSpPr/>
      </xdr:nvSpPr>
      <xdr:spPr>
        <a:xfrm>
          <a:off x="12763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56151</xdr:rowOff>
    </xdr:from>
    <xdr:ext cx="534377" cy="259045"/>
    <xdr:sp macro="" textlink="">
      <xdr:nvSpPr>
        <xdr:cNvPr id="537" name="テキスト ボックス 536"/>
        <xdr:cNvSpPr txBox="1"/>
      </xdr:nvSpPr>
      <xdr:spPr>
        <a:xfrm>
          <a:off x="12547111" y="554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9" name="正方形/長方形 538"/>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0" name="正方形/長方形 539"/>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1" name="正方形/長方形 540"/>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2" name="正方形/長方形 541"/>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6" name="テキスト ボックス 54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8" name="テキスト ボックス 54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0" name="テキスト ボックス 54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2" name="テキスト ボックス 55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8" name="テキスト ボックス 55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166980</xdr:rowOff>
    </xdr:from>
    <xdr:to>
      <xdr:col>23</xdr:col>
      <xdr:colOff>516889</xdr:colOff>
      <xdr:row>58</xdr:row>
      <xdr:rowOff>23343</xdr:rowOff>
    </xdr:to>
    <xdr:cxnSp macro="">
      <xdr:nvCxnSpPr>
        <xdr:cNvPr id="560" name="直線コネクタ 559"/>
        <xdr:cNvCxnSpPr/>
      </xdr:nvCxnSpPr>
      <xdr:spPr>
        <a:xfrm flipV="1">
          <a:off x="16317595" y="8568030"/>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27170</xdr:rowOff>
    </xdr:from>
    <xdr:ext cx="534377" cy="259045"/>
    <xdr:sp macro="" textlink="">
      <xdr:nvSpPr>
        <xdr:cNvPr id="561" name="教育費最小値テキスト"/>
        <xdr:cNvSpPr txBox="1"/>
      </xdr:nvSpPr>
      <xdr:spPr>
        <a:xfrm>
          <a:off x="16370300" y="99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87,527</a:t>
          </a:r>
          <a:endParaRPr kumimoji="1" lang="ja-JP" altLang="en-US" sz="1000" b="1">
            <a:latin typeface="ＭＳ Ｐゴシック"/>
          </a:endParaRPr>
        </a:p>
      </xdr:txBody>
    </xdr:sp>
    <xdr:clientData/>
  </xdr:oneCellAnchor>
  <xdr:twoCellAnchor>
    <xdr:from>
      <xdr:col>23</xdr:col>
      <xdr:colOff>428625</xdr:colOff>
      <xdr:row>58</xdr:row>
      <xdr:rowOff>23343</xdr:rowOff>
    </xdr:from>
    <xdr:to>
      <xdr:col>23</xdr:col>
      <xdr:colOff>606425</xdr:colOff>
      <xdr:row>58</xdr:row>
      <xdr:rowOff>23343</xdr:rowOff>
    </xdr:to>
    <xdr:cxnSp macro="">
      <xdr:nvCxnSpPr>
        <xdr:cNvPr id="562" name="直線コネクタ 561"/>
        <xdr:cNvCxnSpPr/>
      </xdr:nvCxnSpPr>
      <xdr:spPr>
        <a:xfrm>
          <a:off x="16230600" y="996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113657</xdr:rowOff>
    </xdr:from>
    <xdr:ext cx="599010" cy="259045"/>
    <xdr:sp macro="" textlink="">
      <xdr:nvSpPr>
        <xdr:cNvPr id="563" name="教育費最大値テキスト"/>
        <xdr:cNvSpPr txBox="1"/>
      </xdr:nvSpPr>
      <xdr:spPr>
        <a:xfrm>
          <a:off x="16370300" y="834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105,892</a:t>
          </a:r>
          <a:endParaRPr kumimoji="1" lang="ja-JP" altLang="en-US" sz="1000" b="1">
            <a:latin typeface="ＭＳ Ｐゴシック"/>
          </a:endParaRPr>
        </a:p>
      </xdr:txBody>
    </xdr:sp>
    <xdr:clientData/>
  </xdr:oneCellAnchor>
  <xdr:twoCellAnchor>
    <xdr:from>
      <xdr:col>23</xdr:col>
      <xdr:colOff>428625</xdr:colOff>
      <xdr:row>49</xdr:row>
      <xdr:rowOff>166980</xdr:rowOff>
    </xdr:from>
    <xdr:to>
      <xdr:col>23</xdr:col>
      <xdr:colOff>606425</xdr:colOff>
      <xdr:row>49</xdr:row>
      <xdr:rowOff>166980</xdr:rowOff>
    </xdr:to>
    <xdr:cxnSp macro="">
      <xdr:nvCxnSpPr>
        <xdr:cNvPr id="564" name="直線コネクタ 563"/>
        <xdr:cNvCxnSpPr/>
      </xdr:nvCxnSpPr>
      <xdr:spPr>
        <a:xfrm>
          <a:off x="16230600" y="85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163626</xdr:rowOff>
    </xdr:from>
    <xdr:to>
      <xdr:col>23</xdr:col>
      <xdr:colOff>517525</xdr:colOff>
      <xdr:row>53</xdr:row>
      <xdr:rowOff>46431</xdr:rowOff>
    </xdr:to>
    <xdr:cxnSp macro="">
      <xdr:nvCxnSpPr>
        <xdr:cNvPr id="565" name="直線コネクタ 564"/>
        <xdr:cNvCxnSpPr/>
      </xdr:nvCxnSpPr>
      <xdr:spPr>
        <a:xfrm flipV="1">
          <a:off x="15481300" y="8907576"/>
          <a:ext cx="838200" cy="2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64050</xdr:rowOff>
    </xdr:from>
    <xdr:ext cx="534377" cy="259045"/>
    <xdr:sp macro="" textlink="">
      <xdr:nvSpPr>
        <xdr:cNvPr id="566" name="教育費平均値テキスト"/>
        <xdr:cNvSpPr txBox="1"/>
      </xdr:nvSpPr>
      <xdr:spPr>
        <a:xfrm>
          <a:off x="16370300" y="915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97,293</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85623</xdr:rowOff>
    </xdr:from>
    <xdr:to>
      <xdr:col>23</xdr:col>
      <xdr:colOff>568325</xdr:colOff>
      <xdr:row>54</xdr:row>
      <xdr:rowOff>15773</xdr:rowOff>
    </xdr:to>
    <xdr:sp macro="" textlink="">
      <xdr:nvSpPr>
        <xdr:cNvPr id="567" name="フローチャート : 判断 566"/>
        <xdr:cNvSpPr/>
      </xdr:nvSpPr>
      <xdr:spPr>
        <a:xfrm>
          <a:off x="16268700" y="917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28677</xdr:rowOff>
    </xdr:from>
    <xdr:to>
      <xdr:col>22</xdr:col>
      <xdr:colOff>365125</xdr:colOff>
      <xdr:row>53</xdr:row>
      <xdr:rowOff>46431</xdr:rowOff>
    </xdr:to>
    <xdr:cxnSp macro="">
      <xdr:nvCxnSpPr>
        <xdr:cNvPr id="568" name="直線コネクタ 567"/>
        <xdr:cNvCxnSpPr/>
      </xdr:nvCxnSpPr>
      <xdr:spPr>
        <a:xfrm>
          <a:off x="14592300" y="9115527"/>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30379</xdr:rowOff>
    </xdr:from>
    <xdr:to>
      <xdr:col>22</xdr:col>
      <xdr:colOff>415925</xdr:colOff>
      <xdr:row>54</xdr:row>
      <xdr:rowOff>131979</xdr:rowOff>
    </xdr:to>
    <xdr:sp macro="" textlink="">
      <xdr:nvSpPr>
        <xdr:cNvPr id="569" name="フローチャート : 判断 568"/>
        <xdr:cNvSpPr/>
      </xdr:nvSpPr>
      <xdr:spPr>
        <a:xfrm>
          <a:off x="15430500" y="928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123106</xdr:rowOff>
    </xdr:from>
    <xdr:ext cx="534377" cy="259045"/>
    <xdr:sp macro="" textlink="">
      <xdr:nvSpPr>
        <xdr:cNvPr id="570" name="テキスト ボックス 569"/>
        <xdr:cNvSpPr txBox="1"/>
      </xdr:nvSpPr>
      <xdr:spPr>
        <a:xfrm>
          <a:off x="15201411" y="938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95,768</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28677</xdr:rowOff>
    </xdr:from>
    <xdr:to>
      <xdr:col>21</xdr:col>
      <xdr:colOff>161925</xdr:colOff>
      <xdr:row>55</xdr:row>
      <xdr:rowOff>111201</xdr:rowOff>
    </xdr:to>
    <xdr:cxnSp macro="">
      <xdr:nvCxnSpPr>
        <xdr:cNvPr id="571" name="直線コネクタ 570"/>
        <xdr:cNvCxnSpPr/>
      </xdr:nvCxnSpPr>
      <xdr:spPr>
        <a:xfrm flipV="1">
          <a:off x="13703300" y="9115527"/>
          <a:ext cx="889000" cy="42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9804</xdr:rowOff>
    </xdr:from>
    <xdr:to>
      <xdr:col>21</xdr:col>
      <xdr:colOff>212725</xdr:colOff>
      <xdr:row>54</xdr:row>
      <xdr:rowOff>111404</xdr:rowOff>
    </xdr:to>
    <xdr:sp macro="" textlink="">
      <xdr:nvSpPr>
        <xdr:cNvPr id="572" name="フローチャート : 判断 571"/>
        <xdr:cNvSpPr/>
      </xdr:nvSpPr>
      <xdr:spPr>
        <a:xfrm>
          <a:off x="14541500" y="926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102531</xdr:rowOff>
    </xdr:from>
    <xdr:ext cx="534377" cy="259045"/>
    <xdr:sp macro="" textlink="">
      <xdr:nvSpPr>
        <xdr:cNvPr id="573" name="テキスト ボックス 572"/>
        <xdr:cNvSpPr txBox="1"/>
      </xdr:nvSpPr>
      <xdr:spPr>
        <a:xfrm>
          <a:off x="14325111" y="93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96,038</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37440</xdr:rowOff>
    </xdr:from>
    <xdr:to>
      <xdr:col>19</xdr:col>
      <xdr:colOff>644525</xdr:colOff>
      <xdr:row>55</xdr:row>
      <xdr:rowOff>111201</xdr:rowOff>
    </xdr:to>
    <xdr:cxnSp macro="">
      <xdr:nvCxnSpPr>
        <xdr:cNvPr id="574" name="直線コネクタ 573"/>
        <xdr:cNvCxnSpPr/>
      </xdr:nvCxnSpPr>
      <xdr:spPr>
        <a:xfrm>
          <a:off x="12814300" y="9295740"/>
          <a:ext cx="889000" cy="24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144526</xdr:rowOff>
    </xdr:from>
    <xdr:to>
      <xdr:col>20</xdr:col>
      <xdr:colOff>9525</xdr:colOff>
      <xdr:row>56</xdr:row>
      <xdr:rowOff>74676</xdr:rowOff>
    </xdr:to>
    <xdr:sp macro="" textlink="">
      <xdr:nvSpPr>
        <xdr:cNvPr id="575" name="フローチャート : 判断 574"/>
        <xdr:cNvSpPr/>
      </xdr:nvSpPr>
      <xdr:spPr>
        <a:xfrm>
          <a:off x="13652500" y="95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65803</xdr:rowOff>
    </xdr:from>
    <xdr:ext cx="534377" cy="259045"/>
    <xdr:sp macro="" textlink="">
      <xdr:nvSpPr>
        <xdr:cNvPr id="576" name="テキスト ボックス 575"/>
        <xdr:cNvSpPr txBox="1"/>
      </xdr:nvSpPr>
      <xdr:spPr>
        <a:xfrm>
          <a:off x="13436111" y="966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92,020</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14605</xdr:rowOff>
    </xdr:from>
    <xdr:to>
      <xdr:col>18</xdr:col>
      <xdr:colOff>492125</xdr:colOff>
      <xdr:row>55</xdr:row>
      <xdr:rowOff>116205</xdr:rowOff>
    </xdr:to>
    <xdr:sp macro="" textlink="">
      <xdr:nvSpPr>
        <xdr:cNvPr id="577" name="フローチャート : 判断 576"/>
        <xdr:cNvSpPr/>
      </xdr:nvSpPr>
      <xdr:spPr>
        <a:xfrm>
          <a:off x="12763500" y="944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107332</xdr:rowOff>
    </xdr:from>
    <xdr:ext cx="534377" cy="259045"/>
    <xdr:sp macro="" textlink="">
      <xdr:nvSpPr>
        <xdr:cNvPr id="578" name="テキスト ボックス 577"/>
        <xdr:cNvSpPr txBox="1"/>
      </xdr:nvSpPr>
      <xdr:spPr>
        <a:xfrm>
          <a:off x="12547111" y="95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93,725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51</xdr:row>
      <xdr:rowOff>112826</xdr:rowOff>
    </xdr:from>
    <xdr:to>
      <xdr:col>23</xdr:col>
      <xdr:colOff>568325</xdr:colOff>
      <xdr:row>52</xdr:row>
      <xdr:rowOff>42976</xdr:rowOff>
    </xdr:to>
    <xdr:sp macro="" textlink="">
      <xdr:nvSpPr>
        <xdr:cNvPr id="584" name="円/楕円 583"/>
        <xdr:cNvSpPr/>
      </xdr:nvSpPr>
      <xdr:spPr>
        <a:xfrm>
          <a:off x="16268700" y="88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135703</xdr:rowOff>
    </xdr:from>
    <xdr:ext cx="599010" cy="259045"/>
    <xdr:sp macro="" textlink="">
      <xdr:nvSpPr>
        <xdr:cNvPr id="585" name="教育費該当値テキスト"/>
        <xdr:cNvSpPr txBox="1"/>
      </xdr:nvSpPr>
      <xdr:spPr>
        <a:xfrm>
          <a:off x="16370300" y="870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101,436</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167081</xdr:rowOff>
    </xdr:from>
    <xdr:to>
      <xdr:col>22</xdr:col>
      <xdr:colOff>415925</xdr:colOff>
      <xdr:row>53</xdr:row>
      <xdr:rowOff>97231</xdr:rowOff>
    </xdr:to>
    <xdr:sp macro="" textlink="">
      <xdr:nvSpPr>
        <xdr:cNvPr id="586" name="円/楕円 585"/>
        <xdr:cNvSpPr/>
      </xdr:nvSpPr>
      <xdr:spPr>
        <a:xfrm>
          <a:off x="15430500" y="908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51</xdr:row>
      <xdr:rowOff>113758</xdr:rowOff>
    </xdr:from>
    <xdr:ext cx="534377" cy="259045"/>
    <xdr:sp macro="" textlink="">
      <xdr:nvSpPr>
        <xdr:cNvPr id="587" name="テキスト ボックス 586"/>
        <xdr:cNvSpPr txBox="1"/>
      </xdr:nvSpPr>
      <xdr:spPr>
        <a:xfrm>
          <a:off x="15201411" y="885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98,474</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149327</xdr:rowOff>
    </xdr:from>
    <xdr:to>
      <xdr:col>21</xdr:col>
      <xdr:colOff>212725</xdr:colOff>
      <xdr:row>53</xdr:row>
      <xdr:rowOff>79477</xdr:rowOff>
    </xdr:to>
    <xdr:sp macro="" textlink="">
      <xdr:nvSpPr>
        <xdr:cNvPr id="588" name="円/楕円 587"/>
        <xdr:cNvSpPr/>
      </xdr:nvSpPr>
      <xdr:spPr>
        <a:xfrm>
          <a:off x="14541500" y="90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96004</xdr:rowOff>
    </xdr:from>
    <xdr:ext cx="534377" cy="259045"/>
    <xdr:sp macro="" textlink="">
      <xdr:nvSpPr>
        <xdr:cNvPr id="589" name="テキスト ボックス 588"/>
        <xdr:cNvSpPr txBox="1"/>
      </xdr:nvSpPr>
      <xdr:spPr>
        <a:xfrm>
          <a:off x="14325111" y="883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98,707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60401</xdr:rowOff>
    </xdr:from>
    <xdr:to>
      <xdr:col>20</xdr:col>
      <xdr:colOff>9525</xdr:colOff>
      <xdr:row>55</xdr:row>
      <xdr:rowOff>162001</xdr:rowOff>
    </xdr:to>
    <xdr:sp macro="" textlink="">
      <xdr:nvSpPr>
        <xdr:cNvPr id="590" name="円/楕円 589"/>
        <xdr:cNvSpPr/>
      </xdr:nvSpPr>
      <xdr:spPr>
        <a:xfrm>
          <a:off x="13652500" y="94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7078</xdr:rowOff>
    </xdr:from>
    <xdr:ext cx="534377" cy="259045"/>
    <xdr:sp macro="" textlink="">
      <xdr:nvSpPr>
        <xdr:cNvPr id="591" name="テキスト ボックス 590"/>
        <xdr:cNvSpPr txBox="1"/>
      </xdr:nvSpPr>
      <xdr:spPr>
        <a:xfrm>
          <a:off x="13436111" y="92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93,124</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158090</xdr:rowOff>
    </xdr:from>
    <xdr:to>
      <xdr:col>18</xdr:col>
      <xdr:colOff>492125</xdr:colOff>
      <xdr:row>54</xdr:row>
      <xdr:rowOff>88240</xdr:rowOff>
    </xdr:to>
    <xdr:sp macro="" textlink="">
      <xdr:nvSpPr>
        <xdr:cNvPr id="592" name="円/楕円 591"/>
        <xdr:cNvSpPr/>
      </xdr:nvSpPr>
      <xdr:spPr>
        <a:xfrm>
          <a:off x="12763500" y="92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104767</xdr:rowOff>
    </xdr:from>
    <xdr:ext cx="534377" cy="259045"/>
    <xdr:sp macro="" textlink="">
      <xdr:nvSpPr>
        <xdr:cNvPr id="593" name="テキスト ボックス 592"/>
        <xdr:cNvSpPr txBox="1"/>
      </xdr:nvSpPr>
      <xdr:spPr>
        <a:xfrm>
          <a:off x="12547111" y="902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5" name="正方形/長方形 59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6" name="正方形/長方形 59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7" name="正方形/長方形 59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8" name="正方形/長方形 59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5" name="テキスト ボックス 60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7" name="テキスト ボックス 60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09" name="テキスト ボックス 60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1" name="テキスト ボックス 610"/>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140653</xdr:rowOff>
    </xdr:from>
    <xdr:to>
      <xdr:col>23</xdr:col>
      <xdr:colOff>516889</xdr:colOff>
      <xdr:row>78</xdr:row>
      <xdr:rowOff>102172</xdr:rowOff>
    </xdr:to>
    <xdr:cxnSp macro="">
      <xdr:nvCxnSpPr>
        <xdr:cNvPr id="615" name="直線コネクタ 614"/>
        <xdr:cNvCxnSpPr/>
      </xdr:nvCxnSpPr>
      <xdr:spPr>
        <a:xfrm flipV="1">
          <a:off x="16317595" y="12313603"/>
          <a:ext cx="1269" cy="116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105999</xdr:rowOff>
    </xdr:from>
    <xdr:ext cx="378565" cy="259045"/>
    <xdr:sp macro="" textlink="">
      <xdr:nvSpPr>
        <xdr:cNvPr id="616" name="災害復旧費最小値テキスト"/>
        <xdr:cNvSpPr txBox="1"/>
      </xdr:nvSpPr>
      <xdr:spPr>
        <a:xfrm>
          <a:off x="16370300" y="13479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23</xdr:col>
      <xdr:colOff>428625</xdr:colOff>
      <xdr:row>78</xdr:row>
      <xdr:rowOff>102172</xdr:rowOff>
    </xdr:from>
    <xdr:to>
      <xdr:col>23</xdr:col>
      <xdr:colOff>606425</xdr:colOff>
      <xdr:row>78</xdr:row>
      <xdr:rowOff>102172</xdr:rowOff>
    </xdr:to>
    <xdr:cxnSp macro="">
      <xdr:nvCxnSpPr>
        <xdr:cNvPr id="617" name="直線コネクタ 616"/>
        <xdr:cNvCxnSpPr/>
      </xdr:nvCxnSpPr>
      <xdr:spPr>
        <a:xfrm>
          <a:off x="16230600" y="134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87330</xdr:rowOff>
    </xdr:from>
    <xdr:ext cx="469744" cy="259045"/>
    <xdr:sp macro="" textlink="">
      <xdr:nvSpPr>
        <xdr:cNvPr id="618" name="災害復旧費最大値テキスト"/>
        <xdr:cNvSpPr txBox="1"/>
      </xdr:nvSpPr>
      <xdr:spPr>
        <a:xfrm>
          <a:off x="16370300" y="1208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6,695</a:t>
          </a:r>
          <a:endParaRPr kumimoji="1" lang="ja-JP" altLang="en-US" sz="1000" b="1">
            <a:latin typeface="ＭＳ Ｐゴシック"/>
          </a:endParaRPr>
        </a:p>
      </xdr:txBody>
    </xdr:sp>
    <xdr:clientData/>
  </xdr:oneCellAnchor>
  <xdr:twoCellAnchor>
    <xdr:from>
      <xdr:col>23</xdr:col>
      <xdr:colOff>428625</xdr:colOff>
      <xdr:row>71</xdr:row>
      <xdr:rowOff>140653</xdr:rowOff>
    </xdr:from>
    <xdr:to>
      <xdr:col>23</xdr:col>
      <xdr:colOff>606425</xdr:colOff>
      <xdr:row>71</xdr:row>
      <xdr:rowOff>140653</xdr:rowOff>
    </xdr:to>
    <xdr:cxnSp macro="">
      <xdr:nvCxnSpPr>
        <xdr:cNvPr id="619" name="直線コネクタ 618"/>
        <xdr:cNvCxnSpPr/>
      </xdr:nvCxnSpPr>
      <xdr:spPr>
        <a:xfrm>
          <a:off x="16230600" y="12313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83883</xdr:rowOff>
    </xdr:from>
    <xdr:to>
      <xdr:col>23</xdr:col>
      <xdr:colOff>517525</xdr:colOff>
      <xdr:row>78</xdr:row>
      <xdr:rowOff>102172</xdr:rowOff>
    </xdr:to>
    <xdr:cxnSp macro="">
      <xdr:nvCxnSpPr>
        <xdr:cNvPr id="620" name="直線コネクタ 619"/>
        <xdr:cNvCxnSpPr/>
      </xdr:nvCxnSpPr>
      <xdr:spPr>
        <a:xfrm>
          <a:off x="15481300" y="1345698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129684</xdr:rowOff>
    </xdr:from>
    <xdr:ext cx="469744" cy="259045"/>
    <xdr:sp macro="" textlink="">
      <xdr:nvSpPr>
        <xdr:cNvPr id="621" name="災害復旧費平均値テキスト"/>
        <xdr:cNvSpPr txBox="1"/>
      </xdr:nvSpPr>
      <xdr:spPr>
        <a:xfrm>
          <a:off x="16370300" y="1281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106807</xdr:rowOff>
    </xdr:from>
    <xdr:to>
      <xdr:col>23</xdr:col>
      <xdr:colOff>568325</xdr:colOff>
      <xdr:row>76</xdr:row>
      <xdr:rowOff>36956</xdr:rowOff>
    </xdr:to>
    <xdr:sp macro="" textlink="">
      <xdr:nvSpPr>
        <xdr:cNvPr id="622" name="フローチャート : 判断 621"/>
        <xdr:cNvSpPr/>
      </xdr:nvSpPr>
      <xdr:spPr>
        <a:xfrm>
          <a:off x="16268700" y="129655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160465</xdr:rowOff>
    </xdr:from>
    <xdr:to>
      <xdr:col>22</xdr:col>
      <xdr:colOff>365125</xdr:colOff>
      <xdr:row>78</xdr:row>
      <xdr:rowOff>83883</xdr:rowOff>
    </xdr:to>
    <xdr:cxnSp macro="">
      <xdr:nvCxnSpPr>
        <xdr:cNvPr id="623" name="直線コネクタ 622"/>
        <xdr:cNvCxnSpPr/>
      </xdr:nvCxnSpPr>
      <xdr:spPr>
        <a:xfrm>
          <a:off x="14592300" y="13362115"/>
          <a:ext cx="889000" cy="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161480</xdr:rowOff>
    </xdr:from>
    <xdr:to>
      <xdr:col>22</xdr:col>
      <xdr:colOff>415925</xdr:colOff>
      <xdr:row>77</xdr:row>
      <xdr:rowOff>91630</xdr:rowOff>
    </xdr:to>
    <xdr:sp macro="" textlink="">
      <xdr:nvSpPr>
        <xdr:cNvPr id="624" name="フローチャート : 判断 623"/>
        <xdr:cNvSpPr/>
      </xdr:nvSpPr>
      <xdr:spPr>
        <a:xfrm>
          <a:off x="15430500" y="1319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75</xdr:row>
      <xdr:rowOff>108158</xdr:rowOff>
    </xdr:from>
    <xdr:ext cx="469744" cy="259045"/>
    <xdr:sp macro="" textlink="">
      <xdr:nvSpPr>
        <xdr:cNvPr id="625" name="テキスト ボックス 624"/>
        <xdr:cNvSpPr txBox="1"/>
      </xdr:nvSpPr>
      <xdr:spPr>
        <a:xfrm>
          <a:off x="15233727" y="1296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160465</xdr:rowOff>
    </xdr:from>
    <xdr:to>
      <xdr:col>21</xdr:col>
      <xdr:colOff>161925</xdr:colOff>
      <xdr:row>78</xdr:row>
      <xdr:rowOff>82550</xdr:rowOff>
    </xdr:to>
    <xdr:cxnSp macro="">
      <xdr:nvCxnSpPr>
        <xdr:cNvPr id="626" name="直線コネクタ 625"/>
        <xdr:cNvCxnSpPr/>
      </xdr:nvCxnSpPr>
      <xdr:spPr>
        <a:xfrm flipV="1">
          <a:off x="13703300" y="13362115"/>
          <a:ext cx="889000" cy="9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70</xdr:row>
      <xdr:rowOff>116332</xdr:rowOff>
    </xdr:from>
    <xdr:to>
      <xdr:col>21</xdr:col>
      <xdr:colOff>212725</xdr:colOff>
      <xdr:row>71</xdr:row>
      <xdr:rowOff>46482</xdr:rowOff>
    </xdr:to>
    <xdr:sp macro="" textlink="">
      <xdr:nvSpPr>
        <xdr:cNvPr id="627" name="フローチャート : 判断 626"/>
        <xdr:cNvSpPr/>
      </xdr:nvSpPr>
      <xdr:spPr>
        <a:xfrm>
          <a:off x="14541500" y="1211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69</xdr:row>
      <xdr:rowOff>63009</xdr:rowOff>
    </xdr:from>
    <xdr:ext cx="469744" cy="259045"/>
    <xdr:sp macro="" textlink="">
      <xdr:nvSpPr>
        <xdr:cNvPr id="628" name="テキスト ボックス 627"/>
        <xdr:cNvSpPr txBox="1"/>
      </xdr:nvSpPr>
      <xdr:spPr>
        <a:xfrm>
          <a:off x="14357427" y="1189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59689</xdr:rowOff>
    </xdr:from>
    <xdr:to>
      <xdr:col>19</xdr:col>
      <xdr:colOff>644525</xdr:colOff>
      <xdr:row>78</xdr:row>
      <xdr:rowOff>82550</xdr:rowOff>
    </xdr:to>
    <xdr:cxnSp macro="">
      <xdr:nvCxnSpPr>
        <xdr:cNvPr id="629" name="直線コネクタ 628"/>
        <xdr:cNvCxnSpPr/>
      </xdr:nvCxnSpPr>
      <xdr:spPr>
        <a:xfrm>
          <a:off x="12814300" y="134327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71</xdr:row>
      <xdr:rowOff>12891</xdr:rowOff>
    </xdr:from>
    <xdr:to>
      <xdr:col>20</xdr:col>
      <xdr:colOff>9525</xdr:colOff>
      <xdr:row>71</xdr:row>
      <xdr:rowOff>114491</xdr:rowOff>
    </xdr:to>
    <xdr:sp macro="" textlink="">
      <xdr:nvSpPr>
        <xdr:cNvPr id="630" name="フローチャート : 判断 629"/>
        <xdr:cNvSpPr/>
      </xdr:nvSpPr>
      <xdr:spPr>
        <a:xfrm>
          <a:off x="13652500" y="1218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69</xdr:row>
      <xdr:rowOff>131018</xdr:rowOff>
    </xdr:from>
    <xdr:ext cx="469744" cy="259045"/>
    <xdr:sp macro="" textlink="">
      <xdr:nvSpPr>
        <xdr:cNvPr id="631" name="テキスト ボックス 630"/>
        <xdr:cNvSpPr txBox="1"/>
      </xdr:nvSpPr>
      <xdr:spPr>
        <a:xfrm>
          <a:off x="13468427" y="1196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7,099</a:t>
          </a:r>
          <a:endParaRPr kumimoji="1" lang="ja-JP" altLang="en-US" sz="1000" b="1">
            <a:solidFill>
              <a:srgbClr val="000080"/>
            </a:solidFill>
            <a:latin typeface="ＭＳ Ｐゴシック"/>
          </a:endParaRPr>
        </a:p>
      </xdr:txBody>
    </xdr:sp>
    <xdr:clientData/>
  </xdr:oneCellAnchor>
  <xdr:twoCellAnchor>
    <xdr:from>
      <xdr:col>18</xdr:col>
      <xdr:colOff>390525</xdr:colOff>
      <xdr:row>71</xdr:row>
      <xdr:rowOff>53848</xdr:rowOff>
    </xdr:from>
    <xdr:to>
      <xdr:col>18</xdr:col>
      <xdr:colOff>492125</xdr:colOff>
      <xdr:row>71</xdr:row>
      <xdr:rowOff>155448</xdr:rowOff>
    </xdr:to>
    <xdr:sp macro="" textlink="">
      <xdr:nvSpPr>
        <xdr:cNvPr id="632" name="フローチャート : 判断 631"/>
        <xdr:cNvSpPr/>
      </xdr:nvSpPr>
      <xdr:spPr>
        <a:xfrm>
          <a:off x="12763500" y="1222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70</xdr:row>
      <xdr:rowOff>525</xdr:rowOff>
    </xdr:from>
    <xdr:ext cx="469744" cy="259045"/>
    <xdr:sp macro="" textlink="">
      <xdr:nvSpPr>
        <xdr:cNvPr id="633" name="テキスト ボックス 632"/>
        <xdr:cNvSpPr txBox="1"/>
      </xdr:nvSpPr>
      <xdr:spPr>
        <a:xfrm>
          <a:off x="12579427" y="1200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51372</xdr:rowOff>
    </xdr:from>
    <xdr:to>
      <xdr:col>23</xdr:col>
      <xdr:colOff>568325</xdr:colOff>
      <xdr:row>78</xdr:row>
      <xdr:rowOff>152972</xdr:rowOff>
    </xdr:to>
    <xdr:sp macro="" textlink="">
      <xdr:nvSpPr>
        <xdr:cNvPr id="639" name="円/楕円 638"/>
        <xdr:cNvSpPr/>
      </xdr:nvSpPr>
      <xdr:spPr>
        <a:xfrm>
          <a:off x="16268700" y="134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137749</xdr:rowOff>
    </xdr:from>
    <xdr:ext cx="378565" cy="259045"/>
    <xdr:sp macro="" textlink="">
      <xdr:nvSpPr>
        <xdr:cNvPr id="640" name="災害復旧費該当値テキスト"/>
        <xdr:cNvSpPr txBox="1"/>
      </xdr:nvSpPr>
      <xdr:spPr>
        <a:xfrm>
          <a:off x="16370300" y="1333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33083</xdr:rowOff>
    </xdr:from>
    <xdr:to>
      <xdr:col>22</xdr:col>
      <xdr:colOff>415925</xdr:colOff>
      <xdr:row>78</xdr:row>
      <xdr:rowOff>134683</xdr:rowOff>
    </xdr:to>
    <xdr:sp macro="" textlink="">
      <xdr:nvSpPr>
        <xdr:cNvPr id="641" name="円/楕円 640"/>
        <xdr:cNvSpPr/>
      </xdr:nvSpPr>
      <xdr:spPr>
        <a:xfrm>
          <a:off x="15430500" y="134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78</xdr:row>
      <xdr:rowOff>125810</xdr:rowOff>
    </xdr:from>
    <xdr:ext cx="378565" cy="259045"/>
    <xdr:sp macro="" textlink="">
      <xdr:nvSpPr>
        <xdr:cNvPr id="642" name="テキスト ボックス 641"/>
        <xdr:cNvSpPr txBox="1"/>
      </xdr:nvSpPr>
      <xdr:spPr>
        <a:xfrm>
          <a:off x="15279317" y="13498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109665</xdr:rowOff>
    </xdr:from>
    <xdr:to>
      <xdr:col>21</xdr:col>
      <xdr:colOff>212725</xdr:colOff>
      <xdr:row>78</xdr:row>
      <xdr:rowOff>39815</xdr:rowOff>
    </xdr:to>
    <xdr:sp macro="" textlink="">
      <xdr:nvSpPr>
        <xdr:cNvPr id="643" name="円/楕円 642"/>
        <xdr:cNvSpPr/>
      </xdr:nvSpPr>
      <xdr:spPr>
        <a:xfrm>
          <a:off x="14541500" y="133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30942</xdr:rowOff>
    </xdr:from>
    <xdr:ext cx="469744" cy="259045"/>
    <xdr:sp macro="" textlink="">
      <xdr:nvSpPr>
        <xdr:cNvPr id="644" name="テキスト ボックス 643"/>
        <xdr:cNvSpPr txBox="1"/>
      </xdr:nvSpPr>
      <xdr:spPr>
        <a:xfrm>
          <a:off x="14357427" y="1340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31750</xdr:rowOff>
    </xdr:from>
    <xdr:to>
      <xdr:col>20</xdr:col>
      <xdr:colOff>9525</xdr:colOff>
      <xdr:row>78</xdr:row>
      <xdr:rowOff>133350</xdr:rowOff>
    </xdr:to>
    <xdr:sp macro="" textlink="">
      <xdr:nvSpPr>
        <xdr:cNvPr id="645" name="円/楕円 644"/>
        <xdr:cNvSpPr/>
      </xdr:nvSpPr>
      <xdr:spPr>
        <a:xfrm>
          <a:off x="13652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124477</xdr:rowOff>
    </xdr:from>
    <xdr:ext cx="378565" cy="259045"/>
    <xdr:sp macro="" textlink="">
      <xdr:nvSpPr>
        <xdr:cNvPr id="646" name="テキスト ボックス 645"/>
        <xdr:cNvSpPr txBox="1"/>
      </xdr:nvSpPr>
      <xdr:spPr>
        <a:xfrm>
          <a:off x="13514017" y="13497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8889</xdr:rowOff>
    </xdr:from>
    <xdr:to>
      <xdr:col>18</xdr:col>
      <xdr:colOff>492125</xdr:colOff>
      <xdr:row>78</xdr:row>
      <xdr:rowOff>110489</xdr:rowOff>
    </xdr:to>
    <xdr:sp macro="" textlink="">
      <xdr:nvSpPr>
        <xdr:cNvPr id="647" name="円/楕円 646"/>
        <xdr:cNvSpPr/>
      </xdr:nvSpPr>
      <xdr:spPr>
        <a:xfrm>
          <a:off x="12763500" y="13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101616</xdr:rowOff>
    </xdr:from>
    <xdr:ext cx="378565" cy="259045"/>
    <xdr:sp macro="" textlink="">
      <xdr:nvSpPr>
        <xdr:cNvPr id="648" name="テキスト ボックス 647"/>
        <xdr:cNvSpPr txBox="1"/>
      </xdr:nvSpPr>
      <xdr:spPr>
        <a:xfrm>
          <a:off x="12625017" y="13474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0" name="正方形/長方形 64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1" name="正方形/長方形 65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2" name="正方形/長方形 65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3" name="正方形/長方形 65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7" name="テキスト ボックス 65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59" name="テキスト ボックス 65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148289</xdr:rowOff>
    </xdr:from>
    <xdr:to>
      <xdr:col>23</xdr:col>
      <xdr:colOff>516889</xdr:colOff>
      <xdr:row>99</xdr:row>
      <xdr:rowOff>69030</xdr:rowOff>
    </xdr:to>
    <xdr:cxnSp macro="">
      <xdr:nvCxnSpPr>
        <xdr:cNvPr id="673" name="直線コネクタ 672"/>
        <xdr:cNvCxnSpPr/>
      </xdr:nvCxnSpPr>
      <xdr:spPr>
        <a:xfrm flipV="1">
          <a:off x="16317595" y="15578789"/>
          <a:ext cx="1269" cy="1463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72857</xdr:rowOff>
    </xdr:from>
    <xdr:ext cx="534377" cy="259045"/>
    <xdr:sp macro="" textlink="">
      <xdr:nvSpPr>
        <xdr:cNvPr id="674" name="公債費最小値テキスト"/>
        <xdr:cNvSpPr txBox="1"/>
      </xdr:nvSpPr>
      <xdr:spPr>
        <a:xfrm>
          <a:off x="16370300" y="1704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60,914</a:t>
          </a:r>
          <a:endParaRPr kumimoji="1" lang="ja-JP" altLang="en-US" sz="1000" b="1">
            <a:latin typeface="ＭＳ Ｐゴシック"/>
          </a:endParaRPr>
        </a:p>
      </xdr:txBody>
    </xdr:sp>
    <xdr:clientData/>
  </xdr:oneCellAnchor>
  <xdr:twoCellAnchor>
    <xdr:from>
      <xdr:col>23</xdr:col>
      <xdr:colOff>428625</xdr:colOff>
      <xdr:row>99</xdr:row>
      <xdr:rowOff>69030</xdr:rowOff>
    </xdr:from>
    <xdr:to>
      <xdr:col>23</xdr:col>
      <xdr:colOff>606425</xdr:colOff>
      <xdr:row>99</xdr:row>
      <xdr:rowOff>69030</xdr:rowOff>
    </xdr:to>
    <xdr:cxnSp macro="">
      <xdr:nvCxnSpPr>
        <xdr:cNvPr id="675" name="直線コネクタ 674"/>
        <xdr:cNvCxnSpPr/>
      </xdr:nvCxnSpPr>
      <xdr:spPr>
        <a:xfrm>
          <a:off x="16230600" y="1704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94966</xdr:rowOff>
    </xdr:from>
    <xdr:ext cx="599010" cy="259045"/>
    <xdr:sp macro="" textlink="">
      <xdr:nvSpPr>
        <xdr:cNvPr id="676" name="公債費最大値テキスト"/>
        <xdr:cNvSpPr txBox="1"/>
      </xdr:nvSpPr>
      <xdr:spPr>
        <a:xfrm>
          <a:off x="16370300" y="1535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105,737</a:t>
          </a:r>
          <a:endParaRPr kumimoji="1" lang="ja-JP" altLang="en-US" sz="1000" b="1">
            <a:latin typeface="ＭＳ Ｐゴシック"/>
          </a:endParaRPr>
        </a:p>
      </xdr:txBody>
    </xdr:sp>
    <xdr:clientData/>
  </xdr:oneCellAnchor>
  <xdr:twoCellAnchor>
    <xdr:from>
      <xdr:col>23</xdr:col>
      <xdr:colOff>428625</xdr:colOff>
      <xdr:row>90</xdr:row>
      <xdr:rowOff>148289</xdr:rowOff>
    </xdr:from>
    <xdr:to>
      <xdr:col>23</xdr:col>
      <xdr:colOff>606425</xdr:colOff>
      <xdr:row>90</xdr:row>
      <xdr:rowOff>148289</xdr:rowOff>
    </xdr:to>
    <xdr:cxnSp macro="">
      <xdr:nvCxnSpPr>
        <xdr:cNvPr id="677" name="直線コネクタ 676"/>
        <xdr:cNvCxnSpPr/>
      </xdr:nvCxnSpPr>
      <xdr:spPr>
        <a:xfrm>
          <a:off x="16230600" y="1557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111875</xdr:rowOff>
    </xdr:from>
    <xdr:to>
      <xdr:col>23</xdr:col>
      <xdr:colOff>517525</xdr:colOff>
      <xdr:row>94</xdr:row>
      <xdr:rowOff>118277</xdr:rowOff>
    </xdr:to>
    <xdr:cxnSp macro="">
      <xdr:nvCxnSpPr>
        <xdr:cNvPr id="678" name="直線コネクタ 677"/>
        <xdr:cNvCxnSpPr/>
      </xdr:nvCxnSpPr>
      <xdr:spPr>
        <a:xfrm>
          <a:off x="15481300" y="16228175"/>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64388</xdr:rowOff>
    </xdr:from>
    <xdr:ext cx="534377" cy="259045"/>
    <xdr:sp macro="" textlink="">
      <xdr:nvSpPr>
        <xdr:cNvPr id="679" name="公債費平均値テキスト"/>
        <xdr:cNvSpPr txBox="1"/>
      </xdr:nvSpPr>
      <xdr:spPr>
        <a:xfrm>
          <a:off x="16370300" y="1652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85961</xdr:rowOff>
    </xdr:from>
    <xdr:to>
      <xdr:col>23</xdr:col>
      <xdr:colOff>568325</xdr:colOff>
      <xdr:row>97</xdr:row>
      <xdr:rowOff>16111</xdr:rowOff>
    </xdr:to>
    <xdr:sp macro="" textlink="">
      <xdr:nvSpPr>
        <xdr:cNvPr id="680" name="フローチャート : 判断 679"/>
        <xdr:cNvSpPr/>
      </xdr:nvSpPr>
      <xdr:spPr>
        <a:xfrm>
          <a:off x="16268700" y="165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111875</xdr:rowOff>
    </xdr:from>
    <xdr:to>
      <xdr:col>22</xdr:col>
      <xdr:colOff>365125</xdr:colOff>
      <xdr:row>94</xdr:row>
      <xdr:rowOff>123600</xdr:rowOff>
    </xdr:to>
    <xdr:cxnSp macro="">
      <xdr:nvCxnSpPr>
        <xdr:cNvPr id="681" name="直線コネクタ 680"/>
        <xdr:cNvCxnSpPr/>
      </xdr:nvCxnSpPr>
      <xdr:spPr>
        <a:xfrm flipV="1">
          <a:off x="14592300" y="16228175"/>
          <a:ext cx="889000" cy="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85765</xdr:rowOff>
    </xdr:from>
    <xdr:to>
      <xdr:col>22</xdr:col>
      <xdr:colOff>415925</xdr:colOff>
      <xdr:row>97</xdr:row>
      <xdr:rowOff>15915</xdr:rowOff>
    </xdr:to>
    <xdr:sp macro="" textlink="">
      <xdr:nvSpPr>
        <xdr:cNvPr id="682" name="フローチャート : 判断 681"/>
        <xdr:cNvSpPr/>
      </xdr:nvSpPr>
      <xdr:spPr>
        <a:xfrm>
          <a:off x="15430500" y="165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7042</xdr:rowOff>
    </xdr:from>
    <xdr:ext cx="534377" cy="259045"/>
    <xdr:sp macro="" textlink="">
      <xdr:nvSpPr>
        <xdr:cNvPr id="683" name="テキスト ボックス 682"/>
        <xdr:cNvSpPr txBox="1"/>
      </xdr:nvSpPr>
      <xdr:spPr>
        <a:xfrm>
          <a:off x="15201411" y="16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74,596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123600</xdr:rowOff>
    </xdr:from>
    <xdr:to>
      <xdr:col>21</xdr:col>
      <xdr:colOff>161925</xdr:colOff>
      <xdr:row>95</xdr:row>
      <xdr:rowOff>2964</xdr:rowOff>
    </xdr:to>
    <xdr:cxnSp macro="">
      <xdr:nvCxnSpPr>
        <xdr:cNvPr id="684" name="直線コネクタ 683"/>
        <xdr:cNvCxnSpPr/>
      </xdr:nvCxnSpPr>
      <xdr:spPr>
        <a:xfrm flipV="1">
          <a:off x="13703300" y="16239900"/>
          <a:ext cx="889000" cy="5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96541</xdr:rowOff>
    </xdr:from>
    <xdr:to>
      <xdr:col>21</xdr:col>
      <xdr:colOff>212725</xdr:colOff>
      <xdr:row>94</xdr:row>
      <xdr:rowOff>26691</xdr:rowOff>
    </xdr:to>
    <xdr:sp macro="" textlink="">
      <xdr:nvSpPr>
        <xdr:cNvPr id="685" name="フローチャート : 判断 684"/>
        <xdr:cNvSpPr/>
      </xdr:nvSpPr>
      <xdr:spPr>
        <a:xfrm>
          <a:off x="14541500" y="1604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43218</xdr:rowOff>
    </xdr:from>
    <xdr:ext cx="534377" cy="259045"/>
    <xdr:sp macro="" textlink="">
      <xdr:nvSpPr>
        <xdr:cNvPr id="686" name="テキスト ボックス 685"/>
        <xdr:cNvSpPr txBox="1"/>
      </xdr:nvSpPr>
      <xdr:spPr>
        <a:xfrm>
          <a:off x="14325111" y="1581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90,016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2964</xdr:rowOff>
    </xdr:from>
    <xdr:to>
      <xdr:col>19</xdr:col>
      <xdr:colOff>644525</xdr:colOff>
      <xdr:row>95</xdr:row>
      <xdr:rowOff>27294</xdr:rowOff>
    </xdr:to>
    <xdr:cxnSp macro="">
      <xdr:nvCxnSpPr>
        <xdr:cNvPr id="687" name="直線コネクタ 686"/>
        <xdr:cNvCxnSpPr/>
      </xdr:nvCxnSpPr>
      <xdr:spPr>
        <a:xfrm flipV="1">
          <a:off x="12814300" y="16290714"/>
          <a:ext cx="8890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88998</xdr:rowOff>
    </xdr:from>
    <xdr:to>
      <xdr:col>20</xdr:col>
      <xdr:colOff>9525</xdr:colOff>
      <xdr:row>99</xdr:row>
      <xdr:rowOff>19148</xdr:rowOff>
    </xdr:to>
    <xdr:sp macro="" textlink="">
      <xdr:nvSpPr>
        <xdr:cNvPr id="688" name="フローチャート : 判断 687"/>
        <xdr:cNvSpPr/>
      </xdr:nvSpPr>
      <xdr:spPr>
        <a:xfrm>
          <a:off x="13652500" y="168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10275</xdr:rowOff>
    </xdr:from>
    <xdr:ext cx="534377" cy="259045"/>
    <xdr:sp macro="" textlink="">
      <xdr:nvSpPr>
        <xdr:cNvPr id="689" name="テキスト ボックス 688"/>
        <xdr:cNvSpPr txBox="1"/>
      </xdr:nvSpPr>
      <xdr:spPr>
        <a:xfrm>
          <a:off x="13436111" y="169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20450</xdr:rowOff>
    </xdr:from>
    <xdr:to>
      <xdr:col>18</xdr:col>
      <xdr:colOff>492125</xdr:colOff>
      <xdr:row>98</xdr:row>
      <xdr:rowOff>122050</xdr:rowOff>
    </xdr:to>
    <xdr:sp macro="" textlink="">
      <xdr:nvSpPr>
        <xdr:cNvPr id="690" name="フローチャート : 判断 689"/>
        <xdr:cNvSpPr/>
      </xdr:nvSpPr>
      <xdr:spPr>
        <a:xfrm>
          <a:off x="12763500" y="168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113177</xdr:rowOff>
    </xdr:from>
    <xdr:ext cx="534377" cy="259045"/>
    <xdr:sp macro="" textlink="">
      <xdr:nvSpPr>
        <xdr:cNvPr id="691" name="テキスト ボックス 690"/>
        <xdr:cNvSpPr txBox="1"/>
      </xdr:nvSpPr>
      <xdr:spPr>
        <a:xfrm>
          <a:off x="12547111" y="1691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66,096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67477</xdr:rowOff>
    </xdr:from>
    <xdr:to>
      <xdr:col>23</xdr:col>
      <xdr:colOff>568325</xdr:colOff>
      <xdr:row>94</xdr:row>
      <xdr:rowOff>169077</xdr:rowOff>
    </xdr:to>
    <xdr:sp macro="" textlink="">
      <xdr:nvSpPr>
        <xdr:cNvPr id="697" name="円/楕円 696"/>
        <xdr:cNvSpPr/>
      </xdr:nvSpPr>
      <xdr:spPr>
        <a:xfrm>
          <a:off x="16268700" y="1618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90354</xdr:rowOff>
    </xdr:from>
    <xdr:ext cx="534377" cy="259045"/>
    <xdr:sp macro="" textlink="">
      <xdr:nvSpPr>
        <xdr:cNvPr id="698" name="公債費該当値テキスト"/>
        <xdr:cNvSpPr txBox="1"/>
      </xdr:nvSpPr>
      <xdr:spPr>
        <a:xfrm>
          <a:off x="16370300" y="160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85,656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61075</xdr:rowOff>
    </xdr:from>
    <xdr:to>
      <xdr:col>22</xdr:col>
      <xdr:colOff>415925</xdr:colOff>
      <xdr:row>94</xdr:row>
      <xdr:rowOff>162675</xdr:rowOff>
    </xdr:to>
    <xdr:sp macro="" textlink="">
      <xdr:nvSpPr>
        <xdr:cNvPr id="699" name="円/楕円 698"/>
        <xdr:cNvSpPr/>
      </xdr:nvSpPr>
      <xdr:spPr>
        <a:xfrm>
          <a:off x="15430500" y="161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7752</xdr:rowOff>
    </xdr:from>
    <xdr:ext cx="534377" cy="259045"/>
    <xdr:sp macro="" textlink="">
      <xdr:nvSpPr>
        <xdr:cNvPr id="700" name="テキスト ボックス 699"/>
        <xdr:cNvSpPr txBox="1"/>
      </xdr:nvSpPr>
      <xdr:spPr>
        <a:xfrm>
          <a:off x="15201411" y="1595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85,852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72800</xdr:rowOff>
    </xdr:from>
    <xdr:to>
      <xdr:col>21</xdr:col>
      <xdr:colOff>212725</xdr:colOff>
      <xdr:row>95</xdr:row>
      <xdr:rowOff>2950</xdr:rowOff>
    </xdr:to>
    <xdr:sp macro="" textlink="">
      <xdr:nvSpPr>
        <xdr:cNvPr id="701" name="円/楕円 700"/>
        <xdr:cNvSpPr/>
      </xdr:nvSpPr>
      <xdr:spPr>
        <a:xfrm>
          <a:off x="14541500" y="161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165527</xdr:rowOff>
    </xdr:from>
    <xdr:ext cx="534377" cy="259045"/>
    <xdr:sp macro="" textlink="">
      <xdr:nvSpPr>
        <xdr:cNvPr id="702" name="テキスト ボックス 701"/>
        <xdr:cNvSpPr txBox="1"/>
      </xdr:nvSpPr>
      <xdr:spPr>
        <a:xfrm>
          <a:off x="14325111" y="1628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85,493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123614</xdr:rowOff>
    </xdr:from>
    <xdr:to>
      <xdr:col>20</xdr:col>
      <xdr:colOff>9525</xdr:colOff>
      <xdr:row>95</xdr:row>
      <xdr:rowOff>53764</xdr:rowOff>
    </xdr:to>
    <xdr:sp macro="" textlink="">
      <xdr:nvSpPr>
        <xdr:cNvPr id="703" name="円/楕円 702"/>
        <xdr:cNvSpPr/>
      </xdr:nvSpPr>
      <xdr:spPr>
        <a:xfrm>
          <a:off x="13652500" y="1623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70291</xdr:rowOff>
    </xdr:from>
    <xdr:ext cx="534377" cy="259045"/>
    <xdr:sp macro="" textlink="">
      <xdr:nvSpPr>
        <xdr:cNvPr id="704" name="テキスト ボックス 703"/>
        <xdr:cNvSpPr txBox="1"/>
      </xdr:nvSpPr>
      <xdr:spPr>
        <a:xfrm>
          <a:off x="13436111" y="1601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83,937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147944</xdr:rowOff>
    </xdr:from>
    <xdr:to>
      <xdr:col>18</xdr:col>
      <xdr:colOff>492125</xdr:colOff>
      <xdr:row>95</xdr:row>
      <xdr:rowOff>78094</xdr:rowOff>
    </xdr:to>
    <xdr:sp macro="" textlink="">
      <xdr:nvSpPr>
        <xdr:cNvPr id="705" name="円/楕円 704"/>
        <xdr:cNvSpPr/>
      </xdr:nvSpPr>
      <xdr:spPr>
        <a:xfrm>
          <a:off x="12763500" y="1626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94621</xdr:rowOff>
    </xdr:from>
    <xdr:ext cx="534377" cy="259045"/>
    <xdr:sp macro="" textlink="">
      <xdr:nvSpPr>
        <xdr:cNvPr id="706" name="テキスト ボックス 705"/>
        <xdr:cNvSpPr txBox="1"/>
      </xdr:nvSpPr>
      <xdr:spPr>
        <a:xfrm>
          <a:off x="12547111" y="160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8" name="正方形/長方形 70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9" name="正方形/長方形 70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10" name="正方形/長方形 70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11" name="正方形/長方形 71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18" name="テキスト ボックス 71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20" name="テキスト ボックス 71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22" name="テキスト ボックス 721"/>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4" name="テキスト ボックス 72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137160</xdr:rowOff>
    </xdr:from>
    <xdr:to>
      <xdr:col>32</xdr:col>
      <xdr:colOff>186689</xdr:colOff>
      <xdr:row>39</xdr:row>
      <xdr:rowOff>44450</xdr:rowOff>
    </xdr:to>
    <xdr:cxnSp macro="">
      <xdr:nvCxnSpPr>
        <xdr:cNvPr id="728" name="直線コネクタ 727"/>
        <xdr:cNvCxnSpPr/>
      </xdr:nvCxnSpPr>
      <xdr:spPr>
        <a:xfrm flipV="1">
          <a:off x="22159595" y="5280660"/>
          <a:ext cx="1269" cy="14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83837</xdr:rowOff>
    </xdr:from>
    <xdr:ext cx="469744" cy="259045"/>
    <xdr:sp macro="" textlink="">
      <xdr:nvSpPr>
        <xdr:cNvPr id="731" name="諸支出金最大値テキスト"/>
        <xdr:cNvSpPr txBox="1"/>
      </xdr:nvSpPr>
      <xdr:spPr>
        <a:xfrm>
          <a:off x="22212300" y="505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a:t>
          </a:r>
          <a:endParaRPr kumimoji="1" lang="ja-JP" altLang="en-US" sz="1000" b="1">
            <a:latin typeface="ＭＳ Ｐゴシック"/>
          </a:endParaRPr>
        </a:p>
      </xdr:txBody>
    </xdr:sp>
    <xdr:clientData/>
  </xdr:oneCellAnchor>
  <xdr:twoCellAnchor>
    <xdr:from>
      <xdr:col>32</xdr:col>
      <xdr:colOff>98425</xdr:colOff>
      <xdr:row>30</xdr:row>
      <xdr:rowOff>137160</xdr:rowOff>
    </xdr:from>
    <xdr:to>
      <xdr:col>32</xdr:col>
      <xdr:colOff>276225</xdr:colOff>
      <xdr:row>30</xdr:row>
      <xdr:rowOff>137160</xdr:rowOff>
    </xdr:to>
    <xdr:cxnSp macro="">
      <xdr:nvCxnSpPr>
        <xdr:cNvPr id="732" name="直線コネクタ 731"/>
        <xdr:cNvCxnSpPr/>
      </xdr:nvCxnSpPr>
      <xdr:spPr>
        <a:xfrm>
          <a:off x="22072600" y="528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57150</xdr:rowOff>
    </xdr:from>
    <xdr:to>
      <xdr:col>32</xdr:col>
      <xdr:colOff>187325</xdr:colOff>
      <xdr:row>38</xdr:row>
      <xdr:rowOff>58420</xdr:rowOff>
    </xdr:to>
    <xdr:cxnSp macro="">
      <xdr:nvCxnSpPr>
        <xdr:cNvPr id="733" name="直線コネクタ 732"/>
        <xdr:cNvCxnSpPr/>
      </xdr:nvCxnSpPr>
      <xdr:spPr>
        <a:xfrm flipV="1">
          <a:off x="21323300" y="65722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11447</xdr:rowOff>
    </xdr:from>
    <xdr:ext cx="378565" cy="259045"/>
    <xdr:sp macro="" textlink="">
      <xdr:nvSpPr>
        <xdr:cNvPr id="734" name="諸支出金平均値テキスト"/>
        <xdr:cNvSpPr txBox="1"/>
      </xdr:nvSpPr>
      <xdr:spPr>
        <a:xfrm>
          <a:off x="22212300" y="65265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33020</xdr:rowOff>
    </xdr:from>
    <xdr:to>
      <xdr:col>32</xdr:col>
      <xdr:colOff>238125</xdr:colOff>
      <xdr:row>38</xdr:row>
      <xdr:rowOff>134620</xdr:rowOff>
    </xdr:to>
    <xdr:sp macro="" textlink="">
      <xdr:nvSpPr>
        <xdr:cNvPr id="735" name="フローチャート : 判断 734"/>
        <xdr:cNvSpPr/>
      </xdr:nvSpPr>
      <xdr:spPr>
        <a:xfrm>
          <a:off x="22110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58420</xdr:rowOff>
    </xdr:from>
    <xdr:to>
      <xdr:col>31</xdr:col>
      <xdr:colOff>34925</xdr:colOff>
      <xdr:row>38</xdr:row>
      <xdr:rowOff>59690</xdr:rowOff>
    </xdr:to>
    <xdr:cxnSp macro="">
      <xdr:nvCxnSpPr>
        <xdr:cNvPr id="736" name="直線コネクタ 735"/>
        <xdr:cNvCxnSpPr/>
      </xdr:nvCxnSpPr>
      <xdr:spPr>
        <a:xfrm flipV="1">
          <a:off x="20434300" y="65735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151130</xdr:rowOff>
    </xdr:from>
    <xdr:to>
      <xdr:col>31</xdr:col>
      <xdr:colOff>85725</xdr:colOff>
      <xdr:row>39</xdr:row>
      <xdr:rowOff>81280</xdr:rowOff>
    </xdr:to>
    <xdr:sp macro="" textlink="">
      <xdr:nvSpPr>
        <xdr:cNvPr id="737" name="フローチャート : 判断 736"/>
        <xdr:cNvSpPr/>
      </xdr:nvSpPr>
      <xdr:spPr>
        <a:xfrm>
          <a:off x="2127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72407</xdr:rowOff>
    </xdr:from>
    <xdr:ext cx="313932" cy="259045"/>
    <xdr:sp macro="" textlink="">
      <xdr:nvSpPr>
        <xdr:cNvPr id="738" name="テキスト ボックス 737"/>
        <xdr:cNvSpPr txBox="1"/>
      </xdr:nvSpPr>
      <xdr:spPr>
        <a:xfrm>
          <a:off x="21153633" y="67589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58420</xdr:rowOff>
    </xdr:from>
    <xdr:to>
      <xdr:col>29</xdr:col>
      <xdr:colOff>517525</xdr:colOff>
      <xdr:row>38</xdr:row>
      <xdr:rowOff>59690</xdr:rowOff>
    </xdr:to>
    <xdr:cxnSp macro="">
      <xdr:nvCxnSpPr>
        <xdr:cNvPr id="739" name="直線コネクタ 738"/>
        <xdr:cNvCxnSpPr/>
      </xdr:nvCxnSpPr>
      <xdr:spPr>
        <a:xfrm>
          <a:off x="19545300" y="65735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6350</xdr:rowOff>
    </xdr:from>
    <xdr:to>
      <xdr:col>29</xdr:col>
      <xdr:colOff>568325</xdr:colOff>
      <xdr:row>38</xdr:row>
      <xdr:rowOff>107950</xdr:rowOff>
    </xdr:to>
    <xdr:sp macro="" textlink="">
      <xdr:nvSpPr>
        <xdr:cNvPr id="740" name="フローチャート : 判断 739"/>
        <xdr:cNvSpPr/>
      </xdr:nvSpPr>
      <xdr:spPr>
        <a:xfrm>
          <a:off x="2038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124477</xdr:rowOff>
    </xdr:from>
    <xdr:ext cx="378565" cy="259045"/>
    <xdr:sp macro="" textlink="">
      <xdr:nvSpPr>
        <xdr:cNvPr id="741" name="テキスト ボックス 740"/>
        <xdr:cNvSpPr txBox="1"/>
      </xdr:nvSpPr>
      <xdr:spPr>
        <a:xfrm>
          <a:off x="20245017" y="629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58420</xdr:rowOff>
    </xdr:from>
    <xdr:to>
      <xdr:col>28</xdr:col>
      <xdr:colOff>314325</xdr:colOff>
      <xdr:row>38</xdr:row>
      <xdr:rowOff>59690</xdr:rowOff>
    </xdr:to>
    <xdr:cxnSp macro="">
      <xdr:nvCxnSpPr>
        <xdr:cNvPr id="742" name="直線コネクタ 741"/>
        <xdr:cNvCxnSpPr/>
      </xdr:nvCxnSpPr>
      <xdr:spPr>
        <a:xfrm flipV="1">
          <a:off x="18656300" y="65735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31750</xdr:rowOff>
    </xdr:from>
    <xdr:to>
      <xdr:col>28</xdr:col>
      <xdr:colOff>365125</xdr:colOff>
      <xdr:row>38</xdr:row>
      <xdr:rowOff>133350</xdr:rowOff>
    </xdr:to>
    <xdr:sp macro="" textlink="">
      <xdr:nvSpPr>
        <xdr:cNvPr id="743" name="フローチャート : 判断 742"/>
        <xdr:cNvSpPr/>
      </xdr:nvSpPr>
      <xdr:spPr>
        <a:xfrm>
          <a:off x="19494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124477</xdr:rowOff>
    </xdr:from>
    <xdr:ext cx="378565" cy="259045"/>
    <xdr:sp macro="" textlink="">
      <xdr:nvSpPr>
        <xdr:cNvPr id="744" name="テキスト ボックス 743"/>
        <xdr:cNvSpPr txBox="1"/>
      </xdr:nvSpPr>
      <xdr:spPr>
        <a:xfrm>
          <a:off x="19356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92710</xdr:rowOff>
    </xdr:from>
    <xdr:to>
      <xdr:col>27</xdr:col>
      <xdr:colOff>161925</xdr:colOff>
      <xdr:row>38</xdr:row>
      <xdr:rowOff>22860</xdr:rowOff>
    </xdr:to>
    <xdr:sp macro="" textlink="">
      <xdr:nvSpPr>
        <xdr:cNvPr id="745" name="フローチャート : 判断 744"/>
        <xdr:cNvSpPr/>
      </xdr:nvSpPr>
      <xdr:spPr>
        <a:xfrm>
          <a:off x="18605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39387</xdr:rowOff>
    </xdr:from>
    <xdr:ext cx="378565" cy="259045"/>
    <xdr:sp macro="" textlink="">
      <xdr:nvSpPr>
        <xdr:cNvPr id="746" name="テキスト ボックス 745"/>
        <xdr:cNvSpPr txBox="1"/>
      </xdr:nvSpPr>
      <xdr:spPr>
        <a:xfrm>
          <a:off x="18467017" y="6211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6350</xdr:rowOff>
    </xdr:from>
    <xdr:to>
      <xdr:col>32</xdr:col>
      <xdr:colOff>238125</xdr:colOff>
      <xdr:row>38</xdr:row>
      <xdr:rowOff>107950</xdr:rowOff>
    </xdr:to>
    <xdr:sp macro="" textlink="">
      <xdr:nvSpPr>
        <xdr:cNvPr id="752" name="円/楕円 751"/>
        <xdr:cNvSpPr/>
      </xdr:nvSpPr>
      <xdr:spPr>
        <a:xfrm>
          <a:off x="22110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29227</xdr:rowOff>
    </xdr:from>
    <xdr:ext cx="378565" cy="259045"/>
    <xdr:sp macro="" textlink="">
      <xdr:nvSpPr>
        <xdr:cNvPr id="753" name="諸支出金該当値テキスト"/>
        <xdr:cNvSpPr txBox="1"/>
      </xdr:nvSpPr>
      <xdr:spPr>
        <a:xfrm>
          <a:off x="22212300" y="6372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7620</xdr:rowOff>
    </xdr:from>
    <xdr:to>
      <xdr:col>31</xdr:col>
      <xdr:colOff>85725</xdr:colOff>
      <xdr:row>38</xdr:row>
      <xdr:rowOff>109220</xdr:rowOff>
    </xdr:to>
    <xdr:sp macro="" textlink="">
      <xdr:nvSpPr>
        <xdr:cNvPr id="754" name="円/楕円 753"/>
        <xdr:cNvSpPr/>
      </xdr:nvSpPr>
      <xdr:spPr>
        <a:xfrm>
          <a:off x="21272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125747</xdr:rowOff>
    </xdr:from>
    <xdr:ext cx="378565" cy="259045"/>
    <xdr:sp macro="" textlink="">
      <xdr:nvSpPr>
        <xdr:cNvPr id="755" name="テキスト ボックス 754"/>
        <xdr:cNvSpPr txBox="1"/>
      </xdr:nvSpPr>
      <xdr:spPr>
        <a:xfrm>
          <a:off x="21121317" y="62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xdr:rowOff>
    </xdr:from>
    <xdr:to>
      <xdr:col>29</xdr:col>
      <xdr:colOff>568325</xdr:colOff>
      <xdr:row>38</xdr:row>
      <xdr:rowOff>110490</xdr:rowOff>
    </xdr:to>
    <xdr:sp macro="" textlink="">
      <xdr:nvSpPr>
        <xdr:cNvPr id="756" name="円/楕円 755"/>
        <xdr:cNvSpPr/>
      </xdr:nvSpPr>
      <xdr:spPr>
        <a:xfrm>
          <a:off x="20383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101617</xdr:rowOff>
    </xdr:from>
    <xdr:ext cx="378565" cy="259045"/>
    <xdr:sp macro="" textlink="">
      <xdr:nvSpPr>
        <xdr:cNvPr id="757" name="テキスト ボックス 756"/>
        <xdr:cNvSpPr txBox="1"/>
      </xdr:nvSpPr>
      <xdr:spPr>
        <a:xfrm>
          <a:off x="20245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7620</xdr:rowOff>
    </xdr:from>
    <xdr:to>
      <xdr:col>28</xdr:col>
      <xdr:colOff>365125</xdr:colOff>
      <xdr:row>38</xdr:row>
      <xdr:rowOff>109220</xdr:rowOff>
    </xdr:to>
    <xdr:sp macro="" textlink="">
      <xdr:nvSpPr>
        <xdr:cNvPr id="758" name="円/楕円 757"/>
        <xdr:cNvSpPr/>
      </xdr:nvSpPr>
      <xdr:spPr>
        <a:xfrm>
          <a:off x="19494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125747</xdr:rowOff>
    </xdr:from>
    <xdr:ext cx="378565" cy="259045"/>
    <xdr:sp macro="" textlink="">
      <xdr:nvSpPr>
        <xdr:cNvPr id="759" name="テキスト ボックス 758"/>
        <xdr:cNvSpPr txBox="1"/>
      </xdr:nvSpPr>
      <xdr:spPr>
        <a:xfrm>
          <a:off x="19356017" y="62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xdr:rowOff>
    </xdr:from>
    <xdr:to>
      <xdr:col>27</xdr:col>
      <xdr:colOff>161925</xdr:colOff>
      <xdr:row>38</xdr:row>
      <xdr:rowOff>110490</xdr:rowOff>
    </xdr:to>
    <xdr:sp macro="" textlink="">
      <xdr:nvSpPr>
        <xdr:cNvPr id="760" name="円/楕円 759"/>
        <xdr:cNvSpPr/>
      </xdr:nvSpPr>
      <xdr:spPr>
        <a:xfrm>
          <a:off x="18605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101617</xdr:rowOff>
    </xdr:from>
    <xdr:ext cx="378565" cy="259045"/>
    <xdr:sp macro="" textlink="">
      <xdr:nvSpPr>
        <xdr:cNvPr id="761" name="テキスト ボックス 760"/>
        <xdr:cNvSpPr txBox="1"/>
      </xdr:nvSpPr>
      <xdr:spPr>
        <a:xfrm>
          <a:off x="18467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3" name="正方形/長方形 76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4" name="正方形/長方形 76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5" name="正方形/長方形 76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6" name="正方形/長方形 76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1" name="テキスト ボックス 77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3" name="テキスト ボックス 77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5" name="直線コネクタ 77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0" name="直線コネクタ 77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2" name="フローチャート : 判断 78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3" name="直線コネクタ 78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4" name="フローチャート : 判断 78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5" name="テキスト ボックス 784"/>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6" name="直線コネクタ 78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7" name="フローチャート : 判断 78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8" name="テキスト ボックス 78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9" name="直線コネクタ 78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0" name="フローチャート : 判断 78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1" name="テキスト ボックス 79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2" name="フローチャート : 判断 79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3" name="テキスト ボックス 79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円/楕円 79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1" name="円/楕円 80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2" name="テキスト ボックス 801"/>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3" name="円/楕円 80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4" name="テキスト ボックス 80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5" name="円/楕円 80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6" name="テキスト ボックス 80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円/楕円 80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8" name="テキスト ボックス 80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9" name="正方形/長方形 8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0" name="正方形/長方形 8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1" name="テキスト ボックス 8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総務費：</a:t>
          </a:r>
          <a:r>
            <a:rPr kumimoji="1" lang="en-US" altLang="ja-JP" sz="1100" b="0" i="0" baseline="0">
              <a:solidFill>
                <a:sysClr val="windowText" lastClr="000000"/>
              </a:solidFill>
              <a:effectLst/>
              <a:latin typeface="+mn-lt"/>
              <a:ea typeface="+mn-ea"/>
              <a:cs typeface="+mn-cs"/>
            </a:rPr>
            <a:t>H25</a:t>
          </a:r>
          <a:r>
            <a:rPr kumimoji="1" lang="ja-JP" altLang="ja-JP" sz="1100" b="0" i="0" baseline="0">
              <a:solidFill>
                <a:sysClr val="windowText" lastClr="000000"/>
              </a:solidFill>
              <a:effectLst/>
              <a:latin typeface="+mn-lt"/>
              <a:ea typeface="+mn-ea"/>
              <a:cs typeface="+mn-cs"/>
            </a:rPr>
            <a:t>は地域の元気臨時交付金の基金への積立、</a:t>
          </a:r>
          <a:r>
            <a:rPr kumimoji="1" lang="en-US" altLang="ja-JP" sz="1100" b="0" i="0" baseline="0">
              <a:solidFill>
                <a:sysClr val="windowText" lastClr="000000"/>
              </a:solidFill>
              <a:effectLst/>
              <a:latin typeface="+mn-lt"/>
              <a:ea typeface="+mn-ea"/>
              <a:cs typeface="+mn-cs"/>
            </a:rPr>
            <a:t>H26</a:t>
          </a:r>
          <a:r>
            <a:rPr kumimoji="1" lang="ja-JP" altLang="ja-JP" sz="1100" b="0" i="0" baseline="0">
              <a:solidFill>
                <a:sysClr val="windowText" lastClr="000000"/>
              </a:solidFill>
              <a:effectLst/>
              <a:latin typeface="+mn-lt"/>
              <a:ea typeface="+mn-ea"/>
              <a:cs typeface="+mn-cs"/>
            </a:rPr>
            <a:t>は並行在来線への初期投資補助金</a:t>
          </a:r>
          <a:r>
            <a:rPr kumimoji="1" lang="ja-JP" altLang="en-US" sz="1100" b="0" i="0" baseline="0">
              <a:solidFill>
                <a:sysClr val="windowText" lastClr="000000"/>
              </a:solidFill>
              <a:effectLst/>
              <a:latin typeface="+mn-lt"/>
              <a:ea typeface="+mn-ea"/>
              <a:cs typeface="+mn-cs"/>
            </a:rPr>
            <a:t>等の</a:t>
          </a:r>
          <a:r>
            <a:rPr kumimoji="1" lang="ja-JP" altLang="ja-JP" sz="1100" b="0" i="0" baseline="0">
              <a:solidFill>
                <a:sysClr val="windowText" lastClr="000000"/>
              </a:solidFill>
              <a:effectLst/>
              <a:latin typeface="+mn-lt"/>
              <a:ea typeface="+mn-ea"/>
              <a:cs typeface="+mn-cs"/>
            </a:rPr>
            <a:t>影響により大幅に増加してい</a:t>
          </a:r>
          <a:r>
            <a:rPr kumimoji="1" lang="ja-JP" altLang="en-US" sz="1100" b="0" i="0" baseline="0">
              <a:solidFill>
                <a:sysClr val="windowText" lastClr="000000"/>
              </a:solidFill>
              <a:effectLst/>
              <a:latin typeface="+mn-lt"/>
              <a:ea typeface="+mn-ea"/>
              <a:cs typeface="+mn-cs"/>
            </a:rPr>
            <a:t>る。</a:t>
          </a:r>
          <a:r>
            <a:rPr kumimoji="1" lang="ja-JP" altLang="ja-JP" sz="1100" b="0" i="0" baseline="0">
              <a:solidFill>
                <a:sysClr val="windowText" lastClr="000000"/>
              </a:solidFill>
              <a:effectLst/>
              <a:latin typeface="+mn-lt"/>
              <a:ea typeface="+mn-ea"/>
              <a:cs typeface="+mn-cs"/>
            </a:rPr>
            <a:t>Ｈ</a:t>
          </a:r>
          <a:r>
            <a:rPr kumimoji="1" lang="en-US" altLang="ja-JP" sz="1100" b="0" i="0" baseline="0">
              <a:solidFill>
                <a:sysClr val="windowText" lastClr="000000"/>
              </a:solidFill>
              <a:effectLst/>
              <a:latin typeface="+mn-lt"/>
              <a:ea typeface="+mn-ea"/>
              <a:cs typeface="+mn-cs"/>
            </a:rPr>
            <a:t>28</a:t>
          </a:r>
          <a:r>
            <a:rPr kumimoji="1" lang="ja-JP" altLang="ja-JP" sz="1100" b="0" i="0" baseline="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地域住民生活等緊急支援交付金による事業が終了した</a:t>
          </a:r>
          <a:r>
            <a:rPr lang="ja-JP" altLang="en-US" sz="1100">
              <a:solidFill>
                <a:sysClr val="windowText" lastClr="000000"/>
              </a:solidFill>
              <a:effectLst/>
              <a:latin typeface="+mn-lt"/>
              <a:ea typeface="+mn-ea"/>
              <a:cs typeface="+mn-cs"/>
            </a:rPr>
            <a:t>一方で、</a:t>
          </a:r>
          <a:r>
            <a:rPr lang="ja-JP" altLang="ja-JP" sz="1100">
              <a:solidFill>
                <a:sysClr val="windowText" lastClr="000000"/>
              </a:solidFill>
              <a:effectLst/>
              <a:latin typeface="+mn-lt"/>
              <a:ea typeface="+mn-ea"/>
              <a:cs typeface="+mn-cs"/>
            </a:rPr>
            <a:t>防災行政無線設備の再整備や、地方創生加速化交付金による事業費が増加した</a:t>
          </a:r>
          <a:r>
            <a:rPr lang="ja-JP" altLang="en-US" sz="1100">
              <a:solidFill>
                <a:sysClr val="windowText" lastClr="000000"/>
              </a:solidFill>
              <a:effectLst/>
              <a:latin typeface="+mn-lt"/>
              <a:ea typeface="+mn-ea"/>
              <a:cs typeface="+mn-cs"/>
            </a:rPr>
            <a:t>ことにより</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全体としては前年度から増加した。</a:t>
          </a:r>
          <a:endParaRPr lang="en-US" altLang="ja-JP" sz="110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民生費：後期高齢者医療助成費や介護保険制度費、子ども子育て支援制度費などの社会保障関係経費の増加により、近年は増加傾向にある。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土木費：近年は、北陸新幹線の建設負担金の減少が主な要因となり減少傾向に</a:t>
          </a:r>
          <a:r>
            <a:rPr kumimoji="1" lang="ja-JP" altLang="en-US" sz="1100" b="0" i="0" baseline="0">
              <a:solidFill>
                <a:sysClr val="windowText" lastClr="000000"/>
              </a:solidFill>
              <a:effectLst/>
              <a:latin typeface="+mn-lt"/>
              <a:ea typeface="+mn-ea"/>
              <a:cs typeface="+mn-cs"/>
            </a:rPr>
            <a:t>あったが、</a:t>
          </a:r>
          <a:r>
            <a:rPr kumimoji="1" lang="en-US" altLang="ja-JP" sz="1100" b="0" i="0" baseline="0">
              <a:solidFill>
                <a:sysClr val="windowText" lastClr="000000"/>
              </a:solidFill>
              <a:effectLst/>
              <a:latin typeface="+mn-lt"/>
              <a:ea typeface="+mn-ea"/>
              <a:cs typeface="+mn-cs"/>
            </a:rPr>
            <a:t>H28</a:t>
          </a:r>
          <a:r>
            <a:rPr kumimoji="1" lang="ja-JP" altLang="en-US" sz="1100" b="0" i="0" baseline="0">
              <a:solidFill>
                <a:sysClr val="windowText" lastClr="000000"/>
              </a:solidFill>
              <a:effectLst/>
              <a:latin typeface="+mn-lt"/>
              <a:ea typeface="+mn-ea"/>
              <a:cs typeface="+mn-cs"/>
            </a:rPr>
            <a:t>は、除雪費などの維持修繕費、砂防費、公園費の増が影響し全体としては前年度から増加した</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公債費：河川工事等による県土の保全、社会資本整備に伴う公債費が高水準で推移していることに加え、新幹線整備事業に伴う県債に係る元利償還金が増加しているため、類似団体と比較して高い水準で推移している。県債の新規発行の抑制、資金調達方法の多様化などにより</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公債費負担の平準化に努める。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ysClr val="windowText" lastClr="000000"/>
              </a:solidFill>
              <a:effectLst/>
              <a:latin typeface="+mn-lt"/>
              <a:ea typeface="+mn-ea"/>
              <a:cs typeface="+mn-cs"/>
            </a:rPr>
            <a:t>実質収支比率は、前年度から</a:t>
          </a:r>
          <a:r>
            <a:rPr kumimoji="1" lang="en-US" altLang="ja-JP" sz="1000" b="0" i="0" baseline="0">
              <a:solidFill>
                <a:sysClr val="windowText" lastClr="000000"/>
              </a:solidFill>
              <a:effectLst/>
              <a:latin typeface="+mn-lt"/>
              <a:ea typeface="+mn-ea"/>
              <a:cs typeface="+mn-cs"/>
            </a:rPr>
            <a:t>0.1</a:t>
          </a:r>
          <a:r>
            <a:rPr kumimoji="1" lang="ja-JP" altLang="en-US" sz="1000" b="0" i="0" baseline="0">
              <a:solidFill>
                <a:sysClr val="windowText" lastClr="000000"/>
              </a:solidFill>
              <a:effectLst/>
              <a:latin typeface="+mn-lt"/>
              <a:ea typeface="+mn-ea"/>
              <a:cs typeface="+mn-cs"/>
            </a:rPr>
            <a:t>ポイント増加</a:t>
          </a:r>
          <a:r>
            <a:rPr kumimoji="1" lang="ja-JP" altLang="ja-JP" sz="1000" b="0" i="0" baseline="0">
              <a:solidFill>
                <a:sysClr val="windowText" lastClr="000000"/>
              </a:solidFill>
              <a:effectLst/>
              <a:latin typeface="+mn-lt"/>
              <a:ea typeface="+mn-ea"/>
              <a:cs typeface="+mn-cs"/>
            </a:rPr>
            <a:t>となった。</a:t>
          </a:r>
          <a:endParaRPr lang="ja-JP" altLang="ja-JP" sz="1000">
            <a:solidFill>
              <a:sysClr val="windowText" lastClr="000000"/>
            </a:solidFill>
            <a:effectLst/>
          </a:endParaRPr>
        </a:p>
        <a:p>
          <a:pPr eaLnBrk="1" fontAlgn="auto" latinLnBrk="0" hangingPunct="1"/>
          <a:r>
            <a:rPr kumimoji="1" lang="en-US" altLang="ja-JP" sz="1000" b="0" i="0" baseline="0">
              <a:solidFill>
                <a:sysClr val="windowText" lastClr="000000"/>
              </a:solidFill>
              <a:effectLst/>
              <a:latin typeface="+mn-lt"/>
              <a:ea typeface="+mn-ea"/>
              <a:cs typeface="+mn-cs"/>
            </a:rPr>
            <a:t>H28</a:t>
          </a:r>
          <a:r>
            <a:rPr kumimoji="1" lang="ja-JP" altLang="ja-JP" sz="1000" b="0" i="0" baseline="0">
              <a:solidFill>
                <a:sysClr val="windowText" lastClr="000000"/>
              </a:solidFill>
              <a:effectLst/>
              <a:latin typeface="+mn-lt"/>
              <a:ea typeface="+mn-ea"/>
              <a:cs typeface="+mn-cs"/>
            </a:rPr>
            <a:t>決算は、歳入では、県税収入</a:t>
          </a:r>
          <a:r>
            <a:rPr kumimoji="1" lang="ja-JP" altLang="en-US" sz="1000" b="0" i="0" baseline="0">
              <a:solidFill>
                <a:sysClr val="windowText" lastClr="000000"/>
              </a:solidFill>
              <a:effectLst/>
              <a:latin typeface="+mn-lt"/>
              <a:ea typeface="+mn-ea"/>
              <a:cs typeface="+mn-cs"/>
            </a:rPr>
            <a:t>の減等により</a:t>
          </a:r>
          <a:r>
            <a:rPr kumimoji="1" lang="en-US" altLang="ja-JP" sz="1000" b="0" i="0" baseline="0">
              <a:solidFill>
                <a:sysClr val="windowText" lastClr="000000"/>
              </a:solidFill>
              <a:effectLst/>
              <a:latin typeface="+mn-lt"/>
              <a:ea typeface="+mn-ea"/>
              <a:cs typeface="+mn-cs"/>
            </a:rPr>
            <a:t>7</a:t>
          </a:r>
          <a:r>
            <a:rPr kumimoji="1" lang="ja-JP" altLang="ja-JP" sz="1000" b="0" i="0" baseline="0">
              <a:solidFill>
                <a:sysClr val="windowText" lastClr="000000"/>
              </a:solidFill>
              <a:effectLst/>
              <a:latin typeface="+mn-lt"/>
              <a:ea typeface="+mn-ea"/>
              <a:cs typeface="+mn-cs"/>
            </a:rPr>
            <a:t>年連続の減少となった。歳出</a:t>
          </a:r>
          <a:r>
            <a:rPr kumimoji="1" lang="ja-JP" altLang="en-US" sz="1000" b="0" i="0" baseline="0">
              <a:solidFill>
                <a:sysClr val="windowText" lastClr="000000"/>
              </a:solidFill>
              <a:effectLst/>
              <a:latin typeface="+mn-lt"/>
              <a:ea typeface="+mn-ea"/>
              <a:cs typeface="+mn-cs"/>
            </a:rPr>
            <a:t>についても</a:t>
          </a:r>
          <a:r>
            <a:rPr kumimoji="1" lang="ja-JP" altLang="ja-JP" sz="1000" b="0" i="0" baseline="0">
              <a:solidFill>
                <a:sysClr val="windowText" lastClr="000000"/>
              </a:solidFill>
              <a:effectLst/>
              <a:latin typeface="+mn-lt"/>
              <a:ea typeface="+mn-ea"/>
              <a:cs typeface="+mn-cs"/>
            </a:rPr>
            <a:t>、富山県美術館や高度情報ネットワーク整備等により</a:t>
          </a:r>
          <a:r>
            <a:rPr kumimoji="1" lang="ja-JP" altLang="en-US" sz="1000" b="0" i="0" baseline="0">
              <a:solidFill>
                <a:sysClr val="windowText" lastClr="000000"/>
              </a:solidFill>
              <a:effectLst/>
              <a:latin typeface="+mn-lt"/>
              <a:ea typeface="+mn-ea"/>
              <a:cs typeface="+mn-cs"/>
            </a:rPr>
            <a:t>普通建設事業費が増加したものの、</a:t>
          </a:r>
          <a:r>
            <a:rPr kumimoji="1" lang="ja-JP" altLang="ja-JP" sz="1000" b="0" i="0" baseline="0">
              <a:solidFill>
                <a:sysClr val="windowText" lastClr="000000"/>
              </a:solidFill>
              <a:effectLst/>
              <a:latin typeface="+mn-lt"/>
              <a:ea typeface="+mn-ea"/>
              <a:cs typeface="+mn-cs"/>
            </a:rPr>
            <a:t>北陸新幹線建設費負担金や</a:t>
          </a:r>
          <a:r>
            <a:rPr kumimoji="1" lang="ja-JP" altLang="en-US" sz="1000" b="0" i="0" baseline="0">
              <a:solidFill>
                <a:sysClr val="windowText" lastClr="000000"/>
              </a:solidFill>
              <a:effectLst/>
              <a:latin typeface="+mn-lt"/>
              <a:ea typeface="+mn-ea"/>
              <a:cs typeface="+mn-cs"/>
            </a:rPr>
            <a:t>中小企業制度融資の</a:t>
          </a:r>
          <a:r>
            <a:rPr kumimoji="1" lang="ja-JP" altLang="ja-JP" sz="1000" b="0" i="0" baseline="0">
              <a:solidFill>
                <a:sysClr val="windowText" lastClr="000000"/>
              </a:solidFill>
              <a:effectLst/>
              <a:latin typeface="+mn-lt"/>
              <a:ea typeface="+mn-ea"/>
              <a:cs typeface="+mn-cs"/>
            </a:rPr>
            <a:t>減少</a:t>
          </a:r>
          <a:r>
            <a:rPr kumimoji="1" lang="ja-JP" altLang="en-US" sz="1000" b="0" i="0" baseline="0">
              <a:solidFill>
                <a:sysClr val="windowText" lastClr="000000"/>
              </a:solidFill>
              <a:effectLst/>
              <a:latin typeface="+mn-lt"/>
              <a:ea typeface="+mn-ea"/>
              <a:cs typeface="+mn-cs"/>
            </a:rPr>
            <a:t>等</a:t>
          </a:r>
          <a:r>
            <a:rPr kumimoji="1" lang="ja-JP" altLang="ja-JP" sz="1000" b="0" i="0" baseline="0">
              <a:solidFill>
                <a:sysClr val="windowText" lastClr="000000"/>
              </a:solidFill>
              <a:effectLst/>
              <a:latin typeface="+mn-lt"/>
              <a:ea typeface="+mn-ea"/>
              <a:cs typeface="+mn-cs"/>
            </a:rPr>
            <a:t>により、全体では</a:t>
          </a:r>
          <a:r>
            <a:rPr kumimoji="1" lang="en-US" altLang="ja-JP" sz="1000" b="0" i="0" baseline="0">
              <a:solidFill>
                <a:sysClr val="windowText" lastClr="000000"/>
              </a:solidFill>
              <a:effectLst/>
              <a:latin typeface="+mn-lt"/>
              <a:ea typeface="+mn-ea"/>
              <a:cs typeface="+mn-cs"/>
            </a:rPr>
            <a:t>7</a:t>
          </a:r>
          <a:r>
            <a:rPr kumimoji="1" lang="ja-JP" altLang="ja-JP" sz="1000" b="0" i="0" baseline="0">
              <a:solidFill>
                <a:sysClr val="windowText" lastClr="000000"/>
              </a:solidFill>
              <a:effectLst/>
              <a:latin typeface="+mn-lt"/>
              <a:ea typeface="+mn-ea"/>
              <a:cs typeface="+mn-cs"/>
            </a:rPr>
            <a:t>年連続の減少となった。</a:t>
          </a:r>
          <a:endParaRPr lang="ja-JP" altLang="ja-JP" sz="10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標準財政規模比の財政調整基金残高は</a:t>
          </a:r>
          <a:r>
            <a:rPr kumimoji="1" lang="en-US" altLang="ja-JP" sz="1000" b="0" i="0" baseline="0">
              <a:solidFill>
                <a:sysClr val="windowText" lastClr="000000"/>
              </a:solidFill>
              <a:effectLst/>
              <a:latin typeface="+mn-lt"/>
              <a:ea typeface="+mn-ea"/>
              <a:cs typeface="+mn-cs"/>
            </a:rPr>
            <a:t>0.08</a:t>
          </a:r>
          <a:r>
            <a:rPr kumimoji="1" lang="ja-JP" altLang="en-US" sz="1000" b="0" i="0" baseline="0">
              <a:solidFill>
                <a:sysClr val="windowText" lastClr="000000"/>
              </a:solidFill>
              <a:effectLst/>
              <a:latin typeface="+mn-lt"/>
              <a:ea typeface="+mn-ea"/>
              <a:cs typeface="+mn-cs"/>
            </a:rPr>
            <a:t>ポイント増加して</a:t>
          </a:r>
          <a:r>
            <a:rPr kumimoji="1" lang="ja-JP" altLang="ja-JP" sz="1000" b="0" i="0" baseline="0">
              <a:solidFill>
                <a:sysClr val="windowText" lastClr="000000"/>
              </a:solidFill>
              <a:effectLst/>
              <a:latin typeface="+mn-lt"/>
              <a:ea typeface="+mn-ea"/>
              <a:cs typeface="+mn-cs"/>
            </a:rPr>
            <a:t>いるが、これは標準財政規模</a:t>
          </a:r>
          <a:r>
            <a:rPr kumimoji="1" lang="ja-JP" altLang="en-US" sz="1000" b="0" i="0" baseline="0">
              <a:solidFill>
                <a:sysClr val="windowText" lastClr="000000"/>
              </a:solidFill>
              <a:effectLst/>
              <a:latin typeface="+mn-lt"/>
              <a:ea typeface="+mn-ea"/>
              <a:cs typeface="+mn-cs"/>
            </a:rPr>
            <a:t>の減に</a:t>
          </a:r>
          <a:r>
            <a:rPr kumimoji="1" lang="ja-JP" altLang="ja-JP" sz="1000" b="0" i="0" baseline="0">
              <a:solidFill>
                <a:sysClr val="windowText" lastClr="000000"/>
              </a:solidFill>
              <a:effectLst/>
              <a:latin typeface="+mn-lt"/>
              <a:ea typeface="+mn-ea"/>
              <a:cs typeface="+mn-cs"/>
            </a:rPr>
            <a:t>よるところが大きい。平成</a:t>
          </a:r>
          <a:r>
            <a:rPr kumimoji="1" lang="en-US" altLang="ja-JP" sz="1000" b="0" i="0" baseline="0">
              <a:solidFill>
                <a:sysClr val="windowText" lastClr="000000"/>
              </a:solidFill>
              <a:effectLst/>
              <a:latin typeface="+mn-lt"/>
              <a:ea typeface="+mn-ea"/>
              <a:cs typeface="+mn-cs"/>
            </a:rPr>
            <a:t>21</a:t>
          </a:r>
          <a:r>
            <a:rPr kumimoji="1" lang="ja-JP" altLang="ja-JP" sz="1000" b="0" i="0" baseline="0">
              <a:solidFill>
                <a:sysClr val="windowText" lastClr="000000"/>
              </a:solidFill>
              <a:effectLst/>
              <a:latin typeface="+mn-lt"/>
              <a:ea typeface="+mn-ea"/>
              <a:cs typeface="+mn-cs"/>
            </a:rPr>
            <a:t>年度以後は、厳しい財政環境の中、基金からの取崩しを行わずに財政運営を進めており、基金残高自体は一貫して増加している。</a:t>
          </a:r>
          <a:endParaRPr lang="ja-JP" altLang="ja-JP" sz="10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実質単年度収支の割合については</a:t>
          </a:r>
          <a:r>
            <a:rPr kumimoji="1" lang="en-US" altLang="ja-JP" sz="1000" b="0" i="0" baseline="0">
              <a:solidFill>
                <a:sysClr val="windowText" lastClr="000000"/>
              </a:solidFill>
              <a:effectLst/>
              <a:latin typeface="+mn-lt"/>
              <a:ea typeface="+mn-ea"/>
              <a:cs typeface="+mn-cs"/>
            </a:rPr>
            <a:t>24</a:t>
          </a:r>
          <a:r>
            <a:rPr kumimoji="1" lang="ja-JP" altLang="ja-JP" sz="1000" b="0" i="0" baseline="0">
              <a:solidFill>
                <a:sysClr val="windowText" lastClr="000000"/>
              </a:solidFill>
              <a:effectLst/>
              <a:latin typeface="+mn-lt"/>
              <a:ea typeface="+mn-ea"/>
              <a:cs typeface="+mn-cs"/>
            </a:rPr>
            <a:t>年度、</a:t>
          </a:r>
          <a:r>
            <a:rPr kumimoji="1" lang="en-US" altLang="ja-JP" sz="1000" b="0" i="0" baseline="0">
              <a:solidFill>
                <a:sysClr val="windowText" lastClr="000000"/>
              </a:solidFill>
              <a:effectLst/>
              <a:latin typeface="+mn-lt"/>
              <a:ea typeface="+mn-ea"/>
              <a:cs typeface="+mn-cs"/>
            </a:rPr>
            <a:t>26</a:t>
          </a:r>
          <a:r>
            <a:rPr kumimoji="1" lang="ja-JP" altLang="ja-JP" sz="1000" b="0" i="0" baseline="0">
              <a:solidFill>
                <a:sysClr val="windowText" lastClr="000000"/>
              </a:solidFill>
              <a:effectLst/>
              <a:latin typeface="+mn-lt"/>
              <a:ea typeface="+mn-ea"/>
              <a:cs typeface="+mn-cs"/>
            </a:rPr>
            <a:t>年度に高い割合を示しているが、これは、市中金利の低下に伴う利息負担の軽減をうけ、一部の高利債について繰上げ償還を行ったことによるものである。</a:t>
          </a:r>
          <a:endParaRPr lang="ja-JP" altLang="ja-JP" sz="10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一般会計等の実質赤字及び公営企業会計の資金不足は生じておらず、連結実質赤字額は発生していない。</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標準財政規模比で平成</a:t>
          </a:r>
          <a:r>
            <a:rPr kumimoji="1" lang="en-US" altLang="ja-JP" sz="1100" b="0" i="0" baseline="0">
              <a:solidFill>
                <a:sysClr val="windowText" lastClr="000000"/>
              </a:solidFill>
              <a:effectLst/>
              <a:latin typeface="+mn-lt"/>
              <a:ea typeface="+mn-ea"/>
              <a:cs typeface="+mn-cs"/>
            </a:rPr>
            <a:t>28</a:t>
          </a:r>
          <a:r>
            <a:rPr kumimoji="1" lang="ja-JP" altLang="ja-JP" sz="1100" b="0" i="0" baseline="0">
              <a:solidFill>
                <a:sysClr val="windowText" lastClr="000000"/>
              </a:solidFill>
              <a:effectLst/>
              <a:latin typeface="+mn-lt"/>
              <a:ea typeface="+mn-ea"/>
              <a:cs typeface="+mn-cs"/>
            </a:rPr>
            <a:t>年度決算は、病院事業においてＤＰＣ</a:t>
          </a:r>
          <a:r>
            <a:rPr kumimoji="1" lang="ja-JP" altLang="en-US" sz="1100" b="0" i="0" baseline="0">
              <a:solidFill>
                <a:sysClr val="windowText" lastClr="000000"/>
              </a:solidFill>
              <a:effectLst/>
              <a:latin typeface="+mn-lt"/>
              <a:ea typeface="+mn-ea"/>
              <a:cs typeface="+mn-cs"/>
            </a:rPr>
            <a:t>／ＰＤＰＳ</a:t>
          </a:r>
          <a:r>
            <a:rPr kumimoji="1" lang="ja-JP" altLang="ja-JP" sz="1100" b="0" i="0" baseline="0">
              <a:solidFill>
                <a:sysClr val="windowText" lastClr="000000"/>
              </a:solidFill>
              <a:effectLst/>
              <a:latin typeface="+mn-lt"/>
              <a:ea typeface="+mn-ea"/>
              <a:cs typeface="+mn-cs"/>
            </a:rPr>
            <a:t>制度（急性期入院医療の定額報酬算定制度）</a:t>
          </a:r>
          <a:r>
            <a:rPr kumimoji="1" lang="ja-JP" altLang="en-US" sz="1100" b="0" i="0" baseline="0">
              <a:solidFill>
                <a:sysClr val="windowText" lastClr="000000"/>
              </a:solidFill>
              <a:effectLst/>
              <a:latin typeface="+mn-lt"/>
              <a:ea typeface="+mn-ea"/>
              <a:cs typeface="+mn-cs"/>
            </a:rPr>
            <a:t>や平成</a:t>
          </a:r>
          <a:r>
            <a:rPr kumimoji="1" lang="en-US" altLang="ja-JP" sz="1100" b="0" i="0" baseline="0">
              <a:solidFill>
                <a:sysClr val="windowText" lastClr="000000"/>
              </a:solidFill>
              <a:effectLst/>
              <a:latin typeface="+mn-lt"/>
              <a:ea typeface="+mn-ea"/>
              <a:cs typeface="+mn-cs"/>
            </a:rPr>
            <a:t>28</a:t>
          </a:r>
          <a:r>
            <a:rPr kumimoji="1" lang="ja-JP" altLang="en-US" sz="1100" b="0" i="0" baseline="0">
              <a:solidFill>
                <a:sysClr val="windowText" lastClr="000000"/>
              </a:solidFill>
              <a:effectLst/>
              <a:latin typeface="+mn-lt"/>
              <a:ea typeface="+mn-ea"/>
              <a:cs typeface="+mn-cs"/>
            </a:rPr>
            <a:t>年度診療報酬改定への</a:t>
          </a:r>
          <a:r>
            <a:rPr kumimoji="1" lang="ja-JP" altLang="ja-JP" sz="1100" b="0" i="0" baseline="0">
              <a:solidFill>
                <a:sysClr val="windowText" lastClr="000000"/>
              </a:solidFill>
              <a:effectLst/>
              <a:latin typeface="+mn-lt"/>
              <a:ea typeface="+mn-ea"/>
              <a:cs typeface="+mn-cs"/>
            </a:rPr>
            <a:t>適切な対応</a:t>
          </a:r>
          <a:r>
            <a:rPr kumimoji="1" lang="ja-JP" altLang="en-US" sz="1100" b="0" i="0" baseline="0">
              <a:solidFill>
                <a:sysClr val="windowText" lastClr="000000"/>
              </a:solidFill>
              <a:effectLst/>
              <a:latin typeface="+mn-lt"/>
              <a:ea typeface="+mn-ea"/>
              <a:cs typeface="+mn-cs"/>
            </a:rPr>
            <a:t>などにより</a:t>
          </a:r>
          <a:r>
            <a:rPr kumimoji="1" lang="ja-JP" altLang="ja-JP" sz="1100" b="0" i="0" baseline="0">
              <a:solidFill>
                <a:sysClr val="windowText" lastClr="000000"/>
              </a:solidFill>
              <a:effectLst/>
              <a:latin typeface="+mn-lt"/>
              <a:ea typeface="+mn-ea"/>
              <a:cs typeface="+mn-cs"/>
            </a:rPr>
            <a:t>医業収益が増加</a:t>
          </a:r>
          <a:r>
            <a:rPr kumimoji="1" lang="ja-JP" altLang="en-US" sz="1100" b="0" i="0" baseline="0">
              <a:solidFill>
                <a:sysClr val="windowText" lastClr="000000"/>
              </a:solidFill>
              <a:effectLst/>
              <a:latin typeface="+mn-lt"/>
              <a:ea typeface="+mn-ea"/>
              <a:cs typeface="+mn-cs"/>
            </a:rPr>
            <a:t>したこと、電気事業においては売電単価の引き上げにより営業収益が増加したこと、また、</a:t>
          </a:r>
          <a:r>
            <a:rPr kumimoji="1" lang="ja-JP" altLang="ja-JP" sz="1100" b="0" i="0" baseline="0">
              <a:solidFill>
                <a:sysClr val="windowText" lastClr="000000"/>
              </a:solidFill>
              <a:effectLst/>
              <a:latin typeface="+mn-lt"/>
              <a:ea typeface="+mn-ea"/>
              <a:cs typeface="+mn-cs"/>
            </a:rPr>
            <a:t>水道事業にお</a:t>
          </a:r>
          <a:r>
            <a:rPr kumimoji="1" lang="ja-JP" altLang="en-US" sz="1100" b="0" i="0" baseline="0">
              <a:solidFill>
                <a:sysClr val="windowText" lastClr="000000"/>
              </a:solidFill>
              <a:effectLst/>
              <a:latin typeface="+mn-lt"/>
              <a:ea typeface="+mn-ea"/>
              <a:cs typeface="+mn-cs"/>
            </a:rPr>
            <a:t>いては</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昨年度に</a:t>
          </a:r>
          <a:r>
            <a:rPr kumimoji="1" lang="ja-JP" altLang="ja-JP" sz="1100" b="0" i="0" baseline="0">
              <a:solidFill>
                <a:sysClr val="windowText" lastClr="000000"/>
              </a:solidFill>
              <a:effectLst/>
              <a:latin typeface="+mn-lt"/>
              <a:ea typeface="+mn-ea"/>
              <a:cs typeface="+mn-cs"/>
            </a:rPr>
            <a:t>熊野川水道用水供給事業の廃止に伴う特別損失</a:t>
          </a:r>
          <a:r>
            <a:rPr kumimoji="1" lang="ja-JP" altLang="en-US" sz="1100" b="0" i="0" baseline="0">
              <a:solidFill>
                <a:sysClr val="windowText" lastClr="000000"/>
              </a:solidFill>
              <a:effectLst/>
              <a:latin typeface="+mn-lt"/>
              <a:ea typeface="+mn-ea"/>
              <a:cs typeface="+mn-cs"/>
            </a:rPr>
            <a:t>を計上していたことなどにより</a:t>
          </a:r>
          <a:r>
            <a:rPr kumimoji="1" lang="ja-JP" altLang="ja-JP" sz="1100" b="0" i="0" baseline="0">
              <a:solidFill>
                <a:sysClr val="windowText" lastClr="000000"/>
              </a:solidFill>
              <a:effectLst/>
              <a:latin typeface="+mn-lt"/>
              <a:ea typeface="+mn-ea"/>
              <a:cs typeface="+mn-cs"/>
            </a:rPr>
            <a:t>、全体で黒字額は</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した。</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繰上償還や低利資金への借換え、償還期間の延長による平準化等により単年度での元利償還金は減少傾向にある一方で、満期一括償還地方債に係る年割相当額が累積している。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臨時財政対策債や新幹線整備事業債の償還額の増に伴い、算入公債費等は増加している。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実質公債費比率（分子）の金額は近年減少傾向にあるが、引き続き、県債の新規発行の抑制等に取り組んでいく。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地形的に急流河川が多いといった地勢的特性から、河川・砂防の事業費が元々多額となっていることや、</a:t>
          </a:r>
          <a:r>
            <a:rPr kumimoji="1" lang="ja-JP" altLang="ja-JP" sz="1100">
              <a:solidFill>
                <a:schemeClr val="dk1"/>
              </a:solidFill>
              <a:effectLst/>
              <a:latin typeface="+mn-lt"/>
              <a:ea typeface="+mn-ea"/>
              <a:cs typeface="+mn-cs"/>
            </a:rPr>
            <a:t>新幹線整備事業債や地域鉄道対策事業債の発行により、将来負担比率（分子）が高い傾向にある。引き続き、県債の新規発行の抑制等に取り組んでいく。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1,074,705
1,059,931
4,247.61
508,721,490
490,075,968
1,437,059
299,025,115
1,215,152,116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258.2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0669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38" name="正方形/長方形 3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0" name="テキスト ボックス 39"/>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5" name="正方形/長方形 4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6" name="正方形/長方形 4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7" name="正方形/長方形 4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48" name="テキスト ボックス 47"/>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49" name="正方形/長方形 48"/>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0" name="正方形/長方形 4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1" name="正方形/長方形 5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2" name="正方形/長方形 51"/>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3" name="正方形/長方形 52"/>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4" name="テキスト ボックス 5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5" name="テキスト ボックス 5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1,074,705
1,059,931
4,247.61
508,721,490
490,075,968
1,437,059
299,025,115
1,215,152,116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258.2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1,074,705
1,059,931
4,247.61
508,721,490
490,075,968
1,437,059
299,025,115
1,215,152,116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258.2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406" t="s">
        <v>62</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407" t="s">
        <v>64</v>
      </c>
      <c r="C3" s="408"/>
      <c r="D3" s="409"/>
      <c r="E3" s="409"/>
      <c r="F3" s="409"/>
      <c r="G3" s="409"/>
      <c r="H3" s="409"/>
      <c r="I3" s="409"/>
      <c r="J3" s="409"/>
      <c r="K3" s="409"/>
      <c r="L3" s="409" t="s">
        <v>65</v>
      </c>
      <c r="M3" s="409"/>
      <c r="N3" s="409"/>
      <c r="O3" s="409"/>
      <c r="P3" s="409"/>
      <c r="Q3" s="409"/>
      <c r="R3" s="413"/>
      <c r="S3" s="413"/>
      <c r="T3" s="413"/>
      <c r="U3" s="413"/>
      <c r="V3" s="414"/>
      <c r="W3" s="420" t="s">
        <v>66</v>
      </c>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2"/>
      <c r="AZ3" s="423" t="s">
        <v>1</v>
      </c>
      <c r="BA3" s="424"/>
      <c r="BB3" s="424"/>
      <c r="BC3" s="424"/>
      <c r="BD3" s="424"/>
      <c r="BE3" s="424"/>
      <c r="BF3" s="424"/>
      <c r="BG3" s="424"/>
      <c r="BH3" s="424"/>
      <c r="BI3" s="424"/>
      <c r="BJ3" s="424"/>
      <c r="BK3" s="424"/>
      <c r="BL3" s="424"/>
      <c r="BM3" s="425"/>
      <c r="BN3" s="426" t="s">
        <v>67</v>
      </c>
      <c r="BO3" s="427"/>
      <c r="BP3" s="427"/>
      <c r="BQ3" s="427"/>
      <c r="BR3" s="427"/>
      <c r="BS3" s="427"/>
      <c r="BT3" s="427"/>
      <c r="BU3" s="428"/>
      <c r="BV3" s="426" t="s">
        <v>68</v>
      </c>
      <c r="BW3" s="427"/>
      <c r="BX3" s="427"/>
      <c r="BY3" s="427"/>
      <c r="BZ3" s="427"/>
      <c r="CA3" s="427"/>
      <c r="CB3" s="427"/>
      <c r="CC3" s="428"/>
      <c r="CD3" s="423" t="s">
        <v>1</v>
      </c>
      <c r="CE3" s="424"/>
      <c r="CF3" s="424"/>
      <c r="CG3" s="424"/>
      <c r="CH3" s="424"/>
      <c r="CI3" s="424"/>
      <c r="CJ3" s="424"/>
      <c r="CK3" s="424"/>
      <c r="CL3" s="424"/>
      <c r="CM3" s="424"/>
      <c r="CN3" s="424"/>
      <c r="CO3" s="424"/>
      <c r="CP3" s="424"/>
      <c r="CQ3" s="424"/>
      <c r="CR3" s="424"/>
      <c r="CS3" s="425"/>
      <c r="CT3" s="426" t="s">
        <v>69</v>
      </c>
      <c r="CU3" s="427"/>
      <c r="CV3" s="427"/>
      <c r="CW3" s="427"/>
      <c r="CX3" s="427"/>
      <c r="CY3" s="427"/>
      <c r="CZ3" s="427"/>
      <c r="DA3" s="428"/>
      <c r="DB3" s="426" t="s">
        <v>70</v>
      </c>
      <c r="DC3" s="427"/>
      <c r="DD3" s="427"/>
      <c r="DE3" s="427"/>
      <c r="DF3" s="427"/>
      <c r="DG3" s="427"/>
      <c r="DH3" s="427"/>
      <c r="DI3" s="428"/>
      <c r="DJ3" s="114"/>
      <c r="DK3" s="114"/>
      <c r="DL3" s="114"/>
      <c r="DM3" s="114"/>
      <c r="DN3" s="114"/>
      <c r="DO3" s="114"/>
    </row>
    <row r="4" spans="1:119" ht="18.75" customHeight="1">
      <c r="A4" s="115"/>
      <c r="B4" s="410"/>
      <c r="C4" s="411"/>
      <c r="D4" s="412"/>
      <c r="E4" s="412"/>
      <c r="F4" s="412"/>
      <c r="G4" s="412"/>
      <c r="H4" s="412"/>
      <c r="I4" s="412"/>
      <c r="J4" s="412"/>
      <c r="K4" s="412"/>
      <c r="L4" s="412"/>
      <c r="M4" s="412"/>
      <c r="N4" s="412"/>
      <c r="O4" s="412"/>
      <c r="P4" s="412"/>
      <c r="Q4" s="412"/>
      <c r="R4" s="415"/>
      <c r="S4" s="415"/>
      <c r="T4" s="415"/>
      <c r="U4" s="415"/>
      <c r="V4" s="416"/>
      <c r="W4" s="480" t="s">
        <v>71</v>
      </c>
      <c r="X4" s="481"/>
      <c r="Y4" s="482"/>
      <c r="Z4" s="489" t="s">
        <v>1</v>
      </c>
      <c r="AA4" s="467"/>
      <c r="AB4" s="467"/>
      <c r="AC4" s="467"/>
      <c r="AD4" s="467"/>
      <c r="AE4" s="467"/>
      <c r="AF4" s="467"/>
      <c r="AG4" s="467"/>
      <c r="AH4" s="468"/>
      <c r="AI4" s="489" t="s">
        <v>72</v>
      </c>
      <c r="AJ4" s="492"/>
      <c r="AK4" s="492"/>
      <c r="AL4" s="492"/>
      <c r="AM4" s="492"/>
      <c r="AN4" s="492"/>
      <c r="AO4" s="492"/>
      <c r="AP4" s="493"/>
      <c r="AQ4" s="497" t="s">
        <v>73</v>
      </c>
      <c r="AR4" s="498"/>
      <c r="AS4" s="492"/>
      <c r="AT4" s="492"/>
      <c r="AU4" s="492"/>
      <c r="AV4" s="492"/>
      <c r="AW4" s="492"/>
      <c r="AX4" s="492"/>
      <c r="AY4" s="499"/>
      <c r="AZ4" s="450" t="s">
        <v>74</v>
      </c>
      <c r="BA4" s="451"/>
      <c r="BB4" s="451"/>
      <c r="BC4" s="451"/>
      <c r="BD4" s="451"/>
      <c r="BE4" s="451"/>
      <c r="BF4" s="451"/>
      <c r="BG4" s="451"/>
      <c r="BH4" s="451"/>
      <c r="BI4" s="451"/>
      <c r="BJ4" s="451"/>
      <c r="BK4" s="451"/>
      <c r="BL4" s="451"/>
      <c r="BM4" s="452"/>
      <c r="BN4" s="429">
        <v>508721490</v>
      </c>
      <c r="BO4" s="430"/>
      <c r="BP4" s="430"/>
      <c r="BQ4" s="430"/>
      <c r="BR4" s="430"/>
      <c r="BS4" s="430"/>
      <c r="BT4" s="430"/>
      <c r="BU4" s="431"/>
      <c r="BV4" s="429">
        <v>516078139</v>
      </c>
      <c r="BW4" s="430"/>
      <c r="BX4" s="430"/>
      <c r="BY4" s="430"/>
      <c r="BZ4" s="430"/>
      <c r="CA4" s="430"/>
      <c r="CB4" s="430"/>
      <c r="CC4" s="431"/>
      <c r="CD4" s="432" t="s">
        <v>75</v>
      </c>
      <c r="CE4" s="433"/>
      <c r="CF4" s="433"/>
      <c r="CG4" s="433"/>
      <c r="CH4" s="433"/>
      <c r="CI4" s="433"/>
      <c r="CJ4" s="433"/>
      <c r="CK4" s="433"/>
      <c r="CL4" s="433"/>
      <c r="CM4" s="433"/>
      <c r="CN4" s="433"/>
      <c r="CO4" s="433"/>
      <c r="CP4" s="433"/>
      <c r="CQ4" s="433"/>
      <c r="CR4" s="433"/>
      <c r="CS4" s="434"/>
      <c r="CT4" s="435">
        <v>0.5</v>
      </c>
      <c r="CU4" s="436"/>
      <c r="CV4" s="436"/>
      <c r="CW4" s="436"/>
      <c r="CX4" s="436"/>
      <c r="CY4" s="436"/>
      <c r="CZ4" s="436"/>
      <c r="DA4" s="437"/>
      <c r="DB4" s="435">
        <v>0.4</v>
      </c>
      <c r="DC4" s="436"/>
      <c r="DD4" s="436"/>
      <c r="DE4" s="436"/>
      <c r="DF4" s="436"/>
      <c r="DG4" s="436"/>
      <c r="DH4" s="436"/>
      <c r="DI4" s="437"/>
      <c r="DJ4" s="114"/>
      <c r="DK4" s="114"/>
      <c r="DL4" s="114"/>
      <c r="DM4" s="114"/>
      <c r="DN4" s="114"/>
      <c r="DO4" s="114"/>
    </row>
    <row r="5" spans="1:119" ht="18.75" customHeight="1" thickBot="1">
      <c r="A5" s="115"/>
      <c r="B5" s="410"/>
      <c r="C5" s="411"/>
      <c r="D5" s="412"/>
      <c r="E5" s="412"/>
      <c r="F5" s="412"/>
      <c r="G5" s="412"/>
      <c r="H5" s="412"/>
      <c r="I5" s="412"/>
      <c r="J5" s="412"/>
      <c r="K5" s="412"/>
      <c r="L5" s="417"/>
      <c r="M5" s="417"/>
      <c r="N5" s="417"/>
      <c r="O5" s="417"/>
      <c r="P5" s="417"/>
      <c r="Q5" s="417"/>
      <c r="R5" s="418"/>
      <c r="S5" s="418"/>
      <c r="T5" s="418"/>
      <c r="U5" s="418"/>
      <c r="V5" s="419"/>
      <c r="W5" s="483"/>
      <c r="X5" s="484"/>
      <c r="Y5" s="485"/>
      <c r="Z5" s="418"/>
      <c r="AA5" s="490"/>
      <c r="AB5" s="490"/>
      <c r="AC5" s="490"/>
      <c r="AD5" s="490"/>
      <c r="AE5" s="490"/>
      <c r="AF5" s="490"/>
      <c r="AG5" s="490"/>
      <c r="AH5" s="491"/>
      <c r="AI5" s="494"/>
      <c r="AJ5" s="495"/>
      <c r="AK5" s="495"/>
      <c r="AL5" s="495"/>
      <c r="AM5" s="495"/>
      <c r="AN5" s="495"/>
      <c r="AO5" s="495"/>
      <c r="AP5" s="496"/>
      <c r="AQ5" s="494"/>
      <c r="AR5" s="495"/>
      <c r="AS5" s="495"/>
      <c r="AT5" s="495"/>
      <c r="AU5" s="495"/>
      <c r="AV5" s="495"/>
      <c r="AW5" s="495"/>
      <c r="AX5" s="495"/>
      <c r="AY5" s="500"/>
      <c r="AZ5" s="438" t="s">
        <v>76</v>
      </c>
      <c r="BA5" s="439"/>
      <c r="BB5" s="439"/>
      <c r="BC5" s="439"/>
      <c r="BD5" s="439"/>
      <c r="BE5" s="439"/>
      <c r="BF5" s="439"/>
      <c r="BG5" s="439"/>
      <c r="BH5" s="439"/>
      <c r="BI5" s="439"/>
      <c r="BJ5" s="439"/>
      <c r="BK5" s="439"/>
      <c r="BL5" s="439"/>
      <c r="BM5" s="440"/>
      <c r="BN5" s="441">
        <v>490075968</v>
      </c>
      <c r="BO5" s="442"/>
      <c r="BP5" s="442"/>
      <c r="BQ5" s="442"/>
      <c r="BR5" s="442"/>
      <c r="BS5" s="442"/>
      <c r="BT5" s="442"/>
      <c r="BU5" s="443"/>
      <c r="BV5" s="441">
        <v>493582029</v>
      </c>
      <c r="BW5" s="442"/>
      <c r="BX5" s="442"/>
      <c r="BY5" s="442"/>
      <c r="BZ5" s="442"/>
      <c r="CA5" s="442"/>
      <c r="CB5" s="442"/>
      <c r="CC5" s="443"/>
      <c r="CD5" s="444" t="s">
        <v>77</v>
      </c>
      <c r="CE5" s="445"/>
      <c r="CF5" s="445"/>
      <c r="CG5" s="445"/>
      <c r="CH5" s="445"/>
      <c r="CI5" s="445"/>
      <c r="CJ5" s="445"/>
      <c r="CK5" s="445"/>
      <c r="CL5" s="445"/>
      <c r="CM5" s="445"/>
      <c r="CN5" s="445"/>
      <c r="CO5" s="445"/>
      <c r="CP5" s="445"/>
      <c r="CQ5" s="445"/>
      <c r="CR5" s="445"/>
      <c r="CS5" s="446"/>
      <c r="CT5" s="447">
        <v>96.5</v>
      </c>
      <c r="CU5" s="448"/>
      <c r="CV5" s="448"/>
      <c r="CW5" s="448"/>
      <c r="CX5" s="448"/>
      <c r="CY5" s="448"/>
      <c r="CZ5" s="448"/>
      <c r="DA5" s="449"/>
      <c r="DB5" s="447">
        <v>95.3</v>
      </c>
      <c r="DC5" s="448"/>
      <c r="DD5" s="448"/>
      <c r="DE5" s="448"/>
      <c r="DF5" s="448"/>
      <c r="DG5" s="448"/>
      <c r="DH5" s="448"/>
      <c r="DI5" s="449"/>
      <c r="DJ5" s="114"/>
      <c r="DK5" s="114"/>
      <c r="DL5" s="114"/>
      <c r="DM5" s="114"/>
      <c r="DN5" s="114"/>
      <c r="DO5" s="114"/>
    </row>
    <row r="6" spans="1:119" ht="18.75" customHeight="1">
      <c r="A6" s="115"/>
      <c r="B6" s="426" t="s">
        <v>78</v>
      </c>
      <c r="C6" s="427"/>
      <c r="D6" s="427"/>
      <c r="E6" s="427"/>
      <c r="F6" s="427"/>
      <c r="G6" s="427"/>
      <c r="H6" s="427"/>
      <c r="I6" s="427"/>
      <c r="J6" s="427"/>
      <c r="K6" s="408"/>
      <c r="L6" s="409" t="s">
        <v>79</v>
      </c>
      <c r="M6" s="409"/>
      <c r="N6" s="409"/>
      <c r="O6" s="409"/>
      <c r="P6" s="409"/>
      <c r="Q6" s="409"/>
      <c r="R6" s="413"/>
      <c r="S6" s="413"/>
      <c r="T6" s="413"/>
      <c r="U6" s="413"/>
      <c r="V6" s="414"/>
      <c r="W6" s="483"/>
      <c r="X6" s="484"/>
      <c r="Y6" s="485"/>
      <c r="Z6" s="453" t="s">
        <v>80</v>
      </c>
      <c r="AA6" s="454"/>
      <c r="AB6" s="454"/>
      <c r="AC6" s="454"/>
      <c r="AD6" s="454"/>
      <c r="AE6" s="454"/>
      <c r="AF6" s="454"/>
      <c r="AG6" s="454"/>
      <c r="AH6" s="455"/>
      <c r="AI6" s="456">
        <v>1</v>
      </c>
      <c r="AJ6" s="457"/>
      <c r="AK6" s="457"/>
      <c r="AL6" s="457"/>
      <c r="AM6" s="457"/>
      <c r="AN6" s="457"/>
      <c r="AO6" s="457"/>
      <c r="AP6" s="458"/>
      <c r="AQ6" s="456">
        <v>13000</v>
      </c>
      <c r="AR6" s="457"/>
      <c r="AS6" s="457"/>
      <c r="AT6" s="457"/>
      <c r="AU6" s="457"/>
      <c r="AV6" s="457"/>
      <c r="AW6" s="457"/>
      <c r="AX6" s="457"/>
      <c r="AY6" s="459"/>
      <c r="AZ6" s="438" t="s">
        <v>81</v>
      </c>
      <c r="BA6" s="439"/>
      <c r="BB6" s="439"/>
      <c r="BC6" s="439"/>
      <c r="BD6" s="439"/>
      <c r="BE6" s="439"/>
      <c r="BF6" s="439"/>
      <c r="BG6" s="439"/>
      <c r="BH6" s="439"/>
      <c r="BI6" s="439"/>
      <c r="BJ6" s="439"/>
      <c r="BK6" s="439"/>
      <c r="BL6" s="439"/>
      <c r="BM6" s="440"/>
      <c r="BN6" s="441">
        <v>18645522</v>
      </c>
      <c r="BO6" s="442"/>
      <c r="BP6" s="442"/>
      <c r="BQ6" s="442"/>
      <c r="BR6" s="442"/>
      <c r="BS6" s="442"/>
      <c r="BT6" s="442"/>
      <c r="BU6" s="443"/>
      <c r="BV6" s="441">
        <v>22496110</v>
      </c>
      <c r="BW6" s="442"/>
      <c r="BX6" s="442"/>
      <c r="BY6" s="442"/>
      <c r="BZ6" s="442"/>
      <c r="CA6" s="442"/>
      <c r="CB6" s="442"/>
      <c r="CC6" s="443"/>
      <c r="CD6" s="444" t="s">
        <v>82</v>
      </c>
      <c r="CE6" s="445"/>
      <c r="CF6" s="445"/>
      <c r="CG6" s="445"/>
      <c r="CH6" s="445"/>
      <c r="CI6" s="445"/>
      <c r="CJ6" s="445"/>
      <c r="CK6" s="445"/>
      <c r="CL6" s="445"/>
      <c r="CM6" s="445"/>
      <c r="CN6" s="445"/>
      <c r="CO6" s="445"/>
      <c r="CP6" s="445"/>
      <c r="CQ6" s="445"/>
      <c r="CR6" s="445"/>
      <c r="CS6" s="446"/>
      <c r="CT6" s="463">
        <v>105.9</v>
      </c>
      <c r="CU6" s="464"/>
      <c r="CV6" s="464"/>
      <c r="CW6" s="464"/>
      <c r="CX6" s="464"/>
      <c r="CY6" s="464"/>
      <c r="CZ6" s="464"/>
      <c r="DA6" s="465"/>
      <c r="DB6" s="463">
        <v>106</v>
      </c>
      <c r="DC6" s="464"/>
      <c r="DD6" s="464"/>
      <c r="DE6" s="464"/>
      <c r="DF6" s="464"/>
      <c r="DG6" s="464"/>
      <c r="DH6" s="464"/>
      <c r="DI6" s="465"/>
      <c r="DJ6" s="114"/>
      <c r="DK6" s="114"/>
      <c r="DL6" s="114"/>
      <c r="DM6" s="114"/>
      <c r="DN6" s="114"/>
      <c r="DO6" s="114"/>
    </row>
    <row r="7" spans="1:119" ht="18.75" customHeight="1">
      <c r="A7" s="115"/>
      <c r="B7" s="469"/>
      <c r="C7" s="470"/>
      <c r="D7" s="470"/>
      <c r="E7" s="470"/>
      <c r="F7" s="470"/>
      <c r="G7" s="470"/>
      <c r="H7" s="470"/>
      <c r="I7" s="470"/>
      <c r="J7" s="470"/>
      <c r="K7" s="411"/>
      <c r="L7" s="412"/>
      <c r="M7" s="412"/>
      <c r="N7" s="412"/>
      <c r="O7" s="412"/>
      <c r="P7" s="412"/>
      <c r="Q7" s="412"/>
      <c r="R7" s="415"/>
      <c r="S7" s="415"/>
      <c r="T7" s="415"/>
      <c r="U7" s="415"/>
      <c r="V7" s="416"/>
      <c r="W7" s="483"/>
      <c r="X7" s="484"/>
      <c r="Y7" s="485"/>
      <c r="Z7" s="453" t="s">
        <v>83</v>
      </c>
      <c r="AA7" s="454"/>
      <c r="AB7" s="454"/>
      <c r="AC7" s="454"/>
      <c r="AD7" s="454"/>
      <c r="AE7" s="454"/>
      <c r="AF7" s="454"/>
      <c r="AG7" s="454"/>
      <c r="AH7" s="455"/>
      <c r="AI7" s="456">
        <v>1</v>
      </c>
      <c r="AJ7" s="457"/>
      <c r="AK7" s="457"/>
      <c r="AL7" s="457"/>
      <c r="AM7" s="457"/>
      <c r="AN7" s="457"/>
      <c r="AO7" s="457"/>
      <c r="AP7" s="458"/>
      <c r="AQ7" s="456">
        <v>10200</v>
      </c>
      <c r="AR7" s="457"/>
      <c r="AS7" s="457"/>
      <c r="AT7" s="457"/>
      <c r="AU7" s="457"/>
      <c r="AV7" s="457"/>
      <c r="AW7" s="457"/>
      <c r="AX7" s="457"/>
      <c r="AY7" s="459"/>
      <c r="AZ7" s="438" t="s">
        <v>84</v>
      </c>
      <c r="BA7" s="439"/>
      <c r="BB7" s="439"/>
      <c r="BC7" s="439"/>
      <c r="BD7" s="439"/>
      <c r="BE7" s="439"/>
      <c r="BF7" s="439"/>
      <c r="BG7" s="439"/>
      <c r="BH7" s="439"/>
      <c r="BI7" s="439"/>
      <c r="BJ7" s="439"/>
      <c r="BK7" s="439"/>
      <c r="BL7" s="439"/>
      <c r="BM7" s="440"/>
      <c r="BN7" s="441">
        <v>17208463</v>
      </c>
      <c r="BO7" s="442"/>
      <c r="BP7" s="442"/>
      <c r="BQ7" s="442"/>
      <c r="BR7" s="442"/>
      <c r="BS7" s="442"/>
      <c r="BT7" s="442"/>
      <c r="BU7" s="443"/>
      <c r="BV7" s="441">
        <v>21145106</v>
      </c>
      <c r="BW7" s="442"/>
      <c r="BX7" s="442"/>
      <c r="BY7" s="442"/>
      <c r="BZ7" s="442"/>
      <c r="CA7" s="442"/>
      <c r="CB7" s="442"/>
      <c r="CC7" s="443"/>
      <c r="CD7" s="444" t="s">
        <v>85</v>
      </c>
      <c r="CE7" s="445"/>
      <c r="CF7" s="445"/>
      <c r="CG7" s="445"/>
      <c r="CH7" s="445"/>
      <c r="CI7" s="445"/>
      <c r="CJ7" s="445"/>
      <c r="CK7" s="445"/>
      <c r="CL7" s="445"/>
      <c r="CM7" s="445"/>
      <c r="CN7" s="445"/>
      <c r="CO7" s="445"/>
      <c r="CP7" s="445"/>
      <c r="CQ7" s="445"/>
      <c r="CR7" s="445"/>
      <c r="CS7" s="446"/>
      <c r="CT7" s="441">
        <v>299025115</v>
      </c>
      <c r="CU7" s="442"/>
      <c r="CV7" s="442"/>
      <c r="CW7" s="442"/>
      <c r="CX7" s="442"/>
      <c r="CY7" s="442"/>
      <c r="CZ7" s="442"/>
      <c r="DA7" s="443"/>
      <c r="DB7" s="441">
        <v>302348625</v>
      </c>
      <c r="DC7" s="442"/>
      <c r="DD7" s="442"/>
      <c r="DE7" s="442"/>
      <c r="DF7" s="442"/>
      <c r="DG7" s="442"/>
      <c r="DH7" s="442"/>
      <c r="DI7" s="443"/>
      <c r="DJ7" s="114"/>
      <c r="DK7" s="114"/>
      <c r="DL7" s="114"/>
      <c r="DM7" s="114"/>
      <c r="DN7" s="114"/>
      <c r="DO7" s="114"/>
    </row>
    <row r="8" spans="1:119" ht="18.75" customHeight="1" thickBot="1">
      <c r="A8" s="115"/>
      <c r="B8" s="471"/>
      <c r="C8" s="472"/>
      <c r="D8" s="472"/>
      <c r="E8" s="472"/>
      <c r="F8" s="472"/>
      <c r="G8" s="472"/>
      <c r="H8" s="472"/>
      <c r="I8" s="472"/>
      <c r="J8" s="472"/>
      <c r="K8" s="473"/>
      <c r="L8" s="417"/>
      <c r="M8" s="417"/>
      <c r="N8" s="417"/>
      <c r="O8" s="417"/>
      <c r="P8" s="417"/>
      <c r="Q8" s="417"/>
      <c r="R8" s="418"/>
      <c r="S8" s="418"/>
      <c r="T8" s="418"/>
      <c r="U8" s="418"/>
      <c r="V8" s="419"/>
      <c r="W8" s="483"/>
      <c r="X8" s="484"/>
      <c r="Y8" s="485"/>
      <c r="Z8" s="453" t="s">
        <v>86</v>
      </c>
      <c r="AA8" s="454"/>
      <c r="AB8" s="454"/>
      <c r="AC8" s="454"/>
      <c r="AD8" s="454"/>
      <c r="AE8" s="454"/>
      <c r="AF8" s="454"/>
      <c r="AG8" s="454"/>
      <c r="AH8" s="455"/>
      <c r="AI8" s="456">
        <v>1</v>
      </c>
      <c r="AJ8" s="457"/>
      <c r="AK8" s="457"/>
      <c r="AL8" s="457"/>
      <c r="AM8" s="457"/>
      <c r="AN8" s="457"/>
      <c r="AO8" s="457"/>
      <c r="AP8" s="458"/>
      <c r="AQ8" s="456">
        <v>8500</v>
      </c>
      <c r="AR8" s="457"/>
      <c r="AS8" s="457"/>
      <c r="AT8" s="457"/>
      <c r="AU8" s="457"/>
      <c r="AV8" s="457"/>
      <c r="AW8" s="457"/>
      <c r="AX8" s="457"/>
      <c r="AY8" s="459"/>
      <c r="AZ8" s="438" t="s">
        <v>87</v>
      </c>
      <c r="BA8" s="439"/>
      <c r="BB8" s="439"/>
      <c r="BC8" s="439"/>
      <c r="BD8" s="439"/>
      <c r="BE8" s="439"/>
      <c r="BF8" s="439"/>
      <c r="BG8" s="439"/>
      <c r="BH8" s="439"/>
      <c r="BI8" s="439"/>
      <c r="BJ8" s="439"/>
      <c r="BK8" s="439"/>
      <c r="BL8" s="439"/>
      <c r="BM8" s="440"/>
      <c r="BN8" s="441">
        <v>1437059</v>
      </c>
      <c r="BO8" s="442"/>
      <c r="BP8" s="442"/>
      <c r="BQ8" s="442"/>
      <c r="BR8" s="442"/>
      <c r="BS8" s="442"/>
      <c r="BT8" s="442"/>
      <c r="BU8" s="443"/>
      <c r="BV8" s="441">
        <v>1351004</v>
      </c>
      <c r="BW8" s="442"/>
      <c r="BX8" s="442"/>
      <c r="BY8" s="442"/>
      <c r="BZ8" s="442"/>
      <c r="CA8" s="442"/>
      <c r="CB8" s="442"/>
      <c r="CC8" s="443"/>
      <c r="CD8" s="444" t="s">
        <v>88</v>
      </c>
      <c r="CE8" s="445"/>
      <c r="CF8" s="445"/>
      <c r="CG8" s="445"/>
      <c r="CH8" s="445"/>
      <c r="CI8" s="445"/>
      <c r="CJ8" s="445"/>
      <c r="CK8" s="445"/>
      <c r="CL8" s="445"/>
      <c r="CM8" s="445"/>
      <c r="CN8" s="445"/>
      <c r="CO8" s="445"/>
      <c r="CP8" s="445"/>
      <c r="CQ8" s="445"/>
      <c r="CR8" s="445"/>
      <c r="CS8" s="446"/>
      <c r="CT8" s="460">
        <v>0.46650999999999998</v>
      </c>
      <c r="CU8" s="461"/>
      <c r="CV8" s="461"/>
      <c r="CW8" s="461"/>
      <c r="CX8" s="461"/>
      <c r="CY8" s="461"/>
      <c r="CZ8" s="461"/>
      <c r="DA8" s="462"/>
      <c r="DB8" s="460">
        <v>0.45306999999999997</v>
      </c>
      <c r="DC8" s="461"/>
      <c r="DD8" s="461"/>
      <c r="DE8" s="461"/>
      <c r="DF8" s="461"/>
      <c r="DG8" s="461"/>
      <c r="DH8" s="461"/>
      <c r="DI8" s="462"/>
      <c r="DJ8" s="114"/>
      <c r="DK8" s="114"/>
      <c r="DL8" s="114"/>
      <c r="DM8" s="114"/>
      <c r="DN8" s="114"/>
      <c r="DO8" s="114"/>
    </row>
    <row r="9" spans="1:119" ht="18.75" customHeight="1" thickBot="1">
      <c r="A9" s="115"/>
      <c r="B9" s="466" t="s">
        <v>89</v>
      </c>
      <c r="C9" s="467"/>
      <c r="D9" s="467"/>
      <c r="E9" s="467"/>
      <c r="F9" s="467"/>
      <c r="G9" s="467"/>
      <c r="H9" s="467"/>
      <c r="I9" s="467"/>
      <c r="J9" s="467"/>
      <c r="K9" s="468"/>
      <c r="L9" s="474" t="s">
        <v>90</v>
      </c>
      <c r="M9" s="475"/>
      <c r="N9" s="475"/>
      <c r="O9" s="475"/>
      <c r="P9" s="475"/>
      <c r="Q9" s="476"/>
      <c r="R9" s="477">
        <v>1066328</v>
      </c>
      <c r="S9" s="478"/>
      <c r="T9" s="478"/>
      <c r="U9" s="478"/>
      <c r="V9" s="479"/>
      <c r="W9" s="483"/>
      <c r="X9" s="484"/>
      <c r="Y9" s="485"/>
      <c r="Z9" s="453" t="s">
        <v>91</v>
      </c>
      <c r="AA9" s="454"/>
      <c r="AB9" s="454"/>
      <c r="AC9" s="454"/>
      <c r="AD9" s="454"/>
      <c r="AE9" s="454"/>
      <c r="AF9" s="454"/>
      <c r="AG9" s="454"/>
      <c r="AH9" s="455"/>
      <c r="AI9" s="456">
        <v>1</v>
      </c>
      <c r="AJ9" s="457"/>
      <c r="AK9" s="457"/>
      <c r="AL9" s="457"/>
      <c r="AM9" s="457"/>
      <c r="AN9" s="457"/>
      <c r="AO9" s="457"/>
      <c r="AP9" s="458"/>
      <c r="AQ9" s="456">
        <v>9100</v>
      </c>
      <c r="AR9" s="457"/>
      <c r="AS9" s="457"/>
      <c r="AT9" s="457"/>
      <c r="AU9" s="457"/>
      <c r="AV9" s="457"/>
      <c r="AW9" s="457"/>
      <c r="AX9" s="457"/>
      <c r="AY9" s="459"/>
      <c r="AZ9" s="438" t="s">
        <v>92</v>
      </c>
      <c r="BA9" s="439"/>
      <c r="BB9" s="439"/>
      <c r="BC9" s="439"/>
      <c r="BD9" s="439"/>
      <c r="BE9" s="439"/>
      <c r="BF9" s="439"/>
      <c r="BG9" s="439"/>
      <c r="BH9" s="439"/>
      <c r="BI9" s="439"/>
      <c r="BJ9" s="439"/>
      <c r="BK9" s="439"/>
      <c r="BL9" s="439"/>
      <c r="BM9" s="440"/>
      <c r="BN9" s="441">
        <v>86055</v>
      </c>
      <c r="BO9" s="442"/>
      <c r="BP9" s="442"/>
      <c r="BQ9" s="442"/>
      <c r="BR9" s="442"/>
      <c r="BS9" s="442"/>
      <c r="BT9" s="442"/>
      <c r="BU9" s="443"/>
      <c r="BV9" s="441">
        <v>89750</v>
      </c>
      <c r="BW9" s="442"/>
      <c r="BX9" s="442"/>
      <c r="BY9" s="442"/>
      <c r="BZ9" s="442"/>
      <c r="CA9" s="442"/>
      <c r="CB9" s="442"/>
      <c r="CC9" s="443"/>
      <c r="CD9" s="507" t="s">
        <v>93</v>
      </c>
      <c r="CE9" s="508"/>
      <c r="CF9" s="508"/>
      <c r="CG9" s="508"/>
      <c r="CH9" s="508"/>
      <c r="CI9" s="508"/>
      <c r="CJ9" s="508"/>
      <c r="CK9" s="508"/>
      <c r="CL9" s="508"/>
      <c r="CM9" s="508"/>
      <c r="CN9" s="508"/>
      <c r="CO9" s="508"/>
      <c r="CP9" s="508"/>
      <c r="CQ9" s="508"/>
      <c r="CR9" s="508"/>
      <c r="CS9" s="509"/>
      <c r="CT9" s="447">
        <v>26</v>
      </c>
      <c r="CU9" s="448"/>
      <c r="CV9" s="448"/>
      <c r="CW9" s="448"/>
      <c r="CX9" s="448"/>
      <c r="CY9" s="448"/>
      <c r="CZ9" s="448"/>
      <c r="DA9" s="449"/>
      <c r="DB9" s="447">
        <v>25.6</v>
      </c>
      <c r="DC9" s="448"/>
      <c r="DD9" s="448"/>
      <c r="DE9" s="448"/>
      <c r="DF9" s="448"/>
      <c r="DG9" s="448"/>
      <c r="DH9" s="448"/>
      <c r="DI9" s="449"/>
      <c r="DJ9" s="114"/>
      <c r="DK9" s="114"/>
      <c r="DL9" s="114"/>
      <c r="DM9" s="114"/>
      <c r="DN9" s="114"/>
      <c r="DO9" s="114"/>
    </row>
    <row r="10" spans="1:119" ht="18.75" customHeight="1">
      <c r="A10" s="115"/>
      <c r="B10" s="469"/>
      <c r="C10" s="470"/>
      <c r="D10" s="470"/>
      <c r="E10" s="470"/>
      <c r="F10" s="470"/>
      <c r="G10" s="470"/>
      <c r="H10" s="470"/>
      <c r="I10" s="470"/>
      <c r="J10" s="470"/>
      <c r="K10" s="411"/>
      <c r="L10" s="510" t="s">
        <v>94</v>
      </c>
      <c r="M10" s="511"/>
      <c r="N10" s="511"/>
      <c r="O10" s="511"/>
      <c r="P10" s="511"/>
      <c r="Q10" s="512"/>
      <c r="R10" s="456">
        <v>1093247</v>
      </c>
      <c r="S10" s="457"/>
      <c r="T10" s="457"/>
      <c r="U10" s="457"/>
      <c r="V10" s="459"/>
      <c r="W10" s="483"/>
      <c r="X10" s="484"/>
      <c r="Y10" s="485"/>
      <c r="Z10" s="453" t="s">
        <v>95</v>
      </c>
      <c r="AA10" s="454"/>
      <c r="AB10" s="454"/>
      <c r="AC10" s="454"/>
      <c r="AD10" s="454"/>
      <c r="AE10" s="454"/>
      <c r="AF10" s="454"/>
      <c r="AG10" s="454"/>
      <c r="AH10" s="455"/>
      <c r="AI10" s="456">
        <v>1</v>
      </c>
      <c r="AJ10" s="457"/>
      <c r="AK10" s="457"/>
      <c r="AL10" s="457"/>
      <c r="AM10" s="457"/>
      <c r="AN10" s="457"/>
      <c r="AO10" s="457"/>
      <c r="AP10" s="458"/>
      <c r="AQ10" s="456">
        <v>8600</v>
      </c>
      <c r="AR10" s="457"/>
      <c r="AS10" s="457"/>
      <c r="AT10" s="457"/>
      <c r="AU10" s="457"/>
      <c r="AV10" s="457"/>
      <c r="AW10" s="457"/>
      <c r="AX10" s="457"/>
      <c r="AY10" s="459"/>
      <c r="AZ10" s="438" t="s">
        <v>96</v>
      </c>
      <c r="BA10" s="439"/>
      <c r="BB10" s="439"/>
      <c r="BC10" s="439"/>
      <c r="BD10" s="439"/>
      <c r="BE10" s="439"/>
      <c r="BF10" s="439"/>
      <c r="BG10" s="439"/>
      <c r="BH10" s="439"/>
      <c r="BI10" s="439"/>
      <c r="BJ10" s="439"/>
      <c r="BK10" s="439"/>
      <c r="BL10" s="439"/>
      <c r="BM10" s="440"/>
      <c r="BN10" s="441">
        <v>202191</v>
      </c>
      <c r="BO10" s="442"/>
      <c r="BP10" s="442"/>
      <c r="BQ10" s="442"/>
      <c r="BR10" s="442"/>
      <c r="BS10" s="442"/>
      <c r="BT10" s="442"/>
      <c r="BU10" s="443"/>
      <c r="BV10" s="441">
        <v>1992</v>
      </c>
      <c r="BW10" s="442"/>
      <c r="BX10" s="442"/>
      <c r="BY10" s="442"/>
      <c r="BZ10" s="442"/>
      <c r="CA10" s="442"/>
      <c r="CB10" s="442"/>
      <c r="CC10" s="443"/>
      <c r="CD10" s="432" t="s">
        <v>97</v>
      </c>
      <c r="CE10" s="433"/>
      <c r="CF10" s="433"/>
      <c r="CG10" s="433"/>
      <c r="CH10" s="433"/>
      <c r="CI10" s="433"/>
      <c r="CJ10" s="433"/>
      <c r="CK10" s="433"/>
      <c r="CL10" s="433"/>
      <c r="CM10" s="433"/>
      <c r="CN10" s="433"/>
      <c r="CO10" s="433"/>
      <c r="CP10" s="433"/>
      <c r="CQ10" s="433"/>
      <c r="CR10" s="433"/>
      <c r="CS10" s="434"/>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71"/>
      <c r="C11" s="472"/>
      <c r="D11" s="472"/>
      <c r="E11" s="472"/>
      <c r="F11" s="472"/>
      <c r="G11" s="472"/>
      <c r="H11" s="472"/>
      <c r="I11" s="472"/>
      <c r="J11" s="472"/>
      <c r="K11" s="473"/>
      <c r="L11" s="501" t="s">
        <v>98</v>
      </c>
      <c r="M11" s="502"/>
      <c r="N11" s="502"/>
      <c r="O11" s="502"/>
      <c r="P11" s="502"/>
      <c r="Q11" s="503"/>
      <c r="R11" s="504" t="s">
        <v>99</v>
      </c>
      <c r="S11" s="505"/>
      <c r="T11" s="505"/>
      <c r="U11" s="505"/>
      <c r="V11" s="506"/>
      <c r="W11" s="486"/>
      <c r="X11" s="487"/>
      <c r="Y11" s="488"/>
      <c r="Z11" s="453" t="s">
        <v>100</v>
      </c>
      <c r="AA11" s="454"/>
      <c r="AB11" s="454"/>
      <c r="AC11" s="454"/>
      <c r="AD11" s="454"/>
      <c r="AE11" s="454"/>
      <c r="AF11" s="454"/>
      <c r="AG11" s="454"/>
      <c r="AH11" s="455"/>
      <c r="AI11" s="456">
        <v>38</v>
      </c>
      <c r="AJ11" s="457"/>
      <c r="AK11" s="457"/>
      <c r="AL11" s="457"/>
      <c r="AM11" s="457"/>
      <c r="AN11" s="457"/>
      <c r="AO11" s="457"/>
      <c r="AP11" s="458"/>
      <c r="AQ11" s="456">
        <v>7800</v>
      </c>
      <c r="AR11" s="457"/>
      <c r="AS11" s="457"/>
      <c r="AT11" s="457"/>
      <c r="AU11" s="457"/>
      <c r="AV11" s="457"/>
      <c r="AW11" s="457"/>
      <c r="AX11" s="457"/>
      <c r="AY11" s="459"/>
      <c r="AZ11" s="438" t="s">
        <v>101</v>
      </c>
      <c r="BA11" s="439"/>
      <c r="BB11" s="439"/>
      <c r="BC11" s="439"/>
      <c r="BD11" s="439"/>
      <c r="BE11" s="439"/>
      <c r="BF11" s="439"/>
      <c r="BG11" s="439"/>
      <c r="BH11" s="439"/>
      <c r="BI11" s="439"/>
      <c r="BJ11" s="439"/>
      <c r="BK11" s="439"/>
      <c r="BL11" s="439"/>
      <c r="BM11" s="440"/>
      <c r="BN11" s="441" t="s">
        <v>102</v>
      </c>
      <c r="BO11" s="442"/>
      <c r="BP11" s="442"/>
      <c r="BQ11" s="442"/>
      <c r="BR11" s="442"/>
      <c r="BS11" s="442"/>
      <c r="BT11" s="442"/>
      <c r="BU11" s="443"/>
      <c r="BV11" s="441" t="s">
        <v>102</v>
      </c>
      <c r="BW11" s="442"/>
      <c r="BX11" s="442"/>
      <c r="BY11" s="442"/>
      <c r="BZ11" s="442"/>
      <c r="CA11" s="442"/>
      <c r="CB11" s="442"/>
      <c r="CC11" s="443"/>
      <c r="CD11" s="444" t="s">
        <v>103</v>
      </c>
      <c r="CE11" s="445"/>
      <c r="CF11" s="445"/>
      <c r="CG11" s="445"/>
      <c r="CH11" s="445"/>
      <c r="CI11" s="445"/>
      <c r="CJ11" s="445"/>
      <c r="CK11" s="445"/>
      <c r="CL11" s="445"/>
      <c r="CM11" s="445"/>
      <c r="CN11" s="445"/>
      <c r="CO11" s="445"/>
      <c r="CP11" s="445"/>
      <c r="CQ11" s="445"/>
      <c r="CR11" s="445"/>
      <c r="CS11" s="446"/>
      <c r="CT11" s="513" t="s">
        <v>102</v>
      </c>
      <c r="CU11" s="514"/>
      <c r="CV11" s="514"/>
      <c r="CW11" s="514"/>
      <c r="CX11" s="514"/>
      <c r="CY11" s="514"/>
      <c r="CZ11" s="514"/>
      <c r="DA11" s="515"/>
      <c r="DB11" s="513" t="s">
        <v>102</v>
      </c>
      <c r="DC11" s="514"/>
      <c r="DD11" s="514"/>
      <c r="DE11" s="514"/>
      <c r="DF11" s="514"/>
      <c r="DG11" s="514"/>
      <c r="DH11" s="514"/>
      <c r="DI11" s="515"/>
      <c r="DJ11" s="114"/>
      <c r="DK11" s="114"/>
      <c r="DL11" s="114"/>
      <c r="DM11" s="114"/>
      <c r="DN11" s="114"/>
      <c r="DO11" s="114"/>
    </row>
    <row r="12" spans="1:119" ht="18.75" customHeight="1">
      <c r="A12" s="115"/>
      <c r="B12" s="516" t="s">
        <v>104</v>
      </c>
      <c r="C12" s="517"/>
      <c r="D12" s="517"/>
      <c r="E12" s="517"/>
      <c r="F12" s="517"/>
      <c r="G12" s="517"/>
      <c r="H12" s="517"/>
      <c r="I12" s="517"/>
      <c r="J12" s="517"/>
      <c r="K12" s="518"/>
      <c r="L12" s="525" t="s">
        <v>105</v>
      </c>
      <c r="M12" s="526"/>
      <c r="N12" s="526"/>
      <c r="O12" s="526"/>
      <c r="P12" s="526"/>
      <c r="Q12" s="527"/>
      <c r="R12" s="528">
        <v>1074705</v>
      </c>
      <c r="S12" s="529"/>
      <c r="T12" s="529"/>
      <c r="U12" s="529"/>
      <c r="V12" s="530"/>
      <c r="W12" s="480" t="s">
        <v>106</v>
      </c>
      <c r="X12" s="481"/>
      <c r="Y12" s="482"/>
      <c r="Z12" s="489" t="s">
        <v>1</v>
      </c>
      <c r="AA12" s="467"/>
      <c r="AB12" s="467"/>
      <c r="AC12" s="467"/>
      <c r="AD12" s="467"/>
      <c r="AE12" s="467"/>
      <c r="AF12" s="467"/>
      <c r="AG12" s="467"/>
      <c r="AH12" s="468"/>
      <c r="AI12" s="497" t="s">
        <v>107</v>
      </c>
      <c r="AJ12" s="467"/>
      <c r="AK12" s="467"/>
      <c r="AL12" s="467"/>
      <c r="AM12" s="468"/>
      <c r="AN12" s="497" t="s">
        <v>108</v>
      </c>
      <c r="AO12" s="498"/>
      <c r="AP12" s="498"/>
      <c r="AQ12" s="498"/>
      <c r="AR12" s="498"/>
      <c r="AS12" s="531"/>
      <c r="AT12" s="544" t="s">
        <v>109</v>
      </c>
      <c r="AU12" s="545"/>
      <c r="AV12" s="545"/>
      <c r="AW12" s="545"/>
      <c r="AX12" s="545"/>
      <c r="AY12" s="546"/>
      <c r="AZ12" s="438" t="s">
        <v>110</v>
      </c>
      <c r="BA12" s="439"/>
      <c r="BB12" s="439"/>
      <c r="BC12" s="439"/>
      <c r="BD12" s="439"/>
      <c r="BE12" s="439"/>
      <c r="BF12" s="439"/>
      <c r="BG12" s="439"/>
      <c r="BH12" s="439"/>
      <c r="BI12" s="439"/>
      <c r="BJ12" s="439"/>
      <c r="BK12" s="439"/>
      <c r="BL12" s="439"/>
      <c r="BM12" s="440"/>
      <c r="BN12" s="441" t="s">
        <v>111</v>
      </c>
      <c r="BO12" s="442"/>
      <c r="BP12" s="442"/>
      <c r="BQ12" s="442"/>
      <c r="BR12" s="442"/>
      <c r="BS12" s="442"/>
      <c r="BT12" s="442"/>
      <c r="BU12" s="443"/>
      <c r="BV12" s="441" t="s">
        <v>111</v>
      </c>
      <c r="BW12" s="442"/>
      <c r="BX12" s="442"/>
      <c r="BY12" s="442"/>
      <c r="BZ12" s="442"/>
      <c r="CA12" s="442"/>
      <c r="CB12" s="442"/>
      <c r="CC12" s="443"/>
      <c r="CD12" s="444" t="s">
        <v>112</v>
      </c>
      <c r="CE12" s="445"/>
      <c r="CF12" s="445"/>
      <c r="CG12" s="445"/>
      <c r="CH12" s="445"/>
      <c r="CI12" s="445"/>
      <c r="CJ12" s="445"/>
      <c r="CK12" s="445"/>
      <c r="CL12" s="445"/>
      <c r="CM12" s="445"/>
      <c r="CN12" s="445"/>
      <c r="CO12" s="445"/>
      <c r="CP12" s="445"/>
      <c r="CQ12" s="445"/>
      <c r="CR12" s="445"/>
      <c r="CS12" s="446"/>
      <c r="CT12" s="513" t="s">
        <v>111</v>
      </c>
      <c r="CU12" s="514"/>
      <c r="CV12" s="514"/>
      <c r="CW12" s="514"/>
      <c r="CX12" s="514"/>
      <c r="CY12" s="514"/>
      <c r="CZ12" s="514"/>
      <c r="DA12" s="515"/>
      <c r="DB12" s="513" t="s">
        <v>111</v>
      </c>
      <c r="DC12" s="514"/>
      <c r="DD12" s="514"/>
      <c r="DE12" s="514"/>
      <c r="DF12" s="514"/>
      <c r="DG12" s="514"/>
      <c r="DH12" s="514"/>
      <c r="DI12" s="515"/>
      <c r="DJ12" s="114"/>
      <c r="DK12" s="114"/>
      <c r="DL12" s="114"/>
      <c r="DM12" s="114"/>
      <c r="DN12" s="114"/>
      <c r="DO12" s="114"/>
    </row>
    <row r="13" spans="1:119" ht="18.75" customHeight="1" thickBot="1">
      <c r="A13" s="115"/>
      <c r="B13" s="519"/>
      <c r="C13" s="520"/>
      <c r="D13" s="520"/>
      <c r="E13" s="520"/>
      <c r="F13" s="520"/>
      <c r="G13" s="520"/>
      <c r="H13" s="520"/>
      <c r="I13" s="520"/>
      <c r="J13" s="520"/>
      <c r="K13" s="521"/>
      <c r="L13" s="122"/>
      <c r="M13" s="535" t="s">
        <v>113</v>
      </c>
      <c r="N13" s="536"/>
      <c r="O13" s="536"/>
      <c r="P13" s="536"/>
      <c r="Q13" s="537"/>
      <c r="R13" s="538">
        <v>1059931</v>
      </c>
      <c r="S13" s="539"/>
      <c r="T13" s="539"/>
      <c r="U13" s="539"/>
      <c r="V13" s="540"/>
      <c r="W13" s="483"/>
      <c r="X13" s="484"/>
      <c r="Y13" s="485"/>
      <c r="Z13" s="418"/>
      <c r="AA13" s="490"/>
      <c r="AB13" s="490"/>
      <c r="AC13" s="490"/>
      <c r="AD13" s="490"/>
      <c r="AE13" s="490"/>
      <c r="AF13" s="490"/>
      <c r="AG13" s="490"/>
      <c r="AH13" s="491"/>
      <c r="AI13" s="418"/>
      <c r="AJ13" s="490"/>
      <c r="AK13" s="490"/>
      <c r="AL13" s="490"/>
      <c r="AM13" s="491"/>
      <c r="AN13" s="532"/>
      <c r="AO13" s="533"/>
      <c r="AP13" s="533"/>
      <c r="AQ13" s="533"/>
      <c r="AR13" s="533"/>
      <c r="AS13" s="534"/>
      <c r="AT13" s="547"/>
      <c r="AU13" s="548"/>
      <c r="AV13" s="548"/>
      <c r="AW13" s="548"/>
      <c r="AX13" s="548"/>
      <c r="AY13" s="549"/>
      <c r="AZ13" s="541" t="s">
        <v>114</v>
      </c>
      <c r="BA13" s="542"/>
      <c r="BB13" s="542"/>
      <c r="BC13" s="542"/>
      <c r="BD13" s="542"/>
      <c r="BE13" s="542"/>
      <c r="BF13" s="542"/>
      <c r="BG13" s="542"/>
      <c r="BH13" s="542"/>
      <c r="BI13" s="542"/>
      <c r="BJ13" s="542"/>
      <c r="BK13" s="542"/>
      <c r="BL13" s="542"/>
      <c r="BM13" s="543"/>
      <c r="BN13" s="441">
        <v>288246</v>
      </c>
      <c r="BO13" s="442"/>
      <c r="BP13" s="442"/>
      <c r="BQ13" s="442"/>
      <c r="BR13" s="442"/>
      <c r="BS13" s="442"/>
      <c r="BT13" s="442"/>
      <c r="BU13" s="443"/>
      <c r="BV13" s="441">
        <v>91742</v>
      </c>
      <c r="BW13" s="442"/>
      <c r="BX13" s="442"/>
      <c r="BY13" s="442"/>
      <c r="BZ13" s="442"/>
      <c r="CA13" s="442"/>
      <c r="CB13" s="442"/>
      <c r="CC13" s="443"/>
      <c r="CD13" s="444" t="s">
        <v>115</v>
      </c>
      <c r="CE13" s="445"/>
      <c r="CF13" s="445"/>
      <c r="CG13" s="445"/>
      <c r="CH13" s="445"/>
      <c r="CI13" s="445"/>
      <c r="CJ13" s="445"/>
      <c r="CK13" s="445"/>
      <c r="CL13" s="445"/>
      <c r="CM13" s="445"/>
      <c r="CN13" s="445"/>
      <c r="CO13" s="445"/>
      <c r="CP13" s="445"/>
      <c r="CQ13" s="445"/>
      <c r="CR13" s="445"/>
      <c r="CS13" s="446"/>
      <c r="CT13" s="447">
        <v>13.7</v>
      </c>
      <c r="CU13" s="448"/>
      <c r="CV13" s="448"/>
      <c r="CW13" s="448"/>
      <c r="CX13" s="448"/>
      <c r="CY13" s="448"/>
      <c r="CZ13" s="448"/>
      <c r="DA13" s="449"/>
      <c r="DB13" s="447">
        <v>14.7</v>
      </c>
      <c r="DC13" s="448"/>
      <c r="DD13" s="448"/>
      <c r="DE13" s="448"/>
      <c r="DF13" s="448"/>
      <c r="DG13" s="448"/>
      <c r="DH13" s="448"/>
      <c r="DI13" s="449"/>
      <c r="DJ13" s="114"/>
      <c r="DK13" s="114"/>
      <c r="DL13" s="114"/>
      <c r="DM13" s="114"/>
      <c r="DN13" s="114"/>
      <c r="DO13" s="114"/>
    </row>
    <row r="14" spans="1:119" ht="18.75" customHeight="1" thickBot="1">
      <c r="A14" s="115"/>
      <c r="B14" s="519"/>
      <c r="C14" s="520"/>
      <c r="D14" s="520"/>
      <c r="E14" s="520"/>
      <c r="F14" s="520"/>
      <c r="G14" s="520"/>
      <c r="H14" s="520"/>
      <c r="I14" s="520"/>
      <c r="J14" s="520"/>
      <c r="K14" s="521"/>
      <c r="L14" s="553" t="s">
        <v>116</v>
      </c>
      <c r="M14" s="554"/>
      <c r="N14" s="554"/>
      <c r="O14" s="554"/>
      <c r="P14" s="554"/>
      <c r="Q14" s="555"/>
      <c r="R14" s="556">
        <v>1080160</v>
      </c>
      <c r="S14" s="557"/>
      <c r="T14" s="557"/>
      <c r="U14" s="557"/>
      <c r="V14" s="558"/>
      <c r="W14" s="483"/>
      <c r="X14" s="484"/>
      <c r="Y14" s="485"/>
      <c r="Z14" s="510" t="s">
        <v>117</v>
      </c>
      <c r="AA14" s="511"/>
      <c r="AB14" s="511"/>
      <c r="AC14" s="511"/>
      <c r="AD14" s="511"/>
      <c r="AE14" s="511"/>
      <c r="AF14" s="511"/>
      <c r="AG14" s="511"/>
      <c r="AH14" s="512"/>
      <c r="AI14" s="456">
        <v>4217</v>
      </c>
      <c r="AJ14" s="457"/>
      <c r="AK14" s="457"/>
      <c r="AL14" s="457"/>
      <c r="AM14" s="458"/>
      <c r="AN14" s="456">
        <v>14139601</v>
      </c>
      <c r="AO14" s="457"/>
      <c r="AP14" s="457"/>
      <c r="AQ14" s="457"/>
      <c r="AR14" s="457"/>
      <c r="AS14" s="458"/>
      <c r="AT14" s="456">
        <v>3353</v>
      </c>
      <c r="AU14" s="457"/>
      <c r="AV14" s="457"/>
      <c r="AW14" s="457"/>
      <c r="AX14" s="457"/>
      <c r="AY14" s="459"/>
      <c r="AZ14" s="450" t="s">
        <v>118</v>
      </c>
      <c r="BA14" s="451"/>
      <c r="BB14" s="451"/>
      <c r="BC14" s="451"/>
      <c r="BD14" s="451"/>
      <c r="BE14" s="451"/>
      <c r="BF14" s="451"/>
      <c r="BG14" s="451"/>
      <c r="BH14" s="451"/>
      <c r="BI14" s="451"/>
      <c r="BJ14" s="451"/>
      <c r="BK14" s="451"/>
      <c r="BL14" s="451"/>
      <c r="BM14" s="452"/>
      <c r="BN14" s="429">
        <v>116285586</v>
      </c>
      <c r="BO14" s="430"/>
      <c r="BP14" s="430"/>
      <c r="BQ14" s="430"/>
      <c r="BR14" s="430"/>
      <c r="BS14" s="430"/>
      <c r="BT14" s="430"/>
      <c r="BU14" s="431"/>
      <c r="BV14" s="429">
        <v>116730255</v>
      </c>
      <c r="BW14" s="430"/>
      <c r="BX14" s="430"/>
      <c r="BY14" s="430"/>
      <c r="BZ14" s="430"/>
      <c r="CA14" s="430"/>
      <c r="CB14" s="430"/>
      <c r="CC14" s="431"/>
      <c r="CD14" s="507" t="s">
        <v>119</v>
      </c>
      <c r="CE14" s="508"/>
      <c r="CF14" s="508"/>
      <c r="CG14" s="508"/>
      <c r="CH14" s="508"/>
      <c r="CI14" s="508"/>
      <c r="CJ14" s="508"/>
      <c r="CK14" s="508"/>
      <c r="CL14" s="508"/>
      <c r="CM14" s="508"/>
      <c r="CN14" s="508"/>
      <c r="CO14" s="508"/>
      <c r="CP14" s="508"/>
      <c r="CQ14" s="508"/>
      <c r="CR14" s="508"/>
      <c r="CS14" s="509"/>
      <c r="CT14" s="550">
        <v>258.2</v>
      </c>
      <c r="CU14" s="551"/>
      <c r="CV14" s="551"/>
      <c r="CW14" s="551"/>
      <c r="CX14" s="551"/>
      <c r="CY14" s="551"/>
      <c r="CZ14" s="551"/>
      <c r="DA14" s="552"/>
      <c r="DB14" s="550">
        <v>253.3</v>
      </c>
      <c r="DC14" s="551"/>
      <c r="DD14" s="551"/>
      <c r="DE14" s="551"/>
      <c r="DF14" s="551"/>
      <c r="DG14" s="551"/>
      <c r="DH14" s="551"/>
      <c r="DI14" s="552"/>
      <c r="DJ14" s="114"/>
      <c r="DK14" s="114"/>
      <c r="DL14" s="114"/>
      <c r="DM14" s="114"/>
      <c r="DN14" s="114"/>
      <c r="DO14" s="114"/>
    </row>
    <row r="15" spans="1:119" ht="18.75" customHeight="1">
      <c r="A15" s="115"/>
      <c r="B15" s="519"/>
      <c r="C15" s="520"/>
      <c r="D15" s="520"/>
      <c r="E15" s="520"/>
      <c r="F15" s="520"/>
      <c r="G15" s="520"/>
      <c r="H15" s="520"/>
      <c r="I15" s="520"/>
      <c r="J15" s="520"/>
      <c r="K15" s="521"/>
      <c r="L15" s="122"/>
      <c r="M15" s="535" t="s">
        <v>113</v>
      </c>
      <c r="N15" s="536"/>
      <c r="O15" s="536"/>
      <c r="P15" s="536"/>
      <c r="Q15" s="537"/>
      <c r="R15" s="556">
        <v>1066463</v>
      </c>
      <c r="S15" s="557"/>
      <c r="T15" s="557"/>
      <c r="U15" s="557"/>
      <c r="V15" s="558"/>
      <c r="W15" s="483"/>
      <c r="X15" s="484"/>
      <c r="Y15" s="485"/>
      <c r="Z15" s="510" t="s">
        <v>120</v>
      </c>
      <c r="AA15" s="511"/>
      <c r="AB15" s="511"/>
      <c r="AC15" s="511"/>
      <c r="AD15" s="511"/>
      <c r="AE15" s="511"/>
      <c r="AF15" s="511"/>
      <c r="AG15" s="511"/>
      <c r="AH15" s="512"/>
      <c r="AI15" s="456" t="s">
        <v>111</v>
      </c>
      <c r="AJ15" s="457"/>
      <c r="AK15" s="457"/>
      <c r="AL15" s="457"/>
      <c r="AM15" s="458"/>
      <c r="AN15" s="456" t="s">
        <v>111</v>
      </c>
      <c r="AO15" s="457"/>
      <c r="AP15" s="457"/>
      <c r="AQ15" s="457"/>
      <c r="AR15" s="457"/>
      <c r="AS15" s="458"/>
      <c r="AT15" s="456" t="s">
        <v>111</v>
      </c>
      <c r="AU15" s="457"/>
      <c r="AV15" s="457"/>
      <c r="AW15" s="457"/>
      <c r="AX15" s="457"/>
      <c r="AY15" s="459"/>
      <c r="AZ15" s="438" t="s">
        <v>121</v>
      </c>
      <c r="BA15" s="439"/>
      <c r="BB15" s="439"/>
      <c r="BC15" s="439"/>
      <c r="BD15" s="439"/>
      <c r="BE15" s="439"/>
      <c r="BF15" s="439"/>
      <c r="BG15" s="439"/>
      <c r="BH15" s="439"/>
      <c r="BI15" s="439"/>
      <c r="BJ15" s="439"/>
      <c r="BK15" s="439"/>
      <c r="BL15" s="439"/>
      <c r="BM15" s="440"/>
      <c r="BN15" s="441">
        <v>245605481</v>
      </c>
      <c r="BO15" s="442"/>
      <c r="BP15" s="442"/>
      <c r="BQ15" s="442"/>
      <c r="BR15" s="442"/>
      <c r="BS15" s="442"/>
      <c r="BT15" s="442"/>
      <c r="BU15" s="443"/>
      <c r="BV15" s="441">
        <v>242168888</v>
      </c>
      <c r="BW15" s="442"/>
      <c r="BX15" s="442"/>
      <c r="BY15" s="442"/>
      <c r="BZ15" s="442"/>
      <c r="CA15" s="442"/>
      <c r="CB15" s="442"/>
      <c r="CC15" s="443"/>
      <c r="CD15" s="561" t="s">
        <v>122</v>
      </c>
      <c r="CE15" s="562"/>
      <c r="CF15" s="562"/>
      <c r="CG15" s="562"/>
      <c r="CH15" s="562"/>
      <c r="CI15" s="562"/>
      <c r="CJ15" s="562"/>
      <c r="CK15" s="562"/>
      <c r="CL15" s="562"/>
      <c r="CM15" s="562"/>
      <c r="CN15" s="562"/>
      <c r="CO15" s="562"/>
      <c r="CP15" s="562"/>
      <c r="CQ15" s="562"/>
      <c r="CR15" s="562"/>
      <c r="CS15" s="563"/>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519"/>
      <c r="C16" s="520"/>
      <c r="D16" s="520"/>
      <c r="E16" s="520"/>
      <c r="F16" s="520"/>
      <c r="G16" s="520"/>
      <c r="H16" s="520"/>
      <c r="I16" s="520"/>
      <c r="J16" s="520"/>
      <c r="K16" s="521"/>
      <c r="L16" s="553" t="s">
        <v>123</v>
      </c>
      <c r="M16" s="570"/>
      <c r="N16" s="570"/>
      <c r="O16" s="570"/>
      <c r="P16" s="570"/>
      <c r="Q16" s="571"/>
      <c r="R16" s="567" t="s">
        <v>124</v>
      </c>
      <c r="S16" s="568"/>
      <c r="T16" s="568"/>
      <c r="U16" s="568"/>
      <c r="V16" s="569"/>
      <c r="W16" s="483"/>
      <c r="X16" s="484"/>
      <c r="Y16" s="485"/>
      <c r="Z16" s="510" t="s">
        <v>125</v>
      </c>
      <c r="AA16" s="511"/>
      <c r="AB16" s="511"/>
      <c r="AC16" s="511"/>
      <c r="AD16" s="511"/>
      <c r="AE16" s="511"/>
      <c r="AF16" s="511"/>
      <c r="AG16" s="511"/>
      <c r="AH16" s="512"/>
      <c r="AI16" s="456">
        <v>38</v>
      </c>
      <c r="AJ16" s="457"/>
      <c r="AK16" s="457"/>
      <c r="AL16" s="457"/>
      <c r="AM16" s="458"/>
      <c r="AN16" s="456">
        <v>111720</v>
      </c>
      <c r="AO16" s="457"/>
      <c r="AP16" s="457"/>
      <c r="AQ16" s="457"/>
      <c r="AR16" s="457"/>
      <c r="AS16" s="458"/>
      <c r="AT16" s="456">
        <v>2940</v>
      </c>
      <c r="AU16" s="457"/>
      <c r="AV16" s="457"/>
      <c r="AW16" s="457"/>
      <c r="AX16" s="457"/>
      <c r="AY16" s="459"/>
      <c r="AZ16" s="438" t="s">
        <v>126</v>
      </c>
      <c r="BA16" s="439"/>
      <c r="BB16" s="439"/>
      <c r="BC16" s="439"/>
      <c r="BD16" s="439"/>
      <c r="BE16" s="439"/>
      <c r="BF16" s="439"/>
      <c r="BG16" s="439"/>
      <c r="BH16" s="439"/>
      <c r="BI16" s="439"/>
      <c r="BJ16" s="439"/>
      <c r="BK16" s="439"/>
      <c r="BL16" s="439"/>
      <c r="BM16" s="440"/>
      <c r="BN16" s="441">
        <v>145773802</v>
      </c>
      <c r="BO16" s="442"/>
      <c r="BP16" s="442"/>
      <c r="BQ16" s="442"/>
      <c r="BR16" s="442"/>
      <c r="BS16" s="442"/>
      <c r="BT16" s="442"/>
      <c r="BU16" s="443"/>
      <c r="BV16" s="441">
        <v>146175467</v>
      </c>
      <c r="BW16" s="442"/>
      <c r="BX16" s="442"/>
      <c r="BY16" s="442"/>
      <c r="BZ16" s="442"/>
      <c r="CA16" s="442"/>
      <c r="CB16" s="442"/>
      <c r="CC16" s="443"/>
      <c r="CD16" s="126"/>
      <c r="CE16" s="559"/>
      <c r="CF16" s="559"/>
      <c r="CG16" s="559"/>
      <c r="CH16" s="559"/>
      <c r="CI16" s="559"/>
      <c r="CJ16" s="559"/>
      <c r="CK16" s="559"/>
      <c r="CL16" s="559"/>
      <c r="CM16" s="559"/>
      <c r="CN16" s="559"/>
      <c r="CO16" s="559"/>
      <c r="CP16" s="559"/>
      <c r="CQ16" s="559"/>
      <c r="CR16" s="559"/>
      <c r="CS16" s="560"/>
      <c r="CT16" s="447"/>
      <c r="CU16" s="448"/>
      <c r="CV16" s="448"/>
      <c r="CW16" s="448"/>
      <c r="CX16" s="448"/>
      <c r="CY16" s="448"/>
      <c r="CZ16" s="448"/>
      <c r="DA16" s="449"/>
      <c r="DB16" s="447"/>
      <c r="DC16" s="448"/>
      <c r="DD16" s="448"/>
      <c r="DE16" s="448"/>
      <c r="DF16" s="448"/>
      <c r="DG16" s="448"/>
      <c r="DH16" s="448"/>
      <c r="DI16" s="449"/>
      <c r="DJ16" s="114"/>
      <c r="DK16" s="114"/>
      <c r="DL16" s="114"/>
      <c r="DM16" s="114"/>
      <c r="DN16" s="114"/>
      <c r="DO16" s="114"/>
    </row>
    <row r="17" spans="1:119" ht="18.75" customHeight="1" thickBot="1">
      <c r="A17" s="115"/>
      <c r="B17" s="522"/>
      <c r="C17" s="523"/>
      <c r="D17" s="523"/>
      <c r="E17" s="523"/>
      <c r="F17" s="523"/>
      <c r="G17" s="523"/>
      <c r="H17" s="523"/>
      <c r="I17" s="523"/>
      <c r="J17" s="523"/>
      <c r="K17" s="524"/>
      <c r="L17" s="127"/>
      <c r="M17" s="564" t="s">
        <v>127</v>
      </c>
      <c r="N17" s="565"/>
      <c r="O17" s="565"/>
      <c r="P17" s="565"/>
      <c r="Q17" s="566"/>
      <c r="R17" s="567" t="s">
        <v>128</v>
      </c>
      <c r="S17" s="568"/>
      <c r="T17" s="568"/>
      <c r="U17" s="568"/>
      <c r="V17" s="569"/>
      <c r="W17" s="483"/>
      <c r="X17" s="484"/>
      <c r="Y17" s="485"/>
      <c r="Z17" s="510" t="s">
        <v>129</v>
      </c>
      <c r="AA17" s="511"/>
      <c r="AB17" s="511"/>
      <c r="AC17" s="511"/>
      <c r="AD17" s="511"/>
      <c r="AE17" s="511"/>
      <c r="AF17" s="511"/>
      <c r="AG17" s="511"/>
      <c r="AH17" s="512"/>
      <c r="AI17" s="456">
        <v>1962</v>
      </c>
      <c r="AJ17" s="457"/>
      <c r="AK17" s="457"/>
      <c r="AL17" s="457"/>
      <c r="AM17" s="458"/>
      <c r="AN17" s="456">
        <v>6199920</v>
      </c>
      <c r="AO17" s="457"/>
      <c r="AP17" s="457"/>
      <c r="AQ17" s="457"/>
      <c r="AR17" s="457"/>
      <c r="AS17" s="458"/>
      <c r="AT17" s="456">
        <v>3160</v>
      </c>
      <c r="AU17" s="457"/>
      <c r="AV17" s="457"/>
      <c r="AW17" s="457"/>
      <c r="AX17" s="457"/>
      <c r="AY17" s="459"/>
      <c r="AZ17" s="438" t="s">
        <v>130</v>
      </c>
      <c r="BA17" s="439"/>
      <c r="BB17" s="439"/>
      <c r="BC17" s="439"/>
      <c r="BD17" s="439"/>
      <c r="BE17" s="439"/>
      <c r="BF17" s="439"/>
      <c r="BG17" s="439"/>
      <c r="BH17" s="439"/>
      <c r="BI17" s="439"/>
      <c r="BJ17" s="439"/>
      <c r="BK17" s="439"/>
      <c r="BL17" s="439"/>
      <c r="BM17" s="440"/>
      <c r="BN17" s="441">
        <v>291789317</v>
      </c>
      <c r="BO17" s="442"/>
      <c r="BP17" s="442"/>
      <c r="BQ17" s="442"/>
      <c r="BR17" s="442"/>
      <c r="BS17" s="442"/>
      <c r="BT17" s="442"/>
      <c r="BU17" s="443"/>
      <c r="BV17" s="441">
        <v>290779293</v>
      </c>
      <c r="BW17" s="442"/>
      <c r="BX17" s="442"/>
      <c r="BY17" s="442"/>
      <c r="BZ17" s="442"/>
      <c r="CA17" s="442"/>
      <c r="CB17" s="442"/>
      <c r="CC17" s="443"/>
      <c r="CD17" s="126"/>
      <c r="CE17" s="559"/>
      <c r="CF17" s="559"/>
      <c r="CG17" s="559"/>
      <c r="CH17" s="559"/>
      <c r="CI17" s="559"/>
      <c r="CJ17" s="559"/>
      <c r="CK17" s="559"/>
      <c r="CL17" s="559"/>
      <c r="CM17" s="559"/>
      <c r="CN17" s="559"/>
      <c r="CO17" s="559"/>
      <c r="CP17" s="559"/>
      <c r="CQ17" s="559"/>
      <c r="CR17" s="559"/>
      <c r="CS17" s="560"/>
      <c r="CT17" s="447"/>
      <c r="CU17" s="448"/>
      <c r="CV17" s="448"/>
      <c r="CW17" s="448"/>
      <c r="CX17" s="448"/>
      <c r="CY17" s="448"/>
      <c r="CZ17" s="448"/>
      <c r="DA17" s="449"/>
      <c r="DB17" s="447"/>
      <c r="DC17" s="448"/>
      <c r="DD17" s="448"/>
      <c r="DE17" s="448"/>
      <c r="DF17" s="448"/>
      <c r="DG17" s="448"/>
      <c r="DH17" s="448"/>
      <c r="DI17" s="449"/>
      <c r="DJ17" s="114"/>
      <c r="DK17" s="114"/>
      <c r="DL17" s="114"/>
      <c r="DM17" s="114"/>
      <c r="DN17" s="114"/>
      <c r="DO17" s="114"/>
    </row>
    <row r="18" spans="1:119" ht="18.75" customHeight="1" thickBot="1">
      <c r="A18" s="115"/>
      <c r="B18" s="423" t="s">
        <v>131</v>
      </c>
      <c r="C18" s="424"/>
      <c r="D18" s="424"/>
      <c r="E18" s="424"/>
      <c r="F18" s="424"/>
      <c r="G18" s="424"/>
      <c r="H18" s="424"/>
      <c r="I18" s="424"/>
      <c r="J18" s="424"/>
      <c r="K18" s="572"/>
      <c r="L18" s="573">
        <v>4248</v>
      </c>
      <c r="M18" s="574"/>
      <c r="N18" s="574"/>
      <c r="O18" s="574"/>
      <c r="P18" s="574"/>
      <c r="Q18" s="574"/>
      <c r="R18" s="574"/>
      <c r="S18" s="574"/>
      <c r="T18" s="574"/>
      <c r="U18" s="574"/>
      <c r="V18" s="574"/>
      <c r="W18" s="483"/>
      <c r="X18" s="484"/>
      <c r="Y18" s="485"/>
      <c r="Z18" s="510" t="s">
        <v>132</v>
      </c>
      <c r="AA18" s="511"/>
      <c r="AB18" s="511"/>
      <c r="AC18" s="511"/>
      <c r="AD18" s="511"/>
      <c r="AE18" s="511"/>
      <c r="AF18" s="511"/>
      <c r="AG18" s="511"/>
      <c r="AH18" s="512"/>
      <c r="AI18" s="456">
        <v>8058</v>
      </c>
      <c r="AJ18" s="457"/>
      <c r="AK18" s="457"/>
      <c r="AL18" s="457"/>
      <c r="AM18" s="458"/>
      <c r="AN18" s="456">
        <v>29964371</v>
      </c>
      <c r="AO18" s="457"/>
      <c r="AP18" s="457"/>
      <c r="AQ18" s="457"/>
      <c r="AR18" s="457"/>
      <c r="AS18" s="458"/>
      <c r="AT18" s="456">
        <v>3719</v>
      </c>
      <c r="AU18" s="457"/>
      <c r="AV18" s="457"/>
      <c r="AW18" s="457"/>
      <c r="AX18" s="457"/>
      <c r="AY18" s="459"/>
      <c r="AZ18" s="541" t="s">
        <v>133</v>
      </c>
      <c r="BA18" s="542"/>
      <c r="BB18" s="542"/>
      <c r="BC18" s="542"/>
      <c r="BD18" s="542"/>
      <c r="BE18" s="542"/>
      <c r="BF18" s="542"/>
      <c r="BG18" s="542"/>
      <c r="BH18" s="542"/>
      <c r="BI18" s="542"/>
      <c r="BJ18" s="542"/>
      <c r="BK18" s="542"/>
      <c r="BL18" s="542"/>
      <c r="BM18" s="543"/>
      <c r="BN18" s="575">
        <v>351799299</v>
      </c>
      <c r="BO18" s="576"/>
      <c r="BP18" s="576"/>
      <c r="BQ18" s="576"/>
      <c r="BR18" s="576"/>
      <c r="BS18" s="576"/>
      <c r="BT18" s="576"/>
      <c r="BU18" s="577"/>
      <c r="BV18" s="575">
        <v>359262905</v>
      </c>
      <c r="BW18" s="576"/>
      <c r="BX18" s="576"/>
      <c r="BY18" s="576"/>
      <c r="BZ18" s="576"/>
      <c r="CA18" s="576"/>
      <c r="CB18" s="576"/>
      <c r="CC18" s="577"/>
      <c r="CD18" s="126"/>
      <c r="CE18" s="559"/>
      <c r="CF18" s="559"/>
      <c r="CG18" s="559"/>
      <c r="CH18" s="559"/>
      <c r="CI18" s="559"/>
      <c r="CJ18" s="559"/>
      <c r="CK18" s="559"/>
      <c r="CL18" s="559"/>
      <c r="CM18" s="559"/>
      <c r="CN18" s="559"/>
      <c r="CO18" s="559"/>
      <c r="CP18" s="559"/>
      <c r="CQ18" s="559"/>
      <c r="CR18" s="559"/>
      <c r="CS18" s="560"/>
      <c r="CT18" s="447"/>
      <c r="CU18" s="448"/>
      <c r="CV18" s="448"/>
      <c r="CW18" s="448"/>
      <c r="CX18" s="448"/>
      <c r="CY18" s="448"/>
      <c r="CZ18" s="448"/>
      <c r="DA18" s="449"/>
      <c r="DB18" s="447"/>
      <c r="DC18" s="448"/>
      <c r="DD18" s="448"/>
      <c r="DE18" s="448"/>
      <c r="DF18" s="448"/>
      <c r="DG18" s="448"/>
      <c r="DH18" s="448"/>
      <c r="DI18" s="449"/>
      <c r="DJ18" s="114"/>
      <c r="DK18" s="114"/>
      <c r="DL18" s="114"/>
      <c r="DM18" s="114"/>
      <c r="DN18" s="114"/>
      <c r="DO18" s="114"/>
    </row>
    <row r="19" spans="1:119" ht="18.75" customHeight="1" thickBot="1">
      <c r="A19" s="115"/>
      <c r="B19" s="423" t="s">
        <v>134</v>
      </c>
      <c r="C19" s="424"/>
      <c r="D19" s="424"/>
      <c r="E19" s="424"/>
      <c r="F19" s="424"/>
      <c r="G19" s="424"/>
      <c r="H19" s="424"/>
      <c r="I19" s="424"/>
      <c r="J19" s="424"/>
      <c r="K19" s="572"/>
      <c r="L19" s="573">
        <v>253</v>
      </c>
      <c r="M19" s="574"/>
      <c r="N19" s="574"/>
      <c r="O19" s="574"/>
      <c r="P19" s="574"/>
      <c r="Q19" s="574"/>
      <c r="R19" s="574"/>
      <c r="S19" s="574"/>
      <c r="T19" s="574"/>
      <c r="U19" s="574"/>
      <c r="V19" s="574"/>
      <c r="W19" s="483"/>
      <c r="X19" s="484"/>
      <c r="Y19" s="485"/>
      <c r="Z19" s="510" t="s">
        <v>135</v>
      </c>
      <c r="AA19" s="511"/>
      <c r="AB19" s="511"/>
      <c r="AC19" s="511"/>
      <c r="AD19" s="511"/>
      <c r="AE19" s="511"/>
      <c r="AF19" s="511"/>
      <c r="AG19" s="511"/>
      <c r="AH19" s="512"/>
      <c r="AI19" s="456" t="s">
        <v>102</v>
      </c>
      <c r="AJ19" s="457"/>
      <c r="AK19" s="457"/>
      <c r="AL19" s="457"/>
      <c r="AM19" s="458"/>
      <c r="AN19" s="456" t="s">
        <v>102</v>
      </c>
      <c r="AO19" s="457"/>
      <c r="AP19" s="457"/>
      <c r="AQ19" s="457"/>
      <c r="AR19" s="457"/>
      <c r="AS19" s="458"/>
      <c r="AT19" s="456" t="s">
        <v>102</v>
      </c>
      <c r="AU19" s="457"/>
      <c r="AV19" s="457"/>
      <c r="AW19" s="457"/>
      <c r="AX19" s="457"/>
      <c r="AY19" s="459"/>
      <c r="AZ19" s="450" t="s">
        <v>136</v>
      </c>
      <c r="BA19" s="451"/>
      <c r="BB19" s="451"/>
      <c r="BC19" s="451"/>
      <c r="BD19" s="451"/>
      <c r="BE19" s="451"/>
      <c r="BF19" s="451"/>
      <c r="BG19" s="451"/>
      <c r="BH19" s="451"/>
      <c r="BI19" s="451"/>
      <c r="BJ19" s="451"/>
      <c r="BK19" s="451"/>
      <c r="BL19" s="451"/>
      <c r="BM19" s="452"/>
      <c r="BN19" s="429">
        <v>1215152116</v>
      </c>
      <c r="BO19" s="430"/>
      <c r="BP19" s="430"/>
      <c r="BQ19" s="430"/>
      <c r="BR19" s="430"/>
      <c r="BS19" s="430"/>
      <c r="BT19" s="430"/>
      <c r="BU19" s="431"/>
      <c r="BV19" s="429">
        <v>1224292166</v>
      </c>
      <c r="BW19" s="430"/>
      <c r="BX19" s="430"/>
      <c r="BY19" s="430"/>
      <c r="BZ19" s="430"/>
      <c r="CA19" s="430"/>
      <c r="CB19" s="430"/>
      <c r="CC19" s="431"/>
      <c r="CD19" s="126"/>
      <c r="CE19" s="559"/>
      <c r="CF19" s="559"/>
      <c r="CG19" s="559"/>
      <c r="CH19" s="559"/>
      <c r="CI19" s="559"/>
      <c r="CJ19" s="559"/>
      <c r="CK19" s="559"/>
      <c r="CL19" s="559"/>
      <c r="CM19" s="559"/>
      <c r="CN19" s="559"/>
      <c r="CO19" s="559"/>
      <c r="CP19" s="559"/>
      <c r="CQ19" s="559"/>
      <c r="CR19" s="559"/>
      <c r="CS19" s="560"/>
      <c r="CT19" s="447"/>
      <c r="CU19" s="448"/>
      <c r="CV19" s="448"/>
      <c r="CW19" s="448"/>
      <c r="CX19" s="448"/>
      <c r="CY19" s="448"/>
      <c r="CZ19" s="448"/>
      <c r="DA19" s="449"/>
      <c r="DB19" s="447"/>
      <c r="DC19" s="448"/>
      <c r="DD19" s="448"/>
      <c r="DE19" s="448"/>
      <c r="DF19" s="448"/>
      <c r="DG19" s="448"/>
      <c r="DH19" s="448"/>
      <c r="DI19" s="449"/>
      <c r="DJ19" s="114"/>
      <c r="DK19" s="114"/>
      <c r="DL19" s="114"/>
      <c r="DM19" s="114"/>
      <c r="DN19" s="114"/>
      <c r="DO19" s="114"/>
    </row>
    <row r="20" spans="1:119" ht="18.75" customHeight="1" thickBot="1">
      <c r="A20" s="115"/>
      <c r="B20" s="423" t="s">
        <v>137</v>
      </c>
      <c r="C20" s="424"/>
      <c r="D20" s="424"/>
      <c r="E20" s="424"/>
      <c r="F20" s="424"/>
      <c r="G20" s="424"/>
      <c r="H20" s="424"/>
      <c r="I20" s="424"/>
      <c r="J20" s="424"/>
      <c r="K20" s="572"/>
      <c r="L20" s="573">
        <v>391171</v>
      </c>
      <c r="M20" s="574"/>
      <c r="N20" s="574"/>
      <c r="O20" s="574"/>
      <c r="P20" s="574"/>
      <c r="Q20" s="574"/>
      <c r="R20" s="574"/>
      <c r="S20" s="574"/>
      <c r="T20" s="574"/>
      <c r="U20" s="574"/>
      <c r="V20" s="574"/>
      <c r="W20" s="486"/>
      <c r="X20" s="487"/>
      <c r="Y20" s="488"/>
      <c r="Z20" s="510" t="s">
        <v>138</v>
      </c>
      <c r="AA20" s="511"/>
      <c r="AB20" s="511"/>
      <c r="AC20" s="511"/>
      <c r="AD20" s="511"/>
      <c r="AE20" s="511"/>
      <c r="AF20" s="511"/>
      <c r="AG20" s="511"/>
      <c r="AH20" s="512"/>
      <c r="AI20" s="456">
        <v>14237</v>
      </c>
      <c r="AJ20" s="457"/>
      <c r="AK20" s="457"/>
      <c r="AL20" s="457"/>
      <c r="AM20" s="458"/>
      <c r="AN20" s="456">
        <v>50303892</v>
      </c>
      <c r="AO20" s="457"/>
      <c r="AP20" s="457"/>
      <c r="AQ20" s="457"/>
      <c r="AR20" s="457"/>
      <c r="AS20" s="458"/>
      <c r="AT20" s="456">
        <v>3533</v>
      </c>
      <c r="AU20" s="457"/>
      <c r="AV20" s="457"/>
      <c r="AW20" s="457"/>
      <c r="AX20" s="457"/>
      <c r="AY20" s="459"/>
      <c r="AZ20" s="541" t="s">
        <v>139</v>
      </c>
      <c r="BA20" s="542"/>
      <c r="BB20" s="542"/>
      <c r="BC20" s="542"/>
      <c r="BD20" s="542"/>
      <c r="BE20" s="542"/>
      <c r="BF20" s="542"/>
      <c r="BG20" s="542"/>
      <c r="BH20" s="542"/>
      <c r="BI20" s="542"/>
      <c r="BJ20" s="542"/>
      <c r="BK20" s="542"/>
      <c r="BL20" s="542"/>
      <c r="BM20" s="543"/>
      <c r="BN20" s="575">
        <v>284216510</v>
      </c>
      <c r="BO20" s="576"/>
      <c r="BP20" s="576"/>
      <c r="BQ20" s="576"/>
      <c r="BR20" s="576"/>
      <c r="BS20" s="576"/>
      <c r="BT20" s="576"/>
      <c r="BU20" s="577"/>
      <c r="BV20" s="575">
        <v>308918374</v>
      </c>
      <c r="BW20" s="576"/>
      <c r="BX20" s="576"/>
      <c r="BY20" s="576"/>
      <c r="BZ20" s="576"/>
      <c r="CA20" s="576"/>
      <c r="CB20" s="576"/>
      <c r="CC20" s="577"/>
      <c r="CD20" s="126"/>
      <c r="CE20" s="559"/>
      <c r="CF20" s="559"/>
      <c r="CG20" s="559"/>
      <c r="CH20" s="559"/>
      <c r="CI20" s="559"/>
      <c r="CJ20" s="559"/>
      <c r="CK20" s="559"/>
      <c r="CL20" s="559"/>
      <c r="CM20" s="559"/>
      <c r="CN20" s="559"/>
      <c r="CO20" s="559"/>
      <c r="CP20" s="559"/>
      <c r="CQ20" s="559"/>
      <c r="CR20" s="559"/>
      <c r="CS20" s="560"/>
      <c r="CT20" s="447"/>
      <c r="CU20" s="448"/>
      <c r="CV20" s="448"/>
      <c r="CW20" s="448"/>
      <c r="CX20" s="448"/>
      <c r="CY20" s="448"/>
      <c r="CZ20" s="448"/>
      <c r="DA20" s="449"/>
      <c r="DB20" s="447"/>
      <c r="DC20" s="448"/>
      <c r="DD20" s="448"/>
      <c r="DE20" s="448"/>
      <c r="DF20" s="448"/>
      <c r="DG20" s="448"/>
      <c r="DH20" s="448"/>
      <c r="DI20" s="44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78" t="s">
        <v>140</v>
      </c>
      <c r="X21" s="579"/>
      <c r="Y21" s="579"/>
      <c r="Z21" s="579"/>
      <c r="AA21" s="579"/>
      <c r="AB21" s="579"/>
      <c r="AC21" s="579"/>
      <c r="AD21" s="579"/>
      <c r="AE21" s="579"/>
      <c r="AF21" s="579"/>
      <c r="AG21" s="579"/>
      <c r="AH21" s="580"/>
      <c r="AI21" s="581">
        <v>98.6</v>
      </c>
      <c r="AJ21" s="582"/>
      <c r="AK21" s="582"/>
      <c r="AL21" s="582"/>
      <c r="AM21" s="582"/>
      <c r="AN21" s="582"/>
      <c r="AO21" s="582"/>
      <c r="AP21" s="582"/>
      <c r="AQ21" s="582"/>
      <c r="AR21" s="582"/>
      <c r="AS21" s="582"/>
      <c r="AT21" s="582"/>
      <c r="AU21" s="582"/>
      <c r="AV21" s="582"/>
      <c r="AW21" s="582"/>
      <c r="AX21" s="582"/>
      <c r="AY21" s="583"/>
      <c r="AZ21" s="450" t="s">
        <v>141</v>
      </c>
      <c r="BA21" s="451"/>
      <c r="BB21" s="451"/>
      <c r="BC21" s="451"/>
      <c r="BD21" s="451"/>
      <c r="BE21" s="451"/>
      <c r="BF21" s="451"/>
      <c r="BG21" s="451"/>
      <c r="BH21" s="451"/>
      <c r="BI21" s="451"/>
      <c r="BJ21" s="451"/>
      <c r="BK21" s="451"/>
      <c r="BL21" s="451"/>
      <c r="BM21" s="452"/>
      <c r="BN21" s="429">
        <v>42778310</v>
      </c>
      <c r="BO21" s="430"/>
      <c r="BP21" s="430"/>
      <c r="BQ21" s="430"/>
      <c r="BR21" s="430"/>
      <c r="BS21" s="430"/>
      <c r="BT21" s="430"/>
      <c r="BU21" s="431"/>
      <c r="BV21" s="429">
        <v>44134332</v>
      </c>
      <c r="BW21" s="430"/>
      <c r="BX21" s="430"/>
      <c r="BY21" s="430"/>
      <c r="BZ21" s="430"/>
      <c r="CA21" s="430"/>
      <c r="CB21" s="430"/>
      <c r="CC21" s="431"/>
      <c r="CD21" s="126"/>
      <c r="CE21" s="559"/>
      <c r="CF21" s="559"/>
      <c r="CG21" s="559"/>
      <c r="CH21" s="559"/>
      <c r="CI21" s="559"/>
      <c r="CJ21" s="559"/>
      <c r="CK21" s="559"/>
      <c r="CL21" s="559"/>
      <c r="CM21" s="559"/>
      <c r="CN21" s="559"/>
      <c r="CO21" s="559"/>
      <c r="CP21" s="559"/>
      <c r="CQ21" s="559"/>
      <c r="CR21" s="559"/>
      <c r="CS21" s="560"/>
      <c r="CT21" s="447"/>
      <c r="CU21" s="448"/>
      <c r="CV21" s="448"/>
      <c r="CW21" s="448"/>
      <c r="CX21" s="448"/>
      <c r="CY21" s="448"/>
      <c r="CZ21" s="448"/>
      <c r="DA21" s="449"/>
      <c r="DB21" s="447"/>
      <c r="DC21" s="448"/>
      <c r="DD21" s="448"/>
      <c r="DE21" s="448"/>
      <c r="DF21" s="448"/>
      <c r="DG21" s="448"/>
      <c r="DH21" s="448"/>
      <c r="DI21" s="44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8" t="s">
        <v>142</v>
      </c>
      <c r="BA22" s="439"/>
      <c r="BB22" s="439"/>
      <c r="BC22" s="439"/>
      <c r="BD22" s="439"/>
      <c r="BE22" s="439"/>
      <c r="BF22" s="439"/>
      <c r="BG22" s="439"/>
      <c r="BH22" s="439"/>
      <c r="BI22" s="439"/>
      <c r="BJ22" s="439"/>
      <c r="BK22" s="439"/>
      <c r="BL22" s="439"/>
      <c r="BM22" s="440"/>
      <c r="BN22" s="441">
        <v>2929449</v>
      </c>
      <c r="BO22" s="442"/>
      <c r="BP22" s="442"/>
      <c r="BQ22" s="442"/>
      <c r="BR22" s="442"/>
      <c r="BS22" s="442"/>
      <c r="BT22" s="442"/>
      <c r="BU22" s="443"/>
      <c r="BV22" s="441">
        <v>3250794</v>
      </c>
      <c r="BW22" s="442"/>
      <c r="BX22" s="442"/>
      <c r="BY22" s="442"/>
      <c r="BZ22" s="442"/>
      <c r="CA22" s="442"/>
      <c r="CB22" s="442"/>
      <c r="CC22" s="443"/>
      <c r="CD22" s="126"/>
      <c r="CE22" s="559"/>
      <c r="CF22" s="559"/>
      <c r="CG22" s="559"/>
      <c r="CH22" s="559"/>
      <c r="CI22" s="559"/>
      <c r="CJ22" s="559"/>
      <c r="CK22" s="559"/>
      <c r="CL22" s="559"/>
      <c r="CM22" s="559"/>
      <c r="CN22" s="559"/>
      <c r="CO22" s="559"/>
      <c r="CP22" s="559"/>
      <c r="CQ22" s="559"/>
      <c r="CR22" s="559"/>
      <c r="CS22" s="560"/>
      <c r="CT22" s="447"/>
      <c r="CU22" s="448"/>
      <c r="CV22" s="448"/>
      <c r="CW22" s="448"/>
      <c r="CX22" s="448"/>
      <c r="CY22" s="448"/>
      <c r="CZ22" s="448"/>
      <c r="DA22" s="449"/>
      <c r="DB22" s="447"/>
      <c r="DC22" s="448"/>
      <c r="DD22" s="448"/>
      <c r="DE22" s="448"/>
      <c r="DF22" s="448"/>
      <c r="DG22" s="448"/>
      <c r="DH22" s="448"/>
      <c r="DI22" s="44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8" t="s">
        <v>143</v>
      </c>
      <c r="BA23" s="439"/>
      <c r="BB23" s="439"/>
      <c r="BC23" s="439"/>
      <c r="BD23" s="439"/>
      <c r="BE23" s="439"/>
      <c r="BF23" s="439"/>
      <c r="BG23" s="439"/>
      <c r="BH23" s="439"/>
      <c r="BI23" s="439"/>
      <c r="BJ23" s="439"/>
      <c r="BK23" s="439"/>
      <c r="BL23" s="439"/>
      <c r="BM23" s="440"/>
      <c r="BN23" s="441">
        <v>14978674</v>
      </c>
      <c r="BO23" s="442"/>
      <c r="BP23" s="442"/>
      <c r="BQ23" s="442"/>
      <c r="BR23" s="442"/>
      <c r="BS23" s="442"/>
      <c r="BT23" s="442"/>
      <c r="BU23" s="443"/>
      <c r="BV23" s="441">
        <v>16386204</v>
      </c>
      <c r="BW23" s="442"/>
      <c r="BX23" s="442"/>
      <c r="BY23" s="442"/>
      <c r="BZ23" s="442"/>
      <c r="CA23" s="442"/>
      <c r="CB23" s="442"/>
      <c r="CC23" s="443"/>
      <c r="CD23" s="126"/>
      <c r="CE23" s="559"/>
      <c r="CF23" s="559"/>
      <c r="CG23" s="559"/>
      <c r="CH23" s="559"/>
      <c r="CI23" s="559"/>
      <c r="CJ23" s="559"/>
      <c r="CK23" s="559"/>
      <c r="CL23" s="559"/>
      <c r="CM23" s="559"/>
      <c r="CN23" s="559"/>
      <c r="CO23" s="559"/>
      <c r="CP23" s="559"/>
      <c r="CQ23" s="559"/>
      <c r="CR23" s="559"/>
      <c r="CS23" s="560"/>
      <c r="CT23" s="447"/>
      <c r="CU23" s="448"/>
      <c r="CV23" s="448"/>
      <c r="CW23" s="448"/>
      <c r="CX23" s="448"/>
      <c r="CY23" s="448"/>
      <c r="CZ23" s="448"/>
      <c r="DA23" s="449"/>
      <c r="DB23" s="447"/>
      <c r="DC23" s="448"/>
      <c r="DD23" s="448"/>
      <c r="DE23" s="448"/>
      <c r="DF23" s="448"/>
      <c r="DG23" s="448"/>
      <c r="DH23" s="448"/>
      <c r="DI23" s="44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507" t="s">
        <v>144</v>
      </c>
      <c r="BA24" s="508"/>
      <c r="BB24" s="508"/>
      <c r="BC24" s="508"/>
      <c r="BD24" s="508"/>
      <c r="BE24" s="508"/>
      <c r="BF24" s="508"/>
      <c r="BG24" s="508"/>
      <c r="BH24" s="508"/>
      <c r="BI24" s="508"/>
      <c r="BJ24" s="508"/>
      <c r="BK24" s="508"/>
      <c r="BL24" s="508"/>
      <c r="BM24" s="509"/>
      <c r="BN24" s="575">
        <v>6658845</v>
      </c>
      <c r="BO24" s="576"/>
      <c r="BP24" s="576"/>
      <c r="BQ24" s="576"/>
      <c r="BR24" s="576"/>
      <c r="BS24" s="576"/>
      <c r="BT24" s="576"/>
      <c r="BU24" s="577"/>
      <c r="BV24" s="575">
        <v>7944275</v>
      </c>
      <c r="BW24" s="576"/>
      <c r="BX24" s="576"/>
      <c r="BY24" s="576"/>
      <c r="BZ24" s="576"/>
      <c r="CA24" s="576"/>
      <c r="CB24" s="576"/>
      <c r="CC24" s="577"/>
      <c r="CD24" s="126"/>
      <c r="CE24" s="559"/>
      <c r="CF24" s="559"/>
      <c r="CG24" s="559"/>
      <c r="CH24" s="559"/>
      <c r="CI24" s="559"/>
      <c r="CJ24" s="559"/>
      <c r="CK24" s="559"/>
      <c r="CL24" s="559"/>
      <c r="CM24" s="559"/>
      <c r="CN24" s="559"/>
      <c r="CO24" s="559"/>
      <c r="CP24" s="559"/>
      <c r="CQ24" s="559"/>
      <c r="CR24" s="559"/>
      <c r="CS24" s="560"/>
      <c r="CT24" s="447"/>
      <c r="CU24" s="448"/>
      <c r="CV24" s="448"/>
      <c r="CW24" s="448"/>
      <c r="CX24" s="448"/>
      <c r="CY24" s="448"/>
      <c r="CZ24" s="448"/>
      <c r="DA24" s="449"/>
      <c r="DB24" s="447"/>
      <c r="DC24" s="448"/>
      <c r="DD24" s="448"/>
      <c r="DE24" s="448"/>
      <c r="DF24" s="448"/>
      <c r="DG24" s="448"/>
      <c r="DH24" s="448"/>
      <c r="DI24" s="44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84" t="s">
        <v>145</v>
      </c>
      <c r="BA25" s="585"/>
      <c r="BB25" s="585"/>
      <c r="BC25" s="586"/>
      <c r="BD25" s="450" t="s">
        <v>594</v>
      </c>
      <c r="BE25" s="451"/>
      <c r="BF25" s="451"/>
      <c r="BG25" s="451"/>
      <c r="BH25" s="451"/>
      <c r="BI25" s="451"/>
      <c r="BJ25" s="451"/>
      <c r="BK25" s="451"/>
      <c r="BL25" s="451"/>
      <c r="BM25" s="452"/>
      <c r="BN25" s="429">
        <v>2381204</v>
      </c>
      <c r="BO25" s="430"/>
      <c r="BP25" s="430"/>
      <c r="BQ25" s="430"/>
      <c r="BR25" s="430"/>
      <c r="BS25" s="430"/>
      <c r="BT25" s="430"/>
      <c r="BU25" s="431"/>
      <c r="BV25" s="429">
        <v>2179013</v>
      </c>
      <c r="BW25" s="430"/>
      <c r="BX25" s="430"/>
      <c r="BY25" s="430"/>
      <c r="BZ25" s="430"/>
      <c r="CA25" s="430"/>
      <c r="CB25" s="430"/>
      <c r="CC25" s="431"/>
      <c r="CD25" s="126"/>
      <c r="CE25" s="559"/>
      <c r="CF25" s="559"/>
      <c r="CG25" s="559"/>
      <c r="CH25" s="559"/>
      <c r="CI25" s="559"/>
      <c r="CJ25" s="559"/>
      <c r="CK25" s="559"/>
      <c r="CL25" s="559"/>
      <c r="CM25" s="559"/>
      <c r="CN25" s="559"/>
      <c r="CO25" s="559"/>
      <c r="CP25" s="559"/>
      <c r="CQ25" s="559"/>
      <c r="CR25" s="559"/>
      <c r="CS25" s="560"/>
      <c r="CT25" s="447"/>
      <c r="CU25" s="448"/>
      <c r="CV25" s="448"/>
      <c r="CW25" s="448"/>
      <c r="CX25" s="448"/>
      <c r="CY25" s="448"/>
      <c r="CZ25" s="448"/>
      <c r="DA25" s="449"/>
      <c r="DB25" s="447"/>
      <c r="DC25" s="448"/>
      <c r="DD25" s="448"/>
      <c r="DE25" s="448"/>
      <c r="DF25" s="448"/>
      <c r="DG25" s="448"/>
      <c r="DH25" s="448"/>
      <c r="DI25" s="44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87"/>
      <c r="BA26" s="588"/>
      <c r="BB26" s="588"/>
      <c r="BC26" s="589"/>
      <c r="BD26" s="438" t="s">
        <v>146</v>
      </c>
      <c r="BE26" s="439"/>
      <c r="BF26" s="439"/>
      <c r="BG26" s="439"/>
      <c r="BH26" s="439"/>
      <c r="BI26" s="439"/>
      <c r="BJ26" s="439"/>
      <c r="BK26" s="439"/>
      <c r="BL26" s="439"/>
      <c r="BM26" s="440"/>
      <c r="BN26" s="441">
        <v>12579739</v>
      </c>
      <c r="BO26" s="442"/>
      <c r="BP26" s="442"/>
      <c r="BQ26" s="442"/>
      <c r="BR26" s="442"/>
      <c r="BS26" s="442"/>
      <c r="BT26" s="442"/>
      <c r="BU26" s="443"/>
      <c r="BV26" s="441">
        <v>12346467</v>
      </c>
      <c r="BW26" s="442"/>
      <c r="BX26" s="442"/>
      <c r="BY26" s="442"/>
      <c r="BZ26" s="442"/>
      <c r="CA26" s="442"/>
      <c r="CB26" s="442"/>
      <c r="CC26" s="443"/>
      <c r="CD26" s="126"/>
      <c r="CE26" s="559"/>
      <c r="CF26" s="559"/>
      <c r="CG26" s="559"/>
      <c r="CH26" s="559"/>
      <c r="CI26" s="559"/>
      <c r="CJ26" s="559"/>
      <c r="CK26" s="559"/>
      <c r="CL26" s="559"/>
      <c r="CM26" s="559"/>
      <c r="CN26" s="559"/>
      <c r="CO26" s="559"/>
      <c r="CP26" s="559"/>
      <c r="CQ26" s="559"/>
      <c r="CR26" s="559"/>
      <c r="CS26" s="560"/>
      <c r="CT26" s="447"/>
      <c r="CU26" s="448"/>
      <c r="CV26" s="448"/>
      <c r="CW26" s="448"/>
      <c r="CX26" s="448"/>
      <c r="CY26" s="448"/>
      <c r="CZ26" s="448"/>
      <c r="DA26" s="449"/>
      <c r="DB26" s="447"/>
      <c r="DC26" s="448"/>
      <c r="DD26" s="448"/>
      <c r="DE26" s="448"/>
      <c r="DF26" s="448"/>
      <c r="DG26" s="448"/>
      <c r="DH26" s="448"/>
      <c r="DI26" s="44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90"/>
      <c r="BA27" s="591"/>
      <c r="BB27" s="591"/>
      <c r="BC27" s="592"/>
      <c r="BD27" s="541" t="s">
        <v>147</v>
      </c>
      <c r="BE27" s="542"/>
      <c r="BF27" s="542"/>
      <c r="BG27" s="542"/>
      <c r="BH27" s="542"/>
      <c r="BI27" s="542"/>
      <c r="BJ27" s="542"/>
      <c r="BK27" s="542"/>
      <c r="BL27" s="542"/>
      <c r="BM27" s="543"/>
      <c r="BN27" s="575">
        <v>24978325</v>
      </c>
      <c r="BO27" s="576"/>
      <c r="BP27" s="576"/>
      <c r="BQ27" s="576"/>
      <c r="BR27" s="576"/>
      <c r="BS27" s="576"/>
      <c r="BT27" s="576"/>
      <c r="BU27" s="577"/>
      <c r="BV27" s="575">
        <v>29453275</v>
      </c>
      <c r="BW27" s="576"/>
      <c r="BX27" s="576"/>
      <c r="BY27" s="576"/>
      <c r="BZ27" s="576"/>
      <c r="CA27" s="576"/>
      <c r="CB27" s="576"/>
      <c r="CC27" s="577"/>
      <c r="CD27" s="146"/>
      <c r="CE27" s="593"/>
      <c r="CF27" s="593"/>
      <c r="CG27" s="593"/>
      <c r="CH27" s="593"/>
      <c r="CI27" s="593"/>
      <c r="CJ27" s="593"/>
      <c r="CK27" s="593"/>
      <c r="CL27" s="593"/>
      <c r="CM27" s="593"/>
      <c r="CN27" s="593"/>
      <c r="CO27" s="593"/>
      <c r="CP27" s="593"/>
      <c r="CQ27" s="593"/>
      <c r="CR27" s="593"/>
      <c r="CS27" s="594"/>
      <c r="CT27" s="550"/>
      <c r="CU27" s="551"/>
      <c r="CV27" s="551"/>
      <c r="CW27" s="551"/>
      <c r="CX27" s="551"/>
      <c r="CY27" s="551"/>
      <c r="CZ27" s="551"/>
      <c r="DA27" s="552"/>
      <c r="DB27" s="550"/>
      <c r="DC27" s="551"/>
      <c r="DD27" s="551"/>
      <c r="DE27" s="551"/>
      <c r="DF27" s="551"/>
      <c r="DG27" s="551"/>
      <c r="DH27" s="551"/>
      <c r="DI27" s="552"/>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148</v>
      </c>
      <c r="D29" s="156"/>
      <c r="E29" s="148"/>
      <c r="F29" s="148"/>
      <c r="G29" s="148"/>
      <c r="H29" s="148"/>
      <c r="I29" s="148"/>
      <c r="J29" s="148"/>
      <c r="K29" s="148"/>
      <c r="L29" s="148"/>
      <c r="M29" s="148"/>
      <c r="N29" s="148"/>
      <c r="O29" s="148"/>
      <c r="P29" s="148"/>
      <c r="Q29" s="148"/>
      <c r="R29" s="148"/>
      <c r="S29" s="148"/>
      <c r="T29" s="148"/>
      <c r="U29" s="148" t="s">
        <v>149</v>
      </c>
      <c r="V29" s="148"/>
      <c r="W29" s="148"/>
      <c r="X29" s="148"/>
      <c r="Y29" s="148"/>
      <c r="Z29" s="148"/>
      <c r="AA29" s="148"/>
      <c r="AB29" s="148"/>
      <c r="AC29" s="148"/>
      <c r="AD29" s="148"/>
      <c r="AE29" s="148"/>
      <c r="AF29" s="148"/>
      <c r="AG29" s="148"/>
      <c r="AH29" s="148"/>
      <c r="AI29" s="148"/>
      <c r="AJ29" s="148"/>
      <c r="AK29" s="148"/>
      <c r="AL29" s="148"/>
      <c r="AM29" s="138" t="s">
        <v>150</v>
      </c>
      <c r="AN29" s="148"/>
      <c r="AO29" s="148"/>
      <c r="AP29" s="148"/>
      <c r="AQ29" s="148"/>
      <c r="AR29" s="138"/>
      <c r="AS29" s="138"/>
      <c r="AT29" s="138"/>
      <c r="AU29" s="138"/>
      <c r="AV29" s="138"/>
      <c r="AW29" s="138"/>
      <c r="AX29" s="138"/>
      <c r="AY29" s="138"/>
      <c r="AZ29" s="138"/>
      <c r="BA29" s="138"/>
      <c r="BB29" s="148"/>
      <c r="BC29" s="138"/>
      <c r="BD29" s="138"/>
      <c r="BE29" s="138" t="s">
        <v>151</v>
      </c>
      <c r="BF29" s="148"/>
      <c r="BG29" s="148"/>
      <c r="BH29" s="148"/>
      <c r="BI29" s="148"/>
      <c r="BJ29" s="138"/>
      <c r="BK29" s="138"/>
      <c r="BL29" s="138"/>
      <c r="BM29" s="138"/>
      <c r="BN29" s="138"/>
      <c r="BO29" s="138"/>
      <c r="BP29" s="138"/>
      <c r="BQ29" s="138"/>
      <c r="BR29" s="148"/>
      <c r="BS29" s="148"/>
      <c r="BT29" s="148"/>
      <c r="BU29" s="148"/>
      <c r="BV29" s="148"/>
      <c r="BW29" s="148" t="s">
        <v>152</v>
      </c>
      <c r="BX29" s="148"/>
      <c r="BY29" s="148"/>
      <c r="BZ29" s="148"/>
      <c r="CA29" s="148"/>
      <c r="CB29" s="138"/>
      <c r="CC29" s="138"/>
      <c r="CD29" s="138"/>
      <c r="CE29" s="138"/>
      <c r="CF29" s="138"/>
      <c r="CG29" s="138"/>
      <c r="CH29" s="138"/>
      <c r="CI29" s="138"/>
      <c r="CJ29" s="138"/>
      <c r="CK29" s="138"/>
      <c r="CL29" s="138"/>
      <c r="CM29" s="138"/>
      <c r="CN29" s="138"/>
      <c r="CO29" s="138" t="s">
        <v>153</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97" t="s">
        <v>154</v>
      </c>
      <c r="D30" s="597"/>
      <c r="E30" s="470" t="s">
        <v>155</v>
      </c>
      <c r="F30" s="470"/>
      <c r="G30" s="470"/>
      <c r="H30" s="470"/>
      <c r="I30" s="470"/>
      <c r="J30" s="470"/>
      <c r="K30" s="470"/>
      <c r="L30" s="470"/>
      <c r="M30" s="470"/>
      <c r="N30" s="470"/>
      <c r="O30" s="470"/>
      <c r="P30" s="470"/>
      <c r="Q30" s="470"/>
      <c r="R30" s="470"/>
      <c r="S30" s="470"/>
      <c r="T30" s="132"/>
      <c r="U30" s="597" t="s">
        <v>154</v>
      </c>
      <c r="V30" s="597"/>
      <c r="W30" s="470" t="s">
        <v>155</v>
      </c>
      <c r="X30" s="470"/>
      <c r="Y30" s="470"/>
      <c r="Z30" s="470"/>
      <c r="AA30" s="470"/>
      <c r="AB30" s="470"/>
      <c r="AC30" s="470"/>
      <c r="AD30" s="470"/>
      <c r="AE30" s="470"/>
      <c r="AF30" s="470"/>
      <c r="AG30" s="470"/>
      <c r="AH30" s="470"/>
      <c r="AI30" s="470"/>
      <c r="AJ30" s="470"/>
      <c r="AK30" s="470"/>
      <c r="AL30" s="132"/>
      <c r="AM30" s="597" t="s">
        <v>154</v>
      </c>
      <c r="AN30" s="597"/>
      <c r="AO30" s="470" t="s">
        <v>155</v>
      </c>
      <c r="AP30" s="470"/>
      <c r="AQ30" s="470"/>
      <c r="AR30" s="470"/>
      <c r="AS30" s="470"/>
      <c r="AT30" s="470"/>
      <c r="AU30" s="470"/>
      <c r="AV30" s="470"/>
      <c r="AW30" s="470"/>
      <c r="AX30" s="470"/>
      <c r="AY30" s="470"/>
      <c r="AZ30" s="470"/>
      <c r="BA30" s="470"/>
      <c r="BB30" s="470"/>
      <c r="BC30" s="470"/>
      <c r="BD30" s="157"/>
      <c r="BE30" s="597" t="s">
        <v>154</v>
      </c>
      <c r="BF30" s="597"/>
      <c r="BG30" s="470" t="s">
        <v>155</v>
      </c>
      <c r="BH30" s="470"/>
      <c r="BI30" s="470"/>
      <c r="BJ30" s="470"/>
      <c r="BK30" s="470"/>
      <c r="BL30" s="470"/>
      <c r="BM30" s="470"/>
      <c r="BN30" s="470"/>
      <c r="BO30" s="470"/>
      <c r="BP30" s="470"/>
      <c r="BQ30" s="470"/>
      <c r="BR30" s="470"/>
      <c r="BS30" s="470"/>
      <c r="BT30" s="470"/>
      <c r="BU30" s="470"/>
      <c r="BV30" s="158"/>
      <c r="BW30" s="597" t="s">
        <v>154</v>
      </c>
      <c r="BX30" s="597"/>
      <c r="BY30" s="470" t="s">
        <v>156</v>
      </c>
      <c r="BZ30" s="470"/>
      <c r="CA30" s="470"/>
      <c r="CB30" s="470"/>
      <c r="CC30" s="470"/>
      <c r="CD30" s="470"/>
      <c r="CE30" s="470"/>
      <c r="CF30" s="470"/>
      <c r="CG30" s="470"/>
      <c r="CH30" s="470"/>
      <c r="CI30" s="470"/>
      <c r="CJ30" s="470"/>
      <c r="CK30" s="470"/>
      <c r="CL30" s="470"/>
      <c r="CM30" s="470"/>
      <c r="CN30" s="132"/>
      <c r="CO30" s="597" t="s">
        <v>154</v>
      </c>
      <c r="CP30" s="597"/>
      <c r="CQ30" s="470" t="s">
        <v>157</v>
      </c>
      <c r="CR30" s="470"/>
      <c r="CS30" s="470"/>
      <c r="CT30" s="470"/>
      <c r="CU30" s="470"/>
      <c r="CV30" s="470"/>
      <c r="CW30" s="470"/>
      <c r="CX30" s="470"/>
      <c r="CY30" s="470"/>
      <c r="CZ30" s="470"/>
      <c r="DA30" s="470"/>
      <c r="DB30" s="470"/>
      <c r="DC30" s="470"/>
      <c r="DD30" s="470"/>
      <c r="DE30" s="470"/>
      <c r="DF30" s="132"/>
      <c r="DG30" s="470" t="s">
        <v>158</v>
      </c>
      <c r="DH30" s="470"/>
      <c r="DI30" s="159"/>
      <c r="DJ30" s="114"/>
      <c r="DK30" s="114"/>
      <c r="DL30" s="114"/>
      <c r="DM30" s="114"/>
      <c r="DN30" s="114"/>
      <c r="DO30" s="114"/>
    </row>
    <row r="31" spans="1:119" ht="32.25" customHeight="1">
      <c r="A31" s="115"/>
      <c r="B31" s="155"/>
      <c r="C31" s="595">
        <f>IF(E31="","",1)</f>
        <v>1</v>
      </c>
      <c r="D31" s="595"/>
      <c r="E31" s="596" t="str">
        <f>IF('各会計、関係団体の財政状況及び健全化判断比率'!B7="","",'各会計、関係団体の財政状況及び健全化判断比率'!B7)</f>
        <v>一般会計</v>
      </c>
      <c r="F31" s="596"/>
      <c r="G31" s="596"/>
      <c r="H31" s="596"/>
      <c r="I31" s="596"/>
      <c r="J31" s="596"/>
      <c r="K31" s="596"/>
      <c r="L31" s="596"/>
      <c r="M31" s="596"/>
      <c r="N31" s="596"/>
      <c r="O31" s="596"/>
      <c r="P31" s="596"/>
      <c r="Q31" s="596"/>
      <c r="R31" s="596"/>
      <c r="S31" s="596"/>
      <c r="T31" s="156"/>
      <c r="U31" s="595" t="str">
        <f>IF(W31="","",MAX(C31:D40)+1)</f>
        <v/>
      </c>
      <c r="V31" s="595"/>
      <c r="W31" s="596"/>
      <c r="X31" s="596"/>
      <c r="Y31" s="596"/>
      <c r="Z31" s="596"/>
      <c r="AA31" s="596"/>
      <c r="AB31" s="596"/>
      <c r="AC31" s="596"/>
      <c r="AD31" s="596"/>
      <c r="AE31" s="596"/>
      <c r="AF31" s="596"/>
      <c r="AG31" s="596"/>
      <c r="AH31" s="596"/>
      <c r="AI31" s="596"/>
      <c r="AJ31" s="596"/>
      <c r="AK31" s="596"/>
      <c r="AL31" s="156"/>
      <c r="AM31" s="595">
        <f>IF(AO31="","",MAX(C31:D40,U31:V40)+1)</f>
        <v>11</v>
      </c>
      <c r="AN31" s="595"/>
      <c r="AO31" s="596" t="str">
        <f>IF('各会計、関係団体の財政状況及び健全化判断比率'!B28="","",'各会計、関係団体の財政状況及び健全化判断比率'!B28)</f>
        <v>病院事業会計</v>
      </c>
      <c r="AP31" s="596"/>
      <c r="AQ31" s="596"/>
      <c r="AR31" s="596"/>
      <c r="AS31" s="596"/>
      <c r="AT31" s="596"/>
      <c r="AU31" s="596"/>
      <c r="AV31" s="596"/>
      <c r="AW31" s="596"/>
      <c r="AX31" s="596"/>
      <c r="AY31" s="596"/>
      <c r="AZ31" s="596"/>
      <c r="BA31" s="596"/>
      <c r="BB31" s="596"/>
      <c r="BC31" s="596"/>
      <c r="BD31" s="156"/>
      <c r="BE31" s="595">
        <f>IF(BG31="","",MAX(C31:D40,U31:V40,AM31:AN40)+1)</f>
        <v>16</v>
      </c>
      <c r="BF31" s="595"/>
      <c r="BG31" s="596" t="str">
        <f>IF('各会計、関係団体の財政状況及び健全化判断比率'!B33="","",'各会計、関係団体の財政状況及び健全化判断比率'!B33)</f>
        <v>流域下水道事業特別会計</v>
      </c>
      <c r="BH31" s="596"/>
      <c r="BI31" s="596"/>
      <c r="BJ31" s="596"/>
      <c r="BK31" s="596"/>
      <c r="BL31" s="596"/>
      <c r="BM31" s="596"/>
      <c r="BN31" s="596"/>
      <c r="BO31" s="596"/>
      <c r="BP31" s="596"/>
      <c r="BQ31" s="596"/>
      <c r="BR31" s="596"/>
      <c r="BS31" s="596"/>
      <c r="BT31" s="596"/>
      <c r="BU31" s="596"/>
      <c r="BV31" s="156"/>
      <c r="BW31" s="595" t="str">
        <f>IF(BY31="","",MAX(C31:D40,U31:V40,AM31:AN40,BE31:BF40)+1)</f>
        <v/>
      </c>
      <c r="BX31" s="595"/>
      <c r="BY31" s="596" t="str">
        <f>IF('各会計、関係団体の財政状況及び健全化判断比率'!B68="","",'各会計、関係団体の財政状況及び健全化判断比率'!B68)</f>
        <v/>
      </c>
      <c r="BZ31" s="596"/>
      <c r="CA31" s="596"/>
      <c r="CB31" s="596"/>
      <c r="CC31" s="596"/>
      <c r="CD31" s="596"/>
      <c r="CE31" s="596"/>
      <c r="CF31" s="596"/>
      <c r="CG31" s="596"/>
      <c r="CH31" s="596"/>
      <c r="CI31" s="596"/>
      <c r="CJ31" s="596"/>
      <c r="CK31" s="596"/>
      <c r="CL31" s="596"/>
      <c r="CM31" s="596"/>
      <c r="CN31" s="156"/>
      <c r="CO31" s="595">
        <f>IF(CQ31="","",MAX(C31:D40,U31:V40,AM31:AN40,BE31:BF40,BW31:BX40)+1)</f>
        <v>19</v>
      </c>
      <c r="CP31" s="595"/>
      <c r="CQ31" s="596" t="str">
        <f>IF('各会計、関係団体の財政状況及び健全化判断比率'!BS7="","",'各会計、関係団体の財政状況及び健全化判断比率'!BS7)</f>
        <v>富山県道路公社</v>
      </c>
      <c r="CR31" s="596"/>
      <c r="CS31" s="596"/>
      <c r="CT31" s="596"/>
      <c r="CU31" s="596"/>
      <c r="CV31" s="596"/>
      <c r="CW31" s="596"/>
      <c r="CX31" s="596"/>
      <c r="CY31" s="596"/>
      <c r="CZ31" s="596"/>
      <c r="DA31" s="596"/>
      <c r="DB31" s="596"/>
      <c r="DC31" s="596"/>
      <c r="DD31" s="596"/>
      <c r="DE31" s="596"/>
      <c r="DF31" s="148"/>
      <c r="DG31" s="598" t="str">
        <f>IF('各会計、関係団体の財政状況及び健全化判断比率'!BR7="","",'各会計、関係団体の財政状況及び健全化判断比率'!BR7)</f>
        <v>○</v>
      </c>
      <c r="DH31" s="598"/>
      <c r="DI31" s="159"/>
      <c r="DJ31" s="114"/>
      <c r="DK31" s="114"/>
      <c r="DL31" s="114"/>
      <c r="DM31" s="114"/>
      <c r="DN31" s="114"/>
      <c r="DO31" s="114"/>
    </row>
    <row r="32" spans="1:119" ht="32.25" customHeight="1">
      <c r="A32" s="115"/>
      <c r="B32" s="155"/>
      <c r="C32" s="595">
        <f>IF(E32="","",C31+1)</f>
        <v>2</v>
      </c>
      <c r="D32" s="595"/>
      <c r="E32" s="596" t="str">
        <f>IF('各会計、関係団体の財政状況及び健全化判断比率'!B8="","",'各会計、関係団体の財政状況及び健全化判断比率'!B8)</f>
        <v>物品調達等管理特別会計</v>
      </c>
      <c r="F32" s="596"/>
      <c r="G32" s="596"/>
      <c r="H32" s="596"/>
      <c r="I32" s="596"/>
      <c r="J32" s="596"/>
      <c r="K32" s="596"/>
      <c r="L32" s="596"/>
      <c r="M32" s="596"/>
      <c r="N32" s="596"/>
      <c r="O32" s="596"/>
      <c r="P32" s="596"/>
      <c r="Q32" s="596"/>
      <c r="R32" s="596"/>
      <c r="S32" s="596"/>
      <c r="T32" s="156"/>
      <c r="U32" s="595" t="str">
        <f t="shared" ref="U32:U40" si="0">IF(W32="","",U31+1)</f>
        <v/>
      </c>
      <c r="V32" s="595"/>
      <c r="W32" s="596"/>
      <c r="X32" s="596"/>
      <c r="Y32" s="596"/>
      <c r="Z32" s="596"/>
      <c r="AA32" s="596"/>
      <c r="AB32" s="596"/>
      <c r="AC32" s="596"/>
      <c r="AD32" s="596"/>
      <c r="AE32" s="596"/>
      <c r="AF32" s="596"/>
      <c r="AG32" s="596"/>
      <c r="AH32" s="596"/>
      <c r="AI32" s="596"/>
      <c r="AJ32" s="596"/>
      <c r="AK32" s="596"/>
      <c r="AL32" s="156"/>
      <c r="AM32" s="595">
        <f t="shared" ref="AM32:AM40" si="1">IF(AO32="","",AM31+1)</f>
        <v>12</v>
      </c>
      <c r="AN32" s="595"/>
      <c r="AO32" s="596" t="str">
        <f>IF('各会計、関係団体の財政状況及び健全化判断比率'!B29="","",'各会計、関係団体の財政状況及び健全化判断比率'!B29)</f>
        <v>電気事業会計</v>
      </c>
      <c r="AP32" s="596"/>
      <c r="AQ32" s="596"/>
      <c r="AR32" s="596"/>
      <c r="AS32" s="596"/>
      <c r="AT32" s="596"/>
      <c r="AU32" s="596"/>
      <c r="AV32" s="596"/>
      <c r="AW32" s="596"/>
      <c r="AX32" s="596"/>
      <c r="AY32" s="596"/>
      <c r="AZ32" s="596"/>
      <c r="BA32" s="596"/>
      <c r="BB32" s="596"/>
      <c r="BC32" s="596"/>
      <c r="BD32" s="156"/>
      <c r="BE32" s="595">
        <f t="shared" ref="BE32:BE40" si="2">IF(BG32="","",BE31+1)</f>
        <v>17</v>
      </c>
      <c r="BF32" s="595"/>
      <c r="BG32" s="596" t="str">
        <f>IF('各会計、関係団体の財政状況及び健全化判断比率'!B34="","",'各会計、関係団体の財政状況及び健全化判断比率'!B34)</f>
        <v>港湾施設特別会計</v>
      </c>
      <c r="BH32" s="596"/>
      <c r="BI32" s="596"/>
      <c r="BJ32" s="596"/>
      <c r="BK32" s="596"/>
      <c r="BL32" s="596"/>
      <c r="BM32" s="596"/>
      <c r="BN32" s="596"/>
      <c r="BO32" s="596"/>
      <c r="BP32" s="596"/>
      <c r="BQ32" s="596"/>
      <c r="BR32" s="596"/>
      <c r="BS32" s="596"/>
      <c r="BT32" s="596"/>
      <c r="BU32" s="596"/>
      <c r="BV32" s="156"/>
      <c r="BW32" s="595" t="str">
        <f t="shared" ref="BW32:BW40" si="3">IF(BY32="","",BW31+1)</f>
        <v/>
      </c>
      <c r="BX32" s="595"/>
      <c r="BY32" s="596" t="str">
        <f>IF('各会計、関係団体の財政状況及び健全化判断比率'!B69="","",'各会計、関係団体の財政状況及び健全化判断比率'!B69)</f>
        <v/>
      </c>
      <c r="BZ32" s="596"/>
      <c r="CA32" s="596"/>
      <c r="CB32" s="596"/>
      <c r="CC32" s="596"/>
      <c r="CD32" s="596"/>
      <c r="CE32" s="596"/>
      <c r="CF32" s="596"/>
      <c r="CG32" s="596"/>
      <c r="CH32" s="596"/>
      <c r="CI32" s="596"/>
      <c r="CJ32" s="596"/>
      <c r="CK32" s="596"/>
      <c r="CL32" s="596"/>
      <c r="CM32" s="596"/>
      <c r="CN32" s="156"/>
      <c r="CO32" s="595">
        <f t="shared" ref="CO32:CO40" si="4">IF(CQ32="","",CO31+1)</f>
        <v>20</v>
      </c>
      <c r="CP32" s="595"/>
      <c r="CQ32" s="596" t="str">
        <f>IF('各会計、関係団体の財政状況及び健全化判断比率'!BS8="","",'各会計、関係団体の財政状況及び健全化判断比率'!BS8)</f>
        <v>公立大学法人富山県立大学</v>
      </c>
      <c r="CR32" s="596"/>
      <c r="CS32" s="596"/>
      <c r="CT32" s="596"/>
      <c r="CU32" s="596"/>
      <c r="CV32" s="596"/>
      <c r="CW32" s="596"/>
      <c r="CX32" s="596"/>
      <c r="CY32" s="596"/>
      <c r="CZ32" s="596"/>
      <c r="DA32" s="596"/>
      <c r="DB32" s="596"/>
      <c r="DC32" s="596"/>
      <c r="DD32" s="596"/>
      <c r="DE32" s="596"/>
      <c r="DF32" s="148"/>
      <c r="DG32" s="598" t="str">
        <f>IF('各会計、関係団体の財政状況及び健全化判断比率'!BR8="","",'各会計、関係団体の財政状況及び健全化判断比率'!BR8)</f>
        <v>○</v>
      </c>
      <c r="DH32" s="598"/>
      <c r="DI32" s="159"/>
      <c r="DJ32" s="114"/>
      <c r="DK32" s="114"/>
      <c r="DL32" s="114"/>
      <c r="DM32" s="114"/>
      <c r="DN32" s="114"/>
      <c r="DO32" s="114"/>
    </row>
    <row r="33" spans="1:119" ht="32.25" customHeight="1">
      <c r="A33" s="115"/>
      <c r="B33" s="155"/>
      <c r="C33" s="595">
        <f>IF(E33="","",C32+1)</f>
        <v>3</v>
      </c>
      <c r="D33" s="595"/>
      <c r="E33" s="596" t="str">
        <f>IF('各会計、関係団体の財政状況及び健全化判断比率'!B9="","",'各会計、関係団体の財政状況及び健全化判断比率'!B9)</f>
        <v>公債管理特別会計</v>
      </c>
      <c r="F33" s="596"/>
      <c r="G33" s="596"/>
      <c r="H33" s="596"/>
      <c r="I33" s="596"/>
      <c r="J33" s="596"/>
      <c r="K33" s="596"/>
      <c r="L33" s="596"/>
      <c r="M33" s="596"/>
      <c r="N33" s="596"/>
      <c r="O33" s="596"/>
      <c r="P33" s="596"/>
      <c r="Q33" s="596"/>
      <c r="R33" s="596"/>
      <c r="S33" s="596"/>
      <c r="T33" s="156"/>
      <c r="U33" s="595" t="str">
        <f t="shared" si="0"/>
        <v/>
      </c>
      <c r="V33" s="595"/>
      <c r="W33" s="596"/>
      <c r="X33" s="596"/>
      <c r="Y33" s="596"/>
      <c r="Z33" s="596"/>
      <c r="AA33" s="596"/>
      <c r="AB33" s="596"/>
      <c r="AC33" s="596"/>
      <c r="AD33" s="596"/>
      <c r="AE33" s="596"/>
      <c r="AF33" s="596"/>
      <c r="AG33" s="596"/>
      <c r="AH33" s="596"/>
      <c r="AI33" s="596"/>
      <c r="AJ33" s="596"/>
      <c r="AK33" s="596"/>
      <c r="AL33" s="156"/>
      <c r="AM33" s="595">
        <f t="shared" si="1"/>
        <v>13</v>
      </c>
      <c r="AN33" s="595"/>
      <c r="AO33" s="596" t="str">
        <f>IF('各会計、関係団体の財政状況及び健全化判断比率'!B30="","",'各会計、関係団体の財政状況及び健全化判断比率'!B30)</f>
        <v>水道事業会計</v>
      </c>
      <c r="AP33" s="596"/>
      <c r="AQ33" s="596"/>
      <c r="AR33" s="596"/>
      <c r="AS33" s="596"/>
      <c r="AT33" s="596"/>
      <c r="AU33" s="596"/>
      <c r="AV33" s="596"/>
      <c r="AW33" s="596"/>
      <c r="AX33" s="596"/>
      <c r="AY33" s="596"/>
      <c r="AZ33" s="596"/>
      <c r="BA33" s="596"/>
      <c r="BB33" s="596"/>
      <c r="BC33" s="596"/>
      <c r="BD33" s="156"/>
      <c r="BE33" s="595">
        <f t="shared" si="2"/>
        <v>18</v>
      </c>
      <c r="BF33" s="595"/>
      <c r="BG33" s="596" t="str">
        <f>IF('各会計、関係団体の財政状況及び健全化判断比率'!B35="","",'各会計、関係団体の財政状況及び健全化判断比率'!B35)</f>
        <v>工業用地等管理特別会計</v>
      </c>
      <c r="BH33" s="596"/>
      <c r="BI33" s="596"/>
      <c r="BJ33" s="596"/>
      <c r="BK33" s="596"/>
      <c r="BL33" s="596"/>
      <c r="BM33" s="596"/>
      <c r="BN33" s="596"/>
      <c r="BO33" s="596"/>
      <c r="BP33" s="596"/>
      <c r="BQ33" s="596"/>
      <c r="BR33" s="596"/>
      <c r="BS33" s="596"/>
      <c r="BT33" s="596"/>
      <c r="BU33" s="596"/>
      <c r="BV33" s="156"/>
      <c r="BW33" s="595" t="str">
        <f t="shared" si="3"/>
        <v/>
      </c>
      <c r="BX33" s="595"/>
      <c r="BY33" s="596" t="str">
        <f>IF('各会計、関係団体の財政状況及び健全化判断比率'!B70="","",'各会計、関係団体の財政状況及び健全化判断比率'!B70)</f>
        <v/>
      </c>
      <c r="BZ33" s="596"/>
      <c r="CA33" s="596"/>
      <c r="CB33" s="596"/>
      <c r="CC33" s="596"/>
      <c r="CD33" s="596"/>
      <c r="CE33" s="596"/>
      <c r="CF33" s="596"/>
      <c r="CG33" s="596"/>
      <c r="CH33" s="596"/>
      <c r="CI33" s="596"/>
      <c r="CJ33" s="596"/>
      <c r="CK33" s="596"/>
      <c r="CL33" s="596"/>
      <c r="CM33" s="596"/>
      <c r="CN33" s="156"/>
      <c r="CO33" s="595">
        <f t="shared" si="4"/>
        <v>21</v>
      </c>
      <c r="CP33" s="595"/>
      <c r="CQ33" s="596" t="str">
        <f>IF('各会計、関係団体の財政状況及び健全化判断比率'!BS9="","",'各会計、関係団体の財政状況及び健全化判断比率'!BS9)</f>
        <v>(財)富山県消防設備保守協会</v>
      </c>
      <c r="CR33" s="596"/>
      <c r="CS33" s="596"/>
      <c r="CT33" s="596"/>
      <c r="CU33" s="596"/>
      <c r="CV33" s="596"/>
      <c r="CW33" s="596"/>
      <c r="CX33" s="596"/>
      <c r="CY33" s="596"/>
      <c r="CZ33" s="596"/>
      <c r="DA33" s="596"/>
      <c r="DB33" s="596"/>
      <c r="DC33" s="596"/>
      <c r="DD33" s="596"/>
      <c r="DE33" s="596"/>
      <c r="DF33" s="148"/>
      <c r="DG33" s="598" t="str">
        <f>IF('各会計、関係団体の財政状況及び健全化判断比率'!BR9="","",'各会計、関係団体の財政状況及び健全化判断比率'!BR9)</f>
        <v/>
      </c>
      <c r="DH33" s="598"/>
      <c r="DI33" s="159"/>
      <c r="DJ33" s="114"/>
      <c r="DK33" s="114"/>
      <c r="DL33" s="114"/>
      <c r="DM33" s="114"/>
      <c r="DN33" s="114"/>
      <c r="DO33" s="114"/>
    </row>
    <row r="34" spans="1:119" ht="32.25" customHeight="1">
      <c r="A34" s="115"/>
      <c r="B34" s="155"/>
      <c r="C34" s="595">
        <f>IF(E34="","",C33+1)</f>
        <v>4</v>
      </c>
      <c r="D34" s="595"/>
      <c r="E34" s="596" t="str">
        <f>IF('各会計、関係団体の財政状況及び健全化判断比率'!B10="","",'各会計、関係団体の財政状況及び健全化判断比率'!B10)</f>
        <v>収入証紙特別会計</v>
      </c>
      <c r="F34" s="596"/>
      <c r="G34" s="596"/>
      <c r="H34" s="596"/>
      <c r="I34" s="596"/>
      <c r="J34" s="596"/>
      <c r="K34" s="596"/>
      <c r="L34" s="596"/>
      <c r="M34" s="596"/>
      <c r="N34" s="596"/>
      <c r="O34" s="596"/>
      <c r="P34" s="596"/>
      <c r="Q34" s="596"/>
      <c r="R34" s="596"/>
      <c r="S34" s="596"/>
      <c r="T34" s="156"/>
      <c r="U34" s="595" t="str">
        <f t="shared" si="0"/>
        <v/>
      </c>
      <c r="V34" s="595"/>
      <c r="W34" s="596"/>
      <c r="X34" s="596"/>
      <c r="Y34" s="596"/>
      <c r="Z34" s="596"/>
      <c r="AA34" s="596"/>
      <c r="AB34" s="596"/>
      <c r="AC34" s="596"/>
      <c r="AD34" s="596"/>
      <c r="AE34" s="596"/>
      <c r="AF34" s="596"/>
      <c r="AG34" s="596"/>
      <c r="AH34" s="596"/>
      <c r="AI34" s="596"/>
      <c r="AJ34" s="596"/>
      <c r="AK34" s="596"/>
      <c r="AL34" s="156"/>
      <c r="AM34" s="595">
        <f t="shared" si="1"/>
        <v>14</v>
      </c>
      <c r="AN34" s="595"/>
      <c r="AO34" s="596" t="str">
        <f>IF('各会計、関係団体の財政状況及び健全化判断比率'!B31="","",'各会計、関係団体の財政状況及び健全化判断比率'!B31)</f>
        <v>工業用水道事業会計</v>
      </c>
      <c r="AP34" s="596"/>
      <c r="AQ34" s="596"/>
      <c r="AR34" s="596"/>
      <c r="AS34" s="596"/>
      <c r="AT34" s="596"/>
      <c r="AU34" s="596"/>
      <c r="AV34" s="596"/>
      <c r="AW34" s="596"/>
      <c r="AX34" s="596"/>
      <c r="AY34" s="596"/>
      <c r="AZ34" s="596"/>
      <c r="BA34" s="596"/>
      <c r="BB34" s="596"/>
      <c r="BC34" s="596"/>
      <c r="BD34" s="156"/>
      <c r="BE34" s="595" t="str">
        <f t="shared" si="2"/>
        <v/>
      </c>
      <c r="BF34" s="595"/>
      <c r="BG34" s="596"/>
      <c r="BH34" s="596"/>
      <c r="BI34" s="596"/>
      <c r="BJ34" s="596"/>
      <c r="BK34" s="596"/>
      <c r="BL34" s="596"/>
      <c r="BM34" s="596"/>
      <c r="BN34" s="596"/>
      <c r="BO34" s="596"/>
      <c r="BP34" s="596"/>
      <c r="BQ34" s="596"/>
      <c r="BR34" s="596"/>
      <c r="BS34" s="596"/>
      <c r="BT34" s="596"/>
      <c r="BU34" s="596"/>
      <c r="BV34" s="156"/>
      <c r="BW34" s="595" t="str">
        <f t="shared" si="3"/>
        <v/>
      </c>
      <c r="BX34" s="595"/>
      <c r="BY34" s="596" t="str">
        <f>IF('各会計、関係団体の財政状況及び健全化判断比率'!B71="","",'各会計、関係団体の財政状況及び健全化判断比率'!B71)</f>
        <v/>
      </c>
      <c r="BZ34" s="596"/>
      <c r="CA34" s="596"/>
      <c r="CB34" s="596"/>
      <c r="CC34" s="596"/>
      <c r="CD34" s="596"/>
      <c r="CE34" s="596"/>
      <c r="CF34" s="596"/>
      <c r="CG34" s="596"/>
      <c r="CH34" s="596"/>
      <c r="CI34" s="596"/>
      <c r="CJ34" s="596"/>
      <c r="CK34" s="596"/>
      <c r="CL34" s="596"/>
      <c r="CM34" s="596"/>
      <c r="CN34" s="156"/>
      <c r="CO34" s="595">
        <f t="shared" si="4"/>
        <v>22</v>
      </c>
      <c r="CP34" s="595"/>
      <c r="CQ34" s="596" t="str">
        <f>IF('各会計、関係団体の財政状況及び健全化判断比率'!BS10="","",'各会計、関係団体の財政状況及び健全化判断比率'!BS10)</f>
        <v>(株)チューリップテレビ</v>
      </c>
      <c r="CR34" s="596"/>
      <c r="CS34" s="596"/>
      <c r="CT34" s="596"/>
      <c r="CU34" s="596"/>
      <c r="CV34" s="596"/>
      <c r="CW34" s="596"/>
      <c r="CX34" s="596"/>
      <c r="CY34" s="596"/>
      <c r="CZ34" s="596"/>
      <c r="DA34" s="596"/>
      <c r="DB34" s="596"/>
      <c r="DC34" s="596"/>
      <c r="DD34" s="596"/>
      <c r="DE34" s="596"/>
      <c r="DF34" s="148"/>
      <c r="DG34" s="598" t="str">
        <f>IF('各会計、関係団体の財政状況及び健全化判断比率'!BR10="","",'各会計、関係団体の財政状況及び健全化判断比率'!BR10)</f>
        <v/>
      </c>
      <c r="DH34" s="598"/>
      <c r="DI34" s="159"/>
      <c r="DJ34" s="114"/>
      <c r="DK34" s="114"/>
      <c r="DL34" s="114"/>
      <c r="DM34" s="114"/>
      <c r="DN34" s="114"/>
      <c r="DO34" s="114"/>
    </row>
    <row r="35" spans="1:119" ht="32.25" customHeight="1">
      <c r="A35" s="115"/>
      <c r="B35" s="155"/>
      <c r="C35" s="595">
        <f t="shared" ref="C35:C40" si="5">IF(E35="","",C34+1)</f>
        <v>5</v>
      </c>
      <c r="D35" s="595"/>
      <c r="E35" s="596" t="str">
        <f>IF('各会計、関係団体の財政状況及び健全化判断比率'!B11="","",'各会計、関係団体の財政状況及び健全化判断比率'!B11)</f>
        <v>母子父子寡婦福祉資金特別会計</v>
      </c>
      <c r="F35" s="596"/>
      <c r="G35" s="596"/>
      <c r="H35" s="596"/>
      <c r="I35" s="596"/>
      <c r="J35" s="596"/>
      <c r="K35" s="596"/>
      <c r="L35" s="596"/>
      <c r="M35" s="596"/>
      <c r="N35" s="596"/>
      <c r="O35" s="596"/>
      <c r="P35" s="596"/>
      <c r="Q35" s="596"/>
      <c r="R35" s="596"/>
      <c r="S35" s="596"/>
      <c r="T35" s="156"/>
      <c r="U35" s="595" t="str">
        <f t="shared" si="0"/>
        <v/>
      </c>
      <c r="V35" s="595"/>
      <c r="W35" s="596"/>
      <c r="X35" s="596"/>
      <c r="Y35" s="596"/>
      <c r="Z35" s="596"/>
      <c r="AA35" s="596"/>
      <c r="AB35" s="596"/>
      <c r="AC35" s="596"/>
      <c r="AD35" s="596"/>
      <c r="AE35" s="596"/>
      <c r="AF35" s="596"/>
      <c r="AG35" s="596"/>
      <c r="AH35" s="596"/>
      <c r="AI35" s="596"/>
      <c r="AJ35" s="596"/>
      <c r="AK35" s="596"/>
      <c r="AL35" s="156"/>
      <c r="AM35" s="595">
        <f t="shared" si="1"/>
        <v>15</v>
      </c>
      <c r="AN35" s="595"/>
      <c r="AO35" s="596" t="str">
        <f>IF('各会計、関係団体の財政状況及び健全化判断比率'!B32="","",'各会計、関係団体の財政状況及び健全化判断比率'!B32)</f>
        <v>地域開発事業会計</v>
      </c>
      <c r="AP35" s="596"/>
      <c r="AQ35" s="596"/>
      <c r="AR35" s="596"/>
      <c r="AS35" s="596"/>
      <c r="AT35" s="596"/>
      <c r="AU35" s="596"/>
      <c r="AV35" s="596"/>
      <c r="AW35" s="596"/>
      <c r="AX35" s="596"/>
      <c r="AY35" s="596"/>
      <c r="AZ35" s="596"/>
      <c r="BA35" s="596"/>
      <c r="BB35" s="596"/>
      <c r="BC35" s="596"/>
      <c r="BD35" s="156"/>
      <c r="BE35" s="595" t="str">
        <f t="shared" si="2"/>
        <v/>
      </c>
      <c r="BF35" s="595"/>
      <c r="BG35" s="596"/>
      <c r="BH35" s="596"/>
      <c r="BI35" s="596"/>
      <c r="BJ35" s="596"/>
      <c r="BK35" s="596"/>
      <c r="BL35" s="596"/>
      <c r="BM35" s="596"/>
      <c r="BN35" s="596"/>
      <c r="BO35" s="596"/>
      <c r="BP35" s="596"/>
      <c r="BQ35" s="596"/>
      <c r="BR35" s="596"/>
      <c r="BS35" s="596"/>
      <c r="BT35" s="596"/>
      <c r="BU35" s="596"/>
      <c r="BV35" s="156"/>
      <c r="BW35" s="595" t="str">
        <f t="shared" si="3"/>
        <v/>
      </c>
      <c r="BX35" s="595"/>
      <c r="BY35" s="596" t="str">
        <f>IF('各会計、関係団体の財政状況及び健全化判断比率'!B72="","",'各会計、関係団体の財政状況及び健全化判断比率'!B72)</f>
        <v/>
      </c>
      <c r="BZ35" s="596"/>
      <c r="CA35" s="596"/>
      <c r="CB35" s="596"/>
      <c r="CC35" s="596"/>
      <c r="CD35" s="596"/>
      <c r="CE35" s="596"/>
      <c r="CF35" s="596"/>
      <c r="CG35" s="596"/>
      <c r="CH35" s="596"/>
      <c r="CI35" s="596"/>
      <c r="CJ35" s="596"/>
      <c r="CK35" s="596"/>
      <c r="CL35" s="596"/>
      <c r="CM35" s="596"/>
      <c r="CN35" s="156"/>
      <c r="CO35" s="595">
        <f t="shared" si="4"/>
        <v>23</v>
      </c>
      <c r="CP35" s="595"/>
      <c r="CQ35" s="596" t="str">
        <f>IF('各会計、関係団体の財政状況及び健全化判断比率'!BS11="","",'各会計、関係団体の財政状況及び健全化判断比率'!BS11)</f>
        <v>(財)富山県文化振興財団</v>
      </c>
      <c r="CR35" s="596"/>
      <c r="CS35" s="596"/>
      <c r="CT35" s="596"/>
      <c r="CU35" s="596"/>
      <c r="CV35" s="596"/>
      <c r="CW35" s="596"/>
      <c r="CX35" s="596"/>
      <c r="CY35" s="596"/>
      <c r="CZ35" s="596"/>
      <c r="DA35" s="596"/>
      <c r="DB35" s="596"/>
      <c r="DC35" s="596"/>
      <c r="DD35" s="596"/>
      <c r="DE35" s="596"/>
      <c r="DF35" s="148"/>
      <c r="DG35" s="598" t="str">
        <f>IF('各会計、関係団体の財政状況及び健全化判断比率'!BR11="","",'各会計、関係団体の財政状況及び健全化判断比率'!BR11)</f>
        <v/>
      </c>
      <c r="DH35" s="598"/>
      <c r="DI35" s="159"/>
      <c r="DJ35" s="114"/>
      <c r="DK35" s="114"/>
      <c r="DL35" s="114"/>
      <c r="DM35" s="114"/>
      <c r="DN35" s="114"/>
      <c r="DO35" s="114"/>
    </row>
    <row r="36" spans="1:119" ht="32.25" customHeight="1">
      <c r="A36" s="115"/>
      <c r="B36" s="155"/>
      <c r="C36" s="595">
        <f t="shared" si="5"/>
        <v>6</v>
      </c>
      <c r="D36" s="595"/>
      <c r="E36" s="596" t="str">
        <f>IF('各会計、関係団体の財政状況及び健全化判断比率'!B12="","",'各会計、関係団体の財政状況及び健全化判断比率'!B12)</f>
        <v>中小企業活性化資金特別会計</v>
      </c>
      <c r="F36" s="596"/>
      <c r="G36" s="596"/>
      <c r="H36" s="596"/>
      <c r="I36" s="596"/>
      <c r="J36" s="596"/>
      <c r="K36" s="596"/>
      <c r="L36" s="596"/>
      <c r="M36" s="596"/>
      <c r="N36" s="596"/>
      <c r="O36" s="596"/>
      <c r="P36" s="596"/>
      <c r="Q36" s="596"/>
      <c r="R36" s="596"/>
      <c r="S36" s="596"/>
      <c r="T36" s="156"/>
      <c r="U36" s="595" t="str">
        <f t="shared" si="0"/>
        <v/>
      </c>
      <c r="V36" s="595"/>
      <c r="W36" s="596"/>
      <c r="X36" s="596"/>
      <c r="Y36" s="596"/>
      <c r="Z36" s="596"/>
      <c r="AA36" s="596"/>
      <c r="AB36" s="596"/>
      <c r="AC36" s="596"/>
      <c r="AD36" s="596"/>
      <c r="AE36" s="596"/>
      <c r="AF36" s="596"/>
      <c r="AG36" s="596"/>
      <c r="AH36" s="596"/>
      <c r="AI36" s="596"/>
      <c r="AJ36" s="596"/>
      <c r="AK36" s="596"/>
      <c r="AL36" s="156"/>
      <c r="AM36" s="595" t="str">
        <f t="shared" si="1"/>
        <v/>
      </c>
      <c r="AN36" s="595"/>
      <c r="AO36" s="596"/>
      <c r="AP36" s="596"/>
      <c r="AQ36" s="596"/>
      <c r="AR36" s="596"/>
      <c r="AS36" s="596"/>
      <c r="AT36" s="596"/>
      <c r="AU36" s="596"/>
      <c r="AV36" s="596"/>
      <c r="AW36" s="596"/>
      <c r="AX36" s="596"/>
      <c r="AY36" s="596"/>
      <c r="AZ36" s="596"/>
      <c r="BA36" s="596"/>
      <c r="BB36" s="596"/>
      <c r="BC36" s="596"/>
      <c r="BD36" s="156"/>
      <c r="BE36" s="595" t="str">
        <f t="shared" si="2"/>
        <v/>
      </c>
      <c r="BF36" s="595"/>
      <c r="BG36" s="596"/>
      <c r="BH36" s="596"/>
      <c r="BI36" s="596"/>
      <c r="BJ36" s="596"/>
      <c r="BK36" s="596"/>
      <c r="BL36" s="596"/>
      <c r="BM36" s="596"/>
      <c r="BN36" s="596"/>
      <c r="BO36" s="596"/>
      <c r="BP36" s="596"/>
      <c r="BQ36" s="596"/>
      <c r="BR36" s="596"/>
      <c r="BS36" s="596"/>
      <c r="BT36" s="596"/>
      <c r="BU36" s="596"/>
      <c r="BV36" s="156"/>
      <c r="BW36" s="595" t="str">
        <f t="shared" si="3"/>
        <v/>
      </c>
      <c r="BX36" s="595"/>
      <c r="BY36" s="596" t="str">
        <f>IF('各会計、関係団体の財政状況及び健全化判断比率'!B73="","",'各会計、関係団体の財政状況及び健全化判断比率'!B73)</f>
        <v/>
      </c>
      <c r="BZ36" s="596"/>
      <c r="CA36" s="596"/>
      <c r="CB36" s="596"/>
      <c r="CC36" s="596"/>
      <c r="CD36" s="596"/>
      <c r="CE36" s="596"/>
      <c r="CF36" s="596"/>
      <c r="CG36" s="596"/>
      <c r="CH36" s="596"/>
      <c r="CI36" s="596"/>
      <c r="CJ36" s="596"/>
      <c r="CK36" s="596"/>
      <c r="CL36" s="596"/>
      <c r="CM36" s="596"/>
      <c r="CN36" s="156"/>
      <c r="CO36" s="595">
        <f t="shared" si="4"/>
        <v>24</v>
      </c>
      <c r="CP36" s="595"/>
      <c r="CQ36" s="596" t="str">
        <f>IF('各会計、関係団体の財政状況及び健全化判断比率'!BS12="","",'各会計、関係団体の財政状況及び健全化判断比率'!BS12)</f>
        <v>(財)とやま環境財団</v>
      </c>
      <c r="CR36" s="596"/>
      <c r="CS36" s="596"/>
      <c r="CT36" s="596"/>
      <c r="CU36" s="596"/>
      <c r="CV36" s="596"/>
      <c r="CW36" s="596"/>
      <c r="CX36" s="596"/>
      <c r="CY36" s="596"/>
      <c r="CZ36" s="596"/>
      <c r="DA36" s="596"/>
      <c r="DB36" s="596"/>
      <c r="DC36" s="596"/>
      <c r="DD36" s="596"/>
      <c r="DE36" s="596"/>
      <c r="DF36" s="148"/>
      <c r="DG36" s="598" t="str">
        <f>IF('各会計、関係団体の財政状況及び健全化判断比率'!BR12="","",'各会計、関係団体の財政状況及び健全化判断比率'!BR12)</f>
        <v/>
      </c>
      <c r="DH36" s="598"/>
      <c r="DI36" s="159"/>
      <c r="DJ36" s="114"/>
      <c r="DK36" s="114"/>
      <c r="DL36" s="114"/>
      <c r="DM36" s="114"/>
      <c r="DN36" s="114"/>
      <c r="DO36" s="114"/>
    </row>
    <row r="37" spans="1:119" ht="32.25" customHeight="1">
      <c r="A37" s="115"/>
      <c r="B37" s="155"/>
      <c r="C37" s="595">
        <f t="shared" si="5"/>
        <v>7</v>
      </c>
      <c r="D37" s="595"/>
      <c r="E37" s="596" t="str">
        <f>IF('各会計、関係団体の財政状況及び健全化判断比率'!B13="","",'各会計、関係団体の財政状況及び健全化判断比率'!B13)</f>
        <v>就農支援資金特別会計</v>
      </c>
      <c r="F37" s="596"/>
      <c r="G37" s="596"/>
      <c r="H37" s="596"/>
      <c r="I37" s="596"/>
      <c r="J37" s="596"/>
      <c r="K37" s="596"/>
      <c r="L37" s="596"/>
      <c r="M37" s="596"/>
      <c r="N37" s="596"/>
      <c r="O37" s="596"/>
      <c r="P37" s="596"/>
      <c r="Q37" s="596"/>
      <c r="R37" s="596"/>
      <c r="S37" s="596"/>
      <c r="T37" s="156"/>
      <c r="U37" s="595" t="str">
        <f t="shared" si="0"/>
        <v/>
      </c>
      <c r="V37" s="595"/>
      <c r="W37" s="596"/>
      <c r="X37" s="596"/>
      <c r="Y37" s="596"/>
      <c r="Z37" s="596"/>
      <c r="AA37" s="596"/>
      <c r="AB37" s="596"/>
      <c r="AC37" s="596"/>
      <c r="AD37" s="596"/>
      <c r="AE37" s="596"/>
      <c r="AF37" s="596"/>
      <c r="AG37" s="596"/>
      <c r="AH37" s="596"/>
      <c r="AI37" s="596"/>
      <c r="AJ37" s="596"/>
      <c r="AK37" s="596"/>
      <c r="AL37" s="156"/>
      <c r="AM37" s="595" t="str">
        <f t="shared" si="1"/>
        <v/>
      </c>
      <c r="AN37" s="595"/>
      <c r="AO37" s="596"/>
      <c r="AP37" s="596"/>
      <c r="AQ37" s="596"/>
      <c r="AR37" s="596"/>
      <c r="AS37" s="596"/>
      <c r="AT37" s="596"/>
      <c r="AU37" s="596"/>
      <c r="AV37" s="596"/>
      <c r="AW37" s="596"/>
      <c r="AX37" s="596"/>
      <c r="AY37" s="596"/>
      <c r="AZ37" s="596"/>
      <c r="BA37" s="596"/>
      <c r="BB37" s="596"/>
      <c r="BC37" s="596"/>
      <c r="BD37" s="156"/>
      <c r="BE37" s="595" t="str">
        <f t="shared" si="2"/>
        <v/>
      </c>
      <c r="BF37" s="595"/>
      <c r="BG37" s="596"/>
      <c r="BH37" s="596"/>
      <c r="BI37" s="596"/>
      <c r="BJ37" s="596"/>
      <c r="BK37" s="596"/>
      <c r="BL37" s="596"/>
      <c r="BM37" s="596"/>
      <c r="BN37" s="596"/>
      <c r="BO37" s="596"/>
      <c r="BP37" s="596"/>
      <c r="BQ37" s="596"/>
      <c r="BR37" s="596"/>
      <c r="BS37" s="596"/>
      <c r="BT37" s="596"/>
      <c r="BU37" s="596"/>
      <c r="BV37" s="156"/>
      <c r="BW37" s="595" t="str">
        <f t="shared" si="3"/>
        <v/>
      </c>
      <c r="BX37" s="595"/>
      <c r="BY37" s="596" t="str">
        <f>IF('各会計、関係団体の財政状況及び健全化判断比率'!B74="","",'各会計、関係団体の財政状況及び健全化判断比率'!B74)</f>
        <v/>
      </c>
      <c r="BZ37" s="596"/>
      <c r="CA37" s="596"/>
      <c r="CB37" s="596"/>
      <c r="CC37" s="596"/>
      <c r="CD37" s="596"/>
      <c r="CE37" s="596"/>
      <c r="CF37" s="596"/>
      <c r="CG37" s="596"/>
      <c r="CH37" s="596"/>
      <c r="CI37" s="596"/>
      <c r="CJ37" s="596"/>
      <c r="CK37" s="596"/>
      <c r="CL37" s="596"/>
      <c r="CM37" s="596"/>
      <c r="CN37" s="156"/>
      <c r="CO37" s="595">
        <f t="shared" si="4"/>
        <v>25</v>
      </c>
      <c r="CP37" s="595"/>
      <c r="CQ37" s="596" t="str">
        <f>IF('各会計、関係団体の財政状況及び健全化判断比率'!BS13="","",'各会計、関係団体の財政状況及び健全化判断比率'!BS13)</f>
        <v>(財)とやま国際センター</v>
      </c>
      <c r="CR37" s="596"/>
      <c r="CS37" s="596"/>
      <c r="CT37" s="596"/>
      <c r="CU37" s="596"/>
      <c r="CV37" s="596"/>
      <c r="CW37" s="596"/>
      <c r="CX37" s="596"/>
      <c r="CY37" s="596"/>
      <c r="CZ37" s="596"/>
      <c r="DA37" s="596"/>
      <c r="DB37" s="596"/>
      <c r="DC37" s="596"/>
      <c r="DD37" s="596"/>
      <c r="DE37" s="596"/>
      <c r="DF37" s="148"/>
      <c r="DG37" s="598" t="str">
        <f>IF('各会計、関係団体の財政状況及び健全化判断比率'!BR13="","",'各会計、関係団体の財政状況及び健全化判断比率'!BR13)</f>
        <v/>
      </c>
      <c r="DH37" s="598"/>
      <c r="DI37" s="159"/>
      <c r="DJ37" s="114"/>
      <c r="DK37" s="114"/>
      <c r="DL37" s="114"/>
      <c r="DM37" s="114"/>
      <c r="DN37" s="114"/>
      <c r="DO37" s="114"/>
    </row>
    <row r="38" spans="1:119" ht="32.25" customHeight="1">
      <c r="A38" s="115"/>
      <c r="B38" s="155"/>
      <c r="C38" s="595">
        <f t="shared" si="5"/>
        <v>8</v>
      </c>
      <c r="D38" s="595"/>
      <c r="E38" s="596" t="str">
        <f>IF('各会計、関係団体の財政状況及び健全化判断比率'!B14="","",'各会計、関係団体の財政状況及び健全化判断比率'!B14)</f>
        <v>沿岸漁業改善資金特別会計</v>
      </c>
      <c r="F38" s="596"/>
      <c r="G38" s="596"/>
      <c r="H38" s="596"/>
      <c r="I38" s="596"/>
      <c r="J38" s="596"/>
      <c r="K38" s="596"/>
      <c r="L38" s="596"/>
      <c r="M38" s="596"/>
      <c r="N38" s="596"/>
      <c r="O38" s="596"/>
      <c r="P38" s="596"/>
      <c r="Q38" s="596"/>
      <c r="R38" s="596"/>
      <c r="S38" s="596"/>
      <c r="T38" s="156"/>
      <c r="U38" s="595" t="str">
        <f t="shared" si="0"/>
        <v/>
      </c>
      <c r="V38" s="595"/>
      <c r="W38" s="596"/>
      <c r="X38" s="596"/>
      <c r="Y38" s="596"/>
      <c r="Z38" s="596"/>
      <c r="AA38" s="596"/>
      <c r="AB38" s="596"/>
      <c r="AC38" s="596"/>
      <c r="AD38" s="596"/>
      <c r="AE38" s="596"/>
      <c r="AF38" s="596"/>
      <c r="AG38" s="596"/>
      <c r="AH38" s="596"/>
      <c r="AI38" s="596"/>
      <c r="AJ38" s="596"/>
      <c r="AK38" s="596"/>
      <c r="AL38" s="156"/>
      <c r="AM38" s="595" t="str">
        <f t="shared" si="1"/>
        <v/>
      </c>
      <c r="AN38" s="595"/>
      <c r="AO38" s="596"/>
      <c r="AP38" s="596"/>
      <c r="AQ38" s="596"/>
      <c r="AR38" s="596"/>
      <c r="AS38" s="596"/>
      <c r="AT38" s="596"/>
      <c r="AU38" s="596"/>
      <c r="AV38" s="596"/>
      <c r="AW38" s="596"/>
      <c r="AX38" s="596"/>
      <c r="AY38" s="596"/>
      <c r="AZ38" s="596"/>
      <c r="BA38" s="596"/>
      <c r="BB38" s="596"/>
      <c r="BC38" s="596"/>
      <c r="BD38" s="156"/>
      <c r="BE38" s="595" t="str">
        <f t="shared" si="2"/>
        <v/>
      </c>
      <c r="BF38" s="595"/>
      <c r="BG38" s="596"/>
      <c r="BH38" s="596"/>
      <c r="BI38" s="596"/>
      <c r="BJ38" s="596"/>
      <c r="BK38" s="596"/>
      <c r="BL38" s="596"/>
      <c r="BM38" s="596"/>
      <c r="BN38" s="596"/>
      <c r="BO38" s="596"/>
      <c r="BP38" s="596"/>
      <c r="BQ38" s="596"/>
      <c r="BR38" s="596"/>
      <c r="BS38" s="596"/>
      <c r="BT38" s="596"/>
      <c r="BU38" s="596"/>
      <c r="BV38" s="156"/>
      <c r="BW38" s="595" t="str">
        <f t="shared" si="3"/>
        <v/>
      </c>
      <c r="BX38" s="595"/>
      <c r="BY38" s="596" t="str">
        <f>IF('各会計、関係団体の財政状況及び健全化判断比率'!B75="","",'各会計、関係団体の財政状況及び健全化判断比率'!B75)</f>
        <v/>
      </c>
      <c r="BZ38" s="596"/>
      <c r="CA38" s="596"/>
      <c r="CB38" s="596"/>
      <c r="CC38" s="596"/>
      <c r="CD38" s="596"/>
      <c r="CE38" s="596"/>
      <c r="CF38" s="596"/>
      <c r="CG38" s="596"/>
      <c r="CH38" s="596"/>
      <c r="CI38" s="596"/>
      <c r="CJ38" s="596"/>
      <c r="CK38" s="596"/>
      <c r="CL38" s="596"/>
      <c r="CM38" s="596"/>
      <c r="CN38" s="156"/>
      <c r="CO38" s="595">
        <f t="shared" si="4"/>
        <v>26</v>
      </c>
      <c r="CP38" s="595"/>
      <c r="CQ38" s="596" t="str">
        <f>IF('各会計、関係団体の財政状況及び健全化判断比率'!BS14="","",'各会計、関係団体の財政状況及び健全化判断比率'!BS14)</f>
        <v>(財)富山県女性財団</v>
      </c>
      <c r="CR38" s="596"/>
      <c r="CS38" s="596"/>
      <c r="CT38" s="596"/>
      <c r="CU38" s="596"/>
      <c r="CV38" s="596"/>
      <c r="CW38" s="596"/>
      <c r="CX38" s="596"/>
      <c r="CY38" s="596"/>
      <c r="CZ38" s="596"/>
      <c r="DA38" s="596"/>
      <c r="DB38" s="596"/>
      <c r="DC38" s="596"/>
      <c r="DD38" s="596"/>
      <c r="DE38" s="596"/>
      <c r="DF38" s="148"/>
      <c r="DG38" s="598" t="str">
        <f>IF('各会計、関係団体の財政状況及び健全化判断比率'!BR14="","",'各会計、関係団体の財政状況及び健全化判断比率'!BR14)</f>
        <v/>
      </c>
      <c r="DH38" s="598"/>
      <c r="DI38" s="159"/>
      <c r="DJ38" s="114"/>
      <c r="DK38" s="114"/>
      <c r="DL38" s="114"/>
      <c r="DM38" s="114"/>
      <c r="DN38" s="114"/>
      <c r="DO38" s="114"/>
    </row>
    <row r="39" spans="1:119" ht="32.25" customHeight="1">
      <c r="A39" s="115"/>
      <c r="B39" s="155"/>
      <c r="C39" s="595">
        <f t="shared" si="5"/>
        <v>9</v>
      </c>
      <c r="D39" s="595"/>
      <c r="E39" s="596" t="str">
        <f>IF('各会計、関係団体の財政状況及び健全化判断比率'!B15="","",'各会計、関係団体の財政状況及び健全化判断比率'!B15)</f>
        <v>林業振興・有峰森林特別会計</v>
      </c>
      <c r="F39" s="596"/>
      <c r="G39" s="596"/>
      <c r="H39" s="596"/>
      <c r="I39" s="596"/>
      <c r="J39" s="596"/>
      <c r="K39" s="596"/>
      <c r="L39" s="596"/>
      <c r="M39" s="596"/>
      <c r="N39" s="596"/>
      <c r="O39" s="596"/>
      <c r="P39" s="596"/>
      <c r="Q39" s="596"/>
      <c r="R39" s="596"/>
      <c r="S39" s="596"/>
      <c r="T39" s="156"/>
      <c r="U39" s="595" t="str">
        <f t="shared" si="0"/>
        <v/>
      </c>
      <c r="V39" s="595"/>
      <c r="W39" s="596"/>
      <c r="X39" s="596"/>
      <c r="Y39" s="596"/>
      <c r="Z39" s="596"/>
      <c r="AA39" s="596"/>
      <c r="AB39" s="596"/>
      <c r="AC39" s="596"/>
      <c r="AD39" s="596"/>
      <c r="AE39" s="596"/>
      <c r="AF39" s="596"/>
      <c r="AG39" s="596"/>
      <c r="AH39" s="596"/>
      <c r="AI39" s="596"/>
      <c r="AJ39" s="596"/>
      <c r="AK39" s="596"/>
      <c r="AL39" s="156"/>
      <c r="AM39" s="595" t="str">
        <f t="shared" si="1"/>
        <v/>
      </c>
      <c r="AN39" s="595"/>
      <c r="AO39" s="596"/>
      <c r="AP39" s="596"/>
      <c r="AQ39" s="596"/>
      <c r="AR39" s="596"/>
      <c r="AS39" s="596"/>
      <c r="AT39" s="596"/>
      <c r="AU39" s="596"/>
      <c r="AV39" s="596"/>
      <c r="AW39" s="596"/>
      <c r="AX39" s="596"/>
      <c r="AY39" s="596"/>
      <c r="AZ39" s="596"/>
      <c r="BA39" s="596"/>
      <c r="BB39" s="596"/>
      <c r="BC39" s="596"/>
      <c r="BD39" s="156"/>
      <c r="BE39" s="595" t="str">
        <f t="shared" si="2"/>
        <v/>
      </c>
      <c r="BF39" s="595"/>
      <c r="BG39" s="596"/>
      <c r="BH39" s="596"/>
      <c r="BI39" s="596"/>
      <c r="BJ39" s="596"/>
      <c r="BK39" s="596"/>
      <c r="BL39" s="596"/>
      <c r="BM39" s="596"/>
      <c r="BN39" s="596"/>
      <c r="BO39" s="596"/>
      <c r="BP39" s="596"/>
      <c r="BQ39" s="596"/>
      <c r="BR39" s="596"/>
      <c r="BS39" s="596"/>
      <c r="BT39" s="596"/>
      <c r="BU39" s="596"/>
      <c r="BV39" s="156"/>
      <c r="BW39" s="595" t="str">
        <f t="shared" si="3"/>
        <v/>
      </c>
      <c r="BX39" s="595"/>
      <c r="BY39" s="596" t="str">
        <f>IF('各会計、関係団体の財政状況及び健全化判断比率'!B76="","",'各会計、関係団体の財政状況及び健全化判断比率'!B76)</f>
        <v/>
      </c>
      <c r="BZ39" s="596"/>
      <c r="CA39" s="596"/>
      <c r="CB39" s="596"/>
      <c r="CC39" s="596"/>
      <c r="CD39" s="596"/>
      <c r="CE39" s="596"/>
      <c r="CF39" s="596"/>
      <c r="CG39" s="596"/>
      <c r="CH39" s="596"/>
      <c r="CI39" s="596"/>
      <c r="CJ39" s="596"/>
      <c r="CK39" s="596"/>
      <c r="CL39" s="596"/>
      <c r="CM39" s="596"/>
      <c r="CN39" s="156"/>
      <c r="CO39" s="595">
        <f t="shared" si="4"/>
        <v>27</v>
      </c>
      <c r="CP39" s="595"/>
      <c r="CQ39" s="596" t="str">
        <f>IF('各会計、関係団体の財政状況及び健全化判断比率'!BS15="","",'各会計、関係団体の財政状況及び健全化判断比率'!BS15)</f>
        <v>加越能バス(株)</v>
      </c>
      <c r="CR39" s="596"/>
      <c r="CS39" s="596"/>
      <c r="CT39" s="596"/>
      <c r="CU39" s="596"/>
      <c r="CV39" s="596"/>
      <c r="CW39" s="596"/>
      <c r="CX39" s="596"/>
      <c r="CY39" s="596"/>
      <c r="CZ39" s="596"/>
      <c r="DA39" s="596"/>
      <c r="DB39" s="596"/>
      <c r="DC39" s="596"/>
      <c r="DD39" s="596"/>
      <c r="DE39" s="596"/>
      <c r="DF39" s="148"/>
      <c r="DG39" s="598" t="str">
        <f>IF('各会計、関係団体の財政状況及び健全化判断比率'!BR15="","",'各会計、関係団体の財政状況及び健全化判断比率'!BR15)</f>
        <v/>
      </c>
      <c r="DH39" s="598"/>
      <c r="DI39" s="159"/>
      <c r="DJ39" s="114"/>
      <c r="DK39" s="114"/>
      <c r="DL39" s="114"/>
      <c r="DM39" s="114"/>
      <c r="DN39" s="114"/>
      <c r="DO39" s="114"/>
    </row>
    <row r="40" spans="1:119" ht="32.25" customHeight="1">
      <c r="A40" s="115"/>
      <c r="B40" s="155"/>
      <c r="C40" s="595">
        <f t="shared" si="5"/>
        <v>10</v>
      </c>
      <c r="D40" s="595"/>
      <c r="E40" s="596" t="str">
        <f>IF('各会計、関係団体の財政状況及び健全化判断比率'!B16="","",'各会計、関係団体の財政状況及び健全化判断比率'!B16)</f>
        <v>奨学資金特別会計</v>
      </c>
      <c r="F40" s="596"/>
      <c r="G40" s="596"/>
      <c r="H40" s="596"/>
      <c r="I40" s="596"/>
      <c r="J40" s="596"/>
      <c r="K40" s="596"/>
      <c r="L40" s="596"/>
      <c r="M40" s="596"/>
      <c r="N40" s="596"/>
      <c r="O40" s="596"/>
      <c r="P40" s="596"/>
      <c r="Q40" s="596"/>
      <c r="R40" s="596"/>
      <c r="S40" s="596"/>
      <c r="T40" s="156"/>
      <c r="U40" s="595" t="str">
        <f t="shared" si="0"/>
        <v/>
      </c>
      <c r="V40" s="595"/>
      <c r="W40" s="596"/>
      <c r="X40" s="596"/>
      <c r="Y40" s="596"/>
      <c r="Z40" s="596"/>
      <c r="AA40" s="596"/>
      <c r="AB40" s="596"/>
      <c r="AC40" s="596"/>
      <c r="AD40" s="596"/>
      <c r="AE40" s="596"/>
      <c r="AF40" s="596"/>
      <c r="AG40" s="596"/>
      <c r="AH40" s="596"/>
      <c r="AI40" s="596"/>
      <c r="AJ40" s="596"/>
      <c r="AK40" s="596"/>
      <c r="AL40" s="156"/>
      <c r="AM40" s="595" t="str">
        <f t="shared" si="1"/>
        <v/>
      </c>
      <c r="AN40" s="595"/>
      <c r="AO40" s="596"/>
      <c r="AP40" s="596"/>
      <c r="AQ40" s="596"/>
      <c r="AR40" s="596"/>
      <c r="AS40" s="596"/>
      <c r="AT40" s="596"/>
      <c r="AU40" s="596"/>
      <c r="AV40" s="596"/>
      <c r="AW40" s="596"/>
      <c r="AX40" s="596"/>
      <c r="AY40" s="596"/>
      <c r="AZ40" s="596"/>
      <c r="BA40" s="596"/>
      <c r="BB40" s="596"/>
      <c r="BC40" s="596"/>
      <c r="BD40" s="156"/>
      <c r="BE40" s="595" t="str">
        <f t="shared" si="2"/>
        <v/>
      </c>
      <c r="BF40" s="595"/>
      <c r="BG40" s="596"/>
      <c r="BH40" s="596"/>
      <c r="BI40" s="596"/>
      <c r="BJ40" s="596"/>
      <c r="BK40" s="596"/>
      <c r="BL40" s="596"/>
      <c r="BM40" s="596"/>
      <c r="BN40" s="596"/>
      <c r="BO40" s="596"/>
      <c r="BP40" s="596"/>
      <c r="BQ40" s="596"/>
      <c r="BR40" s="596"/>
      <c r="BS40" s="596"/>
      <c r="BT40" s="596"/>
      <c r="BU40" s="596"/>
      <c r="BV40" s="156"/>
      <c r="BW40" s="595" t="str">
        <f t="shared" si="3"/>
        <v/>
      </c>
      <c r="BX40" s="595"/>
      <c r="BY40" s="596" t="str">
        <f>IF('各会計、関係団体の財政状況及び健全化判断比率'!B77="","",'各会計、関係団体の財政状況及び健全化判断比率'!B77)</f>
        <v/>
      </c>
      <c r="BZ40" s="596"/>
      <c r="CA40" s="596"/>
      <c r="CB40" s="596"/>
      <c r="CC40" s="596"/>
      <c r="CD40" s="596"/>
      <c r="CE40" s="596"/>
      <c r="CF40" s="596"/>
      <c r="CG40" s="596"/>
      <c r="CH40" s="596"/>
      <c r="CI40" s="596"/>
      <c r="CJ40" s="596"/>
      <c r="CK40" s="596"/>
      <c r="CL40" s="596"/>
      <c r="CM40" s="596"/>
      <c r="CN40" s="156"/>
      <c r="CO40" s="595">
        <f t="shared" si="4"/>
        <v>28</v>
      </c>
      <c r="CP40" s="595"/>
      <c r="CQ40" s="596" t="str">
        <f>IF('各会計、関係団体の財政状況及び健全化判断比率'!BS16="","",'各会計、関係団体の財政状況及び健全化判断比率'!BS16)</f>
        <v>富山地方鉄道(株)</v>
      </c>
      <c r="CR40" s="596"/>
      <c r="CS40" s="596"/>
      <c r="CT40" s="596"/>
      <c r="CU40" s="596"/>
      <c r="CV40" s="596"/>
      <c r="CW40" s="596"/>
      <c r="CX40" s="596"/>
      <c r="CY40" s="596"/>
      <c r="CZ40" s="596"/>
      <c r="DA40" s="596"/>
      <c r="DB40" s="596"/>
      <c r="DC40" s="596"/>
      <c r="DD40" s="596"/>
      <c r="DE40" s="596"/>
      <c r="DF40" s="148"/>
      <c r="DG40" s="598" t="str">
        <f>IF('各会計、関係団体の財政状況及び健全化判断比率'!BR16="","",'各会計、関係団体の財政状況及び健全化判断比率'!BR16)</f>
        <v/>
      </c>
      <c r="DH40" s="598"/>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159</v>
      </c>
      <c r="C43" s="114"/>
      <c r="D43" s="114"/>
      <c r="E43" s="114" t="s">
        <v>160</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161</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162</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163</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164</v>
      </c>
    </row>
    <row r="48" spans="1:119">
      <c r="E48" s="116" t="s">
        <v>165</v>
      </c>
    </row>
    <row r="49"/>
    <row r="50"/>
    <row r="51"/>
    <row r="52"/>
    <row r="53"/>
    <row r="54"/>
    <row r="55"/>
    <row r="56"/>
    <row r="57" hidden="1"/>
    <row r="58" hidden="1"/>
    <row r="59" hidden="1"/>
  </sheetData>
  <sheetProtection algorithmName="SHA-512" hashValue="/0M/5HGmCzMLojBCJ5lncOj6u2x+qup6LVHz55ZQAuVmAL20HLHne49sC+kwwxP2FJvwDPuPtJq2Xwq64ejdfg==" saltValue="ZS0oy69GgrWFTH0SagGJ6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99" t="s">
        <v>166</v>
      </c>
      <c r="DD1" s="600"/>
      <c r="DE1" s="600"/>
      <c r="DF1" s="600"/>
      <c r="DG1" s="600"/>
      <c r="DH1" s="600"/>
      <c r="DI1" s="601"/>
      <c r="DK1" s="599" t="s">
        <v>167</v>
      </c>
      <c r="DL1" s="600"/>
      <c r="DM1" s="600"/>
      <c r="DN1" s="600"/>
      <c r="DO1" s="600"/>
      <c r="DP1" s="600"/>
      <c r="DQ1" s="600"/>
      <c r="DR1" s="600"/>
      <c r="DS1" s="600"/>
      <c r="DT1" s="600"/>
      <c r="DU1" s="600"/>
      <c r="DV1" s="600"/>
      <c r="DW1" s="600"/>
      <c r="DX1" s="601"/>
      <c r="DY1" s="164"/>
      <c r="DZ1" s="164"/>
      <c r="EA1" s="164"/>
      <c r="EB1" s="164"/>
      <c r="EC1" s="164"/>
      <c r="ED1" s="164"/>
      <c r="EE1" s="164"/>
      <c r="EF1" s="164"/>
      <c r="EG1" s="164"/>
      <c r="EH1" s="164"/>
    </row>
    <row r="2" spans="2:138" ht="22.5" customHeight="1">
      <c r="B2" s="166" t="s">
        <v>168</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02" t="s">
        <v>169</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170</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4"/>
      <c r="BY3" s="602" t="s">
        <v>171</v>
      </c>
      <c r="BZ3" s="603"/>
      <c r="CA3" s="603"/>
      <c r="CB3" s="603"/>
      <c r="CC3" s="603"/>
      <c r="CD3" s="603"/>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4"/>
    </row>
    <row r="4" spans="2:138" ht="11.25" customHeight="1">
      <c r="B4" s="602" t="s">
        <v>1</v>
      </c>
      <c r="C4" s="603"/>
      <c r="D4" s="603"/>
      <c r="E4" s="603"/>
      <c r="F4" s="603"/>
      <c r="G4" s="603"/>
      <c r="H4" s="603"/>
      <c r="I4" s="603"/>
      <c r="J4" s="603"/>
      <c r="K4" s="603"/>
      <c r="L4" s="603"/>
      <c r="M4" s="603"/>
      <c r="N4" s="603"/>
      <c r="O4" s="603"/>
      <c r="P4" s="603"/>
      <c r="Q4" s="604"/>
      <c r="R4" s="602" t="s">
        <v>172</v>
      </c>
      <c r="S4" s="603"/>
      <c r="T4" s="603"/>
      <c r="U4" s="603"/>
      <c r="V4" s="603"/>
      <c r="W4" s="603"/>
      <c r="X4" s="603"/>
      <c r="Y4" s="604"/>
      <c r="Z4" s="602" t="s">
        <v>173</v>
      </c>
      <c r="AA4" s="603"/>
      <c r="AB4" s="603"/>
      <c r="AC4" s="604"/>
      <c r="AD4" s="602" t="s">
        <v>174</v>
      </c>
      <c r="AE4" s="603"/>
      <c r="AF4" s="603"/>
      <c r="AG4" s="603"/>
      <c r="AH4" s="603"/>
      <c r="AI4" s="603"/>
      <c r="AJ4" s="603"/>
      <c r="AK4" s="604"/>
      <c r="AL4" s="602" t="s">
        <v>173</v>
      </c>
      <c r="AM4" s="603"/>
      <c r="AN4" s="603"/>
      <c r="AO4" s="604"/>
      <c r="AP4" s="605" t="s">
        <v>175</v>
      </c>
      <c r="AQ4" s="605"/>
      <c r="AR4" s="605"/>
      <c r="AS4" s="605"/>
      <c r="AT4" s="605"/>
      <c r="AU4" s="605"/>
      <c r="AV4" s="605"/>
      <c r="AW4" s="605"/>
      <c r="AX4" s="605"/>
      <c r="AY4" s="605"/>
      <c r="AZ4" s="605"/>
      <c r="BA4" s="605"/>
      <c r="BB4" s="605"/>
      <c r="BC4" s="605"/>
      <c r="BD4" s="605" t="s">
        <v>176</v>
      </c>
      <c r="BE4" s="605"/>
      <c r="BF4" s="605"/>
      <c r="BG4" s="605"/>
      <c r="BH4" s="605"/>
      <c r="BI4" s="605"/>
      <c r="BJ4" s="605"/>
      <c r="BK4" s="605"/>
      <c r="BL4" s="605" t="s">
        <v>173</v>
      </c>
      <c r="BM4" s="605"/>
      <c r="BN4" s="605"/>
      <c r="BO4" s="605"/>
      <c r="BP4" s="605" t="s">
        <v>177</v>
      </c>
      <c r="BQ4" s="605"/>
      <c r="BR4" s="605"/>
      <c r="BS4" s="605"/>
      <c r="BT4" s="605"/>
      <c r="BU4" s="605"/>
      <c r="BV4" s="605"/>
      <c r="BW4" s="605"/>
      <c r="BY4" s="602" t="s">
        <v>178</v>
      </c>
      <c r="BZ4" s="603"/>
      <c r="CA4" s="603"/>
      <c r="CB4" s="603"/>
      <c r="CC4" s="603"/>
      <c r="CD4" s="603"/>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4"/>
    </row>
    <row r="5" spans="2:138" s="169" customFormat="1" ht="11.25" customHeight="1">
      <c r="B5" s="606" t="s">
        <v>179</v>
      </c>
      <c r="C5" s="607"/>
      <c r="D5" s="607"/>
      <c r="E5" s="607"/>
      <c r="F5" s="607"/>
      <c r="G5" s="607"/>
      <c r="H5" s="607"/>
      <c r="I5" s="607"/>
      <c r="J5" s="607"/>
      <c r="K5" s="607"/>
      <c r="L5" s="607"/>
      <c r="M5" s="607"/>
      <c r="N5" s="607"/>
      <c r="O5" s="607"/>
      <c r="P5" s="607"/>
      <c r="Q5" s="608"/>
      <c r="R5" s="609">
        <v>146579698</v>
      </c>
      <c r="S5" s="610"/>
      <c r="T5" s="610"/>
      <c r="U5" s="610"/>
      <c r="V5" s="610"/>
      <c r="W5" s="610"/>
      <c r="X5" s="610"/>
      <c r="Y5" s="611"/>
      <c r="Z5" s="612">
        <v>28.8</v>
      </c>
      <c r="AA5" s="612"/>
      <c r="AB5" s="612"/>
      <c r="AC5" s="612"/>
      <c r="AD5" s="613">
        <v>124207920</v>
      </c>
      <c r="AE5" s="613"/>
      <c r="AF5" s="613"/>
      <c r="AG5" s="613"/>
      <c r="AH5" s="613"/>
      <c r="AI5" s="613"/>
      <c r="AJ5" s="613"/>
      <c r="AK5" s="613"/>
      <c r="AL5" s="614">
        <v>45.1</v>
      </c>
      <c r="AM5" s="615"/>
      <c r="AN5" s="615"/>
      <c r="AO5" s="616"/>
      <c r="AP5" s="606" t="s">
        <v>180</v>
      </c>
      <c r="AQ5" s="607"/>
      <c r="AR5" s="607"/>
      <c r="AS5" s="607"/>
      <c r="AT5" s="607"/>
      <c r="AU5" s="607"/>
      <c r="AV5" s="607"/>
      <c r="AW5" s="607"/>
      <c r="AX5" s="607"/>
      <c r="AY5" s="607"/>
      <c r="AZ5" s="607"/>
      <c r="BA5" s="607"/>
      <c r="BB5" s="607"/>
      <c r="BC5" s="608"/>
      <c r="BD5" s="620">
        <v>146572845</v>
      </c>
      <c r="BE5" s="621"/>
      <c r="BF5" s="621"/>
      <c r="BG5" s="621"/>
      <c r="BH5" s="621"/>
      <c r="BI5" s="621"/>
      <c r="BJ5" s="621"/>
      <c r="BK5" s="622"/>
      <c r="BL5" s="623">
        <v>100</v>
      </c>
      <c r="BM5" s="623"/>
      <c r="BN5" s="623"/>
      <c r="BO5" s="623"/>
      <c r="BP5" s="624">
        <v>1025087</v>
      </c>
      <c r="BQ5" s="624"/>
      <c r="BR5" s="624"/>
      <c r="BS5" s="624"/>
      <c r="BT5" s="624"/>
      <c r="BU5" s="624"/>
      <c r="BV5" s="624"/>
      <c r="BW5" s="628"/>
      <c r="BY5" s="602" t="s">
        <v>175</v>
      </c>
      <c r="BZ5" s="603"/>
      <c r="CA5" s="603"/>
      <c r="CB5" s="603"/>
      <c r="CC5" s="603"/>
      <c r="CD5" s="603"/>
      <c r="CE5" s="603"/>
      <c r="CF5" s="603"/>
      <c r="CG5" s="603"/>
      <c r="CH5" s="603"/>
      <c r="CI5" s="603"/>
      <c r="CJ5" s="603"/>
      <c r="CK5" s="603"/>
      <c r="CL5" s="604"/>
      <c r="CM5" s="602" t="s">
        <v>181</v>
      </c>
      <c r="CN5" s="603"/>
      <c r="CO5" s="603"/>
      <c r="CP5" s="603"/>
      <c r="CQ5" s="603"/>
      <c r="CR5" s="603"/>
      <c r="CS5" s="603"/>
      <c r="CT5" s="604"/>
      <c r="CU5" s="602" t="s">
        <v>173</v>
      </c>
      <c r="CV5" s="603"/>
      <c r="CW5" s="603"/>
      <c r="CX5" s="604"/>
      <c r="CY5" s="602" t="s">
        <v>182</v>
      </c>
      <c r="CZ5" s="603"/>
      <c r="DA5" s="603"/>
      <c r="DB5" s="603"/>
      <c r="DC5" s="603"/>
      <c r="DD5" s="603"/>
      <c r="DE5" s="603"/>
      <c r="DF5" s="603"/>
      <c r="DG5" s="603"/>
      <c r="DH5" s="603"/>
      <c r="DI5" s="603"/>
      <c r="DJ5" s="603"/>
      <c r="DK5" s="604"/>
      <c r="DL5" s="602" t="s">
        <v>183</v>
      </c>
      <c r="DM5" s="603"/>
      <c r="DN5" s="603"/>
      <c r="DO5" s="603"/>
      <c r="DP5" s="603"/>
      <c r="DQ5" s="603"/>
      <c r="DR5" s="603"/>
      <c r="DS5" s="603"/>
      <c r="DT5" s="603"/>
      <c r="DU5" s="603"/>
      <c r="DV5" s="603"/>
      <c r="DW5" s="603"/>
      <c r="DX5" s="604"/>
    </row>
    <row r="6" spans="2:138" ht="11.25" customHeight="1">
      <c r="B6" s="617" t="s">
        <v>184</v>
      </c>
      <c r="C6" s="618"/>
      <c r="D6" s="618"/>
      <c r="E6" s="618"/>
      <c r="F6" s="618"/>
      <c r="G6" s="618"/>
      <c r="H6" s="618"/>
      <c r="I6" s="618"/>
      <c r="J6" s="618"/>
      <c r="K6" s="618"/>
      <c r="L6" s="618"/>
      <c r="M6" s="618"/>
      <c r="N6" s="618"/>
      <c r="O6" s="618"/>
      <c r="P6" s="618"/>
      <c r="Q6" s="619"/>
      <c r="R6" s="620">
        <v>17729751</v>
      </c>
      <c r="S6" s="621"/>
      <c r="T6" s="621"/>
      <c r="U6" s="621"/>
      <c r="V6" s="621"/>
      <c r="W6" s="621"/>
      <c r="X6" s="621"/>
      <c r="Y6" s="622"/>
      <c r="Z6" s="623">
        <v>3.5</v>
      </c>
      <c r="AA6" s="623"/>
      <c r="AB6" s="623"/>
      <c r="AC6" s="623"/>
      <c r="AD6" s="624">
        <v>17729751</v>
      </c>
      <c r="AE6" s="624"/>
      <c r="AF6" s="624"/>
      <c r="AG6" s="624"/>
      <c r="AH6" s="624"/>
      <c r="AI6" s="624"/>
      <c r="AJ6" s="624"/>
      <c r="AK6" s="624"/>
      <c r="AL6" s="625">
        <v>6.4</v>
      </c>
      <c r="AM6" s="626"/>
      <c r="AN6" s="626"/>
      <c r="AO6" s="627"/>
      <c r="AP6" s="617" t="s">
        <v>185</v>
      </c>
      <c r="AQ6" s="618"/>
      <c r="AR6" s="618"/>
      <c r="AS6" s="618"/>
      <c r="AT6" s="618"/>
      <c r="AU6" s="618"/>
      <c r="AV6" s="618"/>
      <c r="AW6" s="618"/>
      <c r="AX6" s="618"/>
      <c r="AY6" s="618"/>
      <c r="AZ6" s="618"/>
      <c r="BA6" s="618"/>
      <c r="BB6" s="618"/>
      <c r="BC6" s="619"/>
      <c r="BD6" s="620">
        <v>146572845</v>
      </c>
      <c r="BE6" s="621"/>
      <c r="BF6" s="621"/>
      <c r="BG6" s="621"/>
      <c r="BH6" s="621"/>
      <c r="BI6" s="621"/>
      <c r="BJ6" s="621"/>
      <c r="BK6" s="622"/>
      <c r="BL6" s="623">
        <v>100</v>
      </c>
      <c r="BM6" s="623"/>
      <c r="BN6" s="623"/>
      <c r="BO6" s="623"/>
      <c r="BP6" s="624">
        <v>1025087</v>
      </c>
      <c r="BQ6" s="624"/>
      <c r="BR6" s="624"/>
      <c r="BS6" s="624"/>
      <c r="BT6" s="624"/>
      <c r="BU6" s="624"/>
      <c r="BV6" s="624"/>
      <c r="BW6" s="628"/>
      <c r="BY6" s="606" t="s">
        <v>186</v>
      </c>
      <c r="BZ6" s="607"/>
      <c r="CA6" s="607"/>
      <c r="CB6" s="607"/>
      <c r="CC6" s="607"/>
      <c r="CD6" s="607"/>
      <c r="CE6" s="607"/>
      <c r="CF6" s="607"/>
      <c r="CG6" s="607"/>
      <c r="CH6" s="607"/>
      <c r="CI6" s="607"/>
      <c r="CJ6" s="607"/>
      <c r="CK6" s="607"/>
      <c r="CL6" s="608"/>
      <c r="CM6" s="620">
        <v>1058882</v>
      </c>
      <c r="CN6" s="621"/>
      <c r="CO6" s="621"/>
      <c r="CP6" s="621"/>
      <c r="CQ6" s="621"/>
      <c r="CR6" s="621"/>
      <c r="CS6" s="621"/>
      <c r="CT6" s="622"/>
      <c r="CU6" s="623">
        <v>0.2</v>
      </c>
      <c r="CV6" s="623"/>
      <c r="CW6" s="623"/>
      <c r="CX6" s="623"/>
      <c r="CY6" s="629" t="s">
        <v>187</v>
      </c>
      <c r="CZ6" s="621"/>
      <c r="DA6" s="621"/>
      <c r="DB6" s="621"/>
      <c r="DC6" s="621"/>
      <c r="DD6" s="621"/>
      <c r="DE6" s="621"/>
      <c r="DF6" s="621"/>
      <c r="DG6" s="621"/>
      <c r="DH6" s="621"/>
      <c r="DI6" s="621"/>
      <c r="DJ6" s="621"/>
      <c r="DK6" s="622"/>
      <c r="DL6" s="629">
        <v>1057901</v>
      </c>
      <c r="DM6" s="621"/>
      <c r="DN6" s="621"/>
      <c r="DO6" s="621"/>
      <c r="DP6" s="621"/>
      <c r="DQ6" s="621"/>
      <c r="DR6" s="621"/>
      <c r="DS6" s="621"/>
      <c r="DT6" s="621"/>
      <c r="DU6" s="621"/>
      <c r="DV6" s="621"/>
      <c r="DW6" s="621"/>
      <c r="DX6" s="630"/>
    </row>
    <row r="7" spans="2:138" ht="11.25" customHeight="1">
      <c r="B7" s="617" t="s">
        <v>188</v>
      </c>
      <c r="C7" s="618"/>
      <c r="D7" s="618"/>
      <c r="E7" s="618"/>
      <c r="F7" s="618"/>
      <c r="G7" s="618"/>
      <c r="H7" s="618"/>
      <c r="I7" s="618"/>
      <c r="J7" s="618"/>
      <c r="K7" s="618"/>
      <c r="L7" s="618"/>
      <c r="M7" s="618"/>
      <c r="N7" s="618"/>
      <c r="O7" s="618"/>
      <c r="P7" s="618"/>
      <c r="Q7" s="619"/>
      <c r="R7" s="620">
        <v>2148014</v>
      </c>
      <c r="S7" s="621"/>
      <c r="T7" s="621"/>
      <c r="U7" s="621"/>
      <c r="V7" s="621"/>
      <c r="W7" s="621"/>
      <c r="X7" s="621"/>
      <c r="Y7" s="622"/>
      <c r="Z7" s="623">
        <v>0.4</v>
      </c>
      <c r="AA7" s="623"/>
      <c r="AB7" s="623"/>
      <c r="AC7" s="623"/>
      <c r="AD7" s="624">
        <v>2148014</v>
      </c>
      <c r="AE7" s="624"/>
      <c r="AF7" s="624"/>
      <c r="AG7" s="624"/>
      <c r="AH7" s="624"/>
      <c r="AI7" s="624"/>
      <c r="AJ7" s="624"/>
      <c r="AK7" s="624"/>
      <c r="AL7" s="625">
        <v>0.8</v>
      </c>
      <c r="AM7" s="626"/>
      <c r="AN7" s="626"/>
      <c r="AO7" s="627"/>
      <c r="AP7" s="617" t="s">
        <v>189</v>
      </c>
      <c r="AQ7" s="618"/>
      <c r="AR7" s="618"/>
      <c r="AS7" s="618"/>
      <c r="AT7" s="618"/>
      <c r="AU7" s="618"/>
      <c r="AV7" s="618"/>
      <c r="AW7" s="618"/>
      <c r="AX7" s="618"/>
      <c r="AY7" s="618"/>
      <c r="AZ7" s="618"/>
      <c r="BA7" s="618"/>
      <c r="BB7" s="618"/>
      <c r="BC7" s="619"/>
      <c r="BD7" s="620">
        <v>43837561</v>
      </c>
      <c r="BE7" s="621"/>
      <c r="BF7" s="621"/>
      <c r="BG7" s="621"/>
      <c r="BH7" s="621"/>
      <c r="BI7" s="621"/>
      <c r="BJ7" s="621"/>
      <c r="BK7" s="622"/>
      <c r="BL7" s="623">
        <v>29.9</v>
      </c>
      <c r="BM7" s="623"/>
      <c r="BN7" s="623"/>
      <c r="BO7" s="623"/>
      <c r="BP7" s="624">
        <v>1025087</v>
      </c>
      <c r="BQ7" s="624"/>
      <c r="BR7" s="624"/>
      <c r="BS7" s="624"/>
      <c r="BT7" s="624"/>
      <c r="BU7" s="624"/>
      <c r="BV7" s="624"/>
      <c r="BW7" s="628"/>
      <c r="BY7" s="617" t="s">
        <v>190</v>
      </c>
      <c r="BZ7" s="618"/>
      <c r="CA7" s="618"/>
      <c r="CB7" s="618"/>
      <c r="CC7" s="618"/>
      <c r="CD7" s="618"/>
      <c r="CE7" s="618"/>
      <c r="CF7" s="618"/>
      <c r="CG7" s="618"/>
      <c r="CH7" s="618"/>
      <c r="CI7" s="618"/>
      <c r="CJ7" s="618"/>
      <c r="CK7" s="618"/>
      <c r="CL7" s="619"/>
      <c r="CM7" s="620">
        <v>26719781</v>
      </c>
      <c r="CN7" s="621"/>
      <c r="CO7" s="621"/>
      <c r="CP7" s="621"/>
      <c r="CQ7" s="621"/>
      <c r="CR7" s="621"/>
      <c r="CS7" s="621"/>
      <c r="CT7" s="622"/>
      <c r="CU7" s="623">
        <v>5.5</v>
      </c>
      <c r="CV7" s="623"/>
      <c r="CW7" s="623"/>
      <c r="CX7" s="623"/>
      <c r="CY7" s="629">
        <v>4320232</v>
      </c>
      <c r="CZ7" s="621"/>
      <c r="DA7" s="621"/>
      <c r="DB7" s="621"/>
      <c r="DC7" s="621"/>
      <c r="DD7" s="621"/>
      <c r="DE7" s="621"/>
      <c r="DF7" s="621"/>
      <c r="DG7" s="621"/>
      <c r="DH7" s="621"/>
      <c r="DI7" s="621"/>
      <c r="DJ7" s="621"/>
      <c r="DK7" s="622"/>
      <c r="DL7" s="629">
        <v>20189410</v>
      </c>
      <c r="DM7" s="621"/>
      <c r="DN7" s="621"/>
      <c r="DO7" s="621"/>
      <c r="DP7" s="621"/>
      <c r="DQ7" s="621"/>
      <c r="DR7" s="621"/>
      <c r="DS7" s="621"/>
      <c r="DT7" s="621"/>
      <c r="DU7" s="621"/>
      <c r="DV7" s="621"/>
      <c r="DW7" s="621"/>
      <c r="DX7" s="630"/>
    </row>
    <row r="8" spans="2:138" ht="11.25" customHeight="1">
      <c r="B8" s="617" t="s">
        <v>191</v>
      </c>
      <c r="C8" s="618"/>
      <c r="D8" s="618"/>
      <c r="E8" s="618"/>
      <c r="F8" s="618"/>
      <c r="G8" s="618"/>
      <c r="H8" s="618"/>
      <c r="I8" s="618"/>
      <c r="J8" s="618"/>
      <c r="K8" s="618"/>
      <c r="L8" s="618"/>
      <c r="M8" s="618"/>
      <c r="N8" s="618"/>
      <c r="O8" s="618"/>
      <c r="P8" s="618"/>
      <c r="Q8" s="619"/>
      <c r="R8" s="620" t="s">
        <v>102</v>
      </c>
      <c r="S8" s="621"/>
      <c r="T8" s="621"/>
      <c r="U8" s="621"/>
      <c r="V8" s="621"/>
      <c r="W8" s="621"/>
      <c r="X8" s="621"/>
      <c r="Y8" s="622"/>
      <c r="Z8" s="623" t="s">
        <v>102</v>
      </c>
      <c r="AA8" s="623"/>
      <c r="AB8" s="623"/>
      <c r="AC8" s="623"/>
      <c r="AD8" s="624" t="s">
        <v>102</v>
      </c>
      <c r="AE8" s="624"/>
      <c r="AF8" s="624"/>
      <c r="AG8" s="624"/>
      <c r="AH8" s="624"/>
      <c r="AI8" s="624"/>
      <c r="AJ8" s="624"/>
      <c r="AK8" s="624"/>
      <c r="AL8" s="625" t="s">
        <v>102</v>
      </c>
      <c r="AM8" s="626"/>
      <c r="AN8" s="626"/>
      <c r="AO8" s="627"/>
      <c r="AP8" s="617" t="s">
        <v>192</v>
      </c>
      <c r="AQ8" s="618"/>
      <c r="AR8" s="618"/>
      <c r="AS8" s="618"/>
      <c r="AT8" s="618"/>
      <c r="AU8" s="618"/>
      <c r="AV8" s="618"/>
      <c r="AW8" s="618"/>
      <c r="AX8" s="618"/>
      <c r="AY8" s="618"/>
      <c r="AZ8" s="618"/>
      <c r="BA8" s="618"/>
      <c r="BB8" s="618"/>
      <c r="BC8" s="619"/>
      <c r="BD8" s="620">
        <v>1124111</v>
      </c>
      <c r="BE8" s="621"/>
      <c r="BF8" s="621"/>
      <c r="BG8" s="621"/>
      <c r="BH8" s="621"/>
      <c r="BI8" s="621"/>
      <c r="BJ8" s="621"/>
      <c r="BK8" s="622"/>
      <c r="BL8" s="623">
        <v>0.8</v>
      </c>
      <c r="BM8" s="623"/>
      <c r="BN8" s="623"/>
      <c r="BO8" s="623"/>
      <c r="BP8" s="624">
        <v>281699</v>
      </c>
      <c r="BQ8" s="624"/>
      <c r="BR8" s="624"/>
      <c r="BS8" s="624"/>
      <c r="BT8" s="624"/>
      <c r="BU8" s="624"/>
      <c r="BV8" s="624"/>
      <c r="BW8" s="628"/>
      <c r="BY8" s="617" t="s">
        <v>193</v>
      </c>
      <c r="BZ8" s="618"/>
      <c r="CA8" s="618"/>
      <c r="CB8" s="618"/>
      <c r="CC8" s="618"/>
      <c r="CD8" s="618"/>
      <c r="CE8" s="618"/>
      <c r="CF8" s="618"/>
      <c r="CG8" s="618"/>
      <c r="CH8" s="618"/>
      <c r="CI8" s="618"/>
      <c r="CJ8" s="618"/>
      <c r="CK8" s="618"/>
      <c r="CL8" s="619"/>
      <c r="CM8" s="620">
        <v>63872243</v>
      </c>
      <c r="CN8" s="621"/>
      <c r="CO8" s="621"/>
      <c r="CP8" s="621"/>
      <c r="CQ8" s="621"/>
      <c r="CR8" s="621"/>
      <c r="CS8" s="621"/>
      <c r="CT8" s="622"/>
      <c r="CU8" s="623">
        <v>13</v>
      </c>
      <c r="CV8" s="623"/>
      <c r="CW8" s="623"/>
      <c r="CX8" s="623"/>
      <c r="CY8" s="629">
        <v>1649460</v>
      </c>
      <c r="CZ8" s="621"/>
      <c r="DA8" s="621"/>
      <c r="DB8" s="621"/>
      <c r="DC8" s="621"/>
      <c r="DD8" s="621"/>
      <c r="DE8" s="621"/>
      <c r="DF8" s="621"/>
      <c r="DG8" s="621"/>
      <c r="DH8" s="621"/>
      <c r="DI8" s="621"/>
      <c r="DJ8" s="621"/>
      <c r="DK8" s="622"/>
      <c r="DL8" s="629">
        <v>56008290</v>
      </c>
      <c r="DM8" s="621"/>
      <c r="DN8" s="621"/>
      <c r="DO8" s="621"/>
      <c r="DP8" s="621"/>
      <c r="DQ8" s="621"/>
      <c r="DR8" s="621"/>
      <c r="DS8" s="621"/>
      <c r="DT8" s="621"/>
      <c r="DU8" s="621"/>
      <c r="DV8" s="621"/>
      <c r="DW8" s="621"/>
      <c r="DX8" s="630"/>
    </row>
    <row r="9" spans="2:138" ht="11.25" customHeight="1">
      <c r="B9" s="617" t="s">
        <v>194</v>
      </c>
      <c r="C9" s="618"/>
      <c r="D9" s="618"/>
      <c r="E9" s="618"/>
      <c r="F9" s="618"/>
      <c r="G9" s="618"/>
      <c r="H9" s="618"/>
      <c r="I9" s="618"/>
      <c r="J9" s="618"/>
      <c r="K9" s="618"/>
      <c r="L9" s="618"/>
      <c r="M9" s="618"/>
      <c r="N9" s="618"/>
      <c r="O9" s="618"/>
      <c r="P9" s="618"/>
      <c r="Q9" s="619"/>
      <c r="R9" s="620" t="s">
        <v>102</v>
      </c>
      <c r="S9" s="621"/>
      <c r="T9" s="621"/>
      <c r="U9" s="621"/>
      <c r="V9" s="621"/>
      <c r="W9" s="621"/>
      <c r="X9" s="621"/>
      <c r="Y9" s="622"/>
      <c r="Z9" s="623" t="s">
        <v>102</v>
      </c>
      <c r="AA9" s="623"/>
      <c r="AB9" s="623"/>
      <c r="AC9" s="623"/>
      <c r="AD9" s="624" t="s">
        <v>102</v>
      </c>
      <c r="AE9" s="624"/>
      <c r="AF9" s="624"/>
      <c r="AG9" s="624"/>
      <c r="AH9" s="624"/>
      <c r="AI9" s="624"/>
      <c r="AJ9" s="624"/>
      <c r="AK9" s="624"/>
      <c r="AL9" s="625" t="s">
        <v>102</v>
      </c>
      <c r="AM9" s="626"/>
      <c r="AN9" s="626"/>
      <c r="AO9" s="627"/>
      <c r="AP9" s="617" t="s">
        <v>195</v>
      </c>
      <c r="AQ9" s="618"/>
      <c r="AR9" s="618"/>
      <c r="AS9" s="618"/>
      <c r="AT9" s="618"/>
      <c r="AU9" s="618"/>
      <c r="AV9" s="618"/>
      <c r="AW9" s="618"/>
      <c r="AX9" s="618"/>
      <c r="AY9" s="618"/>
      <c r="AZ9" s="618"/>
      <c r="BA9" s="618"/>
      <c r="BB9" s="618"/>
      <c r="BC9" s="619"/>
      <c r="BD9" s="620">
        <v>35781067</v>
      </c>
      <c r="BE9" s="621"/>
      <c r="BF9" s="621"/>
      <c r="BG9" s="621"/>
      <c r="BH9" s="621"/>
      <c r="BI9" s="621"/>
      <c r="BJ9" s="621"/>
      <c r="BK9" s="622"/>
      <c r="BL9" s="623">
        <v>24.4</v>
      </c>
      <c r="BM9" s="623"/>
      <c r="BN9" s="623"/>
      <c r="BO9" s="623"/>
      <c r="BP9" s="624" t="s">
        <v>102</v>
      </c>
      <c r="BQ9" s="624"/>
      <c r="BR9" s="624"/>
      <c r="BS9" s="624"/>
      <c r="BT9" s="624"/>
      <c r="BU9" s="624"/>
      <c r="BV9" s="624"/>
      <c r="BW9" s="628"/>
      <c r="BY9" s="617" t="s">
        <v>196</v>
      </c>
      <c r="BZ9" s="618"/>
      <c r="CA9" s="618"/>
      <c r="CB9" s="618"/>
      <c r="CC9" s="618"/>
      <c r="CD9" s="618"/>
      <c r="CE9" s="618"/>
      <c r="CF9" s="618"/>
      <c r="CG9" s="618"/>
      <c r="CH9" s="618"/>
      <c r="CI9" s="618"/>
      <c r="CJ9" s="618"/>
      <c r="CK9" s="618"/>
      <c r="CL9" s="619"/>
      <c r="CM9" s="620">
        <v>14927566</v>
      </c>
      <c r="CN9" s="621"/>
      <c r="CO9" s="621"/>
      <c r="CP9" s="621"/>
      <c r="CQ9" s="621"/>
      <c r="CR9" s="621"/>
      <c r="CS9" s="621"/>
      <c r="CT9" s="622"/>
      <c r="CU9" s="623">
        <v>3</v>
      </c>
      <c r="CV9" s="623"/>
      <c r="CW9" s="623"/>
      <c r="CX9" s="623"/>
      <c r="CY9" s="629">
        <v>927526</v>
      </c>
      <c r="CZ9" s="621"/>
      <c r="DA9" s="621"/>
      <c r="DB9" s="621"/>
      <c r="DC9" s="621"/>
      <c r="DD9" s="621"/>
      <c r="DE9" s="621"/>
      <c r="DF9" s="621"/>
      <c r="DG9" s="621"/>
      <c r="DH9" s="621"/>
      <c r="DI9" s="621"/>
      <c r="DJ9" s="621"/>
      <c r="DK9" s="622"/>
      <c r="DL9" s="629">
        <v>8586814</v>
      </c>
      <c r="DM9" s="621"/>
      <c r="DN9" s="621"/>
      <c r="DO9" s="621"/>
      <c r="DP9" s="621"/>
      <c r="DQ9" s="621"/>
      <c r="DR9" s="621"/>
      <c r="DS9" s="621"/>
      <c r="DT9" s="621"/>
      <c r="DU9" s="621"/>
      <c r="DV9" s="621"/>
      <c r="DW9" s="621"/>
      <c r="DX9" s="630"/>
    </row>
    <row r="10" spans="2:138" ht="11.25" customHeight="1">
      <c r="B10" s="617" t="s">
        <v>197</v>
      </c>
      <c r="C10" s="618"/>
      <c r="D10" s="618"/>
      <c r="E10" s="618"/>
      <c r="F10" s="618"/>
      <c r="G10" s="618"/>
      <c r="H10" s="618"/>
      <c r="I10" s="618"/>
      <c r="J10" s="618"/>
      <c r="K10" s="618"/>
      <c r="L10" s="618"/>
      <c r="M10" s="618"/>
      <c r="N10" s="618"/>
      <c r="O10" s="618"/>
      <c r="P10" s="618"/>
      <c r="Q10" s="619"/>
      <c r="R10" s="620">
        <v>121282</v>
      </c>
      <c r="S10" s="621"/>
      <c r="T10" s="621"/>
      <c r="U10" s="621"/>
      <c r="V10" s="621"/>
      <c r="W10" s="621"/>
      <c r="X10" s="621"/>
      <c r="Y10" s="622"/>
      <c r="Z10" s="623">
        <v>0</v>
      </c>
      <c r="AA10" s="623"/>
      <c r="AB10" s="623"/>
      <c r="AC10" s="623"/>
      <c r="AD10" s="624">
        <v>121282</v>
      </c>
      <c r="AE10" s="624"/>
      <c r="AF10" s="624"/>
      <c r="AG10" s="624"/>
      <c r="AH10" s="624"/>
      <c r="AI10" s="624"/>
      <c r="AJ10" s="624"/>
      <c r="AK10" s="624"/>
      <c r="AL10" s="625">
        <v>0</v>
      </c>
      <c r="AM10" s="626"/>
      <c r="AN10" s="626"/>
      <c r="AO10" s="627"/>
      <c r="AP10" s="617" t="s">
        <v>198</v>
      </c>
      <c r="AQ10" s="618"/>
      <c r="AR10" s="618"/>
      <c r="AS10" s="618"/>
      <c r="AT10" s="618"/>
      <c r="AU10" s="618"/>
      <c r="AV10" s="618"/>
      <c r="AW10" s="618"/>
      <c r="AX10" s="618"/>
      <c r="AY10" s="618"/>
      <c r="AZ10" s="618"/>
      <c r="BA10" s="618"/>
      <c r="BB10" s="618"/>
      <c r="BC10" s="619"/>
      <c r="BD10" s="620">
        <v>1522746</v>
      </c>
      <c r="BE10" s="621"/>
      <c r="BF10" s="621"/>
      <c r="BG10" s="621"/>
      <c r="BH10" s="621"/>
      <c r="BI10" s="621"/>
      <c r="BJ10" s="621"/>
      <c r="BK10" s="622"/>
      <c r="BL10" s="623">
        <v>1</v>
      </c>
      <c r="BM10" s="623"/>
      <c r="BN10" s="623"/>
      <c r="BO10" s="623"/>
      <c r="BP10" s="624">
        <v>93010</v>
      </c>
      <c r="BQ10" s="624"/>
      <c r="BR10" s="624"/>
      <c r="BS10" s="624"/>
      <c r="BT10" s="624"/>
      <c r="BU10" s="624"/>
      <c r="BV10" s="624"/>
      <c r="BW10" s="628"/>
      <c r="BY10" s="617" t="s">
        <v>199</v>
      </c>
      <c r="BZ10" s="618"/>
      <c r="CA10" s="618"/>
      <c r="CB10" s="618"/>
      <c r="CC10" s="618"/>
      <c r="CD10" s="618"/>
      <c r="CE10" s="618"/>
      <c r="CF10" s="618"/>
      <c r="CG10" s="618"/>
      <c r="CH10" s="618"/>
      <c r="CI10" s="618"/>
      <c r="CJ10" s="618"/>
      <c r="CK10" s="618"/>
      <c r="CL10" s="619"/>
      <c r="CM10" s="620">
        <v>1840035</v>
      </c>
      <c r="CN10" s="621"/>
      <c r="CO10" s="621"/>
      <c r="CP10" s="621"/>
      <c r="CQ10" s="621"/>
      <c r="CR10" s="621"/>
      <c r="CS10" s="621"/>
      <c r="CT10" s="622"/>
      <c r="CU10" s="623">
        <v>0.4</v>
      </c>
      <c r="CV10" s="623"/>
      <c r="CW10" s="623"/>
      <c r="CX10" s="623"/>
      <c r="CY10" s="629">
        <v>2139</v>
      </c>
      <c r="CZ10" s="621"/>
      <c r="DA10" s="621"/>
      <c r="DB10" s="621"/>
      <c r="DC10" s="621"/>
      <c r="DD10" s="621"/>
      <c r="DE10" s="621"/>
      <c r="DF10" s="621"/>
      <c r="DG10" s="621"/>
      <c r="DH10" s="621"/>
      <c r="DI10" s="621"/>
      <c r="DJ10" s="621"/>
      <c r="DK10" s="622"/>
      <c r="DL10" s="629">
        <v>1063794</v>
      </c>
      <c r="DM10" s="621"/>
      <c r="DN10" s="621"/>
      <c r="DO10" s="621"/>
      <c r="DP10" s="621"/>
      <c r="DQ10" s="621"/>
      <c r="DR10" s="621"/>
      <c r="DS10" s="621"/>
      <c r="DT10" s="621"/>
      <c r="DU10" s="621"/>
      <c r="DV10" s="621"/>
      <c r="DW10" s="621"/>
      <c r="DX10" s="630"/>
    </row>
    <row r="11" spans="2:138" ht="11.25" customHeight="1">
      <c r="B11" s="617" t="s">
        <v>200</v>
      </c>
      <c r="C11" s="618"/>
      <c r="D11" s="618"/>
      <c r="E11" s="618"/>
      <c r="F11" s="618"/>
      <c r="G11" s="618"/>
      <c r="H11" s="618"/>
      <c r="I11" s="618"/>
      <c r="J11" s="618"/>
      <c r="K11" s="618"/>
      <c r="L11" s="618"/>
      <c r="M11" s="618"/>
      <c r="N11" s="618"/>
      <c r="O11" s="618"/>
      <c r="P11" s="618"/>
      <c r="Q11" s="619"/>
      <c r="R11" s="620">
        <v>40630</v>
      </c>
      <c r="S11" s="621"/>
      <c r="T11" s="621"/>
      <c r="U11" s="621"/>
      <c r="V11" s="621"/>
      <c r="W11" s="621"/>
      <c r="X11" s="621"/>
      <c r="Y11" s="622"/>
      <c r="Z11" s="623">
        <v>0</v>
      </c>
      <c r="AA11" s="623"/>
      <c r="AB11" s="623"/>
      <c r="AC11" s="623"/>
      <c r="AD11" s="624">
        <v>40630</v>
      </c>
      <c r="AE11" s="624"/>
      <c r="AF11" s="624"/>
      <c r="AG11" s="624"/>
      <c r="AH11" s="624"/>
      <c r="AI11" s="624"/>
      <c r="AJ11" s="624"/>
      <c r="AK11" s="624"/>
      <c r="AL11" s="625">
        <v>0</v>
      </c>
      <c r="AM11" s="626"/>
      <c r="AN11" s="626"/>
      <c r="AO11" s="627"/>
      <c r="AP11" s="617" t="s">
        <v>201</v>
      </c>
      <c r="AQ11" s="618"/>
      <c r="AR11" s="618"/>
      <c r="AS11" s="618"/>
      <c r="AT11" s="618"/>
      <c r="AU11" s="618"/>
      <c r="AV11" s="618"/>
      <c r="AW11" s="618"/>
      <c r="AX11" s="618"/>
      <c r="AY11" s="618"/>
      <c r="AZ11" s="618"/>
      <c r="BA11" s="618"/>
      <c r="BB11" s="618"/>
      <c r="BC11" s="619"/>
      <c r="BD11" s="620">
        <v>3461310</v>
      </c>
      <c r="BE11" s="621"/>
      <c r="BF11" s="621"/>
      <c r="BG11" s="621"/>
      <c r="BH11" s="621"/>
      <c r="BI11" s="621"/>
      <c r="BJ11" s="621"/>
      <c r="BK11" s="622"/>
      <c r="BL11" s="623">
        <v>2.4</v>
      </c>
      <c r="BM11" s="623"/>
      <c r="BN11" s="623"/>
      <c r="BO11" s="623"/>
      <c r="BP11" s="624">
        <v>650378</v>
      </c>
      <c r="BQ11" s="624"/>
      <c r="BR11" s="624"/>
      <c r="BS11" s="624"/>
      <c r="BT11" s="624"/>
      <c r="BU11" s="624"/>
      <c r="BV11" s="624"/>
      <c r="BW11" s="628"/>
      <c r="BY11" s="617" t="s">
        <v>202</v>
      </c>
      <c r="BZ11" s="618"/>
      <c r="CA11" s="618"/>
      <c r="CB11" s="618"/>
      <c r="CC11" s="618"/>
      <c r="CD11" s="618"/>
      <c r="CE11" s="618"/>
      <c r="CF11" s="618"/>
      <c r="CG11" s="618"/>
      <c r="CH11" s="618"/>
      <c r="CI11" s="618"/>
      <c r="CJ11" s="618"/>
      <c r="CK11" s="618"/>
      <c r="CL11" s="619"/>
      <c r="CM11" s="620">
        <v>38608438</v>
      </c>
      <c r="CN11" s="621"/>
      <c r="CO11" s="621"/>
      <c r="CP11" s="621"/>
      <c r="CQ11" s="621"/>
      <c r="CR11" s="621"/>
      <c r="CS11" s="621"/>
      <c r="CT11" s="622"/>
      <c r="CU11" s="623">
        <v>7.9</v>
      </c>
      <c r="CV11" s="623"/>
      <c r="CW11" s="623"/>
      <c r="CX11" s="623"/>
      <c r="CY11" s="629">
        <v>20787850</v>
      </c>
      <c r="CZ11" s="621"/>
      <c r="DA11" s="621"/>
      <c r="DB11" s="621"/>
      <c r="DC11" s="621"/>
      <c r="DD11" s="621"/>
      <c r="DE11" s="621"/>
      <c r="DF11" s="621"/>
      <c r="DG11" s="621"/>
      <c r="DH11" s="621"/>
      <c r="DI11" s="621"/>
      <c r="DJ11" s="621"/>
      <c r="DK11" s="622"/>
      <c r="DL11" s="629">
        <v>10593433</v>
      </c>
      <c r="DM11" s="621"/>
      <c r="DN11" s="621"/>
      <c r="DO11" s="621"/>
      <c r="DP11" s="621"/>
      <c r="DQ11" s="621"/>
      <c r="DR11" s="621"/>
      <c r="DS11" s="621"/>
      <c r="DT11" s="621"/>
      <c r="DU11" s="621"/>
      <c r="DV11" s="621"/>
      <c r="DW11" s="621"/>
      <c r="DX11" s="630"/>
    </row>
    <row r="12" spans="2:138" ht="11.25" customHeight="1">
      <c r="B12" s="617" t="s">
        <v>203</v>
      </c>
      <c r="C12" s="618"/>
      <c r="D12" s="618"/>
      <c r="E12" s="618"/>
      <c r="F12" s="618"/>
      <c r="G12" s="618"/>
      <c r="H12" s="618"/>
      <c r="I12" s="618"/>
      <c r="J12" s="618"/>
      <c r="K12" s="618"/>
      <c r="L12" s="618"/>
      <c r="M12" s="618"/>
      <c r="N12" s="618"/>
      <c r="O12" s="618"/>
      <c r="P12" s="618"/>
      <c r="Q12" s="619"/>
      <c r="R12" s="620">
        <v>15419825</v>
      </c>
      <c r="S12" s="621"/>
      <c r="T12" s="621"/>
      <c r="U12" s="621"/>
      <c r="V12" s="621"/>
      <c r="W12" s="621"/>
      <c r="X12" s="621"/>
      <c r="Y12" s="622"/>
      <c r="Z12" s="623">
        <v>3</v>
      </c>
      <c r="AA12" s="623"/>
      <c r="AB12" s="623"/>
      <c r="AC12" s="623"/>
      <c r="AD12" s="624">
        <v>15419825</v>
      </c>
      <c r="AE12" s="624"/>
      <c r="AF12" s="624"/>
      <c r="AG12" s="624"/>
      <c r="AH12" s="624"/>
      <c r="AI12" s="624"/>
      <c r="AJ12" s="624"/>
      <c r="AK12" s="624"/>
      <c r="AL12" s="625">
        <v>5.6</v>
      </c>
      <c r="AM12" s="626"/>
      <c r="AN12" s="626"/>
      <c r="AO12" s="627"/>
      <c r="AP12" s="617" t="s">
        <v>204</v>
      </c>
      <c r="AQ12" s="618"/>
      <c r="AR12" s="618"/>
      <c r="AS12" s="618"/>
      <c r="AT12" s="618"/>
      <c r="AU12" s="618"/>
      <c r="AV12" s="618"/>
      <c r="AW12" s="618"/>
      <c r="AX12" s="618"/>
      <c r="AY12" s="618"/>
      <c r="AZ12" s="618"/>
      <c r="BA12" s="618"/>
      <c r="BB12" s="618"/>
      <c r="BC12" s="619"/>
      <c r="BD12" s="620">
        <v>373454</v>
      </c>
      <c r="BE12" s="621"/>
      <c r="BF12" s="621"/>
      <c r="BG12" s="621"/>
      <c r="BH12" s="621"/>
      <c r="BI12" s="621"/>
      <c r="BJ12" s="621"/>
      <c r="BK12" s="622"/>
      <c r="BL12" s="623">
        <v>0.3</v>
      </c>
      <c r="BM12" s="623"/>
      <c r="BN12" s="623"/>
      <c r="BO12" s="623"/>
      <c r="BP12" s="624" t="s">
        <v>102</v>
      </c>
      <c r="BQ12" s="624"/>
      <c r="BR12" s="624"/>
      <c r="BS12" s="624"/>
      <c r="BT12" s="624"/>
      <c r="BU12" s="624"/>
      <c r="BV12" s="624"/>
      <c r="BW12" s="628"/>
      <c r="BY12" s="617" t="s">
        <v>205</v>
      </c>
      <c r="BZ12" s="618"/>
      <c r="CA12" s="618"/>
      <c r="CB12" s="618"/>
      <c r="CC12" s="618"/>
      <c r="CD12" s="618"/>
      <c r="CE12" s="618"/>
      <c r="CF12" s="618"/>
      <c r="CG12" s="618"/>
      <c r="CH12" s="618"/>
      <c r="CI12" s="618"/>
      <c r="CJ12" s="618"/>
      <c r="CK12" s="618"/>
      <c r="CL12" s="619"/>
      <c r="CM12" s="620">
        <v>29374023</v>
      </c>
      <c r="CN12" s="621"/>
      <c r="CO12" s="621"/>
      <c r="CP12" s="621"/>
      <c r="CQ12" s="621"/>
      <c r="CR12" s="621"/>
      <c r="CS12" s="621"/>
      <c r="CT12" s="622"/>
      <c r="CU12" s="623">
        <v>6</v>
      </c>
      <c r="CV12" s="623"/>
      <c r="CW12" s="623"/>
      <c r="CX12" s="623"/>
      <c r="CY12" s="629">
        <v>1132989</v>
      </c>
      <c r="CZ12" s="621"/>
      <c r="DA12" s="621"/>
      <c r="DB12" s="621"/>
      <c r="DC12" s="621"/>
      <c r="DD12" s="621"/>
      <c r="DE12" s="621"/>
      <c r="DF12" s="621"/>
      <c r="DG12" s="621"/>
      <c r="DH12" s="621"/>
      <c r="DI12" s="621"/>
      <c r="DJ12" s="621"/>
      <c r="DK12" s="622"/>
      <c r="DL12" s="629">
        <v>6460087</v>
      </c>
      <c r="DM12" s="621"/>
      <c r="DN12" s="621"/>
      <c r="DO12" s="621"/>
      <c r="DP12" s="621"/>
      <c r="DQ12" s="621"/>
      <c r="DR12" s="621"/>
      <c r="DS12" s="621"/>
      <c r="DT12" s="621"/>
      <c r="DU12" s="621"/>
      <c r="DV12" s="621"/>
      <c r="DW12" s="621"/>
      <c r="DX12" s="630"/>
    </row>
    <row r="13" spans="2:138" ht="11.25" customHeight="1">
      <c r="B13" s="617" t="s">
        <v>206</v>
      </c>
      <c r="C13" s="618"/>
      <c r="D13" s="618"/>
      <c r="E13" s="618"/>
      <c r="F13" s="618"/>
      <c r="G13" s="618"/>
      <c r="H13" s="618"/>
      <c r="I13" s="618"/>
      <c r="J13" s="618"/>
      <c r="K13" s="618"/>
      <c r="L13" s="618"/>
      <c r="M13" s="618"/>
      <c r="N13" s="618"/>
      <c r="O13" s="618"/>
      <c r="P13" s="618"/>
      <c r="Q13" s="619"/>
      <c r="R13" s="620" t="s">
        <v>102</v>
      </c>
      <c r="S13" s="621"/>
      <c r="T13" s="621"/>
      <c r="U13" s="621"/>
      <c r="V13" s="621"/>
      <c r="W13" s="621"/>
      <c r="X13" s="621"/>
      <c r="Y13" s="622"/>
      <c r="Z13" s="623" t="s">
        <v>102</v>
      </c>
      <c r="AA13" s="623"/>
      <c r="AB13" s="623"/>
      <c r="AC13" s="623"/>
      <c r="AD13" s="624" t="s">
        <v>102</v>
      </c>
      <c r="AE13" s="624"/>
      <c r="AF13" s="624"/>
      <c r="AG13" s="624"/>
      <c r="AH13" s="624"/>
      <c r="AI13" s="624"/>
      <c r="AJ13" s="624"/>
      <c r="AK13" s="624"/>
      <c r="AL13" s="625" t="s">
        <v>102</v>
      </c>
      <c r="AM13" s="626"/>
      <c r="AN13" s="626"/>
      <c r="AO13" s="627"/>
      <c r="AP13" s="617" t="s">
        <v>207</v>
      </c>
      <c r="AQ13" s="618"/>
      <c r="AR13" s="618"/>
      <c r="AS13" s="618"/>
      <c r="AT13" s="618"/>
      <c r="AU13" s="618"/>
      <c r="AV13" s="618"/>
      <c r="AW13" s="618"/>
      <c r="AX13" s="618"/>
      <c r="AY13" s="618"/>
      <c r="AZ13" s="618"/>
      <c r="BA13" s="618"/>
      <c r="BB13" s="618"/>
      <c r="BC13" s="619"/>
      <c r="BD13" s="620">
        <v>1051855</v>
      </c>
      <c r="BE13" s="621"/>
      <c r="BF13" s="621"/>
      <c r="BG13" s="621"/>
      <c r="BH13" s="621"/>
      <c r="BI13" s="621"/>
      <c r="BJ13" s="621"/>
      <c r="BK13" s="622"/>
      <c r="BL13" s="623">
        <v>0.7</v>
      </c>
      <c r="BM13" s="623"/>
      <c r="BN13" s="623"/>
      <c r="BO13" s="623"/>
      <c r="BP13" s="624" t="s">
        <v>102</v>
      </c>
      <c r="BQ13" s="624"/>
      <c r="BR13" s="624"/>
      <c r="BS13" s="624"/>
      <c r="BT13" s="624"/>
      <c r="BU13" s="624"/>
      <c r="BV13" s="624"/>
      <c r="BW13" s="628"/>
      <c r="BY13" s="617" t="s">
        <v>208</v>
      </c>
      <c r="BZ13" s="618"/>
      <c r="CA13" s="618"/>
      <c r="CB13" s="618"/>
      <c r="CC13" s="618"/>
      <c r="CD13" s="618"/>
      <c r="CE13" s="618"/>
      <c r="CF13" s="618"/>
      <c r="CG13" s="618"/>
      <c r="CH13" s="618"/>
      <c r="CI13" s="618"/>
      <c r="CJ13" s="618"/>
      <c r="CK13" s="618"/>
      <c r="CL13" s="619"/>
      <c r="CM13" s="620">
        <v>63448604</v>
      </c>
      <c r="CN13" s="621"/>
      <c r="CO13" s="621"/>
      <c r="CP13" s="621"/>
      <c r="CQ13" s="621"/>
      <c r="CR13" s="621"/>
      <c r="CS13" s="621"/>
      <c r="CT13" s="622"/>
      <c r="CU13" s="623">
        <v>12.9</v>
      </c>
      <c r="CV13" s="623"/>
      <c r="CW13" s="623"/>
      <c r="CX13" s="623"/>
      <c r="CY13" s="629">
        <v>48775127</v>
      </c>
      <c r="CZ13" s="621"/>
      <c r="DA13" s="621"/>
      <c r="DB13" s="621"/>
      <c r="DC13" s="621"/>
      <c r="DD13" s="621"/>
      <c r="DE13" s="621"/>
      <c r="DF13" s="621"/>
      <c r="DG13" s="621"/>
      <c r="DH13" s="621"/>
      <c r="DI13" s="621"/>
      <c r="DJ13" s="621"/>
      <c r="DK13" s="622"/>
      <c r="DL13" s="629">
        <v>14700422</v>
      </c>
      <c r="DM13" s="621"/>
      <c r="DN13" s="621"/>
      <c r="DO13" s="621"/>
      <c r="DP13" s="621"/>
      <c r="DQ13" s="621"/>
      <c r="DR13" s="621"/>
      <c r="DS13" s="621"/>
      <c r="DT13" s="621"/>
      <c r="DU13" s="621"/>
      <c r="DV13" s="621"/>
      <c r="DW13" s="621"/>
      <c r="DX13" s="630"/>
    </row>
    <row r="14" spans="2:138" ht="11.25" customHeight="1">
      <c r="B14" s="617" t="s">
        <v>209</v>
      </c>
      <c r="C14" s="618"/>
      <c r="D14" s="618"/>
      <c r="E14" s="618"/>
      <c r="F14" s="618"/>
      <c r="G14" s="618"/>
      <c r="H14" s="618"/>
      <c r="I14" s="618"/>
      <c r="J14" s="618"/>
      <c r="K14" s="618"/>
      <c r="L14" s="618"/>
      <c r="M14" s="618"/>
      <c r="N14" s="618"/>
      <c r="O14" s="618"/>
      <c r="P14" s="618"/>
      <c r="Q14" s="619"/>
      <c r="R14" s="620">
        <v>359228</v>
      </c>
      <c r="S14" s="621"/>
      <c r="T14" s="621"/>
      <c r="U14" s="621"/>
      <c r="V14" s="621"/>
      <c r="W14" s="621"/>
      <c r="X14" s="621"/>
      <c r="Y14" s="622"/>
      <c r="Z14" s="623">
        <v>0.1</v>
      </c>
      <c r="AA14" s="623"/>
      <c r="AB14" s="623"/>
      <c r="AC14" s="623"/>
      <c r="AD14" s="624">
        <v>359228</v>
      </c>
      <c r="AE14" s="624"/>
      <c r="AF14" s="624"/>
      <c r="AG14" s="624"/>
      <c r="AH14" s="624"/>
      <c r="AI14" s="624"/>
      <c r="AJ14" s="624"/>
      <c r="AK14" s="624"/>
      <c r="AL14" s="625">
        <v>0.1</v>
      </c>
      <c r="AM14" s="626"/>
      <c r="AN14" s="626"/>
      <c r="AO14" s="627"/>
      <c r="AP14" s="617" t="s">
        <v>210</v>
      </c>
      <c r="AQ14" s="618"/>
      <c r="AR14" s="618"/>
      <c r="AS14" s="618"/>
      <c r="AT14" s="618"/>
      <c r="AU14" s="618"/>
      <c r="AV14" s="618"/>
      <c r="AW14" s="618"/>
      <c r="AX14" s="618"/>
      <c r="AY14" s="618"/>
      <c r="AZ14" s="618"/>
      <c r="BA14" s="618"/>
      <c r="BB14" s="618"/>
      <c r="BC14" s="619"/>
      <c r="BD14" s="620">
        <v>523018</v>
      </c>
      <c r="BE14" s="621"/>
      <c r="BF14" s="621"/>
      <c r="BG14" s="621"/>
      <c r="BH14" s="621"/>
      <c r="BI14" s="621"/>
      <c r="BJ14" s="621"/>
      <c r="BK14" s="622"/>
      <c r="BL14" s="623">
        <v>0.4</v>
      </c>
      <c r="BM14" s="623"/>
      <c r="BN14" s="623"/>
      <c r="BO14" s="623"/>
      <c r="BP14" s="624" t="s">
        <v>102</v>
      </c>
      <c r="BQ14" s="624"/>
      <c r="BR14" s="624"/>
      <c r="BS14" s="624"/>
      <c r="BT14" s="624"/>
      <c r="BU14" s="624"/>
      <c r="BV14" s="624"/>
      <c r="BW14" s="628"/>
      <c r="BY14" s="617" t="s">
        <v>211</v>
      </c>
      <c r="BZ14" s="618"/>
      <c r="CA14" s="618"/>
      <c r="CB14" s="618"/>
      <c r="CC14" s="618"/>
      <c r="CD14" s="618"/>
      <c r="CE14" s="618"/>
      <c r="CF14" s="618"/>
      <c r="CG14" s="618"/>
      <c r="CH14" s="618"/>
      <c r="CI14" s="618"/>
      <c r="CJ14" s="618"/>
      <c r="CK14" s="618"/>
      <c r="CL14" s="619"/>
      <c r="CM14" s="620">
        <v>27034134</v>
      </c>
      <c r="CN14" s="621"/>
      <c r="CO14" s="621"/>
      <c r="CP14" s="621"/>
      <c r="CQ14" s="621"/>
      <c r="CR14" s="621"/>
      <c r="CS14" s="621"/>
      <c r="CT14" s="622"/>
      <c r="CU14" s="623">
        <v>5.5</v>
      </c>
      <c r="CV14" s="623"/>
      <c r="CW14" s="623"/>
      <c r="CX14" s="623"/>
      <c r="CY14" s="629">
        <v>3959867</v>
      </c>
      <c r="CZ14" s="621"/>
      <c r="DA14" s="621"/>
      <c r="DB14" s="621"/>
      <c r="DC14" s="621"/>
      <c r="DD14" s="621"/>
      <c r="DE14" s="621"/>
      <c r="DF14" s="621"/>
      <c r="DG14" s="621"/>
      <c r="DH14" s="621"/>
      <c r="DI14" s="621"/>
      <c r="DJ14" s="621"/>
      <c r="DK14" s="622"/>
      <c r="DL14" s="629">
        <v>22386434</v>
      </c>
      <c r="DM14" s="621"/>
      <c r="DN14" s="621"/>
      <c r="DO14" s="621"/>
      <c r="DP14" s="621"/>
      <c r="DQ14" s="621"/>
      <c r="DR14" s="621"/>
      <c r="DS14" s="621"/>
      <c r="DT14" s="621"/>
      <c r="DU14" s="621"/>
      <c r="DV14" s="621"/>
      <c r="DW14" s="621"/>
      <c r="DX14" s="630"/>
    </row>
    <row r="15" spans="2:138" ht="11.25" customHeight="1">
      <c r="B15" s="617" t="s">
        <v>212</v>
      </c>
      <c r="C15" s="618"/>
      <c r="D15" s="618"/>
      <c r="E15" s="618"/>
      <c r="F15" s="618"/>
      <c r="G15" s="618"/>
      <c r="H15" s="618"/>
      <c r="I15" s="618"/>
      <c r="J15" s="618"/>
      <c r="K15" s="618"/>
      <c r="L15" s="618"/>
      <c r="M15" s="618"/>
      <c r="N15" s="618"/>
      <c r="O15" s="618"/>
      <c r="P15" s="618"/>
      <c r="Q15" s="619"/>
      <c r="R15" s="620">
        <v>131246210</v>
      </c>
      <c r="S15" s="621"/>
      <c r="T15" s="621"/>
      <c r="U15" s="621"/>
      <c r="V15" s="621"/>
      <c r="W15" s="621"/>
      <c r="X15" s="621"/>
      <c r="Y15" s="622"/>
      <c r="Z15" s="623">
        <v>25.8</v>
      </c>
      <c r="AA15" s="623"/>
      <c r="AB15" s="623"/>
      <c r="AC15" s="623"/>
      <c r="AD15" s="624">
        <v>128149564</v>
      </c>
      <c r="AE15" s="624"/>
      <c r="AF15" s="624"/>
      <c r="AG15" s="624"/>
      <c r="AH15" s="624"/>
      <c r="AI15" s="624"/>
      <c r="AJ15" s="624"/>
      <c r="AK15" s="624"/>
      <c r="AL15" s="625">
        <v>46.5</v>
      </c>
      <c r="AM15" s="626"/>
      <c r="AN15" s="626"/>
      <c r="AO15" s="627"/>
      <c r="AP15" s="617" t="s">
        <v>213</v>
      </c>
      <c r="AQ15" s="618"/>
      <c r="AR15" s="618"/>
      <c r="AS15" s="618"/>
      <c r="AT15" s="618"/>
      <c r="AU15" s="618"/>
      <c r="AV15" s="618"/>
      <c r="AW15" s="618"/>
      <c r="AX15" s="618"/>
      <c r="AY15" s="618"/>
      <c r="AZ15" s="618"/>
      <c r="BA15" s="618"/>
      <c r="BB15" s="618"/>
      <c r="BC15" s="619"/>
      <c r="BD15" s="620">
        <v>30207286</v>
      </c>
      <c r="BE15" s="621"/>
      <c r="BF15" s="621"/>
      <c r="BG15" s="621"/>
      <c r="BH15" s="621"/>
      <c r="BI15" s="621"/>
      <c r="BJ15" s="621"/>
      <c r="BK15" s="622"/>
      <c r="BL15" s="623">
        <v>20.6</v>
      </c>
      <c r="BM15" s="623"/>
      <c r="BN15" s="623"/>
      <c r="BO15" s="623"/>
      <c r="BP15" s="624" t="s">
        <v>102</v>
      </c>
      <c r="BQ15" s="624"/>
      <c r="BR15" s="624"/>
      <c r="BS15" s="624"/>
      <c r="BT15" s="624"/>
      <c r="BU15" s="624"/>
      <c r="BV15" s="624"/>
      <c r="BW15" s="628"/>
      <c r="BY15" s="617" t="s">
        <v>214</v>
      </c>
      <c r="BZ15" s="618"/>
      <c r="CA15" s="618"/>
      <c r="CB15" s="618"/>
      <c r="CC15" s="618"/>
      <c r="CD15" s="618"/>
      <c r="CE15" s="618"/>
      <c r="CF15" s="618"/>
      <c r="CG15" s="618"/>
      <c r="CH15" s="618"/>
      <c r="CI15" s="618"/>
      <c r="CJ15" s="618"/>
      <c r="CK15" s="618"/>
      <c r="CL15" s="619"/>
      <c r="CM15" s="620" t="s">
        <v>102</v>
      </c>
      <c r="CN15" s="621"/>
      <c r="CO15" s="621"/>
      <c r="CP15" s="621"/>
      <c r="CQ15" s="621"/>
      <c r="CR15" s="621"/>
      <c r="CS15" s="621"/>
      <c r="CT15" s="622"/>
      <c r="CU15" s="623" t="s">
        <v>102</v>
      </c>
      <c r="CV15" s="623"/>
      <c r="CW15" s="623"/>
      <c r="CX15" s="623"/>
      <c r="CY15" s="629" t="s">
        <v>102</v>
      </c>
      <c r="CZ15" s="621"/>
      <c r="DA15" s="621"/>
      <c r="DB15" s="621"/>
      <c r="DC15" s="621"/>
      <c r="DD15" s="621"/>
      <c r="DE15" s="621"/>
      <c r="DF15" s="621"/>
      <c r="DG15" s="621"/>
      <c r="DH15" s="621"/>
      <c r="DI15" s="621"/>
      <c r="DJ15" s="621"/>
      <c r="DK15" s="622"/>
      <c r="DL15" s="629" t="s">
        <v>102</v>
      </c>
      <c r="DM15" s="621"/>
      <c r="DN15" s="621"/>
      <c r="DO15" s="621"/>
      <c r="DP15" s="621"/>
      <c r="DQ15" s="621"/>
      <c r="DR15" s="621"/>
      <c r="DS15" s="621"/>
      <c r="DT15" s="621"/>
      <c r="DU15" s="621"/>
      <c r="DV15" s="621"/>
      <c r="DW15" s="621"/>
      <c r="DX15" s="630"/>
    </row>
    <row r="16" spans="2:138" ht="11.25" customHeight="1">
      <c r="B16" s="617" t="s">
        <v>215</v>
      </c>
      <c r="C16" s="618"/>
      <c r="D16" s="618"/>
      <c r="E16" s="618"/>
      <c r="F16" s="618"/>
      <c r="G16" s="618"/>
      <c r="H16" s="618"/>
      <c r="I16" s="618"/>
      <c r="J16" s="618"/>
      <c r="K16" s="618"/>
      <c r="L16" s="618"/>
      <c r="M16" s="618"/>
      <c r="N16" s="618"/>
      <c r="O16" s="618"/>
      <c r="P16" s="618"/>
      <c r="Q16" s="619"/>
      <c r="R16" s="620">
        <v>128149564</v>
      </c>
      <c r="S16" s="621"/>
      <c r="T16" s="621"/>
      <c r="U16" s="621"/>
      <c r="V16" s="621"/>
      <c r="W16" s="621"/>
      <c r="X16" s="621"/>
      <c r="Y16" s="622"/>
      <c r="Z16" s="625">
        <v>25.2</v>
      </c>
      <c r="AA16" s="626"/>
      <c r="AB16" s="626"/>
      <c r="AC16" s="631"/>
      <c r="AD16" s="629">
        <v>128149564</v>
      </c>
      <c r="AE16" s="621"/>
      <c r="AF16" s="621"/>
      <c r="AG16" s="621"/>
      <c r="AH16" s="621"/>
      <c r="AI16" s="621"/>
      <c r="AJ16" s="621"/>
      <c r="AK16" s="622"/>
      <c r="AL16" s="625">
        <v>46.5</v>
      </c>
      <c r="AM16" s="626"/>
      <c r="AN16" s="626"/>
      <c r="AO16" s="627"/>
      <c r="AP16" s="617" t="s">
        <v>216</v>
      </c>
      <c r="AQ16" s="618"/>
      <c r="AR16" s="618"/>
      <c r="AS16" s="618"/>
      <c r="AT16" s="618"/>
      <c r="AU16" s="618"/>
      <c r="AV16" s="618"/>
      <c r="AW16" s="618"/>
      <c r="AX16" s="618"/>
      <c r="AY16" s="618"/>
      <c r="AZ16" s="618"/>
      <c r="BA16" s="618"/>
      <c r="BB16" s="618"/>
      <c r="BC16" s="619"/>
      <c r="BD16" s="620">
        <v>1170487</v>
      </c>
      <c r="BE16" s="621"/>
      <c r="BF16" s="621"/>
      <c r="BG16" s="621"/>
      <c r="BH16" s="621"/>
      <c r="BI16" s="621"/>
      <c r="BJ16" s="621"/>
      <c r="BK16" s="622"/>
      <c r="BL16" s="623">
        <v>0.8</v>
      </c>
      <c r="BM16" s="623"/>
      <c r="BN16" s="623"/>
      <c r="BO16" s="623"/>
      <c r="BP16" s="624" t="s">
        <v>102</v>
      </c>
      <c r="BQ16" s="624"/>
      <c r="BR16" s="624"/>
      <c r="BS16" s="624"/>
      <c r="BT16" s="624"/>
      <c r="BU16" s="624"/>
      <c r="BV16" s="624"/>
      <c r="BW16" s="628"/>
      <c r="BY16" s="617" t="s">
        <v>217</v>
      </c>
      <c r="BZ16" s="618"/>
      <c r="CA16" s="618"/>
      <c r="CB16" s="618"/>
      <c r="CC16" s="618"/>
      <c r="CD16" s="618"/>
      <c r="CE16" s="618"/>
      <c r="CF16" s="618"/>
      <c r="CG16" s="618"/>
      <c r="CH16" s="618"/>
      <c r="CI16" s="618"/>
      <c r="CJ16" s="618"/>
      <c r="CK16" s="618"/>
      <c r="CL16" s="619"/>
      <c r="CM16" s="620">
        <v>109013990</v>
      </c>
      <c r="CN16" s="621"/>
      <c r="CO16" s="621"/>
      <c r="CP16" s="621"/>
      <c r="CQ16" s="621"/>
      <c r="CR16" s="621"/>
      <c r="CS16" s="621"/>
      <c r="CT16" s="622"/>
      <c r="CU16" s="623">
        <v>22.2</v>
      </c>
      <c r="CV16" s="623"/>
      <c r="CW16" s="623"/>
      <c r="CX16" s="623"/>
      <c r="CY16" s="629">
        <v>9892720</v>
      </c>
      <c r="CZ16" s="621"/>
      <c r="DA16" s="621"/>
      <c r="DB16" s="621"/>
      <c r="DC16" s="621"/>
      <c r="DD16" s="621"/>
      <c r="DE16" s="621"/>
      <c r="DF16" s="621"/>
      <c r="DG16" s="621"/>
      <c r="DH16" s="621"/>
      <c r="DI16" s="621"/>
      <c r="DJ16" s="621"/>
      <c r="DK16" s="622"/>
      <c r="DL16" s="629">
        <v>79449307</v>
      </c>
      <c r="DM16" s="621"/>
      <c r="DN16" s="621"/>
      <c r="DO16" s="621"/>
      <c r="DP16" s="621"/>
      <c r="DQ16" s="621"/>
      <c r="DR16" s="621"/>
      <c r="DS16" s="621"/>
      <c r="DT16" s="621"/>
      <c r="DU16" s="621"/>
      <c r="DV16" s="621"/>
      <c r="DW16" s="621"/>
      <c r="DX16" s="630"/>
    </row>
    <row r="17" spans="2:128" ht="11.25" customHeight="1">
      <c r="B17" s="617" t="s">
        <v>218</v>
      </c>
      <c r="C17" s="618"/>
      <c r="D17" s="618"/>
      <c r="E17" s="618"/>
      <c r="F17" s="618"/>
      <c r="G17" s="618"/>
      <c r="H17" s="618"/>
      <c r="I17" s="618"/>
      <c r="J17" s="618"/>
      <c r="K17" s="618"/>
      <c r="L17" s="618"/>
      <c r="M17" s="618"/>
      <c r="N17" s="618"/>
      <c r="O17" s="618"/>
      <c r="P17" s="618"/>
      <c r="Q17" s="619"/>
      <c r="R17" s="620">
        <v>3082529</v>
      </c>
      <c r="S17" s="621"/>
      <c r="T17" s="621"/>
      <c r="U17" s="621"/>
      <c r="V17" s="621"/>
      <c r="W17" s="621"/>
      <c r="X17" s="621"/>
      <c r="Y17" s="622"/>
      <c r="Z17" s="625">
        <v>0.6</v>
      </c>
      <c r="AA17" s="626"/>
      <c r="AB17" s="626"/>
      <c r="AC17" s="631"/>
      <c r="AD17" s="629" t="s">
        <v>102</v>
      </c>
      <c r="AE17" s="621"/>
      <c r="AF17" s="621"/>
      <c r="AG17" s="621"/>
      <c r="AH17" s="621"/>
      <c r="AI17" s="621"/>
      <c r="AJ17" s="621"/>
      <c r="AK17" s="622"/>
      <c r="AL17" s="625" t="s">
        <v>102</v>
      </c>
      <c r="AM17" s="626"/>
      <c r="AN17" s="626"/>
      <c r="AO17" s="627"/>
      <c r="AP17" s="617" t="s">
        <v>219</v>
      </c>
      <c r="AQ17" s="618"/>
      <c r="AR17" s="618"/>
      <c r="AS17" s="618"/>
      <c r="AT17" s="618"/>
      <c r="AU17" s="618"/>
      <c r="AV17" s="618"/>
      <c r="AW17" s="618"/>
      <c r="AX17" s="618"/>
      <c r="AY17" s="618"/>
      <c r="AZ17" s="618"/>
      <c r="BA17" s="618"/>
      <c r="BB17" s="618"/>
      <c r="BC17" s="619"/>
      <c r="BD17" s="620">
        <v>29036799</v>
      </c>
      <c r="BE17" s="621"/>
      <c r="BF17" s="621"/>
      <c r="BG17" s="621"/>
      <c r="BH17" s="621"/>
      <c r="BI17" s="621"/>
      <c r="BJ17" s="621"/>
      <c r="BK17" s="622"/>
      <c r="BL17" s="623">
        <v>19.8</v>
      </c>
      <c r="BM17" s="623"/>
      <c r="BN17" s="623"/>
      <c r="BO17" s="623"/>
      <c r="BP17" s="624" t="s">
        <v>102</v>
      </c>
      <c r="BQ17" s="624"/>
      <c r="BR17" s="624"/>
      <c r="BS17" s="624"/>
      <c r="BT17" s="624"/>
      <c r="BU17" s="624"/>
      <c r="BV17" s="624"/>
      <c r="BW17" s="628"/>
      <c r="BY17" s="617" t="s">
        <v>220</v>
      </c>
      <c r="BZ17" s="618"/>
      <c r="CA17" s="618"/>
      <c r="CB17" s="618"/>
      <c r="CC17" s="618"/>
      <c r="CD17" s="618"/>
      <c r="CE17" s="618"/>
      <c r="CF17" s="618"/>
      <c r="CG17" s="618"/>
      <c r="CH17" s="618"/>
      <c r="CI17" s="618"/>
      <c r="CJ17" s="618"/>
      <c r="CK17" s="618"/>
      <c r="CL17" s="619"/>
      <c r="CM17" s="620">
        <v>642074</v>
      </c>
      <c r="CN17" s="621"/>
      <c r="CO17" s="621"/>
      <c r="CP17" s="621"/>
      <c r="CQ17" s="621"/>
      <c r="CR17" s="621"/>
      <c r="CS17" s="621"/>
      <c r="CT17" s="622"/>
      <c r="CU17" s="623">
        <v>0.1</v>
      </c>
      <c r="CV17" s="623"/>
      <c r="CW17" s="623"/>
      <c r="CX17" s="623"/>
      <c r="CY17" s="629" t="s">
        <v>102</v>
      </c>
      <c r="CZ17" s="621"/>
      <c r="DA17" s="621"/>
      <c r="DB17" s="621"/>
      <c r="DC17" s="621"/>
      <c r="DD17" s="621"/>
      <c r="DE17" s="621"/>
      <c r="DF17" s="621"/>
      <c r="DG17" s="621"/>
      <c r="DH17" s="621"/>
      <c r="DI17" s="621"/>
      <c r="DJ17" s="621"/>
      <c r="DK17" s="622"/>
      <c r="DL17" s="629">
        <v>59040</v>
      </c>
      <c r="DM17" s="621"/>
      <c r="DN17" s="621"/>
      <c r="DO17" s="621"/>
      <c r="DP17" s="621"/>
      <c r="DQ17" s="621"/>
      <c r="DR17" s="621"/>
      <c r="DS17" s="621"/>
      <c r="DT17" s="621"/>
      <c r="DU17" s="621"/>
      <c r="DV17" s="621"/>
      <c r="DW17" s="621"/>
      <c r="DX17" s="630"/>
    </row>
    <row r="18" spans="2:128" ht="11.25" customHeight="1">
      <c r="B18" s="617" t="s">
        <v>221</v>
      </c>
      <c r="C18" s="618"/>
      <c r="D18" s="618"/>
      <c r="E18" s="618"/>
      <c r="F18" s="618"/>
      <c r="G18" s="618"/>
      <c r="H18" s="618"/>
      <c r="I18" s="618"/>
      <c r="J18" s="618"/>
      <c r="K18" s="618"/>
      <c r="L18" s="618"/>
      <c r="M18" s="618"/>
      <c r="N18" s="618"/>
      <c r="O18" s="618"/>
      <c r="P18" s="618"/>
      <c r="Q18" s="619"/>
      <c r="R18" s="620">
        <v>14117</v>
      </c>
      <c r="S18" s="621"/>
      <c r="T18" s="621"/>
      <c r="U18" s="621"/>
      <c r="V18" s="621"/>
      <c r="W18" s="621"/>
      <c r="X18" s="621"/>
      <c r="Y18" s="622"/>
      <c r="Z18" s="625">
        <v>0</v>
      </c>
      <c r="AA18" s="626"/>
      <c r="AB18" s="626"/>
      <c r="AC18" s="631"/>
      <c r="AD18" s="629" t="s">
        <v>102</v>
      </c>
      <c r="AE18" s="621"/>
      <c r="AF18" s="621"/>
      <c r="AG18" s="621"/>
      <c r="AH18" s="621"/>
      <c r="AI18" s="621"/>
      <c r="AJ18" s="621"/>
      <c r="AK18" s="622"/>
      <c r="AL18" s="625" t="s">
        <v>102</v>
      </c>
      <c r="AM18" s="626"/>
      <c r="AN18" s="626"/>
      <c r="AO18" s="627"/>
      <c r="AP18" s="617" t="s">
        <v>222</v>
      </c>
      <c r="AQ18" s="618"/>
      <c r="AR18" s="618"/>
      <c r="AS18" s="618"/>
      <c r="AT18" s="618"/>
      <c r="AU18" s="618"/>
      <c r="AV18" s="618"/>
      <c r="AW18" s="618"/>
      <c r="AX18" s="618"/>
      <c r="AY18" s="618"/>
      <c r="AZ18" s="618"/>
      <c r="BA18" s="618"/>
      <c r="BB18" s="618"/>
      <c r="BC18" s="619"/>
      <c r="BD18" s="620">
        <v>39147105</v>
      </c>
      <c r="BE18" s="621"/>
      <c r="BF18" s="621"/>
      <c r="BG18" s="621"/>
      <c r="BH18" s="621"/>
      <c r="BI18" s="621"/>
      <c r="BJ18" s="621"/>
      <c r="BK18" s="622"/>
      <c r="BL18" s="623">
        <v>26.7</v>
      </c>
      <c r="BM18" s="623"/>
      <c r="BN18" s="623"/>
      <c r="BO18" s="623"/>
      <c r="BP18" s="624" t="s">
        <v>102</v>
      </c>
      <c r="BQ18" s="624"/>
      <c r="BR18" s="624"/>
      <c r="BS18" s="624"/>
      <c r="BT18" s="624"/>
      <c r="BU18" s="624"/>
      <c r="BV18" s="624"/>
      <c r="BW18" s="628"/>
      <c r="BY18" s="617" t="s">
        <v>223</v>
      </c>
      <c r="BZ18" s="618"/>
      <c r="CA18" s="618"/>
      <c r="CB18" s="618"/>
      <c r="CC18" s="618"/>
      <c r="CD18" s="618"/>
      <c r="CE18" s="618"/>
      <c r="CF18" s="618"/>
      <c r="CG18" s="618"/>
      <c r="CH18" s="618"/>
      <c r="CI18" s="618"/>
      <c r="CJ18" s="618"/>
      <c r="CK18" s="618"/>
      <c r="CL18" s="619"/>
      <c r="CM18" s="620">
        <v>92055315</v>
      </c>
      <c r="CN18" s="621"/>
      <c r="CO18" s="621"/>
      <c r="CP18" s="621"/>
      <c r="CQ18" s="621"/>
      <c r="CR18" s="621"/>
      <c r="CS18" s="621"/>
      <c r="CT18" s="622"/>
      <c r="CU18" s="623">
        <v>18.8</v>
      </c>
      <c r="CV18" s="623"/>
      <c r="CW18" s="623"/>
      <c r="CX18" s="623"/>
      <c r="CY18" s="629" t="s">
        <v>102</v>
      </c>
      <c r="CZ18" s="621"/>
      <c r="DA18" s="621"/>
      <c r="DB18" s="621"/>
      <c r="DC18" s="621"/>
      <c r="DD18" s="621"/>
      <c r="DE18" s="621"/>
      <c r="DF18" s="621"/>
      <c r="DG18" s="621"/>
      <c r="DH18" s="621"/>
      <c r="DI18" s="621"/>
      <c r="DJ18" s="621"/>
      <c r="DK18" s="622"/>
      <c r="DL18" s="629">
        <v>91440439</v>
      </c>
      <c r="DM18" s="621"/>
      <c r="DN18" s="621"/>
      <c r="DO18" s="621"/>
      <c r="DP18" s="621"/>
      <c r="DQ18" s="621"/>
      <c r="DR18" s="621"/>
      <c r="DS18" s="621"/>
      <c r="DT18" s="621"/>
      <c r="DU18" s="621"/>
      <c r="DV18" s="621"/>
      <c r="DW18" s="621"/>
      <c r="DX18" s="630"/>
    </row>
    <row r="19" spans="2:128" ht="11.25" customHeight="1">
      <c r="B19" s="617" t="s">
        <v>224</v>
      </c>
      <c r="C19" s="618"/>
      <c r="D19" s="618"/>
      <c r="E19" s="618"/>
      <c r="F19" s="618"/>
      <c r="G19" s="618"/>
      <c r="H19" s="618"/>
      <c r="I19" s="618"/>
      <c r="J19" s="618"/>
      <c r="K19" s="618"/>
      <c r="L19" s="618"/>
      <c r="M19" s="618"/>
      <c r="N19" s="618"/>
      <c r="O19" s="618"/>
      <c r="P19" s="618"/>
      <c r="Q19" s="619"/>
      <c r="R19" s="620">
        <v>295914887</v>
      </c>
      <c r="S19" s="621"/>
      <c r="T19" s="621"/>
      <c r="U19" s="621"/>
      <c r="V19" s="621"/>
      <c r="W19" s="621"/>
      <c r="X19" s="621"/>
      <c r="Y19" s="622"/>
      <c r="Z19" s="625">
        <v>58.2</v>
      </c>
      <c r="AA19" s="626"/>
      <c r="AB19" s="626"/>
      <c r="AC19" s="631"/>
      <c r="AD19" s="629">
        <v>270446463</v>
      </c>
      <c r="AE19" s="621"/>
      <c r="AF19" s="621"/>
      <c r="AG19" s="621"/>
      <c r="AH19" s="621"/>
      <c r="AI19" s="621"/>
      <c r="AJ19" s="621"/>
      <c r="AK19" s="622"/>
      <c r="AL19" s="625">
        <v>98.2</v>
      </c>
      <c r="AM19" s="626"/>
      <c r="AN19" s="626"/>
      <c r="AO19" s="627"/>
      <c r="AP19" s="617" t="s">
        <v>225</v>
      </c>
      <c r="AQ19" s="618"/>
      <c r="AR19" s="618"/>
      <c r="AS19" s="618"/>
      <c r="AT19" s="618"/>
      <c r="AU19" s="618"/>
      <c r="AV19" s="618"/>
      <c r="AW19" s="618"/>
      <c r="AX19" s="618"/>
      <c r="AY19" s="618"/>
      <c r="AZ19" s="618"/>
      <c r="BA19" s="618"/>
      <c r="BB19" s="618"/>
      <c r="BC19" s="619"/>
      <c r="BD19" s="620">
        <v>2939616</v>
      </c>
      <c r="BE19" s="621"/>
      <c r="BF19" s="621"/>
      <c r="BG19" s="621"/>
      <c r="BH19" s="621"/>
      <c r="BI19" s="621"/>
      <c r="BJ19" s="621"/>
      <c r="BK19" s="622"/>
      <c r="BL19" s="623">
        <v>2</v>
      </c>
      <c r="BM19" s="623"/>
      <c r="BN19" s="623"/>
      <c r="BO19" s="623"/>
      <c r="BP19" s="624" t="s">
        <v>102</v>
      </c>
      <c r="BQ19" s="624"/>
      <c r="BR19" s="624"/>
      <c r="BS19" s="624"/>
      <c r="BT19" s="624"/>
      <c r="BU19" s="624"/>
      <c r="BV19" s="624"/>
      <c r="BW19" s="628"/>
      <c r="BY19" s="617" t="s">
        <v>226</v>
      </c>
      <c r="BZ19" s="618"/>
      <c r="CA19" s="618"/>
      <c r="CB19" s="618"/>
      <c r="CC19" s="618"/>
      <c r="CD19" s="618"/>
      <c r="CE19" s="618"/>
      <c r="CF19" s="618"/>
      <c r="CG19" s="618"/>
      <c r="CH19" s="618"/>
      <c r="CI19" s="618"/>
      <c r="CJ19" s="618"/>
      <c r="CK19" s="618"/>
      <c r="CL19" s="619"/>
      <c r="CM19" s="620">
        <v>134192</v>
      </c>
      <c r="CN19" s="621"/>
      <c r="CO19" s="621"/>
      <c r="CP19" s="621"/>
      <c r="CQ19" s="621"/>
      <c r="CR19" s="621"/>
      <c r="CS19" s="621"/>
      <c r="CT19" s="622"/>
      <c r="CU19" s="623">
        <v>0</v>
      </c>
      <c r="CV19" s="623"/>
      <c r="CW19" s="623"/>
      <c r="CX19" s="623"/>
      <c r="CY19" s="629" t="s">
        <v>102</v>
      </c>
      <c r="CZ19" s="621"/>
      <c r="DA19" s="621"/>
      <c r="DB19" s="621"/>
      <c r="DC19" s="621"/>
      <c r="DD19" s="621"/>
      <c r="DE19" s="621"/>
      <c r="DF19" s="621"/>
      <c r="DG19" s="621"/>
      <c r="DH19" s="621"/>
      <c r="DI19" s="621"/>
      <c r="DJ19" s="621"/>
      <c r="DK19" s="622"/>
      <c r="DL19" s="629">
        <v>134192</v>
      </c>
      <c r="DM19" s="621"/>
      <c r="DN19" s="621"/>
      <c r="DO19" s="621"/>
      <c r="DP19" s="621"/>
      <c r="DQ19" s="621"/>
      <c r="DR19" s="621"/>
      <c r="DS19" s="621"/>
      <c r="DT19" s="621"/>
      <c r="DU19" s="621"/>
      <c r="DV19" s="621"/>
      <c r="DW19" s="621"/>
      <c r="DX19" s="630"/>
    </row>
    <row r="20" spans="2:128" ht="11.25" customHeight="1">
      <c r="B20" s="617" t="s">
        <v>227</v>
      </c>
      <c r="C20" s="618"/>
      <c r="D20" s="618"/>
      <c r="E20" s="618"/>
      <c r="F20" s="618"/>
      <c r="G20" s="618"/>
      <c r="H20" s="618"/>
      <c r="I20" s="618"/>
      <c r="J20" s="618"/>
      <c r="K20" s="618"/>
      <c r="L20" s="618"/>
      <c r="M20" s="618"/>
      <c r="N20" s="618"/>
      <c r="O20" s="618"/>
      <c r="P20" s="618"/>
      <c r="Q20" s="619"/>
      <c r="R20" s="620">
        <v>330225</v>
      </c>
      <c r="S20" s="621"/>
      <c r="T20" s="621"/>
      <c r="U20" s="621"/>
      <c r="V20" s="621"/>
      <c r="W20" s="621"/>
      <c r="X20" s="621"/>
      <c r="Y20" s="622"/>
      <c r="Z20" s="625">
        <v>0.1</v>
      </c>
      <c r="AA20" s="626"/>
      <c r="AB20" s="626"/>
      <c r="AC20" s="631"/>
      <c r="AD20" s="629">
        <v>330225</v>
      </c>
      <c r="AE20" s="621"/>
      <c r="AF20" s="621"/>
      <c r="AG20" s="621"/>
      <c r="AH20" s="621"/>
      <c r="AI20" s="621"/>
      <c r="AJ20" s="621"/>
      <c r="AK20" s="622"/>
      <c r="AL20" s="625">
        <v>0.1</v>
      </c>
      <c r="AM20" s="626"/>
      <c r="AN20" s="626"/>
      <c r="AO20" s="627"/>
      <c r="AP20" s="632" t="s">
        <v>228</v>
      </c>
      <c r="AQ20" s="633"/>
      <c r="AR20" s="633"/>
      <c r="AS20" s="633"/>
      <c r="AT20" s="633"/>
      <c r="AU20" s="633"/>
      <c r="AV20" s="633"/>
      <c r="AW20" s="633"/>
      <c r="AX20" s="633"/>
      <c r="AY20" s="633"/>
      <c r="AZ20" s="633"/>
      <c r="BA20" s="633"/>
      <c r="BB20" s="633"/>
      <c r="BC20" s="634"/>
      <c r="BD20" s="620">
        <v>1180089</v>
      </c>
      <c r="BE20" s="621"/>
      <c r="BF20" s="621"/>
      <c r="BG20" s="621"/>
      <c r="BH20" s="621"/>
      <c r="BI20" s="621"/>
      <c r="BJ20" s="621"/>
      <c r="BK20" s="622"/>
      <c r="BL20" s="623">
        <v>0.8</v>
      </c>
      <c r="BM20" s="623"/>
      <c r="BN20" s="623"/>
      <c r="BO20" s="623"/>
      <c r="BP20" s="624" t="s">
        <v>102</v>
      </c>
      <c r="BQ20" s="624"/>
      <c r="BR20" s="624"/>
      <c r="BS20" s="624"/>
      <c r="BT20" s="624"/>
      <c r="BU20" s="624"/>
      <c r="BV20" s="624"/>
      <c r="BW20" s="628"/>
      <c r="BY20" s="632" t="s">
        <v>229</v>
      </c>
      <c r="BZ20" s="633"/>
      <c r="CA20" s="633"/>
      <c r="CB20" s="633"/>
      <c r="CC20" s="633"/>
      <c r="CD20" s="633"/>
      <c r="CE20" s="633"/>
      <c r="CF20" s="633"/>
      <c r="CG20" s="633"/>
      <c r="CH20" s="633"/>
      <c r="CI20" s="633"/>
      <c r="CJ20" s="633"/>
      <c r="CK20" s="633"/>
      <c r="CL20" s="634"/>
      <c r="CM20" s="620" t="s">
        <v>102</v>
      </c>
      <c r="CN20" s="621"/>
      <c r="CO20" s="621"/>
      <c r="CP20" s="621"/>
      <c r="CQ20" s="621"/>
      <c r="CR20" s="621"/>
      <c r="CS20" s="621"/>
      <c r="CT20" s="622"/>
      <c r="CU20" s="623" t="s">
        <v>102</v>
      </c>
      <c r="CV20" s="623"/>
      <c r="CW20" s="623"/>
      <c r="CX20" s="623"/>
      <c r="CY20" s="629" t="s">
        <v>102</v>
      </c>
      <c r="CZ20" s="621"/>
      <c r="DA20" s="621"/>
      <c r="DB20" s="621"/>
      <c r="DC20" s="621"/>
      <c r="DD20" s="621"/>
      <c r="DE20" s="621"/>
      <c r="DF20" s="621"/>
      <c r="DG20" s="621"/>
      <c r="DH20" s="621"/>
      <c r="DI20" s="621"/>
      <c r="DJ20" s="621"/>
      <c r="DK20" s="622"/>
      <c r="DL20" s="629" t="s">
        <v>102</v>
      </c>
      <c r="DM20" s="621"/>
      <c r="DN20" s="621"/>
      <c r="DO20" s="621"/>
      <c r="DP20" s="621"/>
      <c r="DQ20" s="621"/>
      <c r="DR20" s="621"/>
      <c r="DS20" s="621"/>
      <c r="DT20" s="621"/>
      <c r="DU20" s="621"/>
      <c r="DV20" s="621"/>
      <c r="DW20" s="621"/>
      <c r="DX20" s="630"/>
    </row>
    <row r="21" spans="2:128" ht="11.25" customHeight="1">
      <c r="B21" s="617" t="s">
        <v>230</v>
      </c>
      <c r="C21" s="618"/>
      <c r="D21" s="618"/>
      <c r="E21" s="618"/>
      <c r="F21" s="618"/>
      <c r="G21" s="618"/>
      <c r="H21" s="618"/>
      <c r="I21" s="618"/>
      <c r="J21" s="618"/>
      <c r="K21" s="618"/>
      <c r="L21" s="618"/>
      <c r="M21" s="618"/>
      <c r="N21" s="618"/>
      <c r="O21" s="618"/>
      <c r="P21" s="618"/>
      <c r="Q21" s="619"/>
      <c r="R21" s="620">
        <v>2362835</v>
      </c>
      <c r="S21" s="621"/>
      <c r="T21" s="621"/>
      <c r="U21" s="621"/>
      <c r="V21" s="621"/>
      <c r="W21" s="621"/>
      <c r="X21" s="621"/>
      <c r="Y21" s="622"/>
      <c r="Z21" s="625">
        <v>0.5</v>
      </c>
      <c r="AA21" s="626"/>
      <c r="AB21" s="626"/>
      <c r="AC21" s="631"/>
      <c r="AD21" s="629" t="s">
        <v>102</v>
      </c>
      <c r="AE21" s="621"/>
      <c r="AF21" s="621"/>
      <c r="AG21" s="621"/>
      <c r="AH21" s="621"/>
      <c r="AI21" s="621"/>
      <c r="AJ21" s="621"/>
      <c r="AK21" s="622"/>
      <c r="AL21" s="625" t="s">
        <v>102</v>
      </c>
      <c r="AM21" s="626"/>
      <c r="AN21" s="626"/>
      <c r="AO21" s="627"/>
      <c r="AP21" s="632" t="s">
        <v>231</v>
      </c>
      <c r="AQ21" s="633"/>
      <c r="AR21" s="633"/>
      <c r="AS21" s="633"/>
      <c r="AT21" s="633"/>
      <c r="AU21" s="633"/>
      <c r="AV21" s="633"/>
      <c r="AW21" s="633"/>
      <c r="AX21" s="633"/>
      <c r="AY21" s="633"/>
      <c r="AZ21" s="633"/>
      <c r="BA21" s="633"/>
      <c r="BB21" s="633"/>
      <c r="BC21" s="634"/>
      <c r="BD21" s="620">
        <v>316024</v>
      </c>
      <c r="BE21" s="621"/>
      <c r="BF21" s="621"/>
      <c r="BG21" s="621"/>
      <c r="BH21" s="621"/>
      <c r="BI21" s="621"/>
      <c r="BJ21" s="621"/>
      <c r="BK21" s="622"/>
      <c r="BL21" s="623">
        <v>0.2</v>
      </c>
      <c r="BM21" s="623"/>
      <c r="BN21" s="623"/>
      <c r="BO21" s="623"/>
      <c r="BP21" s="624" t="s">
        <v>102</v>
      </c>
      <c r="BQ21" s="624"/>
      <c r="BR21" s="624"/>
      <c r="BS21" s="624"/>
      <c r="BT21" s="624"/>
      <c r="BU21" s="624"/>
      <c r="BV21" s="624"/>
      <c r="BW21" s="628"/>
      <c r="BY21" s="632" t="s">
        <v>232</v>
      </c>
      <c r="BZ21" s="633"/>
      <c r="CA21" s="633"/>
      <c r="CB21" s="633"/>
      <c r="CC21" s="633"/>
      <c r="CD21" s="633"/>
      <c r="CE21" s="633"/>
      <c r="CF21" s="633"/>
      <c r="CG21" s="633"/>
      <c r="CH21" s="633"/>
      <c r="CI21" s="633"/>
      <c r="CJ21" s="633"/>
      <c r="CK21" s="633"/>
      <c r="CL21" s="634"/>
      <c r="CM21" s="620">
        <v>174286</v>
      </c>
      <c r="CN21" s="621"/>
      <c r="CO21" s="621"/>
      <c r="CP21" s="621"/>
      <c r="CQ21" s="621"/>
      <c r="CR21" s="621"/>
      <c r="CS21" s="621"/>
      <c r="CT21" s="622"/>
      <c r="CU21" s="623">
        <v>0</v>
      </c>
      <c r="CV21" s="623"/>
      <c r="CW21" s="623"/>
      <c r="CX21" s="623"/>
      <c r="CY21" s="629" t="s">
        <v>102</v>
      </c>
      <c r="CZ21" s="621"/>
      <c r="DA21" s="621"/>
      <c r="DB21" s="621"/>
      <c r="DC21" s="621"/>
      <c r="DD21" s="621"/>
      <c r="DE21" s="621"/>
      <c r="DF21" s="621"/>
      <c r="DG21" s="621"/>
      <c r="DH21" s="621"/>
      <c r="DI21" s="621"/>
      <c r="DJ21" s="621"/>
      <c r="DK21" s="622"/>
      <c r="DL21" s="629">
        <v>174286</v>
      </c>
      <c r="DM21" s="621"/>
      <c r="DN21" s="621"/>
      <c r="DO21" s="621"/>
      <c r="DP21" s="621"/>
      <c r="DQ21" s="621"/>
      <c r="DR21" s="621"/>
      <c r="DS21" s="621"/>
      <c r="DT21" s="621"/>
      <c r="DU21" s="621"/>
      <c r="DV21" s="621"/>
      <c r="DW21" s="621"/>
      <c r="DX21" s="630"/>
    </row>
    <row r="22" spans="2:128" ht="11.25" customHeight="1">
      <c r="B22" s="617" t="s">
        <v>233</v>
      </c>
      <c r="C22" s="618"/>
      <c r="D22" s="618"/>
      <c r="E22" s="618"/>
      <c r="F22" s="618"/>
      <c r="G22" s="618"/>
      <c r="H22" s="618"/>
      <c r="I22" s="618"/>
      <c r="J22" s="618"/>
      <c r="K22" s="618"/>
      <c r="L22" s="618"/>
      <c r="M22" s="618"/>
      <c r="N22" s="618"/>
      <c r="O22" s="618"/>
      <c r="P22" s="618"/>
      <c r="Q22" s="619"/>
      <c r="R22" s="620">
        <v>7853794</v>
      </c>
      <c r="S22" s="621"/>
      <c r="T22" s="621"/>
      <c r="U22" s="621"/>
      <c r="V22" s="621"/>
      <c r="W22" s="621"/>
      <c r="X22" s="621"/>
      <c r="Y22" s="622"/>
      <c r="Z22" s="625">
        <v>1.5</v>
      </c>
      <c r="AA22" s="626"/>
      <c r="AB22" s="626"/>
      <c r="AC22" s="631"/>
      <c r="AD22" s="629">
        <v>4110242</v>
      </c>
      <c r="AE22" s="621"/>
      <c r="AF22" s="621"/>
      <c r="AG22" s="621"/>
      <c r="AH22" s="621"/>
      <c r="AI22" s="621"/>
      <c r="AJ22" s="621"/>
      <c r="AK22" s="622"/>
      <c r="AL22" s="625">
        <v>1.5</v>
      </c>
      <c r="AM22" s="626"/>
      <c r="AN22" s="626"/>
      <c r="AO22" s="627"/>
      <c r="AP22" s="632" t="s">
        <v>234</v>
      </c>
      <c r="AQ22" s="633"/>
      <c r="AR22" s="633"/>
      <c r="AS22" s="633"/>
      <c r="AT22" s="633"/>
      <c r="AU22" s="633"/>
      <c r="AV22" s="633"/>
      <c r="AW22" s="633"/>
      <c r="AX22" s="633"/>
      <c r="AY22" s="633"/>
      <c r="AZ22" s="633"/>
      <c r="BA22" s="633"/>
      <c r="BB22" s="633"/>
      <c r="BC22" s="634"/>
      <c r="BD22" s="620">
        <v>1353994</v>
      </c>
      <c r="BE22" s="621"/>
      <c r="BF22" s="621"/>
      <c r="BG22" s="621"/>
      <c r="BH22" s="621"/>
      <c r="BI22" s="621"/>
      <c r="BJ22" s="621"/>
      <c r="BK22" s="622"/>
      <c r="BL22" s="623">
        <v>0.9</v>
      </c>
      <c r="BM22" s="623"/>
      <c r="BN22" s="623"/>
      <c r="BO22" s="623"/>
      <c r="BP22" s="624" t="s">
        <v>102</v>
      </c>
      <c r="BQ22" s="624"/>
      <c r="BR22" s="624"/>
      <c r="BS22" s="624"/>
      <c r="BT22" s="624"/>
      <c r="BU22" s="624"/>
      <c r="BV22" s="624"/>
      <c r="BW22" s="628"/>
      <c r="BY22" s="632" t="s">
        <v>235</v>
      </c>
      <c r="BZ22" s="633"/>
      <c r="CA22" s="633"/>
      <c r="CB22" s="633"/>
      <c r="CC22" s="633"/>
      <c r="CD22" s="633"/>
      <c r="CE22" s="633"/>
      <c r="CF22" s="633"/>
      <c r="CG22" s="633"/>
      <c r="CH22" s="633"/>
      <c r="CI22" s="633"/>
      <c r="CJ22" s="633"/>
      <c r="CK22" s="633"/>
      <c r="CL22" s="634"/>
      <c r="CM22" s="620">
        <v>622000</v>
      </c>
      <c r="CN22" s="621"/>
      <c r="CO22" s="621"/>
      <c r="CP22" s="621"/>
      <c r="CQ22" s="621"/>
      <c r="CR22" s="621"/>
      <c r="CS22" s="621"/>
      <c r="CT22" s="622"/>
      <c r="CU22" s="623">
        <v>0.1</v>
      </c>
      <c r="CV22" s="623"/>
      <c r="CW22" s="623"/>
      <c r="CX22" s="623"/>
      <c r="CY22" s="629" t="s">
        <v>102</v>
      </c>
      <c r="CZ22" s="621"/>
      <c r="DA22" s="621"/>
      <c r="DB22" s="621"/>
      <c r="DC22" s="621"/>
      <c r="DD22" s="621"/>
      <c r="DE22" s="621"/>
      <c r="DF22" s="621"/>
      <c r="DG22" s="621"/>
      <c r="DH22" s="621"/>
      <c r="DI22" s="621"/>
      <c r="DJ22" s="621"/>
      <c r="DK22" s="622"/>
      <c r="DL22" s="629">
        <v>622000</v>
      </c>
      <c r="DM22" s="621"/>
      <c r="DN22" s="621"/>
      <c r="DO22" s="621"/>
      <c r="DP22" s="621"/>
      <c r="DQ22" s="621"/>
      <c r="DR22" s="621"/>
      <c r="DS22" s="621"/>
      <c r="DT22" s="621"/>
      <c r="DU22" s="621"/>
      <c r="DV22" s="621"/>
      <c r="DW22" s="621"/>
      <c r="DX22" s="630"/>
    </row>
    <row r="23" spans="2:128" ht="11.25" customHeight="1">
      <c r="B23" s="617" t="s">
        <v>236</v>
      </c>
      <c r="C23" s="618"/>
      <c r="D23" s="618"/>
      <c r="E23" s="618"/>
      <c r="F23" s="618"/>
      <c r="G23" s="618"/>
      <c r="H23" s="618"/>
      <c r="I23" s="618"/>
      <c r="J23" s="618"/>
      <c r="K23" s="618"/>
      <c r="L23" s="618"/>
      <c r="M23" s="618"/>
      <c r="N23" s="618"/>
      <c r="O23" s="618"/>
      <c r="P23" s="618"/>
      <c r="Q23" s="619"/>
      <c r="R23" s="620">
        <v>1927117</v>
      </c>
      <c r="S23" s="621"/>
      <c r="T23" s="621"/>
      <c r="U23" s="621"/>
      <c r="V23" s="621"/>
      <c r="W23" s="621"/>
      <c r="X23" s="621"/>
      <c r="Y23" s="622"/>
      <c r="Z23" s="625">
        <v>0.4</v>
      </c>
      <c r="AA23" s="626"/>
      <c r="AB23" s="626"/>
      <c r="AC23" s="631"/>
      <c r="AD23" s="629" t="s">
        <v>102</v>
      </c>
      <c r="AE23" s="621"/>
      <c r="AF23" s="621"/>
      <c r="AG23" s="621"/>
      <c r="AH23" s="621"/>
      <c r="AI23" s="621"/>
      <c r="AJ23" s="621"/>
      <c r="AK23" s="622"/>
      <c r="AL23" s="625" t="s">
        <v>102</v>
      </c>
      <c r="AM23" s="626"/>
      <c r="AN23" s="626"/>
      <c r="AO23" s="627"/>
      <c r="AP23" s="632" t="s">
        <v>237</v>
      </c>
      <c r="AQ23" s="633"/>
      <c r="AR23" s="633"/>
      <c r="AS23" s="633"/>
      <c r="AT23" s="633"/>
      <c r="AU23" s="633"/>
      <c r="AV23" s="633"/>
      <c r="AW23" s="633"/>
      <c r="AX23" s="633"/>
      <c r="AY23" s="633"/>
      <c r="AZ23" s="633"/>
      <c r="BA23" s="633"/>
      <c r="BB23" s="633"/>
      <c r="BC23" s="634"/>
      <c r="BD23" s="620">
        <v>10687704</v>
      </c>
      <c r="BE23" s="621"/>
      <c r="BF23" s="621"/>
      <c r="BG23" s="621"/>
      <c r="BH23" s="621"/>
      <c r="BI23" s="621"/>
      <c r="BJ23" s="621"/>
      <c r="BK23" s="622"/>
      <c r="BL23" s="623">
        <v>7.3</v>
      </c>
      <c r="BM23" s="623"/>
      <c r="BN23" s="623"/>
      <c r="BO23" s="623"/>
      <c r="BP23" s="624" t="s">
        <v>102</v>
      </c>
      <c r="BQ23" s="624"/>
      <c r="BR23" s="624"/>
      <c r="BS23" s="624"/>
      <c r="BT23" s="624"/>
      <c r="BU23" s="624"/>
      <c r="BV23" s="624"/>
      <c r="BW23" s="628"/>
      <c r="BY23" s="632" t="s">
        <v>238</v>
      </c>
      <c r="BZ23" s="633"/>
      <c r="CA23" s="633"/>
      <c r="CB23" s="633"/>
      <c r="CC23" s="633"/>
      <c r="CD23" s="633"/>
      <c r="CE23" s="633"/>
      <c r="CF23" s="633"/>
      <c r="CG23" s="633"/>
      <c r="CH23" s="633"/>
      <c r="CI23" s="633"/>
      <c r="CJ23" s="633"/>
      <c r="CK23" s="633"/>
      <c r="CL23" s="634"/>
      <c r="CM23" s="620">
        <v>310912</v>
      </c>
      <c r="CN23" s="621"/>
      <c r="CO23" s="621"/>
      <c r="CP23" s="621"/>
      <c r="CQ23" s="621"/>
      <c r="CR23" s="621"/>
      <c r="CS23" s="621"/>
      <c r="CT23" s="622"/>
      <c r="CU23" s="623">
        <v>0.1</v>
      </c>
      <c r="CV23" s="623"/>
      <c r="CW23" s="623"/>
      <c r="CX23" s="623"/>
      <c r="CY23" s="629" t="s">
        <v>102</v>
      </c>
      <c r="CZ23" s="621"/>
      <c r="DA23" s="621"/>
      <c r="DB23" s="621"/>
      <c r="DC23" s="621"/>
      <c r="DD23" s="621"/>
      <c r="DE23" s="621"/>
      <c r="DF23" s="621"/>
      <c r="DG23" s="621"/>
      <c r="DH23" s="621"/>
      <c r="DI23" s="621"/>
      <c r="DJ23" s="621"/>
      <c r="DK23" s="622"/>
      <c r="DL23" s="629">
        <v>310912</v>
      </c>
      <c r="DM23" s="621"/>
      <c r="DN23" s="621"/>
      <c r="DO23" s="621"/>
      <c r="DP23" s="621"/>
      <c r="DQ23" s="621"/>
      <c r="DR23" s="621"/>
      <c r="DS23" s="621"/>
      <c r="DT23" s="621"/>
      <c r="DU23" s="621"/>
      <c r="DV23" s="621"/>
      <c r="DW23" s="621"/>
      <c r="DX23" s="630"/>
    </row>
    <row r="24" spans="2:128" ht="11.25" customHeight="1">
      <c r="B24" s="617" t="s">
        <v>239</v>
      </c>
      <c r="C24" s="618"/>
      <c r="D24" s="618"/>
      <c r="E24" s="618"/>
      <c r="F24" s="618"/>
      <c r="G24" s="618"/>
      <c r="H24" s="618"/>
      <c r="I24" s="618"/>
      <c r="J24" s="618"/>
      <c r="K24" s="618"/>
      <c r="L24" s="618"/>
      <c r="M24" s="618"/>
      <c r="N24" s="618"/>
      <c r="O24" s="618"/>
      <c r="P24" s="618"/>
      <c r="Q24" s="619"/>
      <c r="R24" s="620">
        <v>54755322</v>
      </c>
      <c r="S24" s="621"/>
      <c r="T24" s="621"/>
      <c r="U24" s="621"/>
      <c r="V24" s="621"/>
      <c r="W24" s="621"/>
      <c r="X24" s="621"/>
      <c r="Y24" s="622"/>
      <c r="Z24" s="625">
        <v>10.8</v>
      </c>
      <c r="AA24" s="626"/>
      <c r="AB24" s="626"/>
      <c r="AC24" s="631"/>
      <c r="AD24" s="629" t="s">
        <v>102</v>
      </c>
      <c r="AE24" s="621"/>
      <c r="AF24" s="621"/>
      <c r="AG24" s="621"/>
      <c r="AH24" s="621"/>
      <c r="AI24" s="621"/>
      <c r="AJ24" s="621"/>
      <c r="AK24" s="622"/>
      <c r="AL24" s="625" t="s">
        <v>102</v>
      </c>
      <c r="AM24" s="626"/>
      <c r="AN24" s="626"/>
      <c r="AO24" s="627"/>
      <c r="AP24" s="632" t="s">
        <v>240</v>
      </c>
      <c r="AQ24" s="633"/>
      <c r="AR24" s="633"/>
      <c r="AS24" s="633"/>
      <c r="AT24" s="633"/>
      <c r="AU24" s="633"/>
      <c r="AV24" s="633"/>
      <c r="AW24" s="633"/>
      <c r="AX24" s="633"/>
      <c r="AY24" s="633"/>
      <c r="AZ24" s="633"/>
      <c r="BA24" s="633"/>
      <c r="BB24" s="633"/>
      <c r="BC24" s="634"/>
      <c r="BD24" s="620">
        <v>16902874</v>
      </c>
      <c r="BE24" s="621"/>
      <c r="BF24" s="621"/>
      <c r="BG24" s="621"/>
      <c r="BH24" s="621"/>
      <c r="BI24" s="621"/>
      <c r="BJ24" s="621"/>
      <c r="BK24" s="622"/>
      <c r="BL24" s="623">
        <v>11.5</v>
      </c>
      <c r="BM24" s="623"/>
      <c r="BN24" s="623"/>
      <c r="BO24" s="623"/>
      <c r="BP24" s="624" t="s">
        <v>102</v>
      </c>
      <c r="BQ24" s="624"/>
      <c r="BR24" s="624"/>
      <c r="BS24" s="624"/>
      <c r="BT24" s="624"/>
      <c r="BU24" s="624"/>
      <c r="BV24" s="624"/>
      <c r="BW24" s="628"/>
      <c r="BY24" s="632" t="s">
        <v>241</v>
      </c>
      <c r="BZ24" s="633"/>
      <c r="CA24" s="633"/>
      <c r="CB24" s="633"/>
      <c r="CC24" s="633"/>
      <c r="CD24" s="633"/>
      <c r="CE24" s="633"/>
      <c r="CF24" s="633"/>
      <c r="CG24" s="633"/>
      <c r="CH24" s="633"/>
      <c r="CI24" s="633"/>
      <c r="CJ24" s="633"/>
      <c r="CK24" s="633"/>
      <c r="CL24" s="634"/>
      <c r="CM24" s="620">
        <v>19133413</v>
      </c>
      <c r="CN24" s="621"/>
      <c r="CO24" s="621"/>
      <c r="CP24" s="621"/>
      <c r="CQ24" s="621"/>
      <c r="CR24" s="621"/>
      <c r="CS24" s="621"/>
      <c r="CT24" s="622"/>
      <c r="CU24" s="623">
        <v>3.9</v>
      </c>
      <c r="CV24" s="623"/>
      <c r="CW24" s="623"/>
      <c r="CX24" s="623"/>
      <c r="CY24" s="629" t="s">
        <v>102</v>
      </c>
      <c r="CZ24" s="621"/>
      <c r="DA24" s="621"/>
      <c r="DB24" s="621"/>
      <c r="DC24" s="621"/>
      <c r="DD24" s="621"/>
      <c r="DE24" s="621"/>
      <c r="DF24" s="621"/>
      <c r="DG24" s="621"/>
      <c r="DH24" s="621"/>
      <c r="DI24" s="621"/>
      <c r="DJ24" s="621"/>
      <c r="DK24" s="622"/>
      <c r="DL24" s="629">
        <v>19133413</v>
      </c>
      <c r="DM24" s="621"/>
      <c r="DN24" s="621"/>
      <c r="DO24" s="621"/>
      <c r="DP24" s="621"/>
      <c r="DQ24" s="621"/>
      <c r="DR24" s="621"/>
      <c r="DS24" s="621"/>
      <c r="DT24" s="621"/>
      <c r="DU24" s="621"/>
      <c r="DV24" s="621"/>
      <c r="DW24" s="621"/>
      <c r="DX24" s="630"/>
    </row>
    <row r="25" spans="2:128" ht="11.25" customHeight="1">
      <c r="B25" s="617" t="s">
        <v>242</v>
      </c>
      <c r="C25" s="618"/>
      <c r="D25" s="618"/>
      <c r="E25" s="618"/>
      <c r="F25" s="618"/>
      <c r="G25" s="618"/>
      <c r="H25" s="618"/>
      <c r="I25" s="618"/>
      <c r="J25" s="618"/>
      <c r="K25" s="618"/>
      <c r="L25" s="618"/>
      <c r="M25" s="618"/>
      <c r="N25" s="618"/>
      <c r="O25" s="618"/>
      <c r="P25" s="618"/>
      <c r="Q25" s="619"/>
      <c r="R25" s="620" t="s">
        <v>102</v>
      </c>
      <c r="S25" s="621"/>
      <c r="T25" s="621"/>
      <c r="U25" s="621"/>
      <c r="V25" s="621"/>
      <c r="W25" s="621"/>
      <c r="X25" s="621"/>
      <c r="Y25" s="622"/>
      <c r="Z25" s="625" t="s">
        <v>102</v>
      </c>
      <c r="AA25" s="626"/>
      <c r="AB25" s="626"/>
      <c r="AC25" s="631"/>
      <c r="AD25" s="629" t="s">
        <v>102</v>
      </c>
      <c r="AE25" s="621"/>
      <c r="AF25" s="621"/>
      <c r="AG25" s="621"/>
      <c r="AH25" s="621"/>
      <c r="AI25" s="621"/>
      <c r="AJ25" s="621"/>
      <c r="AK25" s="622"/>
      <c r="AL25" s="625" t="s">
        <v>102</v>
      </c>
      <c r="AM25" s="626"/>
      <c r="AN25" s="626"/>
      <c r="AO25" s="627"/>
      <c r="AP25" s="632" t="s">
        <v>243</v>
      </c>
      <c r="AQ25" s="633"/>
      <c r="AR25" s="633"/>
      <c r="AS25" s="633"/>
      <c r="AT25" s="633"/>
      <c r="AU25" s="633"/>
      <c r="AV25" s="633"/>
      <c r="AW25" s="633"/>
      <c r="AX25" s="633"/>
      <c r="AY25" s="633"/>
      <c r="AZ25" s="633"/>
      <c r="BA25" s="633"/>
      <c r="BB25" s="633"/>
      <c r="BC25" s="634"/>
      <c r="BD25" s="620">
        <v>592</v>
      </c>
      <c r="BE25" s="621"/>
      <c r="BF25" s="621"/>
      <c r="BG25" s="621"/>
      <c r="BH25" s="621"/>
      <c r="BI25" s="621"/>
      <c r="BJ25" s="621"/>
      <c r="BK25" s="622"/>
      <c r="BL25" s="623">
        <v>0</v>
      </c>
      <c r="BM25" s="623"/>
      <c r="BN25" s="623"/>
      <c r="BO25" s="623"/>
      <c r="BP25" s="624" t="s">
        <v>102</v>
      </c>
      <c r="BQ25" s="624"/>
      <c r="BR25" s="624"/>
      <c r="BS25" s="624"/>
      <c r="BT25" s="624"/>
      <c r="BU25" s="624"/>
      <c r="BV25" s="624"/>
      <c r="BW25" s="628"/>
      <c r="BY25" s="632" t="s">
        <v>244</v>
      </c>
      <c r="BZ25" s="633"/>
      <c r="CA25" s="633"/>
      <c r="CB25" s="633"/>
      <c r="CC25" s="633"/>
      <c r="CD25" s="633"/>
      <c r="CE25" s="633"/>
      <c r="CF25" s="633"/>
      <c r="CG25" s="633"/>
      <c r="CH25" s="633"/>
      <c r="CI25" s="633"/>
      <c r="CJ25" s="633"/>
      <c r="CK25" s="633"/>
      <c r="CL25" s="634"/>
      <c r="CM25" s="620">
        <v>221345</v>
      </c>
      <c r="CN25" s="621"/>
      <c r="CO25" s="621"/>
      <c r="CP25" s="621"/>
      <c r="CQ25" s="621"/>
      <c r="CR25" s="621"/>
      <c r="CS25" s="621"/>
      <c r="CT25" s="622"/>
      <c r="CU25" s="623">
        <v>0</v>
      </c>
      <c r="CV25" s="623"/>
      <c r="CW25" s="623"/>
      <c r="CX25" s="623"/>
      <c r="CY25" s="629" t="s">
        <v>102</v>
      </c>
      <c r="CZ25" s="621"/>
      <c r="DA25" s="621"/>
      <c r="DB25" s="621"/>
      <c r="DC25" s="621"/>
      <c r="DD25" s="621"/>
      <c r="DE25" s="621"/>
      <c r="DF25" s="621"/>
      <c r="DG25" s="621"/>
      <c r="DH25" s="621"/>
      <c r="DI25" s="621"/>
      <c r="DJ25" s="621"/>
      <c r="DK25" s="622"/>
      <c r="DL25" s="629">
        <v>221345</v>
      </c>
      <c r="DM25" s="621"/>
      <c r="DN25" s="621"/>
      <c r="DO25" s="621"/>
      <c r="DP25" s="621"/>
      <c r="DQ25" s="621"/>
      <c r="DR25" s="621"/>
      <c r="DS25" s="621"/>
      <c r="DT25" s="621"/>
      <c r="DU25" s="621"/>
      <c r="DV25" s="621"/>
      <c r="DW25" s="621"/>
      <c r="DX25" s="630"/>
    </row>
    <row r="26" spans="2:128" ht="11.25" customHeight="1">
      <c r="B26" s="617" t="s">
        <v>245</v>
      </c>
      <c r="C26" s="618"/>
      <c r="D26" s="618"/>
      <c r="E26" s="618"/>
      <c r="F26" s="618"/>
      <c r="G26" s="618"/>
      <c r="H26" s="618"/>
      <c r="I26" s="618"/>
      <c r="J26" s="618"/>
      <c r="K26" s="618"/>
      <c r="L26" s="618"/>
      <c r="M26" s="618"/>
      <c r="N26" s="618"/>
      <c r="O26" s="618"/>
      <c r="P26" s="618"/>
      <c r="Q26" s="619"/>
      <c r="R26" s="620">
        <v>1178555</v>
      </c>
      <c r="S26" s="621"/>
      <c r="T26" s="621"/>
      <c r="U26" s="621"/>
      <c r="V26" s="621"/>
      <c r="W26" s="621"/>
      <c r="X26" s="621"/>
      <c r="Y26" s="622"/>
      <c r="Z26" s="625">
        <v>0.2</v>
      </c>
      <c r="AA26" s="626"/>
      <c r="AB26" s="626"/>
      <c r="AC26" s="631"/>
      <c r="AD26" s="629">
        <v>300937</v>
      </c>
      <c r="AE26" s="621"/>
      <c r="AF26" s="621"/>
      <c r="AG26" s="621"/>
      <c r="AH26" s="621"/>
      <c r="AI26" s="621"/>
      <c r="AJ26" s="621"/>
      <c r="AK26" s="622"/>
      <c r="AL26" s="625">
        <v>0.1</v>
      </c>
      <c r="AM26" s="626"/>
      <c r="AN26" s="626"/>
      <c r="AO26" s="627"/>
      <c r="AP26" s="632" t="s">
        <v>246</v>
      </c>
      <c r="AQ26" s="633"/>
      <c r="AR26" s="633"/>
      <c r="AS26" s="633"/>
      <c r="AT26" s="633"/>
      <c r="AU26" s="633"/>
      <c r="AV26" s="633"/>
      <c r="AW26" s="633"/>
      <c r="AX26" s="633"/>
      <c r="AY26" s="633"/>
      <c r="AZ26" s="633"/>
      <c r="BA26" s="633"/>
      <c r="BB26" s="633"/>
      <c r="BC26" s="634"/>
      <c r="BD26" s="620" t="s">
        <v>102</v>
      </c>
      <c r="BE26" s="621"/>
      <c r="BF26" s="621"/>
      <c r="BG26" s="621"/>
      <c r="BH26" s="621"/>
      <c r="BI26" s="621"/>
      <c r="BJ26" s="621"/>
      <c r="BK26" s="622"/>
      <c r="BL26" s="623" t="s">
        <v>102</v>
      </c>
      <c r="BM26" s="623"/>
      <c r="BN26" s="623"/>
      <c r="BO26" s="623"/>
      <c r="BP26" s="624" t="s">
        <v>102</v>
      </c>
      <c r="BQ26" s="624"/>
      <c r="BR26" s="624"/>
      <c r="BS26" s="624"/>
      <c r="BT26" s="624"/>
      <c r="BU26" s="624"/>
      <c r="BV26" s="624"/>
      <c r="BW26" s="628"/>
      <c r="BY26" s="632" t="s">
        <v>247</v>
      </c>
      <c r="BZ26" s="633"/>
      <c r="CA26" s="633"/>
      <c r="CB26" s="633"/>
      <c r="CC26" s="633"/>
      <c r="CD26" s="633"/>
      <c r="CE26" s="633"/>
      <c r="CF26" s="633"/>
      <c r="CG26" s="633"/>
      <c r="CH26" s="633"/>
      <c r="CI26" s="633"/>
      <c r="CJ26" s="633"/>
      <c r="CK26" s="633"/>
      <c r="CL26" s="634"/>
      <c r="CM26" s="620" t="s">
        <v>102</v>
      </c>
      <c r="CN26" s="621"/>
      <c r="CO26" s="621"/>
      <c r="CP26" s="621"/>
      <c r="CQ26" s="621"/>
      <c r="CR26" s="621"/>
      <c r="CS26" s="621"/>
      <c r="CT26" s="622"/>
      <c r="CU26" s="623" t="s">
        <v>102</v>
      </c>
      <c r="CV26" s="623"/>
      <c r="CW26" s="623"/>
      <c r="CX26" s="623"/>
      <c r="CY26" s="629" t="s">
        <v>102</v>
      </c>
      <c r="CZ26" s="621"/>
      <c r="DA26" s="621"/>
      <c r="DB26" s="621"/>
      <c r="DC26" s="621"/>
      <c r="DD26" s="621"/>
      <c r="DE26" s="621"/>
      <c r="DF26" s="621"/>
      <c r="DG26" s="621"/>
      <c r="DH26" s="621"/>
      <c r="DI26" s="621"/>
      <c r="DJ26" s="621"/>
      <c r="DK26" s="622"/>
      <c r="DL26" s="629" t="s">
        <v>102</v>
      </c>
      <c r="DM26" s="621"/>
      <c r="DN26" s="621"/>
      <c r="DO26" s="621"/>
      <c r="DP26" s="621"/>
      <c r="DQ26" s="621"/>
      <c r="DR26" s="621"/>
      <c r="DS26" s="621"/>
      <c r="DT26" s="621"/>
      <c r="DU26" s="621"/>
      <c r="DV26" s="621"/>
      <c r="DW26" s="621"/>
      <c r="DX26" s="630"/>
    </row>
    <row r="27" spans="2:128" ht="11.25" customHeight="1">
      <c r="B27" s="617" t="s">
        <v>248</v>
      </c>
      <c r="C27" s="618"/>
      <c r="D27" s="618"/>
      <c r="E27" s="618"/>
      <c r="F27" s="618"/>
      <c r="G27" s="618"/>
      <c r="H27" s="618"/>
      <c r="I27" s="618"/>
      <c r="J27" s="618"/>
      <c r="K27" s="618"/>
      <c r="L27" s="618"/>
      <c r="M27" s="618"/>
      <c r="N27" s="618"/>
      <c r="O27" s="618"/>
      <c r="P27" s="618"/>
      <c r="Q27" s="619"/>
      <c r="R27" s="620">
        <v>220236</v>
      </c>
      <c r="S27" s="621"/>
      <c r="T27" s="621"/>
      <c r="U27" s="621"/>
      <c r="V27" s="621"/>
      <c r="W27" s="621"/>
      <c r="X27" s="621"/>
      <c r="Y27" s="622"/>
      <c r="Z27" s="625">
        <v>0</v>
      </c>
      <c r="AA27" s="626"/>
      <c r="AB27" s="626"/>
      <c r="AC27" s="631"/>
      <c r="AD27" s="629" t="s">
        <v>102</v>
      </c>
      <c r="AE27" s="621"/>
      <c r="AF27" s="621"/>
      <c r="AG27" s="621"/>
      <c r="AH27" s="621"/>
      <c r="AI27" s="621"/>
      <c r="AJ27" s="621"/>
      <c r="AK27" s="622"/>
      <c r="AL27" s="625" t="s">
        <v>102</v>
      </c>
      <c r="AM27" s="626"/>
      <c r="AN27" s="626"/>
      <c r="AO27" s="627"/>
      <c r="AP27" s="632" t="s">
        <v>249</v>
      </c>
      <c r="AQ27" s="633"/>
      <c r="AR27" s="633"/>
      <c r="AS27" s="633"/>
      <c r="AT27" s="633"/>
      <c r="AU27" s="633"/>
      <c r="AV27" s="633"/>
      <c r="AW27" s="633"/>
      <c r="AX27" s="633"/>
      <c r="AY27" s="633"/>
      <c r="AZ27" s="633"/>
      <c r="BA27" s="633"/>
      <c r="BB27" s="633"/>
      <c r="BC27" s="634"/>
      <c r="BD27" s="620" t="s">
        <v>102</v>
      </c>
      <c r="BE27" s="621"/>
      <c r="BF27" s="621"/>
      <c r="BG27" s="621"/>
      <c r="BH27" s="621"/>
      <c r="BI27" s="621"/>
      <c r="BJ27" s="621"/>
      <c r="BK27" s="622"/>
      <c r="BL27" s="623" t="s">
        <v>102</v>
      </c>
      <c r="BM27" s="623"/>
      <c r="BN27" s="623"/>
      <c r="BO27" s="623"/>
      <c r="BP27" s="624" t="s">
        <v>102</v>
      </c>
      <c r="BQ27" s="624"/>
      <c r="BR27" s="624"/>
      <c r="BS27" s="624"/>
      <c r="BT27" s="624"/>
      <c r="BU27" s="624"/>
      <c r="BV27" s="624"/>
      <c r="BW27" s="628"/>
      <c r="BY27" s="632" t="s">
        <v>250</v>
      </c>
      <c r="BZ27" s="633"/>
      <c r="CA27" s="633"/>
      <c r="CB27" s="633"/>
      <c r="CC27" s="633"/>
      <c r="CD27" s="633"/>
      <c r="CE27" s="633"/>
      <c r="CF27" s="633"/>
      <c r="CG27" s="633"/>
      <c r="CH27" s="633"/>
      <c r="CI27" s="633"/>
      <c r="CJ27" s="633"/>
      <c r="CK27" s="633"/>
      <c r="CL27" s="634"/>
      <c r="CM27" s="620">
        <v>884735</v>
      </c>
      <c r="CN27" s="621"/>
      <c r="CO27" s="621"/>
      <c r="CP27" s="621"/>
      <c r="CQ27" s="621"/>
      <c r="CR27" s="621"/>
      <c r="CS27" s="621"/>
      <c r="CT27" s="622"/>
      <c r="CU27" s="623">
        <v>0.2</v>
      </c>
      <c r="CV27" s="623"/>
      <c r="CW27" s="623"/>
      <c r="CX27" s="623"/>
      <c r="CY27" s="629" t="s">
        <v>102</v>
      </c>
      <c r="CZ27" s="621"/>
      <c r="DA27" s="621"/>
      <c r="DB27" s="621"/>
      <c r="DC27" s="621"/>
      <c r="DD27" s="621"/>
      <c r="DE27" s="621"/>
      <c r="DF27" s="621"/>
      <c r="DG27" s="621"/>
      <c r="DH27" s="621"/>
      <c r="DI27" s="621"/>
      <c r="DJ27" s="621"/>
      <c r="DK27" s="622"/>
      <c r="DL27" s="629">
        <v>884735</v>
      </c>
      <c r="DM27" s="621"/>
      <c r="DN27" s="621"/>
      <c r="DO27" s="621"/>
      <c r="DP27" s="621"/>
      <c r="DQ27" s="621"/>
      <c r="DR27" s="621"/>
      <c r="DS27" s="621"/>
      <c r="DT27" s="621"/>
      <c r="DU27" s="621"/>
      <c r="DV27" s="621"/>
      <c r="DW27" s="621"/>
      <c r="DX27" s="630"/>
    </row>
    <row r="28" spans="2:128" ht="11.25" customHeight="1">
      <c r="B28" s="617" t="s">
        <v>251</v>
      </c>
      <c r="C28" s="618"/>
      <c r="D28" s="618"/>
      <c r="E28" s="618"/>
      <c r="F28" s="618"/>
      <c r="G28" s="618"/>
      <c r="H28" s="618"/>
      <c r="I28" s="618"/>
      <c r="J28" s="618"/>
      <c r="K28" s="618"/>
      <c r="L28" s="618"/>
      <c r="M28" s="618"/>
      <c r="N28" s="618"/>
      <c r="O28" s="618"/>
      <c r="P28" s="618"/>
      <c r="Q28" s="619"/>
      <c r="R28" s="620">
        <v>12444513</v>
      </c>
      <c r="S28" s="621"/>
      <c r="T28" s="621"/>
      <c r="U28" s="621"/>
      <c r="V28" s="621"/>
      <c r="W28" s="621"/>
      <c r="X28" s="621"/>
      <c r="Y28" s="622"/>
      <c r="Z28" s="625">
        <v>2.4</v>
      </c>
      <c r="AA28" s="626"/>
      <c r="AB28" s="626"/>
      <c r="AC28" s="631"/>
      <c r="AD28" s="629" t="s">
        <v>102</v>
      </c>
      <c r="AE28" s="621"/>
      <c r="AF28" s="621"/>
      <c r="AG28" s="621"/>
      <c r="AH28" s="621"/>
      <c r="AI28" s="621"/>
      <c r="AJ28" s="621"/>
      <c r="AK28" s="622"/>
      <c r="AL28" s="625" t="s">
        <v>102</v>
      </c>
      <c r="AM28" s="626"/>
      <c r="AN28" s="626"/>
      <c r="AO28" s="627"/>
      <c r="AP28" s="632" t="s">
        <v>252</v>
      </c>
      <c r="AQ28" s="633"/>
      <c r="AR28" s="633"/>
      <c r="AS28" s="633"/>
      <c r="AT28" s="633"/>
      <c r="AU28" s="633"/>
      <c r="AV28" s="633"/>
      <c r="AW28" s="633"/>
      <c r="AX28" s="633"/>
      <c r="AY28" s="633"/>
      <c r="AZ28" s="633"/>
      <c r="BA28" s="633"/>
      <c r="BB28" s="633"/>
      <c r="BC28" s="634"/>
      <c r="BD28" s="620">
        <v>6853</v>
      </c>
      <c r="BE28" s="621"/>
      <c r="BF28" s="621"/>
      <c r="BG28" s="621"/>
      <c r="BH28" s="621"/>
      <c r="BI28" s="621"/>
      <c r="BJ28" s="621"/>
      <c r="BK28" s="622"/>
      <c r="BL28" s="623">
        <v>0</v>
      </c>
      <c r="BM28" s="623"/>
      <c r="BN28" s="623"/>
      <c r="BO28" s="623"/>
      <c r="BP28" s="624" t="s">
        <v>102</v>
      </c>
      <c r="BQ28" s="624"/>
      <c r="BR28" s="624"/>
      <c r="BS28" s="624"/>
      <c r="BT28" s="624"/>
      <c r="BU28" s="624"/>
      <c r="BV28" s="624"/>
      <c r="BW28" s="628"/>
      <c r="BY28" s="632" t="s">
        <v>253</v>
      </c>
      <c r="BZ28" s="633"/>
      <c r="CA28" s="633"/>
      <c r="CB28" s="633"/>
      <c r="CC28" s="633"/>
      <c r="CD28" s="633"/>
      <c r="CE28" s="633"/>
      <c r="CF28" s="633"/>
      <c r="CG28" s="633"/>
      <c r="CH28" s="633"/>
      <c r="CI28" s="633"/>
      <c r="CJ28" s="633"/>
      <c r="CK28" s="633"/>
      <c r="CL28" s="634"/>
      <c r="CM28" s="620" t="s">
        <v>102</v>
      </c>
      <c r="CN28" s="621"/>
      <c r="CO28" s="621"/>
      <c r="CP28" s="621"/>
      <c r="CQ28" s="621"/>
      <c r="CR28" s="621"/>
      <c r="CS28" s="621"/>
      <c r="CT28" s="622"/>
      <c r="CU28" s="623" t="s">
        <v>102</v>
      </c>
      <c r="CV28" s="623"/>
      <c r="CW28" s="623"/>
      <c r="CX28" s="623"/>
      <c r="CY28" s="629" t="s">
        <v>102</v>
      </c>
      <c r="CZ28" s="621"/>
      <c r="DA28" s="621"/>
      <c r="DB28" s="621"/>
      <c r="DC28" s="621"/>
      <c r="DD28" s="621"/>
      <c r="DE28" s="621"/>
      <c r="DF28" s="621"/>
      <c r="DG28" s="621"/>
      <c r="DH28" s="621"/>
      <c r="DI28" s="621"/>
      <c r="DJ28" s="621"/>
      <c r="DK28" s="622"/>
      <c r="DL28" s="629" t="s">
        <v>102</v>
      </c>
      <c r="DM28" s="621"/>
      <c r="DN28" s="621"/>
      <c r="DO28" s="621"/>
      <c r="DP28" s="621"/>
      <c r="DQ28" s="621"/>
      <c r="DR28" s="621"/>
      <c r="DS28" s="621"/>
      <c r="DT28" s="621"/>
      <c r="DU28" s="621"/>
      <c r="DV28" s="621"/>
      <c r="DW28" s="621"/>
      <c r="DX28" s="630"/>
    </row>
    <row r="29" spans="2:128" ht="11.25" customHeight="1">
      <c r="B29" s="617" t="s">
        <v>254</v>
      </c>
      <c r="C29" s="618"/>
      <c r="D29" s="618"/>
      <c r="E29" s="618"/>
      <c r="F29" s="618"/>
      <c r="G29" s="618"/>
      <c r="H29" s="618"/>
      <c r="I29" s="618"/>
      <c r="J29" s="618"/>
      <c r="K29" s="618"/>
      <c r="L29" s="618"/>
      <c r="M29" s="618"/>
      <c r="N29" s="618"/>
      <c r="O29" s="618"/>
      <c r="P29" s="618"/>
      <c r="Q29" s="619"/>
      <c r="R29" s="620">
        <v>22496110</v>
      </c>
      <c r="S29" s="621"/>
      <c r="T29" s="621"/>
      <c r="U29" s="621"/>
      <c r="V29" s="621"/>
      <c r="W29" s="621"/>
      <c r="X29" s="621"/>
      <c r="Y29" s="622"/>
      <c r="Z29" s="625">
        <v>4.4000000000000004</v>
      </c>
      <c r="AA29" s="626"/>
      <c r="AB29" s="626"/>
      <c r="AC29" s="631"/>
      <c r="AD29" s="629" t="s">
        <v>102</v>
      </c>
      <c r="AE29" s="621"/>
      <c r="AF29" s="621"/>
      <c r="AG29" s="621"/>
      <c r="AH29" s="621"/>
      <c r="AI29" s="621"/>
      <c r="AJ29" s="621"/>
      <c r="AK29" s="622"/>
      <c r="AL29" s="625" t="s">
        <v>102</v>
      </c>
      <c r="AM29" s="626"/>
      <c r="AN29" s="626"/>
      <c r="AO29" s="627"/>
      <c r="AP29" s="632" t="s">
        <v>255</v>
      </c>
      <c r="AQ29" s="633"/>
      <c r="AR29" s="633"/>
      <c r="AS29" s="633"/>
      <c r="AT29" s="633"/>
      <c r="AU29" s="633"/>
      <c r="AV29" s="633"/>
      <c r="AW29" s="633"/>
      <c r="AX29" s="633"/>
      <c r="AY29" s="633"/>
      <c r="AZ29" s="633"/>
      <c r="BA29" s="633"/>
      <c r="BB29" s="633"/>
      <c r="BC29" s="634"/>
      <c r="BD29" s="620">
        <v>6853</v>
      </c>
      <c r="BE29" s="621"/>
      <c r="BF29" s="621"/>
      <c r="BG29" s="621"/>
      <c r="BH29" s="621"/>
      <c r="BI29" s="621"/>
      <c r="BJ29" s="621"/>
      <c r="BK29" s="622"/>
      <c r="BL29" s="623">
        <v>0</v>
      </c>
      <c r="BM29" s="623"/>
      <c r="BN29" s="623"/>
      <c r="BO29" s="623"/>
      <c r="BP29" s="624" t="s">
        <v>102</v>
      </c>
      <c r="BQ29" s="624"/>
      <c r="BR29" s="624"/>
      <c r="BS29" s="624"/>
      <c r="BT29" s="624"/>
      <c r="BU29" s="624"/>
      <c r="BV29" s="624"/>
      <c r="BW29" s="628"/>
      <c r="BY29" s="632" t="s">
        <v>256</v>
      </c>
      <c r="BZ29" s="635"/>
      <c r="CA29" s="635"/>
      <c r="CB29" s="635"/>
      <c r="CC29" s="635"/>
      <c r="CD29" s="635"/>
      <c r="CE29" s="635"/>
      <c r="CF29" s="635"/>
      <c r="CG29" s="635"/>
      <c r="CH29" s="635"/>
      <c r="CI29" s="635"/>
      <c r="CJ29" s="635"/>
      <c r="CK29" s="635"/>
      <c r="CL29" s="634"/>
      <c r="CM29" s="620" t="s">
        <v>102</v>
      </c>
      <c r="CN29" s="621"/>
      <c r="CO29" s="621"/>
      <c r="CP29" s="621"/>
      <c r="CQ29" s="621"/>
      <c r="CR29" s="621"/>
      <c r="CS29" s="621"/>
      <c r="CT29" s="622"/>
      <c r="CU29" s="623" t="s">
        <v>102</v>
      </c>
      <c r="CV29" s="623"/>
      <c r="CW29" s="623"/>
      <c r="CX29" s="623"/>
      <c r="CY29" s="629" t="s">
        <v>102</v>
      </c>
      <c r="CZ29" s="621"/>
      <c r="DA29" s="621"/>
      <c r="DB29" s="621"/>
      <c r="DC29" s="621"/>
      <c r="DD29" s="621"/>
      <c r="DE29" s="621"/>
      <c r="DF29" s="621"/>
      <c r="DG29" s="621"/>
      <c r="DH29" s="621"/>
      <c r="DI29" s="621"/>
      <c r="DJ29" s="621"/>
      <c r="DK29" s="622"/>
      <c r="DL29" s="629" t="s">
        <v>102</v>
      </c>
      <c r="DM29" s="621"/>
      <c r="DN29" s="621"/>
      <c r="DO29" s="621"/>
      <c r="DP29" s="621"/>
      <c r="DQ29" s="621"/>
      <c r="DR29" s="621"/>
      <c r="DS29" s="621"/>
      <c r="DT29" s="621"/>
      <c r="DU29" s="621"/>
      <c r="DV29" s="621"/>
      <c r="DW29" s="621"/>
      <c r="DX29" s="630"/>
    </row>
    <row r="30" spans="2:128" ht="11.25" customHeight="1">
      <c r="B30" s="617" t="s">
        <v>257</v>
      </c>
      <c r="C30" s="618"/>
      <c r="D30" s="618"/>
      <c r="E30" s="618"/>
      <c r="F30" s="618"/>
      <c r="G30" s="618"/>
      <c r="H30" s="618"/>
      <c r="I30" s="618"/>
      <c r="J30" s="618"/>
      <c r="K30" s="618"/>
      <c r="L30" s="618"/>
      <c r="M30" s="618"/>
      <c r="N30" s="618"/>
      <c r="O30" s="618"/>
      <c r="P30" s="618"/>
      <c r="Q30" s="619"/>
      <c r="R30" s="620">
        <v>38497296</v>
      </c>
      <c r="S30" s="621"/>
      <c r="T30" s="621"/>
      <c r="U30" s="621"/>
      <c r="V30" s="621"/>
      <c r="W30" s="621"/>
      <c r="X30" s="621"/>
      <c r="Y30" s="622"/>
      <c r="Z30" s="625">
        <v>7.6</v>
      </c>
      <c r="AA30" s="626"/>
      <c r="AB30" s="626"/>
      <c r="AC30" s="631"/>
      <c r="AD30" s="629">
        <v>249981</v>
      </c>
      <c r="AE30" s="621"/>
      <c r="AF30" s="621"/>
      <c r="AG30" s="621"/>
      <c r="AH30" s="621"/>
      <c r="AI30" s="621"/>
      <c r="AJ30" s="621"/>
      <c r="AK30" s="622"/>
      <c r="AL30" s="625">
        <v>0.1</v>
      </c>
      <c r="AM30" s="626"/>
      <c r="AN30" s="626"/>
      <c r="AO30" s="627"/>
      <c r="AP30" s="632" t="s">
        <v>258</v>
      </c>
      <c r="AQ30" s="633"/>
      <c r="AR30" s="633"/>
      <c r="AS30" s="633"/>
      <c r="AT30" s="633"/>
      <c r="AU30" s="633"/>
      <c r="AV30" s="633"/>
      <c r="AW30" s="633"/>
      <c r="AX30" s="633"/>
      <c r="AY30" s="633"/>
      <c r="AZ30" s="633"/>
      <c r="BA30" s="633"/>
      <c r="BB30" s="633"/>
      <c r="BC30" s="634"/>
      <c r="BD30" s="620">
        <v>6853</v>
      </c>
      <c r="BE30" s="621"/>
      <c r="BF30" s="621"/>
      <c r="BG30" s="621"/>
      <c r="BH30" s="621"/>
      <c r="BI30" s="621"/>
      <c r="BJ30" s="621"/>
      <c r="BK30" s="622"/>
      <c r="BL30" s="623">
        <v>0</v>
      </c>
      <c r="BM30" s="623"/>
      <c r="BN30" s="623"/>
      <c r="BO30" s="623"/>
      <c r="BP30" s="624" t="s">
        <v>102</v>
      </c>
      <c r="BQ30" s="624"/>
      <c r="BR30" s="624"/>
      <c r="BS30" s="624"/>
      <c r="BT30" s="624"/>
      <c r="BU30" s="624"/>
      <c r="BV30" s="624"/>
      <c r="BW30" s="628"/>
      <c r="BY30" s="617" t="s">
        <v>259</v>
      </c>
      <c r="BZ30" s="618"/>
      <c r="CA30" s="618"/>
      <c r="CB30" s="618"/>
      <c r="CC30" s="618"/>
      <c r="CD30" s="618"/>
      <c r="CE30" s="618"/>
      <c r="CF30" s="618"/>
      <c r="CG30" s="618"/>
      <c r="CH30" s="618"/>
      <c r="CI30" s="618"/>
      <c r="CJ30" s="618"/>
      <c r="CK30" s="618"/>
      <c r="CL30" s="619"/>
      <c r="CM30" s="620">
        <v>490075968</v>
      </c>
      <c r="CN30" s="621"/>
      <c r="CO30" s="621"/>
      <c r="CP30" s="621"/>
      <c r="CQ30" s="621"/>
      <c r="CR30" s="621"/>
      <c r="CS30" s="621"/>
      <c r="CT30" s="622"/>
      <c r="CU30" s="623">
        <v>100</v>
      </c>
      <c r="CV30" s="623"/>
      <c r="CW30" s="623"/>
      <c r="CX30" s="623"/>
      <c r="CY30" s="629">
        <v>91447910</v>
      </c>
      <c r="CZ30" s="621"/>
      <c r="DA30" s="621"/>
      <c r="DB30" s="621"/>
      <c r="DC30" s="621"/>
      <c r="DD30" s="621"/>
      <c r="DE30" s="621"/>
      <c r="DF30" s="621"/>
      <c r="DG30" s="621"/>
      <c r="DH30" s="621"/>
      <c r="DI30" s="621"/>
      <c r="DJ30" s="621"/>
      <c r="DK30" s="622"/>
      <c r="DL30" s="629">
        <v>333476254</v>
      </c>
      <c r="DM30" s="621"/>
      <c r="DN30" s="621"/>
      <c r="DO30" s="621"/>
      <c r="DP30" s="621"/>
      <c r="DQ30" s="621"/>
      <c r="DR30" s="621"/>
      <c r="DS30" s="621"/>
      <c r="DT30" s="621"/>
      <c r="DU30" s="621"/>
      <c r="DV30" s="621"/>
      <c r="DW30" s="621"/>
      <c r="DX30" s="630"/>
    </row>
    <row r="31" spans="2:128" ht="11.25" customHeight="1">
      <c r="B31" s="617" t="s">
        <v>260</v>
      </c>
      <c r="C31" s="618"/>
      <c r="D31" s="618"/>
      <c r="E31" s="618"/>
      <c r="F31" s="618"/>
      <c r="G31" s="618"/>
      <c r="H31" s="618"/>
      <c r="I31" s="618"/>
      <c r="J31" s="618"/>
      <c r="K31" s="618"/>
      <c r="L31" s="618"/>
      <c r="M31" s="618"/>
      <c r="N31" s="618"/>
      <c r="O31" s="618"/>
      <c r="P31" s="618"/>
      <c r="Q31" s="619"/>
      <c r="R31" s="620">
        <v>70740600</v>
      </c>
      <c r="S31" s="621"/>
      <c r="T31" s="621"/>
      <c r="U31" s="621"/>
      <c r="V31" s="621"/>
      <c r="W31" s="621"/>
      <c r="X31" s="621"/>
      <c r="Y31" s="622"/>
      <c r="Z31" s="625">
        <v>13.9</v>
      </c>
      <c r="AA31" s="626"/>
      <c r="AB31" s="626"/>
      <c r="AC31" s="631"/>
      <c r="AD31" s="629" t="s">
        <v>102</v>
      </c>
      <c r="AE31" s="621"/>
      <c r="AF31" s="621"/>
      <c r="AG31" s="621"/>
      <c r="AH31" s="621"/>
      <c r="AI31" s="621"/>
      <c r="AJ31" s="621"/>
      <c r="AK31" s="622"/>
      <c r="AL31" s="625" t="s">
        <v>102</v>
      </c>
      <c r="AM31" s="626"/>
      <c r="AN31" s="626"/>
      <c r="AO31" s="627"/>
      <c r="AP31" s="632" t="s">
        <v>261</v>
      </c>
      <c r="AQ31" s="633"/>
      <c r="AR31" s="633"/>
      <c r="AS31" s="633"/>
      <c r="AT31" s="633"/>
      <c r="AU31" s="633"/>
      <c r="AV31" s="633"/>
      <c r="AW31" s="633"/>
      <c r="AX31" s="633"/>
      <c r="AY31" s="633"/>
      <c r="AZ31" s="633"/>
      <c r="BA31" s="633"/>
      <c r="BB31" s="633"/>
      <c r="BC31" s="634"/>
      <c r="BD31" s="620" t="s">
        <v>102</v>
      </c>
      <c r="BE31" s="621"/>
      <c r="BF31" s="621"/>
      <c r="BG31" s="621"/>
      <c r="BH31" s="621"/>
      <c r="BI31" s="621"/>
      <c r="BJ31" s="621"/>
      <c r="BK31" s="622"/>
      <c r="BL31" s="623" t="s">
        <v>102</v>
      </c>
      <c r="BM31" s="623"/>
      <c r="BN31" s="623"/>
      <c r="BO31" s="623"/>
      <c r="BP31" s="624" t="s">
        <v>102</v>
      </c>
      <c r="BQ31" s="624"/>
      <c r="BR31" s="624"/>
      <c r="BS31" s="624"/>
      <c r="BT31" s="624"/>
      <c r="BU31" s="624"/>
      <c r="BV31" s="624"/>
      <c r="BW31" s="628"/>
      <c r="BY31" s="636"/>
      <c r="BZ31" s="637"/>
      <c r="CA31" s="637"/>
      <c r="CB31" s="637"/>
      <c r="CC31" s="637"/>
      <c r="CD31" s="637"/>
      <c r="CE31" s="637"/>
      <c r="CF31" s="637"/>
      <c r="CG31" s="637"/>
      <c r="CH31" s="637"/>
      <c r="CI31" s="637"/>
      <c r="CJ31" s="637"/>
      <c r="CK31" s="637"/>
      <c r="CL31" s="638"/>
      <c r="CM31" s="620"/>
      <c r="CN31" s="621"/>
      <c r="CO31" s="621"/>
      <c r="CP31" s="621"/>
      <c r="CQ31" s="621"/>
      <c r="CR31" s="621"/>
      <c r="CS31" s="621"/>
      <c r="CT31" s="622"/>
      <c r="CU31" s="623"/>
      <c r="CV31" s="623"/>
      <c r="CW31" s="623"/>
      <c r="CX31" s="623"/>
      <c r="CY31" s="629"/>
      <c r="CZ31" s="621"/>
      <c r="DA31" s="621"/>
      <c r="DB31" s="621"/>
      <c r="DC31" s="621"/>
      <c r="DD31" s="621"/>
      <c r="DE31" s="621"/>
      <c r="DF31" s="621"/>
      <c r="DG31" s="621"/>
      <c r="DH31" s="621"/>
      <c r="DI31" s="621"/>
      <c r="DJ31" s="621"/>
      <c r="DK31" s="622"/>
      <c r="DL31" s="629"/>
      <c r="DM31" s="621"/>
      <c r="DN31" s="621"/>
      <c r="DO31" s="621"/>
      <c r="DP31" s="621"/>
      <c r="DQ31" s="621"/>
      <c r="DR31" s="621"/>
      <c r="DS31" s="621"/>
      <c r="DT31" s="621"/>
      <c r="DU31" s="621"/>
      <c r="DV31" s="621"/>
      <c r="DW31" s="621"/>
      <c r="DX31" s="630"/>
    </row>
    <row r="32" spans="2:128" ht="11.25" customHeight="1">
      <c r="B32" s="617" t="s">
        <v>262</v>
      </c>
      <c r="C32" s="618"/>
      <c r="D32" s="618"/>
      <c r="E32" s="618"/>
      <c r="F32" s="618"/>
      <c r="G32" s="618"/>
      <c r="H32" s="618"/>
      <c r="I32" s="618"/>
      <c r="J32" s="618"/>
      <c r="K32" s="618"/>
      <c r="L32" s="618"/>
      <c r="M32" s="618"/>
      <c r="N32" s="618"/>
      <c r="O32" s="618"/>
      <c r="P32" s="618"/>
      <c r="Q32" s="619"/>
      <c r="R32" s="620">
        <v>1770000</v>
      </c>
      <c r="S32" s="621"/>
      <c r="T32" s="621"/>
      <c r="U32" s="621"/>
      <c r="V32" s="621"/>
      <c r="W32" s="621"/>
      <c r="X32" s="621"/>
      <c r="Y32" s="622"/>
      <c r="Z32" s="625">
        <v>0.3</v>
      </c>
      <c r="AA32" s="626"/>
      <c r="AB32" s="626"/>
      <c r="AC32" s="631"/>
      <c r="AD32" s="629" t="s">
        <v>102</v>
      </c>
      <c r="AE32" s="621"/>
      <c r="AF32" s="621"/>
      <c r="AG32" s="621"/>
      <c r="AH32" s="621"/>
      <c r="AI32" s="621"/>
      <c r="AJ32" s="621"/>
      <c r="AK32" s="622"/>
      <c r="AL32" s="625" t="s">
        <v>102</v>
      </c>
      <c r="AM32" s="626"/>
      <c r="AN32" s="626"/>
      <c r="AO32" s="627"/>
      <c r="AP32" s="632" t="s">
        <v>263</v>
      </c>
      <c r="AQ32" s="633"/>
      <c r="AR32" s="633"/>
      <c r="AS32" s="633"/>
      <c r="AT32" s="633"/>
      <c r="AU32" s="633"/>
      <c r="AV32" s="633"/>
      <c r="AW32" s="633"/>
      <c r="AX32" s="633"/>
      <c r="AY32" s="633"/>
      <c r="AZ32" s="633"/>
      <c r="BA32" s="633"/>
      <c r="BB32" s="633"/>
      <c r="BC32" s="634"/>
      <c r="BD32" s="620" t="s">
        <v>102</v>
      </c>
      <c r="BE32" s="621"/>
      <c r="BF32" s="621"/>
      <c r="BG32" s="621"/>
      <c r="BH32" s="621"/>
      <c r="BI32" s="621"/>
      <c r="BJ32" s="621"/>
      <c r="BK32" s="622"/>
      <c r="BL32" s="623" t="s">
        <v>102</v>
      </c>
      <c r="BM32" s="623"/>
      <c r="BN32" s="623"/>
      <c r="BO32" s="623"/>
      <c r="BP32" s="624" t="s">
        <v>102</v>
      </c>
      <c r="BQ32" s="624"/>
      <c r="BR32" s="624"/>
      <c r="BS32" s="624"/>
      <c r="BT32" s="624"/>
      <c r="BU32" s="624"/>
      <c r="BV32" s="624"/>
      <c r="BW32" s="628"/>
      <c r="BY32" s="602" t="s">
        <v>264</v>
      </c>
      <c r="BZ32" s="603"/>
      <c r="CA32" s="603"/>
      <c r="CB32" s="603"/>
      <c r="CC32" s="603"/>
      <c r="CD32" s="603"/>
      <c r="CE32" s="603"/>
      <c r="CF32" s="603"/>
      <c r="CG32" s="603"/>
      <c r="CH32" s="603"/>
      <c r="CI32" s="603"/>
      <c r="CJ32" s="603"/>
      <c r="CK32" s="603"/>
      <c r="CL32" s="603"/>
      <c r="CM32" s="603"/>
      <c r="CN32" s="603"/>
      <c r="CO32" s="603"/>
      <c r="CP32" s="603"/>
      <c r="CQ32" s="603"/>
      <c r="CR32" s="603"/>
      <c r="CS32" s="603"/>
      <c r="CT32" s="603"/>
      <c r="CU32" s="603"/>
      <c r="CV32" s="603"/>
      <c r="CW32" s="603"/>
      <c r="CX32" s="603"/>
      <c r="CY32" s="603"/>
      <c r="CZ32" s="603"/>
      <c r="DA32" s="603"/>
      <c r="DB32" s="603"/>
      <c r="DC32" s="603"/>
      <c r="DD32" s="603"/>
      <c r="DE32" s="603"/>
      <c r="DF32" s="603"/>
      <c r="DG32" s="603"/>
      <c r="DH32" s="603"/>
      <c r="DI32" s="603"/>
      <c r="DJ32" s="603"/>
      <c r="DK32" s="603"/>
      <c r="DL32" s="603"/>
      <c r="DM32" s="603"/>
      <c r="DN32" s="603"/>
      <c r="DO32" s="603"/>
      <c r="DP32" s="603"/>
      <c r="DQ32" s="603"/>
      <c r="DR32" s="603"/>
      <c r="DS32" s="603"/>
      <c r="DT32" s="603"/>
      <c r="DU32" s="603"/>
      <c r="DV32" s="603"/>
      <c r="DW32" s="603"/>
      <c r="DX32" s="604"/>
    </row>
    <row r="33" spans="2:128" ht="11.25" customHeight="1">
      <c r="B33" s="617" t="s">
        <v>265</v>
      </c>
      <c r="C33" s="618"/>
      <c r="D33" s="618"/>
      <c r="E33" s="618"/>
      <c r="F33" s="618"/>
      <c r="G33" s="618"/>
      <c r="H33" s="618"/>
      <c r="I33" s="618"/>
      <c r="J33" s="618"/>
      <c r="K33" s="618"/>
      <c r="L33" s="618"/>
      <c r="M33" s="618"/>
      <c r="N33" s="618"/>
      <c r="O33" s="618"/>
      <c r="P33" s="618"/>
      <c r="Q33" s="619"/>
      <c r="R33" s="620">
        <v>25101000</v>
      </c>
      <c r="S33" s="621"/>
      <c r="T33" s="621"/>
      <c r="U33" s="621"/>
      <c r="V33" s="621"/>
      <c r="W33" s="621"/>
      <c r="X33" s="621"/>
      <c r="Y33" s="622"/>
      <c r="Z33" s="625">
        <v>4.9000000000000004</v>
      </c>
      <c r="AA33" s="626"/>
      <c r="AB33" s="626"/>
      <c r="AC33" s="631"/>
      <c r="AD33" s="629" t="s">
        <v>102</v>
      </c>
      <c r="AE33" s="621"/>
      <c r="AF33" s="621"/>
      <c r="AG33" s="621"/>
      <c r="AH33" s="621"/>
      <c r="AI33" s="621"/>
      <c r="AJ33" s="621"/>
      <c r="AK33" s="622"/>
      <c r="AL33" s="625" t="s">
        <v>102</v>
      </c>
      <c r="AM33" s="626"/>
      <c r="AN33" s="626"/>
      <c r="AO33" s="627"/>
      <c r="AP33" s="617" t="s">
        <v>138</v>
      </c>
      <c r="AQ33" s="618"/>
      <c r="AR33" s="618"/>
      <c r="AS33" s="618"/>
      <c r="AT33" s="618"/>
      <c r="AU33" s="618"/>
      <c r="AV33" s="618"/>
      <c r="AW33" s="618"/>
      <c r="AX33" s="618"/>
      <c r="AY33" s="618"/>
      <c r="AZ33" s="618"/>
      <c r="BA33" s="618"/>
      <c r="BB33" s="618"/>
      <c r="BC33" s="619"/>
      <c r="BD33" s="620">
        <v>146579698</v>
      </c>
      <c r="BE33" s="621"/>
      <c r="BF33" s="621"/>
      <c r="BG33" s="621"/>
      <c r="BH33" s="621"/>
      <c r="BI33" s="621"/>
      <c r="BJ33" s="621"/>
      <c r="BK33" s="622"/>
      <c r="BL33" s="623">
        <v>100</v>
      </c>
      <c r="BM33" s="623"/>
      <c r="BN33" s="623"/>
      <c r="BO33" s="623"/>
      <c r="BP33" s="624">
        <v>1025087</v>
      </c>
      <c r="BQ33" s="624"/>
      <c r="BR33" s="624"/>
      <c r="BS33" s="624"/>
      <c r="BT33" s="624"/>
      <c r="BU33" s="624"/>
      <c r="BV33" s="624"/>
      <c r="BW33" s="628"/>
      <c r="BY33" s="602" t="s">
        <v>175</v>
      </c>
      <c r="BZ33" s="603"/>
      <c r="CA33" s="603"/>
      <c r="CB33" s="603"/>
      <c r="CC33" s="603"/>
      <c r="CD33" s="603"/>
      <c r="CE33" s="603"/>
      <c r="CF33" s="603"/>
      <c r="CG33" s="603"/>
      <c r="CH33" s="603"/>
      <c r="CI33" s="603"/>
      <c r="CJ33" s="603"/>
      <c r="CK33" s="603"/>
      <c r="CL33" s="604"/>
      <c r="CM33" s="602" t="s">
        <v>266</v>
      </c>
      <c r="CN33" s="603"/>
      <c r="CO33" s="603"/>
      <c r="CP33" s="603"/>
      <c r="CQ33" s="603"/>
      <c r="CR33" s="603"/>
      <c r="CS33" s="603"/>
      <c r="CT33" s="604"/>
      <c r="CU33" s="602" t="s">
        <v>267</v>
      </c>
      <c r="CV33" s="603"/>
      <c r="CW33" s="603"/>
      <c r="CX33" s="604"/>
      <c r="CY33" s="602" t="s">
        <v>268</v>
      </c>
      <c r="CZ33" s="603"/>
      <c r="DA33" s="603"/>
      <c r="DB33" s="603"/>
      <c r="DC33" s="603"/>
      <c r="DD33" s="603"/>
      <c r="DE33" s="603"/>
      <c r="DF33" s="604"/>
      <c r="DG33" s="639" t="s">
        <v>269</v>
      </c>
      <c r="DH33" s="640"/>
      <c r="DI33" s="640"/>
      <c r="DJ33" s="640"/>
      <c r="DK33" s="640"/>
      <c r="DL33" s="640"/>
      <c r="DM33" s="640"/>
      <c r="DN33" s="640"/>
      <c r="DO33" s="640"/>
      <c r="DP33" s="640"/>
      <c r="DQ33" s="641"/>
      <c r="DR33" s="602" t="s">
        <v>270</v>
      </c>
      <c r="DS33" s="603"/>
      <c r="DT33" s="603"/>
      <c r="DU33" s="603"/>
      <c r="DV33" s="603"/>
      <c r="DW33" s="603"/>
      <c r="DX33" s="604"/>
    </row>
    <row r="34" spans="2:128" ht="11.25" customHeight="1">
      <c r="B34" s="636" t="s">
        <v>271</v>
      </c>
      <c r="C34" s="637"/>
      <c r="D34" s="637"/>
      <c r="E34" s="637"/>
      <c r="F34" s="637"/>
      <c r="G34" s="637"/>
      <c r="H34" s="637"/>
      <c r="I34" s="637"/>
      <c r="J34" s="637"/>
      <c r="K34" s="637"/>
      <c r="L34" s="637"/>
      <c r="M34" s="637"/>
      <c r="N34" s="637"/>
      <c r="O34" s="637"/>
      <c r="P34" s="637"/>
      <c r="Q34" s="638"/>
      <c r="R34" s="620">
        <v>508721490</v>
      </c>
      <c r="S34" s="621"/>
      <c r="T34" s="621"/>
      <c r="U34" s="621"/>
      <c r="V34" s="621"/>
      <c r="W34" s="621"/>
      <c r="X34" s="621"/>
      <c r="Y34" s="622"/>
      <c r="Z34" s="623">
        <v>100</v>
      </c>
      <c r="AA34" s="623"/>
      <c r="AB34" s="623"/>
      <c r="AC34" s="623"/>
      <c r="AD34" s="624">
        <v>275437848</v>
      </c>
      <c r="AE34" s="624"/>
      <c r="AF34" s="624"/>
      <c r="AG34" s="624"/>
      <c r="AH34" s="624"/>
      <c r="AI34" s="624"/>
      <c r="AJ34" s="624"/>
      <c r="AK34" s="624"/>
      <c r="AL34" s="625">
        <v>100</v>
      </c>
      <c r="AM34" s="626"/>
      <c r="AN34" s="626"/>
      <c r="AO34" s="627"/>
      <c r="AP34" s="636"/>
      <c r="AQ34" s="637"/>
      <c r="AR34" s="637"/>
      <c r="AS34" s="637"/>
      <c r="AT34" s="637"/>
      <c r="AU34" s="637"/>
      <c r="AV34" s="637"/>
      <c r="AW34" s="637"/>
      <c r="AX34" s="637"/>
      <c r="AY34" s="637"/>
      <c r="AZ34" s="637"/>
      <c r="BA34" s="637"/>
      <c r="BB34" s="637"/>
      <c r="BC34" s="638"/>
      <c r="BD34" s="620"/>
      <c r="BE34" s="621"/>
      <c r="BF34" s="621"/>
      <c r="BG34" s="621"/>
      <c r="BH34" s="621"/>
      <c r="BI34" s="621"/>
      <c r="BJ34" s="621"/>
      <c r="BK34" s="622"/>
      <c r="BL34" s="623"/>
      <c r="BM34" s="623"/>
      <c r="BN34" s="623"/>
      <c r="BO34" s="623"/>
      <c r="BP34" s="624"/>
      <c r="BQ34" s="624"/>
      <c r="BR34" s="624"/>
      <c r="BS34" s="624"/>
      <c r="BT34" s="624"/>
      <c r="BU34" s="624"/>
      <c r="BV34" s="624"/>
      <c r="BW34" s="628"/>
      <c r="BY34" s="606" t="s">
        <v>272</v>
      </c>
      <c r="BZ34" s="607"/>
      <c r="CA34" s="607"/>
      <c r="CB34" s="607"/>
      <c r="CC34" s="607"/>
      <c r="CD34" s="607"/>
      <c r="CE34" s="607"/>
      <c r="CF34" s="607"/>
      <c r="CG34" s="607"/>
      <c r="CH34" s="607"/>
      <c r="CI34" s="607"/>
      <c r="CJ34" s="607"/>
      <c r="CK34" s="607"/>
      <c r="CL34" s="608"/>
      <c r="CM34" s="609">
        <v>229542037</v>
      </c>
      <c r="CN34" s="610"/>
      <c r="CO34" s="610"/>
      <c r="CP34" s="610"/>
      <c r="CQ34" s="610"/>
      <c r="CR34" s="610"/>
      <c r="CS34" s="610"/>
      <c r="CT34" s="611"/>
      <c r="CU34" s="650">
        <v>46.8</v>
      </c>
      <c r="CV34" s="651"/>
      <c r="CW34" s="651"/>
      <c r="CX34" s="653"/>
      <c r="CY34" s="649">
        <v>208570296</v>
      </c>
      <c r="CZ34" s="610"/>
      <c r="DA34" s="610"/>
      <c r="DB34" s="610"/>
      <c r="DC34" s="610"/>
      <c r="DD34" s="610"/>
      <c r="DE34" s="610"/>
      <c r="DF34" s="611"/>
      <c r="DG34" s="649">
        <v>206117578</v>
      </c>
      <c r="DH34" s="610"/>
      <c r="DI34" s="610"/>
      <c r="DJ34" s="610"/>
      <c r="DK34" s="610"/>
      <c r="DL34" s="610"/>
      <c r="DM34" s="610"/>
      <c r="DN34" s="610"/>
      <c r="DO34" s="610"/>
      <c r="DP34" s="610"/>
      <c r="DQ34" s="611"/>
      <c r="DR34" s="650">
        <v>68.2</v>
      </c>
      <c r="DS34" s="651"/>
      <c r="DT34" s="651"/>
      <c r="DU34" s="651"/>
      <c r="DV34" s="651"/>
      <c r="DW34" s="651"/>
      <c r="DX34" s="652"/>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17" t="s">
        <v>273</v>
      </c>
      <c r="BZ35" s="618"/>
      <c r="CA35" s="618"/>
      <c r="CB35" s="618"/>
      <c r="CC35" s="618"/>
      <c r="CD35" s="618"/>
      <c r="CE35" s="618"/>
      <c r="CF35" s="618"/>
      <c r="CG35" s="618"/>
      <c r="CH35" s="618"/>
      <c r="CI35" s="618"/>
      <c r="CJ35" s="618"/>
      <c r="CK35" s="618"/>
      <c r="CL35" s="619"/>
      <c r="CM35" s="620">
        <v>131925015</v>
      </c>
      <c r="CN35" s="645"/>
      <c r="CO35" s="645"/>
      <c r="CP35" s="645"/>
      <c r="CQ35" s="645"/>
      <c r="CR35" s="645"/>
      <c r="CS35" s="645"/>
      <c r="CT35" s="646"/>
      <c r="CU35" s="642">
        <v>26.9</v>
      </c>
      <c r="CV35" s="643"/>
      <c r="CW35" s="643"/>
      <c r="CX35" s="644"/>
      <c r="CY35" s="629">
        <v>114375141</v>
      </c>
      <c r="CZ35" s="645"/>
      <c r="DA35" s="645"/>
      <c r="DB35" s="645"/>
      <c r="DC35" s="645"/>
      <c r="DD35" s="645"/>
      <c r="DE35" s="645"/>
      <c r="DF35" s="646"/>
      <c r="DG35" s="629">
        <v>111922423</v>
      </c>
      <c r="DH35" s="645"/>
      <c r="DI35" s="645"/>
      <c r="DJ35" s="645"/>
      <c r="DK35" s="645"/>
      <c r="DL35" s="645"/>
      <c r="DM35" s="645"/>
      <c r="DN35" s="645"/>
      <c r="DO35" s="645"/>
      <c r="DP35" s="645"/>
      <c r="DQ35" s="646"/>
      <c r="DR35" s="642">
        <v>37</v>
      </c>
      <c r="DS35" s="643"/>
      <c r="DT35" s="643"/>
      <c r="DU35" s="643"/>
      <c r="DV35" s="643"/>
      <c r="DW35" s="643"/>
      <c r="DX35" s="648"/>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17" t="s">
        <v>274</v>
      </c>
      <c r="BZ36" s="618"/>
      <c r="CA36" s="618"/>
      <c r="CB36" s="618"/>
      <c r="CC36" s="618"/>
      <c r="CD36" s="618"/>
      <c r="CE36" s="618"/>
      <c r="CF36" s="618"/>
      <c r="CG36" s="618"/>
      <c r="CH36" s="618"/>
      <c r="CI36" s="618"/>
      <c r="CJ36" s="618"/>
      <c r="CK36" s="618"/>
      <c r="CL36" s="619"/>
      <c r="CM36" s="620">
        <v>96118667</v>
      </c>
      <c r="CN36" s="621"/>
      <c r="CO36" s="621"/>
      <c r="CP36" s="621"/>
      <c r="CQ36" s="621"/>
      <c r="CR36" s="621"/>
      <c r="CS36" s="621"/>
      <c r="CT36" s="622"/>
      <c r="CU36" s="642">
        <v>19.600000000000001</v>
      </c>
      <c r="CV36" s="643"/>
      <c r="CW36" s="643"/>
      <c r="CX36" s="644"/>
      <c r="CY36" s="629">
        <v>79411622</v>
      </c>
      <c r="CZ36" s="645"/>
      <c r="DA36" s="645"/>
      <c r="DB36" s="645"/>
      <c r="DC36" s="645"/>
      <c r="DD36" s="645"/>
      <c r="DE36" s="645"/>
      <c r="DF36" s="646"/>
      <c r="DG36" s="629">
        <v>79368780</v>
      </c>
      <c r="DH36" s="645"/>
      <c r="DI36" s="645"/>
      <c r="DJ36" s="645"/>
      <c r="DK36" s="645"/>
      <c r="DL36" s="645"/>
      <c r="DM36" s="645"/>
      <c r="DN36" s="645"/>
      <c r="DO36" s="645"/>
      <c r="DP36" s="645"/>
      <c r="DQ36" s="646"/>
      <c r="DR36" s="642">
        <v>26.3</v>
      </c>
      <c r="DS36" s="643"/>
      <c r="DT36" s="643"/>
      <c r="DU36" s="643"/>
      <c r="DV36" s="643"/>
      <c r="DW36" s="643"/>
      <c r="DX36" s="648"/>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02" t="s">
        <v>275</v>
      </c>
      <c r="AQ37" s="603"/>
      <c r="AR37" s="603"/>
      <c r="AS37" s="603"/>
      <c r="AT37" s="603"/>
      <c r="AU37" s="603"/>
      <c r="AV37" s="603"/>
      <c r="AW37" s="603"/>
      <c r="AX37" s="603"/>
      <c r="AY37" s="603"/>
      <c r="AZ37" s="603"/>
      <c r="BA37" s="603"/>
      <c r="BB37" s="603"/>
      <c r="BC37" s="604"/>
      <c r="BD37" s="602" t="s">
        <v>276</v>
      </c>
      <c r="BE37" s="603"/>
      <c r="BF37" s="603"/>
      <c r="BG37" s="603"/>
      <c r="BH37" s="603"/>
      <c r="BI37" s="603"/>
      <c r="BJ37" s="603"/>
      <c r="BK37" s="603"/>
      <c r="BL37" s="603"/>
      <c r="BM37" s="604"/>
      <c r="BN37" s="602" t="s">
        <v>277</v>
      </c>
      <c r="BO37" s="603"/>
      <c r="BP37" s="603"/>
      <c r="BQ37" s="603"/>
      <c r="BR37" s="603"/>
      <c r="BS37" s="603"/>
      <c r="BT37" s="603"/>
      <c r="BU37" s="603"/>
      <c r="BV37" s="603"/>
      <c r="BW37" s="604"/>
      <c r="BY37" s="617" t="s">
        <v>278</v>
      </c>
      <c r="BZ37" s="618"/>
      <c r="CA37" s="618"/>
      <c r="CB37" s="618"/>
      <c r="CC37" s="618"/>
      <c r="CD37" s="618"/>
      <c r="CE37" s="618"/>
      <c r="CF37" s="618"/>
      <c r="CG37" s="618"/>
      <c r="CH37" s="618"/>
      <c r="CI37" s="618"/>
      <c r="CJ37" s="618"/>
      <c r="CK37" s="618"/>
      <c r="CL37" s="619"/>
      <c r="CM37" s="620">
        <v>5576226</v>
      </c>
      <c r="CN37" s="645"/>
      <c r="CO37" s="645"/>
      <c r="CP37" s="645"/>
      <c r="CQ37" s="645"/>
      <c r="CR37" s="645"/>
      <c r="CS37" s="645"/>
      <c r="CT37" s="646"/>
      <c r="CU37" s="642">
        <v>1.1000000000000001</v>
      </c>
      <c r="CV37" s="643"/>
      <c r="CW37" s="643"/>
      <c r="CX37" s="644"/>
      <c r="CY37" s="629">
        <v>2769235</v>
      </c>
      <c r="CZ37" s="645"/>
      <c r="DA37" s="645"/>
      <c r="DB37" s="645"/>
      <c r="DC37" s="645"/>
      <c r="DD37" s="645"/>
      <c r="DE37" s="645"/>
      <c r="DF37" s="646"/>
      <c r="DG37" s="629">
        <v>2769235</v>
      </c>
      <c r="DH37" s="645"/>
      <c r="DI37" s="645"/>
      <c r="DJ37" s="645"/>
      <c r="DK37" s="645"/>
      <c r="DL37" s="645"/>
      <c r="DM37" s="645"/>
      <c r="DN37" s="645"/>
      <c r="DO37" s="645"/>
      <c r="DP37" s="645"/>
      <c r="DQ37" s="646"/>
      <c r="DR37" s="642">
        <v>0.9</v>
      </c>
      <c r="DS37" s="643"/>
      <c r="DT37" s="643"/>
      <c r="DU37" s="643"/>
      <c r="DV37" s="643"/>
      <c r="DW37" s="643"/>
      <c r="DX37" s="648"/>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66" t="s">
        <v>279</v>
      </c>
      <c r="AQ38" s="667"/>
      <c r="AR38" s="667"/>
      <c r="AS38" s="667"/>
      <c r="AT38" s="672" t="s">
        <v>280</v>
      </c>
      <c r="AU38" s="180"/>
      <c r="AV38" s="180"/>
      <c r="AW38" s="180"/>
      <c r="AX38" s="606" t="s">
        <v>138</v>
      </c>
      <c r="AY38" s="607"/>
      <c r="AZ38" s="607"/>
      <c r="BA38" s="607"/>
      <c r="BB38" s="607"/>
      <c r="BC38" s="608"/>
      <c r="BD38" s="647">
        <v>99.1</v>
      </c>
      <c r="BE38" s="615"/>
      <c r="BF38" s="615"/>
      <c r="BG38" s="615"/>
      <c r="BH38" s="615"/>
      <c r="BI38" s="615">
        <v>98</v>
      </c>
      <c r="BJ38" s="615"/>
      <c r="BK38" s="615"/>
      <c r="BL38" s="615"/>
      <c r="BM38" s="616"/>
      <c r="BN38" s="647">
        <v>99.1</v>
      </c>
      <c r="BO38" s="615"/>
      <c r="BP38" s="615"/>
      <c r="BQ38" s="615"/>
      <c r="BR38" s="615"/>
      <c r="BS38" s="615">
        <v>98</v>
      </c>
      <c r="BT38" s="615"/>
      <c r="BU38" s="615"/>
      <c r="BV38" s="615"/>
      <c r="BW38" s="616"/>
      <c r="BY38" s="617" t="s">
        <v>281</v>
      </c>
      <c r="BZ38" s="618"/>
      <c r="CA38" s="618"/>
      <c r="CB38" s="618"/>
      <c r="CC38" s="618"/>
      <c r="CD38" s="618"/>
      <c r="CE38" s="618"/>
      <c r="CF38" s="618"/>
      <c r="CG38" s="618"/>
      <c r="CH38" s="618"/>
      <c r="CI38" s="618"/>
      <c r="CJ38" s="618"/>
      <c r="CK38" s="618"/>
      <c r="CL38" s="619"/>
      <c r="CM38" s="620">
        <v>92040796</v>
      </c>
      <c r="CN38" s="621"/>
      <c r="CO38" s="621"/>
      <c r="CP38" s="621"/>
      <c r="CQ38" s="621"/>
      <c r="CR38" s="621"/>
      <c r="CS38" s="621"/>
      <c r="CT38" s="622"/>
      <c r="CU38" s="642">
        <v>18.8</v>
      </c>
      <c r="CV38" s="643"/>
      <c r="CW38" s="643"/>
      <c r="CX38" s="644"/>
      <c r="CY38" s="629">
        <v>91425920</v>
      </c>
      <c r="CZ38" s="645"/>
      <c r="DA38" s="645"/>
      <c r="DB38" s="645"/>
      <c r="DC38" s="645"/>
      <c r="DD38" s="645"/>
      <c r="DE38" s="645"/>
      <c r="DF38" s="646"/>
      <c r="DG38" s="629">
        <v>91425920</v>
      </c>
      <c r="DH38" s="645"/>
      <c r="DI38" s="645"/>
      <c r="DJ38" s="645"/>
      <c r="DK38" s="645"/>
      <c r="DL38" s="645"/>
      <c r="DM38" s="645"/>
      <c r="DN38" s="645"/>
      <c r="DO38" s="645"/>
      <c r="DP38" s="645"/>
      <c r="DQ38" s="646"/>
      <c r="DR38" s="642">
        <v>30.2</v>
      </c>
      <c r="DS38" s="643"/>
      <c r="DT38" s="643"/>
      <c r="DU38" s="643"/>
      <c r="DV38" s="643"/>
      <c r="DW38" s="643"/>
      <c r="DX38" s="648"/>
    </row>
    <row r="39" spans="2:128" ht="11.25" customHeight="1">
      <c r="AP39" s="668"/>
      <c r="AQ39" s="669"/>
      <c r="AR39" s="669"/>
      <c r="AS39" s="669"/>
      <c r="AT39" s="673"/>
      <c r="AU39" s="169" t="s">
        <v>282</v>
      </c>
      <c r="AV39" s="169"/>
      <c r="AW39" s="169"/>
      <c r="AX39" s="617" t="s">
        <v>283</v>
      </c>
      <c r="AY39" s="618"/>
      <c r="AZ39" s="618"/>
      <c r="BA39" s="618"/>
      <c r="BB39" s="618"/>
      <c r="BC39" s="619"/>
      <c r="BD39" s="654">
        <v>98.9</v>
      </c>
      <c r="BE39" s="626"/>
      <c r="BF39" s="626"/>
      <c r="BG39" s="626"/>
      <c r="BH39" s="626"/>
      <c r="BI39" s="626">
        <v>95.5</v>
      </c>
      <c r="BJ39" s="626"/>
      <c r="BK39" s="626"/>
      <c r="BL39" s="626"/>
      <c r="BM39" s="627"/>
      <c r="BN39" s="654">
        <v>98.8</v>
      </c>
      <c r="BO39" s="626"/>
      <c r="BP39" s="626"/>
      <c r="BQ39" s="626"/>
      <c r="BR39" s="626"/>
      <c r="BS39" s="626">
        <v>95.5</v>
      </c>
      <c r="BT39" s="626"/>
      <c r="BU39" s="626"/>
      <c r="BV39" s="626"/>
      <c r="BW39" s="627"/>
      <c r="BY39" s="655" t="s">
        <v>284</v>
      </c>
      <c r="BZ39" s="656"/>
      <c r="CA39" s="617" t="s">
        <v>285</v>
      </c>
      <c r="CB39" s="618"/>
      <c r="CC39" s="618"/>
      <c r="CD39" s="618"/>
      <c r="CE39" s="618"/>
      <c r="CF39" s="618"/>
      <c r="CG39" s="618"/>
      <c r="CH39" s="618"/>
      <c r="CI39" s="618"/>
      <c r="CJ39" s="618"/>
      <c r="CK39" s="618"/>
      <c r="CL39" s="619"/>
      <c r="CM39" s="620">
        <v>92037065</v>
      </c>
      <c r="CN39" s="645"/>
      <c r="CO39" s="645"/>
      <c r="CP39" s="645"/>
      <c r="CQ39" s="645"/>
      <c r="CR39" s="645"/>
      <c r="CS39" s="645"/>
      <c r="CT39" s="646"/>
      <c r="CU39" s="642">
        <v>18.8</v>
      </c>
      <c r="CV39" s="643"/>
      <c r="CW39" s="643"/>
      <c r="CX39" s="644"/>
      <c r="CY39" s="629">
        <v>91422189</v>
      </c>
      <c r="CZ39" s="645"/>
      <c r="DA39" s="645"/>
      <c r="DB39" s="645"/>
      <c r="DC39" s="645"/>
      <c r="DD39" s="645"/>
      <c r="DE39" s="645"/>
      <c r="DF39" s="646"/>
      <c r="DG39" s="629">
        <v>91422189</v>
      </c>
      <c r="DH39" s="645"/>
      <c r="DI39" s="645"/>
      <c r="DJ39" s="645"/>
      <c r="DK39" s="645"/>
      <c r="DL39" s="645"/>
      <c r="DM39" s="645"/>
      <c r="DN39" s="645"/>
      <c r="DO39" s="645"/>
      <c r="DP39" s="645"/>
      <c r="DQ39" s="646"/>
      <c r="DR39" s="642">
        <v>30.2</v>
      </c>
      <c r="DS39" s="643"/>
      <c r="DT39" s="643"/>
      <c r="DU39" s="643"/>
      <c r="DV39" s="643"/>
      <c r="DW39" s="643"/>
      <c r="DX39" s="648"/>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70"/>
      <c r="AQ40" s="671"/>
      <c r="AR40" s="671"/>
      <c r="AS40" s="671"/>
      <c r="AT40" s="674"/>
      <c r="AU40" s="182"/>
      <c r="AV40" s="182"/>
      <c r="AW40" s="182"/>
      <c r="AX40" s="636" t="s">
        <v>286</v>
      </c>
      <c r="AY40" s="637"/>
      <c r="AZ40" s="637"/>
      <c r="BA40" s="637"/>
      <c r="BB40" s="637"/>
      <c r="BC40" s="638"/>
      <c r="BD40" s="661">
        <v>99.9</v>
      </c>
      <c r="BE40" s="662"/>
      <c r="BF40" s="662"/>
      <c r="BG40" s="662"/>
      <c r="BH40" s="662"/>
      <c r="BI40" s="662">
        <v>99.6</v>
      </c>
      <c r="BJ40" s="662"/>
      <c r="BK40" s="662"/>
      <c r="BL40" s="662"/>
      <c r="BM40" s="663"/>
      <c r="BN40" s="661">
        <v>99.9</v>
      </c>
      <c r="BO40" s="662"/>
      <c r="BP40" s="662"/>
      <c r="BQ40" s="662"/>
      <c r="BR40" s="662"/>
      <c r="BS40" s="662">
        <v>99.5</v>
      </c>
      <c r="BT40" s="662"/>
      <c r="BU40" s="662"/>
      <c r="BV40" s="662"/>
      <c r="BW40" s="663"/>
      <c r="BY40" s="657"/>
      <c r="BZ40" s="658"/>
      <c r="CA40" s="617" t="s">
        <v>287</v>
      </c>
      <c r="CB40" s="618"/>
      <c r="CC40" s="618"/>
      <c r="CD40" s="618"/>
      <c r="CE40" s="618"/>
      <c r="CF40" s="618"/>
      <c r="CG40" s="618"/>
      <c r="CH40" s="618"/>
      <c r="CI40" s="618"/>
      <c r="CJ40" s="618"/>
      <c r="CK40" s="618"/>
      <c r="CL40" s="619"/>
      <c r="CM40" s="620">
        <v>79880650</v>
      </c>
      <c r="CN40" s="621"/>
      <c r="CO40" s="621"/>
      <c r="CP40" s="621"/>
      <c r="CQ40" s="621"/>
      <c r="CR40" s="621"/>
      <c r="CS40" s="621"/>
      <c r="CT40" s="622"/>
      <c r="CU40" s="642">
        <v>16.3</v>
      </c>
      <c r="CV40" s="643"/>
      <c r="CW40" s="643"/>
      <c r="CX40" s="644"/>
      <c r="CY40" s="629">
        <v>79289954</v>
      </c>
      <c r="CZ40" s="645"/>
      <c r="DA40" s="645"/>
      <c r="DB40" s="645"/>
      <c r="DC40" s="645"/>
      <c r="DD40" s="645"/>
      <c r="DE40" s="645"/>
      <c r="DF40" s="646"/>
      <c r="DG40" s="629">
        <v>79289954</v>
      </c>
      <c r="DH40" s="645"/>
      <c r="DI40" s="645"/>
      <c r="DJ40" s="645"/>
      <c r="DK40" s="645"/>
      <c r="DL40" s="645"/>
      <c r="DM40" s="645"/>
      <c r="DN40" s="645"/>
      <c r="DO40" s="645"/>
      <c r="DP40" s="645"/>
      <c r="DQ40" s="646"/>
      <c r="DR40" s="642">
        <v>26.2</v>
      </c>
      <c r="DS40" s="643"/>
      <c r="DT40" s="643"/>
      <c r="DU40" s="643"/>
      <c r="DV40" s="643"/>
      <c r="DW40" s="643"/>
      <c r="DX40" s="648"/>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57"/>
      <c r="BZ41" s="658"/>
      <c r="CA41" s="617" t="s">
        <v>288</v>
      </c>
      <c r="CB41" s="618"/>
      <c r="CC41" s="618"/>
      <c r="CD41" s="618"/>
      <c r="CE41" s="618"/>
      <c r="CF41" s="618"/>
      <c r="CG41" s="618"/>
      <c r="CH41" s="618"/>
      <c r="CI41" s="618"/>
      <c r="CJ41" s="618"/>
      <c r="CK41" s="618"/>
      <c r="CL41" s="619"/>
      <c r="CM41" s="620">
        <v>12156415</v>
      </c>
      <c r="CN41" s="645"/>
      <c r="CO41" s="645"/>
      <c r="CP41" s="645"/>
      <c r="CQ41" s="645"/>
      <c r="CR41" s="645"/>
      <c r="CS41" s="645"/>
      <c r="CT41" s="646"/>
      <c r="CU41" s="642">
        <v>2.5</v>
      </c>
      <c r="CV41" s="643"/>
      <c r="CW41" s="643"/>
      <c r="CX41" s="644"/>
      <c r="CY41" s="629">
        <v>12132235</v>
      </c>
      <c r="CZ41" s="645"/>
      <c r="DA41" s="645"/>
      <c r="DB41" s="645"/>
      <c r="DC41" s="645"/>
      <c r="DD41" s="645"/>
      <c r="DE41" s="645"/>
      <c r="DF41" s="646"/>
      <c r="DG41" s="629">
        <v>12132235</v>
      </c>
      <c r="DH41" s="645"/>
      <c r="DI41" s="645"/>
      <c r="DJ41" s="645"/>
      <c r="DK41" s="645"/>
      <c r="DL41" s="645"/>
      <c r="DM41" s="645"/>
      <c r="DN41" s="645"/>
      <c r="DO41" s="645"/>
      <c r="DP41" s="645"/>
      <c r="DQ41" s="646"/>
      <c r="DR41" s="642">
        <v>4</v>
      </c>
      <c r="DS41" s="643"/>
      <c r="DT41" s="643"/>
      <c r="DU41" s="643"/>
      <c r="DV41" s="643"/>
      <c r="DW41" s="643"/>
      <c r="DX41" s="648"/>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65"/>
      <c r="AQ42" s="665"/>
      <c r="AR42" s="665"/>
      <c r="AS42" s="665"/>
      <c r="AT42" s="665"/>
      <c r="AU42" s="665"/>
      <c r="AV42" s="665"/>
      <c r="AW42" s="665"/>
      <c r="AX42" s="665"/>
      <c r="AY42" s="665"/>
      <c r="AZ42" s="665"/>
      <c r="BA42" s="665"/>
      <c r="BB42" s="665"/>
      <c r="BC42" s="665"/>
      <c r="BD42" s="665"/>
      <c r="BE42" s="665"/>
      <c r="BF42" s="665"/>
      <c r="BG42" s="665"/>
      <c r="BH42" s="665"/>
      <c r="BI42" s="665"/>
      <c r="BJ42" s="665"/>
      <c r="BK42" s="665"/>
      <c r="BL42" s="665"/>
      <c r="BM42" s="665"/>
      <c r="BN42" s="665"/>
      <c r="BO42" s="665"/>
      <c r="BP42" s="665"/>
      <c r="BQ42" s="665"/>
      <c r="BR42" s="665"/>
      <c r="BS42" s="665"/>
      <c r="BT42" s="665"/>
      <c r="BU42" s="665"/>
      <c r="BV42" s="665"/>
      <c r="BW42" s="665"/>
      <c r="BY42" s="659"/>
      <c r="BZ42" s="660"/>
      <c r="CA42" s="617" t="s">
        <v>289</v>
      </c>
      <c r="CB42" s="618"/>
      <c r="CC42" s="618"/>
      <c r="CD42" s="618"/>
      <c r="CE42" s="618"/>
      <c r="CF42" s="618"/>
      <c r="CG42" s="618"/>
      <c r="CH42" s="618"/>
      <c r="CI42" s="618"/>
      <c r="CJ42" s="618"/>
      <c r="CK42" s="618"/>
      <c r="CL42" s="619"/>
      <c r="CM42" s="620">
        <v>3731</v>
      </c>
      <c r="CN42" s="621"/>
      <c r="CO42" s="621"/>
      <c r="CP42" s="621"/>
      <c r="CQ42" s="621"/>
      <c r="CR42" s="621"/>
      <c r="CS42" s="621"/>
      <c r="CT42" s="622"/>
      <c r="CU42" s="642">
        <v>0</v>
      </c>
      <c r="CV42" s="643"/>
      <c r="CW42" s="643"/>
      <c r="CX42" s="644"/>
      <c r="CY42" s="629">
        <v>3731</v>
      </c>
      <c r="CZ42" s="645"/>
      <c r="DA42" s="645"/>
      <c r="DB42" s="645"/>
      <c r="DC42" s="645"/>
      <c r="DD42" s="645"/>
      <c r="DE42" s="645"/>
      <c r="DF42" s="646"/>
      <c r="DG42" s="629">
        <v>3731</v>
      </c>
      <c r="DH42" s="645"/>
      <c r="DI42" s="645"/>
      <c r="DJ42" s="645"/>
      <c r="DK42" s="645"/>
      <c r="DL42" s="645"/>
      <c r="DM42" s="645"/>
      <c r="DN42" s="645"/>
      <c r="DO42" s="645"/>
      <c r="DP42" s="645"/>
      <c r="DQ42" s="646"/>
      <c r="DR42" s="642">
        <v>0</v>
      </c>
      <c r="DS42" s="643"/>
      <c r="DT42" s="643"/>
      <c r="DU42" s="643"/>
      <c r="DV42" s="643"/>
      <c r="DW42" s="643"/>
      <c r="DX42" s="648"/>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64"/>
      <c r="AQ43" s="664"/>
      <c r="AR43" s="664"/>
      <c r="AS43" s="664"/>
      <c r="AT43" s="175"/>
      <c r="AU43" s="175"/>
      <c r="AV43" s="175"/>
      <c r="AW43" s="175"/>
      <c r="AX43" s="175"/>
      <c r="AY43" s="175"/>
      <c r="AZ43" s="175"/>
      <c r="BA43" s="175"/>
      <c r="BB43" s="175"/>
      <c r="BC43" s="175"/>
      <c r="BD43" s="626"/>
      <c r="BE43" s="626"/>
      <c r="BF43" s="626"/>
      <c r="BG43" s="626"/>
      <c r="BH43" s="626"/>
      <c r="BI43" s="626"/>
      <c r="BJ43" s="626"/>
      <c r="BK43" s="626"/>
      <c r="BL43" s="626"/>
      <c r="BM43" s="626"/>
      <c r="BN43" s="626"/>
      <c r="BO43" s="626"/>
      <c r="BP43" s="626"/>
      <c r="BQ43" s="626"/>
      <c r="BR43" s="626"/>
      <c r="BS43" s="626"/>
      <c r="BT43" s="626"/>
      <c r="BU43" s="626"/>
      <c r="BV43" s="626"/>
      <c r="BW43" s="626"/>
      <c r="BY43" s="617" t="s">
        <v>290</v>
      </c>
      <c r="BZ43" s="618"/>
      <c r="CA43" s="618"/>
      <c r="CB43" s="618"/>
      <c r="CC43" s="618"/>
      <c r="CD43" s="618"/>
      <c r="CE43" s="618"/>
      <c r="CF43" s="618"/>
      <c r="CG43" s="618"/>
      <c r="CH43" s="618"/>
      <c r="CI43" s="618"/>
      <c r="CJ43" s="618"/>
      <c r="CK43" s="618"/>
      <c r="CL43" s="619"/>
      <c r="CM43" s="620">
        <v>168443947</v>
      </c>
      <c r="CN43" s="645"/>
      <c r="CO43" s="645"/>
      <c r="CP43" s="645"/>
      <c r="CQ43" s="645"/>
      <c r="CR43" s="645"/>
      <c r="CS43" s="645"/>
      <c r="CT43" s="646"/>
      <c r="CU43" s="642">
        <v>34.4</v>
      </c>
      <c r="CV43" s="643"/>
      <c r="CW43" s="643"/>
      <c r="CX43" s="644"/>
      <c r="CY43" s="629">
        <v>117049143</v>
      </c>
      <c r="CZ43" s="645"/>
      <c r="DA43" s="645"/>
      <c r="DB43" s="645"/>
      <c r="DC43" s="645"/>
      <c r="DD43" s="645"/>
      <c r="DE43" s="645"/>
      <c r="DF43" s="646"/>
      <c r="DG43" s="629">
        <v>85671739</v>
      </c>
      <c r="DH43" s="645"/>
      <c r="DI43" s="645"/>
      <c r="DJ43" s="645"/>
      <c r="DK43" s="645"/>
      <c r="DL43" s="645"/>
      <c r="DM43" s="645"/>
      <c r="DN43" s="645"/>
      <c r="DO43" s="645"/>
      <c r="DP43" s="645"/>
      <c r="DQ43" s="646"/>
      <c r="DR43" s="642">
        <v>28.3</v>
      </c>
      <c r="DS43" s="643"/>
      <c r="DT43" s="643"/>
      <c r="DU43" s="643"/>
      <c r="DV43" s="643"/>
      <c r="DW43" s="643"/>
      <c r="DX43" s="648"/>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64"/>
      <c r="AQ44" s="664"/>
      <c r="AR44" s="664"/>
      <c r="AS44" s="664"/>
      <c r="AT44" s="175"/>
      <c r="AU44" s="175"/>
      <c r="AV44" s="175"/>
      <c r="AW44" s="175"/>
      <c r="AX44" s="175"/>
      <c r="AY44" s="175"/>
      <c r="AZ44" s="175"/>
      <c r="BA44" s="175"/>
      <c r="BB44" s="175"/>
      <c r="BC44" s="175"/>
      <c r="BD44" s="626"/>
      <c r="BE44" s="626"/>
      <c r="BF44" s="626"/>
      <c r="BG44" s="626"/>
      <c r="BH44" s="626"/>
      <c r="BI44" s="626"/>
      <c r="BJ44" s="626"/>
      <c r="BK44" s="626"/>
      <c r="BL44" s="626"/>
      <c r="BM44" s="626"/>
      <c r="BN44" s="626"/>
      <c r="BO44" s="626"/>
      <c r="BP44" s="626"/>
      <c r="BQ44" s="626"/>
      <c r="BR44" s="626"/>
      <c r="BS44" s="626"/>
      <c r="BT44" s="626"/>
      <c r="BU44" s="626"/>
      <c r="BV44" s="626"/>
      <c r="BW44" s="626"/>
      <c r="BY44" s="617" t="s">
        <v>291</v>
      </c>
      <c r="BZ44" s="618"/>
      <c r="CA44" s="618"/>
      <c r="CB44" s="618"/>
      <c r="CC44" s="618"/>
      <c r="CD44" s="618"/>
      <c r="CE44" s="618"/>
      <c r="CF44" s="618"/>
      <c r="CG44" s="618"/>
      <c r="CH44" s="618"/>
      <c r="CI44" s="618"/>
      <c r="CJ44" s="618"/>
      <c r="CK44" s="618"/>
      <c r="CL44" s="619"/>
      <c r="CM44" s="620">
        <v>20194534</v>
      </c>
      <c r="CN44" s="621"/>
      <c r="CO44" s="621"/>
      <c r="CP44" s="621"/>
      <c r="CQ44" s="621"/>
      <c r="CR44" s="621"/>
      <c r="CS44" s="621"/>
      <c r="CT44" s="622"/>
      <c r="CU44" s="642">
        <v>4.0999999999999996</v>
      </c>
      <c r="CV44" s="643"/>
      <c r="CW44" s="643"/>
      <c r="CX44" s="644"/>
      <c r="CY44" s="629">
        <v>13862184</v>
      </c>
      <c r="CZ44" s="645"/>
      <c r="DA44" s="645"/>
      <c r="DB44" s="645"/>
      <c r="DC44" s="645"/>
      <c r="DD44" s="645"/>
      <c r="DE44" s="645"/>
      <c r="DF44" s="646"/>
      <c r="DG44" s="629">
        <v>12523686</v>
      </c>
      <c r="DH44" s="645"/>
      <c r="DI44" s="645"/>
      <c r="DJ44" s="645"/>
      <c r="DK44" s="645"/>
      <c r="DL44" s="645"/>
      <c r="DM44" s="645"/>
      <c r="DN44" s="645"/>
      <c r="DO44" s="645"/>
      <c r="DP44" s="645"/>
      <c r="DQ44" s="646"/>
      <c r="DR44" s="642">
        <v>4.0999999999999996</v>
      </c>
      <c r="DS44" s="643"/>
      <c r="DT44" s="643"/>
      <c r="DU44" s="643"/>
      <c r="DV44" s="643"/>
      <c r="DW44" s="643"/>
      <c r="DX44" s="648"/>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17" t="s">
        <v>293</v>
      </c>
      <c r="BZ45" s="618"/>
      <c r="CA45" s="618"/>
      <c r="CB45" s="618"/>
      <c r="CC45" s="618"/>
      <c r="CD45" s="618"/>
      <c r="CE45" s="618"/>
      <c r="CF45" s="618"/>
      <c r="CG45" s="618"/>
      <c r="CH45" s="618"/>
      <c r="CI45" s="618"/>
      <c r="CJ45" s="618"/>
      <c r="CK45" s="618"/>
      <c r="CL45" s="619"/>
      <c r="CM45" s="620">
        <v>6417278</v>
      </c>
      <c r="CN45" s="645"/>
      <c r="CO45" s="645"/>
      <c r="CP45" s="645"/>
      <c r="CQ45" s="645"/>
      <c r="CR45" s="645"/>
      <c r="CS45" s="645"/>
      <c r="CT45" s="646"/>
      <c r="CU45" s="642">
        <v>1.3</v>
      </c>
      <c r="CV45" s="643"/>
      <c r="CW45" s="643"/>
      <c r="CX45" s="644"/>
      <c r="CY45" s="629">
        <v>5235879</v>
      </c>
      <c r="CZ45" s="645"/>
      <c r="DA45" s="645"/>
      <c r="DB45" s="645"/>
      <c r="DC45" s="645"/>
      <c r="DD45" s="645"/>
      <c r="DE45" s="645"/>
      <c r="DF45" s="646"/>
      <c r="DG45" s="629">
        <v>5229959</v>
      </c>
      <c r="DH45" s="645"/>
      <c r="DI45" s="645"/>
      <c r="DJ45" s="645"/>
      <c r="DK45" s="645"/>
      <c r="DL45" s="645"/>
      <c r="DM45" s="645"/>
      <c r="DN45" s="645"/>
      <c r="DO45" s="645"/>
      <c r="DP45" s="645"/>
      <c r="DQ45" s="646"/>
      <c r="DR45" s="642">
        <v>1.7</v>
      </c>
      <c r="DS45" s="643"/>
      <c r="DT45" s="643"/>
      <c r="DU45" s="643"/>
      <c r="DV45" s="643"/>
      <c r="DW45" s="643"/>
      <c r="DX45" s="648"/>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17" t="s">
        <v>295</v>
      </c>
      <c r="BZ46" s="618"/>
      <c r="CA46" s="618"/>
      <c r="CB46" s="618"/>
      <c r="CC46" s="618"/>
      <c r="CD46" s="618"/>
      <c r="CE46" s="618"/>
      <c r="CF46" s="618"/>
      <c r="CG46" s="618"/>
      <c r="CH46" s="618"/>
      <c r="CI46" s="618"/>
      <c r="CJ46" s="618"/>
      <c r="CK46" s="618"/>
      <c r="CL46" s="619"/>
      <c r="CM46" s="620">
        <v>104702269</v>
      </c>
      <c r="CN46" s="621"/>
      <c r="CO46" s="621"/>
      <c r="CP46" s="621"/>
      <c r="CQ46" s="621"/>
      <c r="CR46" s="621"/>
      <c r="CS46" s="621"/>
      <c r="CT46" s="622"/>
      <c r="CU46" s="642">
        <v>21.4</v>
      </c>
      <c r="CV46" s="643"/>
      <c r="CW46" s="643"/>
      <c r="CX46" s="644"/>
      <c r="CY46" s="629">
        <v>92180692</v>
      </c>
      <c r="CZ46" s="645"/>
      <c r="DA46" s="645"/>
      <c r="DB46" s="645"/>
      <c r="DC46" s="645"/>
      <c r="DD46" s="645"/>
      <c r="DE46" s="645"/>
      <c r="DF46" s="646"/>
      <c r="DG46" s="629">
        <v>67216304</v>
      </c>
      <c r="DH46" s="645"/>
      <c r="DI46" s="645"/>
      <c r="DJ46" s="645"/>
      <c r="DK46" s="645"/>
      <c r="DL46" s="645"/>
      <c r="DM46" s="645"/>
      <c r="DN46" s="645"/>
      <c r="DO46" s="645"/>
      <c r="DP46" s="645"/>
      <c r="DQ46" s="646"/>
      <c r="DR46" s="642">
        <v>22.2</v>
      </c>
      <c r="DS46" s="643"/>
      <c r="DT46" s="643"/>
      <c r="DU46" s="643"/>
      <c r="DV46" s="643"/>
      <c r="DW46" s="643"/>
      <c r="DX46" s="648"/>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17" t="s">
        <v>297</v>
      </c>
      <c r="BZ47" s="618"/>
      <c r="CA47" s="618"/>
      <c r="CB47" s="618"/>
      <c r="CC47" s="618"/>
      <c r="CD47" s="618"/>
      <c r="CE47" s="618"/>
      <c r="CF47" s="618"/>
      <c r="CG47" s="618"/>
      <c r="CH47" s="618"/>
      <c r="CI47" s="618"/>
      <c r="CJ47" s="618"/>
      <c r="CK47" s="618"/>
      <c r="CL47" s="619"/>
      <c r="CM47" s="620">
        <v>2194724</v>
      </c>
      <c r="CN47" s="645"/>
      <c r="CO47" s="645"/>
      <c r="CP47" s="645"/>
      <c r="CQ47" s="645"/>
      <c r="CR47" s="645"/>
      <c r="CS47" s="645"/>
      <c r="CT47" s="646"/>
      <c r="CU47" s="642">
        <v>0.4</v>
      </c>
      <c r="CV47" s="643"/>
      <c r="CW47" s="643"/>
      <c r="CX47" s="644"/>
      <c r="CY47" s="629">
        <v>2140622</v>
      </c>
      <c r="CZ47" s="645"/>
      <c r="DA47" s="645"/>
      <c r="DB47" s="645"/>
      <c r="DC47" s="645"/>
      <c r="DD47" s="645"/>
      <c r="DE47" s="645"/>
      <c r="DF47" s="646"/>
      <c r="DG47" s="629" t="s">
        <v>102</v>
      </c>
      <c r="DH47" s="645"/>
      <c r="DI47" s="645"/>
      <c r="DJ47" s="645"/>
      <c r="DK47" s="645"/>
      <c r="DL47" s="645"/>
      <c r="DM47" s="645"/>
      <c r="DN47" s="645"/>
      <c r="DO47" s="645"/>
      <c r="DP47" s="645"/>
      <c r="DQ47" s="646"/>
      <c r="DR47" s="642" t="s">
        <v>102</v>
      </c>
      <c r="DS47" s="643"/>
      <c r="DT47" s="643"/>
      <c r="DU47" s="643"/>
      <c r="DV47" s="643"/>
      <c r="DW47" s="643"/>
      <c r="DX47" s="648"/>
    </row>
    <row r="48" spans="2:128" ht="11.25" customHeight="1">
      <c r="AP48" s="664"/>
      <c r="AQ48" s="664"/>
      <c r="AR48" s="664"/>
      <c r="AS48" s="664"/>
      <c r="AT48" s="175"/>
      <c r="AU48" s="175"/>
      <c r="AV48" s="175"/>
      <c r="AW48" s="175"/>
      <c r="AX48" s="175"/>
      <c r="AY48" s="175"/>
      <c r="AZ48" s="175"/>
      <c r="BA48" s="175"/>
      <c r="BB48" s="175"/>
      <c r="BC48" s="175"/>
      <c r="BD48" s="626"/>
      <c r="BE48" s="626"/>
      <c r="BF48" s="626"/>
      <c r="BG48" s="626"/>
      <c r="BH48" s="626"/>
      <c r="BI48" s="626"/>
      <c r="BJ48" s="626"/>
      <c r="BK48" s="626"/>
      <c r="BL48" s="626"/>
      <c r="BM48" s="626"/>
      <c r="BN48" s="626"/>
      <c r="BO48" s="626"/>
      <c r="BP48" s="626"/>
      <c r="BQ48" s="626"/>
      <c r="BR48" s="626"/>
      <c r="BS48" s="626"/>
      <c r="BT48" s="626"/>
      <c r="BU48" s="626"/>
      <c r="BV48" s="626"/>
      <c r="BW48" s="626"/>
      <c r="BY48" s="617" t="s">
        <v>298</v>
      </c>
      <c r="BZ48" s="618"/>
      <c r="CA48" s="618"/>
      <c r="CB48" s="618"/>
      <c r="CC48" s="618"/>
      <c r="CD48" s="618"/>
      <c r="CE48" s="618"/>
      <c r="CF48" s="618"/>
      <c r="CG48" s="618"/>
      <c r="CH48" s="618"/>
      <c r="CI48" s="618"/>
      <c r="CJ48" s="618"/>
      <c r="CK48" s="618"/>
      <c r="CL48" s="619"/>
      <c r="CM48" s="620">
        <v>6320800</v>
      </c>
      <c r="CN48" s="621"/>
      <c r="CO48" s="621"/>
      <c r="CP48" s="621"/>
      <c r="CQ48" s="621"/>
      <c r="CR48" s="621"/>
      <c r="CS48" s="621"/>
      <c r="CT48" s="622"/>
      <c r="CU48" s="642">
        <v>1.3</v>
      </c>
      <c r="CV48" s="643"/>
      <c r="CW48" s="643"/>
      <c r="CX48" s="644"/>
      <c r="CY48" s="629">
        <v>2216329</v>
      </c>
      <c r="CZ48" s="645"/>
      <c r="DA48" s="645"/>
      <c r="DB48" s="645"/>
      <c r="DC48" s="645"/>
      <c r="DD48" s="645"/>
      <c r="DE48" s="645"/>
      <c r="DF48" s="646"/>
      <c r="DG48" s="629" t="s">
        <v>102</v>
      </c>
      <c r="DH48" s="645"/>
      <c r="DI48" s="645"/>
      <c r="DJ48" s="645"/>
      <c r="DK48" s="645"/>
      <c r="DL48" s="645"/>
      <c r="DM48" s="645"/>
      <c r="DN48" s="645"/>
      <c r="DO48" s="645"/>
      <c r="DP48" s="645"/>
      <c r="DQ48" s="646"/>
      <c r="DR48" s="642" t="s">
        <v>102</v>
      </c>
      <c r="DS48" s="643"/>
      <c r="DT48" s="643"/>
      <c r="DU48" s="643"/>
      <c r="DV48" s="643"/>
      <c r="DW48" s="643"/>
      <c r="DX48" s="648"/>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64"/>
      <c r="AQ49" s="664"/>
      <c r="AR49" s="664"/>
      <c r="AS49" s="664"/>
      <c r="AT49" s="175"/>
      <c r="AU49" s="175"/>
      <c r="AV49" s="175"/>
      <c r="AW49" s="175"/>
      <c r="AX49" s="175"/>
      <c r="AY49" s="175"/>
      <c r="AZ49" s="175"/>
      <c r="BA49" s="175"/>
      <c r="BB49" s="175"/>
      <c r="BC49" s="175"/>
      <c r="BD49" s="626"/>
      <c r="BE49" s="626"/>
      <c r="BF49" s="626"/>
      <c r="BG49" s="626"/>
      <c r="BH49" s="626"/>
      <c r="BI49" s="626"/>
      <c r="BJ49" s="626"/>
      <c r="BK49" s="626"/>
      <c r="BL49" s="626"/>
      <c r="BM49" s="626"/>
      <c r="BN49" s="626"/>
      <c r="BO49" s="626"/>
      <c r="BP49" s="626"/>
      <c r="BQ49" s="626"/>
      <c r="BR49" s="626"/>
      <c r="BS49" s="626"/>
      <c r="BT49" s="626"/>
      <c r="BU49" s="626"/>
      <c r="BV49" s="626"/>
      <c r="BW49" s="626"/>
      <c r="BY49" s="617" t="s">
        <v>299</v>
      </c>
      <c r="BZ49" s="618"/>
      <c r="CA49" s="618"/>
      <c r="CB49" s="618"/>
      <c r="CC49" s="618"/>
      <c r="CD49" s="618"/>
      <c r="CE49" s="618"/>
      <c r="CF49" s="618"/>
      <c r="CG49" s="618"/>
      <c r="CH49" s="618"/>
      <c r="CI49" s="618"/>
      <c r="CJ49" s="618"/>
      <c r="CK49" s="618"/>
      <c r="CL49" s="619"/>
      <c r="CM49" s="620">
        <v>271833</v>
      </c>
      <c r="CN49" s="645"/>
      <c r="CO49" s="645"/>
      <c r="CP49" s="645"/>
      <c r="CQ49" s="645"/>
      <c r="CR49" s="645"/>
      <c r="CS49" s="645"/>
      <c r="CT49" s="646"/>
      <c r="CU49" s="642">
        <v>0.1</v>
      </c>
      <c r="CV49" s="643"/>
      <c r="CW49" s="643"/>
      <c r="CX49" s="644"/>
      <c r="CY49" s="629">
        <v>264833</v>
      </c>
      <c r="CZ49" s="645"/>
      <c r="DA49" s="645"/>
      <c r="DB49" s="645"/>
      <c r="DC49" s="645"/>
      <c r="DD49" s="645"/>
      <c r="DE49" s="645"/>
      <c r="DF49" s="646"/>
      <c r="DG49" s="629" t="s">
        <v>102</v>
      </c>
      <c r="DH49" s="645"/>
      <c r="DI49" s="645"/>
      <c r="DJ49" s="645"/>
      <c r="DK49" s="645"/>
      <c r="DL49" s="645"/>
      <c r="DM49" s="645"/>
      <c r="DN49" s="645"/>
      <c r="DO49" s="645"/>
      <c r="DP49" s="645"/>
      <c r="DQ49" s="646"/>
      <c r="DR49" s="642" t="s">
        <v>102</v>
      </c>
      <c r="DS49" s="643"/>
      <c r="DT49" s="643"/>
      <c r="DU49" s="643"/>
      <c r="DV49" s="643"/>
      <c r="DW49" s="643"/>
      <c r="DX49" s="648"/>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64"/>
      <c r="AQ50" s="664"/>
      <c r="AR50" s="664"/>
      <c r="AS50" s="664"/>
      <c r="AT50" s="175"/>
      <c r="AU50" s="175"/>
      <c r="AV50" s="175"/>
      <c r="AW50" s="175"/>
      <c r="AX50" s="175"/>
      <c r="AY50" s="175"/>
      <c r="AZ50" s="175"/>
      <c r="BA50" s="175"/>
      <c r="BB50" s="175"/>
      <c r="BC50" s="175"/>
      <c r="BD50" s="626"/>
      <c r="BE50" s="626"/>
      <c r="BF50" s="626"/>
      <c r="BG50" s="626"/>
      <c r="BH50" s="626"/>
      <c r="BI50" s="626"/>
      <c r="BJ50" s="626"/>
      <c r="BK50" s="626"/>
      <c r="BL50" s="626"/>
      <c r="BM50" s="626"/>
      <c r="BN50" s="626"/>
      <c r="BO50" s="626"/>
      <c r="BP50" s="626"/>
      <c r="BQ50" s="626"/>
      <c r="BR50" s="626"/>
      <c r="BS50" s="626"/>
      <c r="BT50" s="626"/>
      <c r="BU50" s="626"/>
      <c r="BV50" s="626"/>
      <c r="BW50" s="626"/>
      <c r="BY50" s="617" t="s">
        <v>300</v>
      </c>
      <c r="BZ50" s="618"/>
      <c r="CA50" s="618"/>
      <c r="CB50" s="618"/>
      <c r="CC50" s="618"/>
      <c r="CD50" s="618"/>
      <c r="CE50" s="618"/>
      <c r="CF50" s="618"/>
      <c r="CG50" s="618"/>
      <c r="CH50" s="618"/>
      <c r="CI50" s="618"/>
      <c r="CJ50" s="618"/>
      <c r="CK50" s="618"/>
      <c r="CL50" s="619"/>
      <c r="CM50" s="620">
        <v>28342509</v>
      </c>
      <c r="CN50" s="621"/>
      <c r="CO50" s="621"/>
      <c r="CP50" s="621"/>
      <c r="CQ50" s="621"/>
      <c r="CR50" s="621"/>
      <c r="CS50" s="621"/>
      <c r="CT50" s="622"/>
      <c r="CU50" s="642">
        <v>5.8</v>
      </c>
      <c r="CV50" s="643"/>
      <c r="CW50" s="643"/>
      <c r="CX50" s="644"/>
      <c r="CY50" s="629">
        <v>1148604</v>
      </c>
      <c r="CZ50" s="645"/>
      <c r="DA50" s="645"/>
      <c r="DB50" s="645"/>
      <c r="DC50" s="645"/>
      <c r="DD50" s="645"/>
      <c r="DE50" s="645"/>
      <c r="DF50" s="646"/>
      <c r="DG50" s="629">
        <v>701790</v>
      </c>
      <c r="DH50" s="645"/>
      <c r="DI50" s="645"/>
      <c r="DJ50" s="645"/>
      <c r="DK50" s="645"/>
      <c r="DL50" s="645"/>
      <c r="DM50" s="645"/>
      <c r="DN50" s="645"/>
      <c r="DO50" s="645"/>
      <c r="DP50" s="645"/>
      <c r="DQ50" s="646"/>
      <c r="DR50" s="642">
        <v>0.2</v>
      </c>
      <c r="DS50" s="643"/>
      <c r="DT50" s="643"/>
      <c r="DU50" s="643"/>
      <c r="DV50" s="643"/>
      <c r="DW50" s="643"/>
      <c r="DX50" s="648"/>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17" t="s">
        <v>301</v>
      </c>
      <c r="BZ51" s="618"/>
      <c r="CA51" s="618"/>
      <c r="CB51" s="618"/>
      <c r="CC51" s="618"/>
      <c r="CD51" s="618"/>
      <c r="CE51" s="618"/>
      <c r="CF51" s="618"/>
      <c r="CG51" s="618"/>
      <c r="CH51" s="618"/>
      <c r="CI51" s="618"/>
      <c r="CJ51" s="618"/>
      <c r="CK51" s="618"/>
      <c r="CL51" s="619"/>
      <c r="CM51" s="620" t="s">
        <v>102</v>
      </c>
      <c r="CN51" s="645"/>
      <c r="CO51" s="645"/>
      <c r="CP51" s="645"/>
      <c r="CQ51" s="645"/>
      <c r="CR51" s="645"/>
      <c r="CS51" s="645"/>
      <c r="CT51" s="646"/>
      <c r="CU51" s="642" t="s">
        <v>102</v>
      </c>
      <c r="CV51" s="643"/>
      <c r="CW51" s="643"/>
      <c r="CX51" s="644"/>
      <c r="CY51" s="629" t="s">
        <v>102</v>
      </c>
      <c r="CZ51" s="645"/>
      <c r="DA51" s="645"/>
      <c r="DB51" s="645"/>
      <c r="DC51" s="645"/>
      <c r="DD51" s="645"/>
      <c r="DE51" s="645"/>
      <c r="DF51" s="646"/>
      <c r="DG51" s="629" t="s">
        <v>102</v>
      </c>
      <c r="DH51" s="645"/>
      <c r="DI51" s="645"/>
      <c r="DJ51" s="645"/>
      <c r="DK51" s="645"/>
      <c r="DL51" s="645"/>
      <c r="DM51" s="645"/>
      <c r="DN51" s="645"/>
      <c r="DO51" s="645"/>
      <c r="DP51" s="645"/>
      <c r="DQ51" s="646"/>
      <c r="DR51" s="642" t="s">
        <v>102</v>
      </c>
      <c r="DS51" s="643"/>
      <c r="DT51" s="643"/>
      <c r="DU51" s="643"/>
      <c r="DV51" s="643"/>
      <c r="DW51" s="643"/>
      <c r="DX51" s="648"/>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65"/>
      <c r="AR52" s="665"/>
      <c r="AS52" s="665"/>
      <c r="AT52" s="665"/>
      <c r="AU52" s="665"/>
      <c r="AV52" s="665"/>
      <c r="AW52" s="665"/>
      <c r="AX52" s="665"/>
      <c r="AY52" s="665"/>
      <c r="AZ52" s="665"/>
      <c r="BA52" s="665"/>
      <c r="BB52" s="665"/>
      <c r="BC52" s="665"/>
      <c r="BD52" s="665"/>
      <c r="BE52" s="665"/>
      <c r="BF52" s="665"/>
      <c r="BG52" s="665"/>
      <c r="BH52" s="665"/>
      <c r="BI52" s="665"/>
      <c r="BJ52" s="665"/>
      <c r="BK52" s="665"/>
      <c r="BL52" s="665"/>
      <c r="BM52" s="665"/>
      <c r="BN52" s="665"/>
      <c r="BO52" s="665"/>
      <c r="BP52" s="665"/>
      <c r="BQ52" s="665"/>
      <c r="BR52" s="665"/>
      <c r="BS52" s="665"/>
      <c r="BT52" s="665"/>
      <c r="BU52" s="665"/>
      <c r="BV52" s="665"/>
      <c r="BW52" s="665"/>
      <c r="BY52" s="617" t="s">
        <v>302</v>
      </c>
      <c r="BZ52" s="618"/>
      <c r="CA52" s="618"/>
      <c r="CB52" s="618"/>
      <c r="CC52" s="618"/>
      <c r="CD52" s="618"/>
      <c r="CE52" s="618"/>
      <c r="CF52" s="618"/>
      <c r="CG52" s="618"/>
      <c r="CH52" s="618"/>
      <c r="CI52" s="618"/>
      <c r="CJ52" s="618"/>
      <c r="CK52" s="618"/>
      <c r="CL52" s="619"/>
      <c r="CM52" s="620">
        <v>92089984</v>
      </c>
      <c r="CN52" s="621"/>
      <c r="CO52" s="621"/>
      <c r="CP52" s="621"/>
      <c r="CQ52" s="621"/>
      <c r="CR52" s="621"/>
      <c r="CS52" s="621"/>
      <c r="CT52" s="622"/>
      <c r="CU52" s="642">
        <v>18.8</v>
      </c>
      <c r="CV52" s="643"/>
      <c r="CW52" s="643"/>
      <c r="CX52" s="644"/>
      <c r="CY52" s="629">
        <v>7856815</v>
      </c>
      <c r="CZ52" s="645"/>
      <c r="DA52" s="645"/>
      <c r="DB52" s="645"/>
      <c r="DC52" s="645"/>
      <c r="DD52" s="645"/>
      <c r="DE52" s="645"/>
      <c r="DF52" s="646"/>
      <c r="DG52" s="675"/>
      <c r="DH52" s="676"/>
      <c r="DI52" s="676"/>
      <c r="DJ52" s="676"/>
      <c r="DK52" s="676"/>
      <c r="DL52" s="676"/>
      <c r="DM52" s="676"/>
      <c r="DN52" s="676"/>
      <c r="DO52" s="676"/>
      <c r="DP52" s="676"/>
      <c r="DQ52" s="677"/>
      <c r="DR52" s="678"/>
      <c r="DS52" s="679"/>
      <c r="DT52" s="679"/>
      <c r="DU52" s="679"/>
      <c r="DV52" s="679"/>
      <c r="DW52" s="679"/>
      <c r="DX52" s="680"/>
    </row>
    <row r="53" spans="2:128" ht="11.25" customHeight="1">
      <c r="B53" s="184"/>
      <c r="AP53" s="179"/>
      <c r="AQ53" s="175"/>
      <c r="AR53" s="175"/>
      <c r="AS53" s="175"/>
      <c r="AT53" s="175"/>
      <c r="AU53" s="175"/>
      <c r="AV53" s="175"/>
      <c r="AW53" s="175"/>
      <c r="AX53" s="175"/>
      <c r="AY53" s="175"/>
      <c r="AZ53" s="621"/>
      <c r="BA53" s="621"/>
      <c r="BB53" s="621"/>
      <c r="BC53" s="621"/>
      <c r="BD53" s="175"/>
      <c r="BE53" s="175"/>
      <c r="BF53" s="175"/>
      <c r="BG53" s="175"/>
      <c r="BH53" s="175"/>
      <c r="BI53" s="175"/>
      <c r="BJ53" s="175"/>
      <c r="BK53" s="175"/>
      <c r="BL53" s="175"/>
      <c r="BM53" s="175"/>
      <c r="BN53" s="175"/>
      <c r="BO53" s="175"/>
      <c r="BP53" s="175"/>
      <c r="BQ53" s="175"/>
      <c r="BR53" s="175"/>
      <c r="BS53" s="621"/>
      <c r="BT53" s="621"/>
      <c r="BU53" s="621"/>
      <c r="BV53" s="621"/>
      <c r="BW53" s="621"/>
      <c r="BY53" s="617" t="s">
        <v>303</v>
      </c>
      <c r="BZ53" s="618"/>
      <c r="CA53" s="618"/>
      <c r="CB53" s="618"/>
      <c r="CC53" s="618"/>
      <c r="CD53" s="618"/>
      <c r="CE53" s="618"/>
      <c r="CF53" s="618"/>
      <c r="CG53" s="618"/>
      <c r="CH53" s="618"/>
      <c r="CI53" s="618"/>
      <c r="CJ53" s="618"/>
      <c r="CK53" s="618"/>
      <c r="CL53" s="619"/>
      <c r="CM53" s="620">
        <v>1281476</v>
      </c>
      <c r="CN53" s="621"/>
      <c r="CO53" s="621"/>
      <c r="CP53" s="621"/>
      <c r="CQ53" s="621"/>
      <c r="CR53" s="621"/>
      <c r="CS53" s="621"/>
      <c r="CT53" s="622"/>
      <c r="CU53" s="642">
        <v>0.3</v>
      </c>
      <c r="CV53" s="643"/>
      <c r="CW53" s="643"/>
      <c r="CX53" s="644"/>
      <c r="CY53" s="629">
        <v>942953</v>
      </c>
      <c r="CZ53" s="645"/>
      <c r="DA53" s="645"/>
      <c r="DB53" s="645"/>
      <c r="DC53" s="645"/>
      <c r="DD53" s="645"/>
      <c r="DE53" s="645"/>
      <c r="DF53" s="646"/>
      <c r="DG53" s="675"/>
      <c r="DH53" s="676"/>
      <c r="DI53" s="676"/>
      <c r="DJ53" s="676"/>
      <c r="DK53" s="676"/>
      <c r="DL53" s="676"/>
      <c r="DM53" s="676"/>
      <c r="DN53" s="676"/>
      <c r="DO53" s="676"/>
      <c r="DP53" s="676"/>
      <c r="DQ53" s="677"/>
      <c r="DR53" s="678"/>
      <c r="DS53" s="679"/>
      <c r="DT53" s="679"/>
      <c r="DU53" s="679"/>
      <c r="DV53" s="679"/>
      <c r="DW53" s="679"/>
      <c r="DX53" s="680"/>
    </row>
    <row r="54" spans="2:128" ht="11.25" customHeight="1">
      <c r="AP54" s="175"/>
      <c r="AQ54" s="179"/>
      <c r="AR54" s="179"/>
      <c r="AS54" s="179"/>
      <c r="AT54" s="179"/>
      <c r="AU54" s="179"/>
      <c r="AV54" s="179"/>
      <c r="AW54" s="179"/>
      <c r="AX54" s="179"/>
      <c r="AY54" s="175"/>
      <c r="AZ54" s="621"/>
      <c r="BA54" s="621"/>
      <c r="BB54" s="621"/>
      <c r="BC54" s="621"/>
      <c r="BD54" s="175"/>
      <c r="BE54" s="175"/>
      <c r="BF54" s="175"/>
      <c r="BG54" s="175"/>
      <c r="BH54" s="175"/>
      <c r="BI54" s="175"/>
      <c r="BJ54" s="175"/>
      <c r="BK54" s="175"/>
      <c r="BL54" s="175"/>
      <c r="BM54" s="175"/>
      <c r="BN54" s="175"/>
      <c r="BO54" s="175"/>
      <c r="BP54" s="175"/>
      <c r="BQ54" s="175"/>
      <c r="BR54" s="175"/>
      <c r="BS54" s="621"/>
      <c r="BT54" s="621"/>
      <c r="BU54" s="621"/>
      <c r="BV54" s="621"/>
      <c r="BW54" s="621"/>
      <c r="BY54" s="655" t="s">
        <v>284</v>
      </c>
      <c r="BZ54" s="656"/>
      <c r="CA54" s="617" t="s">
        <v>304</v>
      </c>
      <c r="CB54" s="618"/>
      <c r="CC54" s="618"/>
      <c r="CD54" s="618"/>
      <c r="CE54" s="618"/>
      <c r="CF54" s="618"/>
      <c r="CG54" s="618"/>
      <c r="CH54" s="618"/>
      <c r="CI54" s="618"/>
      <c r="CJ54" s="618"/>
      <c r="CK54" s="618"/>
      <c r="CL54" s="619"/>
      <c r="CM54" s="620">
        <v>91447910</v>
      </c>
      <c r="CN54" s="621"/>
      <c r="CO54" s="621"/>
      <c r="CP54" s="621"/>
      <c r="CQ54" s="621"/>
      <c r="CR54" s="621"/>
      <c r="CS54" s="621"/>
      <c r="CT54" s="622"/>
      <c r="CU54" s="642">
        <v>18.7</v>
      </c>
      <c r="CV54" s="643"/>
      <c r="CW54" s="643"/>
      <c r="CX54" s="644"/>
      <c r="CY54" s="629">
        <v>7797775</v>
      </c>
      <c r="CZ54" s="645"/>
      <c r="DA54" s="645"/>
      <c r="DB54" s="645"/>
      <c r="DC54" s="645"/>
      <c r="DD54" s="645"/>
      <c r="DE54" s="645"/>
      <c r="DF54" s="646"/>
      <c r="DG54" s="675"/>
      <c r="DH54" s="676"/>
      <c r="DI54" s="676"/>
      <c r="DJ54" s="676"/>
      <c r="DK54" s="676"/>
      <c r="DL54" s="676"/>
      <c r="DM54" s="676"/>
      <c r="DN54" s="676"/>
      <c r="DO54" s="676"/>
      <c r="DP54" s="676"/>
      <c r="DQ54" s="677"/>
      <c r="DR54" s="678"/>
      <c r="DS54" s="679"/>
      <c r="DT54" s="679"/>
      <c r="DU54" s="679"/>
      <c r="DV54" s="679"/>
      <c r="DW54" s="679"/>
      <c r="DX54" s="680"/>
    </row>
    <row r="55" spans="2:128" ht="11.25" customHeight="1">
      <c r="AP55" s="175"/>
      <c r="AQ55" s="179"/>
      <c r="AR55" s="179"/>
      <c r="AS55" s="179"/>
      <c r="AT55" s="179"/>
      <c r="AU55" s="179"/>
      <c r="AV55" s="179"/>
      <c r="AW55" s="179"/>
      <c r="AX55" s="179"/>
      <c r="AY55" s="175"/>
      <c r="AZ55" s="621"/>
      <c r="BA55" s="621"/>
      <c r="BB55" s="621"/>
      <c r="BC55" s="621"/>
      <c r="BD55" s="175"/>
      <c r="BE55" s="175"/>
      <c r="BF55" s="175"/>
      <c r="BG55" s="175"/>
      <c r="BH55" s="175"/>
      <c r="BI55" s="175"/>
      <c r="BJ55" s="175"/>
      <c r="BK55" s="175"/>
      <c r="BL55" s="175"/>
      <c r="BM55" s="175"/>
      <c r="BN55" s="175"/>
      <c r="BO55" s="175"/>
      <c r="BP55" s="175"/>
      <c r="BQ55" s="175"/>
      <c r="BR55" s="175"/>
      <c r="BS55" s="621"/>
      <c r="BT55" s="621"/>
      <c r="BU55" s="621"/>
      <c r="BV55" s="621"/>
      <c r="BW55" s="621"/>
      <c r="BY55" s="657"/>
      <c r="BZ55" s="658"/>
      <c r="CA55" s="617" t="s">
        <v>305</v>
      </c>
      <c r="CB55" s="618"/>
      <c r="CC55" s="618"/>
      <c r="CD55" s="618"/>
      <c r="CE55" s="618"/>
      <c r="CF55" s="618"/>
      <c r="CG55" s="618"/>
      <c r="CH55" s="618"/>
      <c r="CI55" s="618"/>
      <c r="CJ55" s="618"/>
      <c r="CK55" s="618"/>
      <c r="CL55" s="619"/>
      <c r="CM55" s="620">
        <v>47281142</v>
      </c>
      <c r="CN55" s="621"/>
      <c r="CO55" s="621"/>
      <c r="CP55" s="621"/>
      <c r="CQ55" s="621"/>
      <c r="CR55" s="621"/>
      <c r="CS55" s="621"/>
      <c r="CT55" s="622"/>
      <c r="CU55" s="642">
        <v>9.6</v>
      </c>
      <c r="CV55" s="643"/>
      <c r="CW55" s="643"/>
      <c r="CX55" s="644"/>
      <c r="CY55" s="629">
        <v>3114006</v>
      </c>
      <c r="CZ55" s="645"/>
      <c r="DA55" s="645"/>
      <c r="DB55" s="645"/>
      <c r="DC55" s="645"/>
      <c r="DD55" s="645"/>
      <c r="DE55" s="645"/>
      <c r="DF55" s="646"/>
      <c r="DG55" s="675"/>
      <c r="DH55" s="676"/>
      <c r="DI55" s="676"/>
      <c r="DJ55" s="676"/>
      <c r="DK55" s="676"/>
      <c r="DL55" s="676"/>
      <c r="DM55" s="676"/>
      <c r="DN55" s="676"/>
      <c r="DO55" s="676"/>
      <c r="DP55" s="676"/>
      <c r="DQ55" s="677"/>
      <c r="DR55" s="678"/>
      <c r="DS55" s="679"/>
      <c r="DT55" s="679"/>
      <c r="DU55" s="679"/>
      <c r="DV55" s="679"/>
      <c r="DW55" s="679"/>
      <c r="DX55" s="680"/>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57"/>
      <c r="BZ56" s="658"/>
      <c r="CA56" s="617" t="s">
        <v>306</v>
      </c>
      <c r="CB56" s="618"/>
      <c r="CC56" s="618"/>
      <c r="CD56" s="618"/>
      <c r="CE56" s="618"/>
      <c r="CF56" s="618"/>
      <c r="CG56" s="618"/>
      <c r="CH56" s="618"/>
      <c r="CI56" s="618"/>
      <c r="CJ56" s="618"/>
      <c r="CK56" s="618"/>
      <c r="CL56" s="619"/>
      <c r="CM56" s="620">
        <v>33928774</v>
      </c>
      <c r="CN56" s="621"/>
      <c r="CO56" s="621"/>
      <c r="CP56" s="621"/>
      <c r="CQ56" s="621"/>
      <c r="CR56" s="621"/>
      <c r="CS56" s="621"/>
      <c r="CT56" s="622"/>
      <c r="CU56" s="642">
        <v>6.9</v>
      </c>
      <c r="CV56" s="643"/>
      <c r="CW56" s="643"/>
      <c r="CX56" s="644"/>
      <c r="CY56" s="629">
        <v>4552784</v>
      </c>
      <c r="CZ56" s="645"/>
      <c r="DA56" s="645"/>
      <c r="DB56" s="645"/>
      <c r="DC56" s="645"/>
      <c r="DD56" s="645"/>
      <c r="DE56" s="645"/>
      <c r="DF56" s="646"/>
      <c r="DG56" s="675"/>
      <c r="DH56" s="676"/>
      <c r="DI56" s="676"/>
      <c r="DJ56" s="676"/>
      <c r="DK56" s="676"/>
      <c r="DL56" s="676"/>
      <c r="DM56" s="676"/>
      <c r="DN56" s="676"/>
      <c r="DO56" s="676"/>
      <c r="DP56" s="676"/>
      <c r="DQ56" s="677"/>
      <c r="DR56" s="678"/>
      <c r="DS56" s="679"/>
      <c r="DT56" s="679"/>
      <c r="DU56" s="679"/>
      <c r="DV56" s="679"/>
      <c r="DW56" s="679"/>
      <c r="DX56" s="680"/>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57"/>
      <c r="BZ57" s="658"/>
      <c r="CA57" s="617" t="s">
        <v>307</v>
      </c>
      <c r="CB57" s="618"/>
      <c r="CC57" s="618"/>
      <c r="CD57" s="618"/>
      <c r="CE57" s="618"/>
      <c r="CF57" s="618"/>
      <c r="CG57" s="618"/>
      <c r="CH57" s="618"/>
      <c r="CI57" s="618"/>
      <c r="CJ57" s="618"/>
      <c r="CK57" s="618"/>
      <c r="CL57" s="619"/>
      <c r="CM57" s="620">
        <v>642074</v>
      </c>
      <c r="CN57" s="621"/>
      <c r="CO57" s="621"/>
      <c r="CP57" s="621"/>
      <c r="CQ57" s="621"/>
      <c r="CR57" s="621"/>
      <c r="CS57" s="621"/>
      <c r="CT57" s="622"/>
      <c r="CU57" s="642">
        <v>0.1</v>
      </c>
      <c r="CV57" s="643"/>
      <c r="CW57" s="643"/>
      <c r="CX57" s="644"/>
      <c r="CY57" s="629">
        <v>59040</v>
      </c>
      <c r="CZ57" s="645"/>
      <c r="DA57" s="645"/>
      <c r="DB57" s="645"/>
      <c r="DC57" s="645"/>
      <c r="DD57" s="645"/>
      <c r="DE57" s="645"/>
      <c r="DF57" s="646"/>
      <c r="DG57" s="675"/>
      <c r="DH57" s="676"/>
      <c r="DI57" s="676"/>
      <c r="DJ57" s="676"/>
      <c r="DK57" s="676"/>
      <c r="DL57" s="676"/>
      <c r="DM57" s="676"/>
      <c r="DN57" s="676"/>
      <c r="DO57" s="676"/>
      <c r="DP57" s="676"/>
      <c r="DQ57" s="677"/>
      <c r="DR57" s="678"/>
      <c r="DS57" s="679"/>
      <c r="DT57" s="679"/>
      <c r="DU57" s="679"/>
      <c r="DV57" s="679"/>
      <c r="DW57" s="679"/>
      <c r="DX57" s="680"/>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59"/>
      <c r="BZ58" s="660"/>
      <c r="CA58" s="617" t="s">
        <v>308</v>
      </c>
      <c r="CB58" s="618"/>
      <c r="CC58" s="618"/>
      <c r="CD58" s="618"/>
      <c r="CE58" s="618"/>
      <c r="CF58" s="618"/>
      <c r="CG58" s="618"/>
      <c r="CH58" s="618"/>
      <c r="CI58" s="618"/>
      <c r="CJ58" s="618"/>
      <c r="CK58" s="618"/>
      <c r="CL58" s="619"/>
      <c r="CM58" s="620" t="s">
        <v>102</v>
      </c>
      <c r="CN58" s="621"/>
      <c r="CO58" s="621"/>
      <c r="CP58" s="621"/>
      <c r="CQ58" s="621"/>
      <c r="CR58" s="621"/>
      <c r="CS58" s="621"/>
      <c r="CT58" s="622"/>
      <c r="CU58" s="642" t="s">
        <v>102</v>
      </c>
      <c r="CV58" s="643"/>
      <c r="CW58" s="643"/>
      <c r="CX58" s="644"/>
      <c r="CY58" s="629" t="s">
        <v>102</v>
      </c>
      <c r="CZ58" s="645"/>
      <c r="DA58" s="645"/>
      <c r="DB58" s="645"/>
      <c r="DC58" s="645"/>
      <c r="DD58" s="645"/>
      <c r="DE58" s="645"/>
      <c r="DF58" s="646"/>
      <c r="DG58" s="675"/>
      <c r="DH58" s="676"/>
      <c r="DI58" s="676"/>
      <c r="DJ58" s="676"/>
      <c r="DK58" s="676"/>
      <c r="DL58" s="676"/>
      <c r="DM58" s="676"/>
      <c r="DN58" s="676"/>
      <c r="DO58" s="676"/>
      <c r="DP58" s="676"/>
      <c r="DQ58" s="677"/>
      <c r="DR58" s="678"/>
      <c r="DS58" s="679"/>
      <c r="DT58" s="679"/>
      <c r="DU58" s="679"/>
      <c r="DV58" s="679"/>
      <c r="DW58" s="679"/>
      <c r="DX58" s="680"/>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36" t="s">
        <v>309</v>
      </c>
      <c r="BZ59" s="637"/>
      <c r="CA59" s="637"/>
      <c r="CB59" s="637"/>
      <c r="CC59" s="637"/>
      <c r="CD59" s="637"/>
      <c r="CE59" s="637"/>
      <c r="CF59" s="637"/>
      <c r="CG59" s="637"/>
      <c r="CH59" s="637"/>
      <c r="CI59" s="637"/>
      <c r="CJ59" s="637"/>
      <c r="CK59" s="637"/>
      <c r="CL59" s="638"/>
      <c r="CM59" s="681">
        <v>490075968</v>
      </c>
      <c r="CN59" s="682"/>
      <c r="CO59" s="682"/>
      <c r="CP59" s="682"/>
      <c r="CQ59" s="682"/>
      <c r="CR59" s="682"/>
      <c r="CS59" s="682"/>
      <c r="CT59" s="683"/>
      <c r="CU59" s="684">
        <v>100</v>
      </c>
      <c r="CV59" s="685"/>
      <c r="CW59" s="685"/>
      <c r="CX59" s="686"/>
      <c r="CY59" s="687">
        <v>333476254</v>
      </c>
      <c r="CZ59" s="688"/>
      <c r="DA59" s="688"/>
      <c r="DB59" s="688"/>
      <c r="DC59" s="688"/>
      <c r="DD59" s="688"/>
      <c r="DE59" s="688"/>
      <c r="DF59" s="689"/>
      <c r="DG59" s="690"/>
      <c r="DH59" s="691"/>
      <c r="DI59" s="691"/>
      <c r="DJ59" s="691"/>
      <c r="DK59" s="691"/>
      <c r="DL59" s="691"/>
      <c r="DM59" s="691"/>
      <c r="DN59" s="691"/>
      <c r="DO59" s="691"/>
      <c r="DP59" s="691"/>
      <c r="DQ59" s="692"/>
      <c r="DR59" s="693"/>
      <c r="DS59" s="694"/>
      <c r="DT59" s="694"/>
      <c r="DU59" s="694"/>
      <c r="DV59" s="694"/>
      <c r="DW59" s="694"/>
      <c r="DX59" s="695"/>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3" customWidth="1"/>
    <col min="131" max="131" width="1.6640625" style="233" customWidth="1"/>
    <col min="132" max="16384" width="9" style="233"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728" t="s">
        <v>311</v>
      </c>
      <c r="DK2" s="729"/>
      <c r="DL2" s="729"/>
      <c r="DM2" s="729"/>
      <c r="DN2" s="729"/>
      <c r="DO2" s="730"/>
      <c r="DP2" s="194"/>
      <c r="DQ2" s="728" t="s">
        <v>312</v>
      </c>
      <c r="DR2" s="729"/>
      <c r="DS2" s="729"/>
      <c r="DT2" s="729"/>
      <c r="DU2" s="729"/>
      <c r="DV2" s="729"/>
      <c r="DW2" s="729"/>
      <c r="DX2" s="729"/>
      <c r="DY2" s="729"/>
      <c r="DZ2" s="730"/>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731" t="s">
        <v>313</v>
      </c>
      <c r="B4" s="731"/>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c r="AT4" s="731"/>
      <c r="AU4" s="731"/>
      <c r="AV4" s="731"/>
      <c r="AW4" s="731"/>
      <c r="AX4" s="731"/>
      <c r="AY4" s="731"/>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722" t="s">
        <v>315</v>
      </c>
      <c r="B5" s="723"/>
      <c r="C5" s="723"/>
      <c r="D5" s="723"/>
      <c r="E5" s="723"/>
      <c r="F5" s="723"/>
      <c r="G5" s="723"/>
      <c r="H5" s="723"/>
      <c r="I5" s="723"/>
      <c r="J5" s="723"/>
      <c r="K5" s="723"/>
      <c r="L5" s="723"/>
      <c r="M5" s="723"/>
      <c r="N5" s="723"/>
      <c r="O5" s="723"/>
      <c r="P5" s="724"/>
      <c r="Q5" s="696" t="s">
        <v>316</v>
      </c>
      <c r="R5" s="697"/>
      <c r="S5" s="697"/>
      <c r="T5" s="697"/>
      <c r="U5" s="698"/>
      <c r="V5" s="696" t="s">
        <v>317</v>
      </c>
      <c r="W5" s="697"/>
      <c r="X5" s="697"/>
      <c r="Y5" s="697"/>
      <c r="Z5" s="698"/>
      <c r="AA5" s="696" t="s">
        <v>318</v>
      </c>
      <c r="AB5" s="697"/>
      <c r="AC5" s="697"/>
      <c r="AD5" s="697"/>
      <c r="AE5" s="697"/>
      <c r="AF5" s="732" t="s">
        <v>319</v>
      </c>
      <c r="AG5" s="697"/>
      <c r="AH5" s="697"/>
      <c r="AI5" s="697"/>
      <c r="AJ5" s="708"/>
      <c r="AK5" s="697" t="s">
        <v>320</v>
      </c>
      <c r="AL5" s="697"/>
      <c r="AM5" s="697"/>
      <c r="AN5" s="697"/>
      <c r="AO5" s="698"/>
      <c r="AP5" s="696" t="s">
        <v>321</v>
      </c>
      <c r="AQ5" s="697"/>
      <c r="AR5" s="697"/>
      <c r="AS5" s="697"/>
      <c r="AT5" s="698"/>
      <c r="AU5" s="696" t="s">
        <v>322</v>
      </c>
      <c r="AV5" s="697"/>
      <c r="AW5" s="697"/>
      <c r="AX5" s="697"/>
      <c r="AY5" s="708"/>
      <c r="AZ5" s="201"/>
      <c r="BA5" s="201"/>
      <c r="BB5" s="201"/>
      <c r="BC5" s="201"/>
      <c r="BD5" s="201"/>
      <c r="BE5" s="202"/>
      <c r="BF5" s="202"/>
      <c r="BG5" s="202"/>
      <c r="BH5" s="202"/>
      <c r="BI5" s="202"/>
      <c r="BJ5" s="202"/>
      <c r="BK5" s="202"/>
      <c r="BL5" s="202"/>
      <c r="BM5" s="202"/>
      <c r="BN5" s="202"/>
      <c r="BO5" s="202"/>
      <c r="BP5" s="202"/>
      <c r="BQ5" s="722" t="s">
        <v>323</v>
      </c>
      <c r="BR5" s="723"/>
      <c r="BS5" s="723"/>
      <c r="BT5" s="723"/>
      <c r="BU5" s="723"/>
      <c r="BV5" s="723"/>
      <c r="BW5" s="723"/>
      <c r="BX5" s="723"/>
      <c r="BY5" s="723"/>
      <c r="BZ5" s="723"/>
      <c r="CA5" s="723"/>
      <c r="CB5" s="723"/>
      <c r="CC5" s="723"/>
      <c r="CD5" s="723"/>
      <c r="CE5" s="723"/>
      <c r="CF5" s="723"/>
      <c r="CG5" s="724"/>
      <c r="CH5" s="696" t="s">
        <v>324</v>
      </c>
      <c r="CI5" s="697"/>
      <c r="CJ5" s="697"/>
      <c r="CK5" s="697"/>
      <c r="CL5" s="698"/>
      <c r="CM5" s="696" t="s">
        <v>325</v>
      </c>
      <c r="CN5" s="697"/>
      <c r="CO5" s="697"/>
      <c r="CP5" s="697"/>
      <c r="CQ5" s="698"/>
      <c r="CR5" s="696" t="s">
        <v>326</v>
      </c>
      <c r="CS5" s="697"/>
      <c r="CT5" s="697"/>
      <c r="CU5" s="697"/>
      <c r="CV5" s="698"/>
      <c r="CW5" s="696" t="s">
        <v>327</v>
      </c>
      <c r="CX5" s="697"/>
      <c r="CY5" s="697"/>
      <c r="CZ5" s="697"/>
      <c r="DA5" s="698"/>
      <c r="DB5" s="696" t="s">
        <v>328</v>
      </c>
      <c r="DC5" s="697"/>
      <c r="DD5" s="697"/>
      <c r="DE5" s="697"/>
      <c r="DF5" s="698"/>
      <c r="DG5" s="702" t="s">
        <v>329</v>
      </c>
      <c r="DH5" s="703"/>
      <c r="DI5" s="703"/>
      <c r="DJ5" s="703"/>
      <c r="DK5" s="704"/>
      <c r="DL5" s="702" t="s">
        <v>330</v>
      </c>
      <c r="DM5" s="703"/>
      <c r="DN5" s="703"/>
      <c r="DO5" s="703"/>
      <c r="DP5" s="704"/>
      <c r="DQ5" s="696" t="s">
        <v>331</v>
      </c>
      <c r="DR5" s="697"/>
      <c r="DS5" s="697"/>
      <c r="DT5" s="697"/>
      <c r="DU5" s="698"/>
      <c r="DV5" s="696" t="s">
        <v>322</v>
      </c>
      <c r="DW5" s="697"/>
      <c r="DX5" s="697"/>
      <c r="DY5" s="697"/>
      <c r="DZ5" s="708"/>
      <c r="EA5" s="199"/>
    </row>
    <row r="6" spans="1:131" s="200" customFormat="1" ht="26.25" customHeight="1" thickBot="1">
      <c r="A6" s="725"/>
      <c r="B6" s="726"/>
      <c r="C6" s="726"/>
      <c r="D6" s="726"/>
      <c r="E6" s="726"/>
      <c r="F6" s="726"/>
      <c r="G6" s="726"/>
      <c r="H6" s="726"/>
      <c r="I6" s="726"/>
      <c r="J6" s="726"/>
      <c r="K6" s="726"/>
      <c r="L6" s="726"/>
      <c r="M6" s="726"/>
      <c r="N6" s="726"/>
      <c r="O6" s="726"/>
      <c r="P6" s="727"/>
      <c r="Q6" s="699"/>
      <c r="R6" s="700"/>
      <c r="S6" s="700"/>
      <c r="T6" s="700"/>
      <c r="U6" s="701"/>
      <c r="V6" s="699"/>
      <c r="W6" s="700"/>
      <c r="X6" s="700"/>
      <c r="Y6" s="700"/>
      <c r="Z6" s="701"/>
      <c r="AA6" s="699"/>
      <c r="AB6" s="700"/>
      <c r="AC6" s="700"/>
      <c r="AD6" s="700"/>
      <c r="AE6" s="700"/>
      <c r="AF6" s="733"/>
      <c r="AG6" s="700"/>
      <c r="AH6" s="700"/>
      <c r="AI6" s="700"/>
      <c r="AJ6" s="709"/>
      <c r="AK6" s="700"/>
      <c r="AL6" s="700"/>
      <c r="AM6" s="700"/>
      <c r="AN6" s="700"/>
      <c r="AO6" s="701"/>
      <c r="AP6" s="699"/>
      <c r="AQ6" s="700"/>
      <c r="AR6" s="700"/>
      <c r="AS6" s="700"/>
      <c r="AT6" s="701"/>
      <c r="AU6" s="699"/>
      <c r="AV6" s="700"/>
      <c r="AW6" s="700"/>
      <c r="AX6" s="700"/>
      <c r="AY6" s="709"/>
      <c r="AZ6" s="197"/>
      <c r="BA6" s="197"/>
      <c r="BB6" s="197"/>
      <c r="BC6" s="197"/>
      <c r="BD6" s="197"/>
      <c r="BE6" s="198"/>
      <c r="BF6" s="198"/>
      <c r="BG6" s="198"/>
      <c r="BH6" s="198"/>
      <c r="BI6" s="198"/>
      <c r="BJ6" s="198"/>
      <c r="BK6" s="198"/>
      <c r="BL6" s="198"/>
      <c r="BM6" s="198"/>
      <c r="BN6" s="198"/>
      <c r="BO6" s="198"/>
      <c r="BP6" s="198"/>
      <c r="BQ6" s="725"/>
      <c r="BR6" s="726"/>
      <c r="BS6" s="726"/>
      <c r="BT6" s="726"/>
      <c r="BU6" s="726"/>
      <c r="BV6" s="726"/>
      <c r="BW6" s="726"/>
      <c r="BX6" s="726"/>
      <c r="BY6" s="726"/>
      <c r="BZ6" s="726"/>
      <c r="CA6" s="726"/>
      <c r="CB6" s="726"/>
      <c r="CC6" s="726"/>
      <c r="CD6" s="726"/>
      <c r="CE6" s="726"/>
      <c r="CF6" s="726"/>
      <c r="CG6" s="727"/>
      <c r="CH6" s="699"/>
      <c r="CI6" s="700"/>
      <c r="CJ6" s="700"/>
      <c r="CK6" s="700"/>
      <c r="CL6" s="701"/>
      <c r="CM6" s="699"/>
      <c r="CN6" s="700"/>
      <c r="CO6" s="700"/>
      <c r="CP6" s="700"/>
      <c r="CQ6" s="701"/>
      <c r="CR6" s="699"/>
      <c r="CS6" s="700"/>
      <c r="CT6" s="700"/>
      <c r="CU6" s="700"/>
      <c r="CV6" s="701"/>
      <c r="CW6" s="699"/>
      <c r="CX6" s="700"/>
      <c r="CY6" s="700"/>
      <c r="CZ6" s="700"/>
      <c r="DA6" s="701"/>
      <c r="DB6" s="699"/>
      <c r="DC6" s="700"/>
      <c r="DD6" s="700"/>
      <c r="DE6" s="700"/>
      <c r="DF6" s="701"/>
      <c r="DG6" s="705"/>
      <c r="DH6" s="706"/>
      <c r="DI6" s="706"/>
      <c r="DJ6" s="706"/>
      <c r="DK6" s="707"/>
      <c r="DL6" s="705"/>
      <c r="DM6" s="706"/>
      <c r="DN6" s="706"/>
      <c r="DO6" s="706"/>
      <c r="DP6" s="707"/>
      <c r="DQ6" s="699"/>
      <c r="DR6" s="700"/>
      <c r="DS6" s="700"/>
      <c r="DT6" s="700"/>
      <c r="DU6" s="701"/>
      <c r="DV6" s="699"/>
      <c r="DW6" s="700"/>
      <c r="DX6" s="700"/>
      <c r="DY6" s="700"/>
      <c r="DZ6" s="709"/>
      <c r="EA6" s="199"/>
    </row>
    <row r="7" spans="1:131" s="200" customFormat="1" ht="26.25" customHeight="1" thickTop="1">
      <c r="A7" s="203">
        <v>1</v>
      </c>
      <c r="B7" s="710" t="s">
        <v>501</v>
      </c>
      <c r="C7" s="711"/>
      <c r="D7" s="711"/>
      <c r="E7" s="711"/>
      <c r="F7" s="711"/>
      <c r="G7" s="711"/>
      <c r="H7" s="711"/>
      <c r="I7" s="711"/>
      <c r="J7" s="711"/>
      <c r="K7" s="711"/>
      <c r="L7" s="711"/>
      <c r="M7" s="711"/>
      <c r="N7" s="711"/>
      <c r="O7" s="711"/>
      <c r="P7" s="712"/>
      <c r="Q7" s="713">
        <v>535706</v>
      </c>
      <c r="R7" s="714"/>
      <c r="S7" s="714"/>
      <c r="T7" s="714"/>
      <c r="U7" s="715"/>
      <c r="V7" s="713">
        <v>519555</v>
      </c>
      <c r="W7" s="714"/>
      <c r="X7" s="714"/>
      <c r="Y7" s="714"/>
      <c r="Z7" s="716"/>
      <c r="AA7" s="717">
        <f>Q7-V7</f>
        <v>16151</v>
      </c>
      <c r="AB7" s="717"/>
      <c r="AC7" s="717"/>
      <c r="AD7" s="717"/>
      <c r="AE7" s="718"/>
      <c r="AF7" s="719">
        <v>712</v>
      </c>
      <c r="AG7" s="720"/>
      <c r="AH7" s="720"/>
      <c r="AI7" s="720"/>
      <c r="AJ7" s="721"/>
      <c r="AK7" s="760">
        <v>8023</v>
      </c>
      <c r="AL7" s="761"/>
      <c r="AM7" s="761"/>
      <c r="AN7" s="761"/>
      <c r="AO7" s="762"/>
      <c r="AP7" s="761">
        <v>1240306</v>
      </c>
      <c r="AQ7" s="761"/>
      <c r="AR7" s="761"/>
      <c r="AS7" s="761"/>
      <c r="AT7" s="761"/>
      <c r="AU7" s="763"/>
      <c r="AV7" s="763"/>
      <c r="AW7" s="763"/>
      <c r="AX7" s="763"/>
      <c r="AY7" s="764"/>
      <c r="AZ7" s="197"/>
      <c r="BA7" s="197"/>
      <c r="BB7" s="197"/>
      <c r="BC7" s="197"/>
      <c r="BD7" s="197"/>
      <c r="BE7" s="198"/>
      <c r="BF7" s="198"/>
      <c r="BG7" s="198"/>
      <c r="BH7" s="198"/>
      <c r="BI7" s="198"/>
      <c r="BJ7" s="198"/>
      <c r="BK7" s="198"/>
      <c r="BL7" s="198"/>
      <c r="BM7" s="198"/>
      <c r="BN7" s="198"/>
      <c r="BO7" s="198"/>
      <c r="BP7" s="198"/>
      <c r="BQ7" s="204">
        <v>1</v>
      </c>
      <c r="BR7" s="353" t="s">
        <v>573</v>
      </c>
      <c r="BS7" s="765" t="s">
        <v>521</v>
      </c>
      <c r="BT7" s="766"/>
      <c r="BU7" s="766"/>
      <c r="BV7" s="766"/>
      <c r="BW7" s="766"/>
      <c r="BX7" s="766"/>
      <c r="BY7" s="766"/>
      <c r="BZ7" s="766"/>
      <c r="CA7" s="766"/>
      <c r="CB7" s="766"/>
      <c r="CC7" s="766"/>
      <c r="CD7" s="766"/>
      <c r="CE7" s="766"/>
      <c r="CF7" s="766"/>
      <c r="CG7" s="767"/>
      <c r="CH7" s="757" t="s">
        <v>569</v>
      </c>
      <c r="CI7" s="758"/>
      <c r="CJ7" s="758"/>
      <c r="CK7" s="758"/>
      <c r="CL7" s="759"/>
      <c r="CM7" s="757">
        <v>5745</v>
      </c>
      <c r="CN7" s="758"/>
      <c r="CO7" s="758"/>
      <c r="CP7" s="758"/>
      <c r="CQ7" s="759"/>
      <c r="CR7" s="757">
        <v>5745</v>
      </c>
      <c r="CS7" s="758"/>
      <c r="CT7" s="758"/>
      <c r="CU7" s="758"/>
      <c r="CV7" s="759"/>
      <c r="CW7" s="757">
        <v>20</v>
      </c>
      <c r="CX7" s="758"/>
      <c r="CY7" s="758"/>
      <c r="CZ7" s="758"/>
      <c r="DA7" s="759"/>
      <c r="DB7" s="757">
        <v>2789</v>
      </c>
      <c r="DC7" s="758"/>
      <c r="DD7" s="758"/>
      <c r="DE7" s="758"/>
      <c r="DF7" s="759"/>
      <c r="DG7" s="757">
        <v>5987</v>
      </c>
      <c r="DH7" s="758"/>
      <c r="DI7" s="758"/>
      <c r="DJ7" s="758"/>
      <c r="DK7" s="759"/>
      <c r="DL7" s="757" t="s">
        <v>572</v>
      </c>
      <c r="DM7" s="758"/>
      <c r="DN7" s="758"/>
      <c r="DO7" s="758"/>
      <c r="DP7" s="759"/>
      <c r="DQ7" s="757" t="s">
        <v>569</v>
      </c>
      <c r="DR7" s="758"/>
      <c r="DS7" s="758"/>
      <c r="DT7" s="758"/>
      <c r="DU7" s="759"/>
      <c r="DV7" s="734"/>
      <c r="DW7" s="735"/>
      <c r="DX7" s="735"/>
      <c r="DY7" s="735"/>
      <c r="DZ7" s="736"/>
      <c r="EA7" s="199"/>
    </row>
    <row r="8" spans="1:131" s="200" customFormat="1" ht="26.25" customHeight="1">
      <c r="A8" s="205">
        <v>2</v>
      </c>
      <c r="B8" s="737" t="s">
        <v>502</v>
      </c>
      <c r="C8" s="738"/>
      <c r="D8" s="738"/>
      <c r="E8" s="738"/>
      <c r="F8" s="738"/>
      <c r="G8" s="738"/>
      <c r="H8" s="738"/>
      <c r="I8" s="738"/>
      <c r="J8" s="738"/>
      <c r="K8" s="738"/>
      <c r="L8" s="738"/>
      <c r="M8" s="738"/>
      <c r="N8" s="738"/>
      <c r="O8" s="738"/>
      <c r="P8" s="739"/>
      <c r="Q8" s="740">
        <v>1025</v>
      </c>
      <c r="R8" s="741"/>
      <c r="S8" s="741"/>
      <c r="T8" s="741"/>
      <c r="U8" s="742"/>
      <c r="V8" s="740">
        <v>603</v>
      </c>
      <c r="W8" s="741"/>
      <c r="X8" s="741"/>
      <c r="Y8" s="741"/>
      <c r="Z8" s="743"/>
      <c r="AA8" s="744">
        <f t="shared" ref="AA8:AA18" si="0">Q8-V8</f>
        <v>422</v>
      </c>
      <c r="AB8" s="744"/>
      <c r="AC8" s="744"/>
      <c r="AD8" s="744"/>
      <c r="AE8" s="745"/>
      <c r="AF8" s="746">
        <v>422</v>
      </c>
      <c r="AG8" s="747"/>
      <c r="AH8" s="747"/>
      <c r="AI8" s="747"/>
      <c r="AJ8" s="748"/>
      <c r="AK8" s="749">
        <v>0</v>
      </c>
      <c r="AL8" s="750"/>
      <c r="AM8" s="750"/>
      <c r="AN8" s="750"/>
      <c r="AO8" s="751"/>
      <c r="AP8" s="750">
        <v>0</v>
      </c>
      <c r="AQ8" s="750"/>
      <c r="AR8" s="750"/>
      <c r="AS8" s="750"/>
      <c r="AT8" s="750"/>
      <c r="AU8" s="752"/>
      <c r="AV8" s="752"/>
      <c r="AW8" s="752"/>
      <c r="AX8" s="752"/>
      <c r="AY8" s="753"/>
      <c r="AZ8" s="197"/>
      <c r="BA8" s="197"/>
      <c r="BB8" s="197"/>
      <c r="BC8" s="197"/>
      <c r="BD8" s="197"/>
      <c r="BE8" s="198"/>
      <c r="BF8" s="198"/>
      <c r="BG8" s="198"/>
      <c r="BH8" s="198"/>
      <c r="BI8" s="198"/>
      <c r="BJ8" s="198"/>
      <c r="BK8" s="198"/>
      <c r="BL8" s="198"/>
      <c r="BM8" s="198"/>
      <c r="BN8" s="198"/>
      <c r="BO8" s="198"/>
      <c r="BP8" s="198"/>
      <c r="BQ8" s="206">
        <v>2</v>
      </c>
      <c r="BR8" s="354" t="s">
        <v>574</v>
      </c>
      <c r="BS8" s="754" t="s">
        <v>522</v>
      </c>
      <c r="BT8" s="755"/>
      <c r="BU8" s="755"/>
      <c r="BV8" s="755"/>
      <c r="BW8" s="755"/>
      <c r="BX8" s="755"/>
      <c r="BY8" s="755"/>
      <c r="BZ8" s="755"/>
      <c r="CA8" s="755"/>
      <c r="CB8" s="755"/>
      <c r="CC8" s="755"/>
      <c r="CD8" s="755"/>
      <c r="CE8" s="755"/>
      <c r="CF8" s="755"/>
      <c r="CG8" s="756"/>
      <c r="CH8" s="768">
        <v>96</v>
      </c>
      <c r="CI8" s="769"/>
      <c r="CJ8" s="769"/>
      <c r="CK8" s="769"/>
      <c r="CL8" s="770"/>
      <c r="CM8" s="768">
        <v>6656</v>
      </c>
      <c r="CN8" s="769"/>
      <c r="CO8" s="769"/>
      <c r="CP8" s="769"/>
      <c r="CQ8" s="770"/>
      <c r="CR8" s="768">
        <v>6614</v>
      </c>
      <c r="CS8" s="769"/>
      <c r="CT8" s="769"/>
      <c r="CU8" s="769"/>
      <c r="CV8" s="770"/>
      <c r="CW8" s="768">
        <v>1859</v>
      </c>
      <c r="CX8" s="769"/>
      <c r="CY8" s="769"/>
      <c r="CZ8" s="769"/>
      <c r="DA8" s="770"/>
      <c r="DB8" s="768" t="s">
        <v>570</v>
      </c>
      <c r="DC8" s="769"/>
      <c r="DD8" s="769"/>
      <c r="DE8" s="769"/>
      <c r="DF8" s="770"/>
      <c r="DG8" s="768" t="s">
        <v>570</v>
      </c>
      <c r="DH8" s="769"/>
      <c r="DI8" s="769"/>
      <c r="DJ8" s="769"/>
      <c r="DK8" s="770"/>
      <c r="DL8" s="768" t="s">
        <v>570</v>
      </c>
      <c r="DM8" s="769"/>
      <c r="DN8" s="769"/>
      <c r="DO8" s="769"/>
      <c r="DP8" s="770"/>
      <c r="DQ8" s="768" t="s">
        <v>570</v>
      </c>
      <c r="DR8" s="769"/>
      <c r="DS8" s="769"/>
      <c r="DT8" s="769"/>
      <c r="DU8" s="770"/>
      <c r="DV8" s="771"/>
      <c r="DW8" s="772"/>
      <c r="DX8" s="772"/>
      <c r="DY8" s="772"/>
      <c r="DZ8" s="773"/>
      <c r="EA8" s="199"/>
    </row>
    <row r="9" spans="1:131" s="200" customFormat="1" ht="26.25" customHeight="1">
      <c r="A9" s="205">
        <v>3</v>
      </c>
      <c r="B9" s="737" t="s">
        <v>503</v>
      </c>
      <c r="C9" s="738"/>
      <c r="D9" s="738"/>
      <c r="E9" s="738"/>
      <c r="F9" s="738"/>
      <c r="G9" s="738"/>
      <c r="H9" s="738"/>
      <c r="I9" s="738"/>
      <c r="J9" s="738"/>
      <c r="K9" s="738"/>
      <c r="L9" s="738"/>
      <c r="M9" s="738"/>
      <c r="N9" s="738"/>
      <c r="O9" s="738"/>
      <c r="P9" s="739"/>
      <c r="Q9" s="740">
        <v>152038</v>
      </c>
      <c r="R9" s="741"/>
      <c r="S9" s="741"/>
      <c r="T9" s="741"/>
      <c r="U9" s="742"/>
      <c r="V9" s="740">
        <v>152038</v>
      </c>
      <c r="W9" s="741"/>
      <c r="X9" s="741"/>
      <c r="Y9" s="741"/>
      <c r="Z9" s="743"/>
      <c r="AA9" s="744">
        <f t="shared" si="0"/>
        <v>0</v>
      </c>
      <c r="AB9" s="744"/>
      <c r="AC9" s="744"/>
      <c r="AD9" s="744"/>
      <c r="AE9" s="745"/>
      <c r="AF9" s="746">
        <v>0</v>
      </c>
      <c r="AG9" s="747"/>
      <c r="AH9" s="747"/>
      <c r="AI9" s="747"/>
      <c r="AJ9" s="748"/>
      <c r="AK9" s="749">
        <v>91576</v>
      </c>
      <c r="AL9" s="750"/>
      <c r="AM9" s="750"/>
      <c r="AN9" s="750"/>
      <c r="AO9" s="751"/>
      <c r="AP9" s="750">
        <v>0</v>
      </c>
      <c r="AQ9" s="750"/>
      <c r="AR9" s="750"/>
      <c r="AS9" s="750"/>
      <c r="AT9" s="750"/>
      <c r="AU9" s="752"/>
      <c r="AV9" s="752"/>
      <c r="AW9" s="752"/>
      <c r="AX9" s="752"/>
      <c r="AY9" s="753"/>
      <c r="AZ9" s="197"/>
      <c r="BA9" s="197"/>
      <c r="BB9" s="197"/>
      <c r="BC9" s="197"/>
      <c r="BD9" s="197"/>
      <c r="BE9" s="198"/>
      <c r="BF9" s="198"/>
      <c r="BG9" s="198"/>
      <c r="BH9" s="198"/>
      <c r="BI9" s="198"/>
      <c r="BJ9" s="198"/>
      <c r="BK9" s="198"/>
      <c r="BL9" s="198"/>
      <c r="BM9" s="198"/>
      <c r="BN9" s="198"/>
      <c r="BO9" s="198"/>
      <c r="BP9" s="198"/>
      <c r="BQ9" s="206">
        <v>3</v>
      </c>
      <c r="BR9" s="354"/>
      <c r="BS9" s="754" t="s">
        <v>523</v>
      </c>
      <c r="BT9" s="755"/>
      <c r="BU9" s="755"/>
      <c r="BV9" s="755"/>
      <c r="BW9" s="755"/>
      <c r="BX9" s="755"/>
      <c r="BY9" s="755"/>
      <c r="BZ9" s="755"/>
      <c r="CA9" s="755"/>
      <c r="CB9" s="755"/>
      <c r="CC9" s="755"/>
      <c r="CD9" s="755"/>
      <c r="CE9" s="755"/>
      <c r="CF9" s="755"/>
      <c r="CG9" s="756"/>
      <c r="CH9" s="768">
        <v>1</v>
      </c>
      <c r="CI9" s="769"/>
      <c r="CJ9" s="769"/>
      <c r="CK9" s="769"/>
      <c r="CL9" s="770"/>
      <c r="CM9" s="768">
        <v>19</v>
      </c>
      <c r="CN9" s="769"/>
      <c r="CO9" s="769"/>
      <c r="CP9" s="769"/>
      <c r="CQ9" s="770"/>
      <c r="CR9" s="768">
        <v>1</v>
      </c>
      <c r="CS9" s="769"/>
      <c r="CT9" s="769"/>
      <c r="CU9" s="769"/>
      <c r="CV9" s="770"/>
      <c r="CW9" s="768" t="s">
        <v>570</v>
      </c>
      <c r="CX9" s="769"/>
      <c r="CY9" s="769"/>
      <c r="CZ9" s="769"/>
      <c r="DA9" s="770"/>
      <c r="DB9" s="768" t="s">
        <v>570</v>
      </c>
      <c r="DC9" s="769"/>
      <c r="DD9" s="769"/>
      <c r="DE9" s="769"/>
      <c r="DF9" s="770"/>
      <c r="DG9" s="768" t="s">
        <v>570</v>
      </c>
      <c r="DH9" s="769"/>
      <c r="DI9" s="769"/>
      <c r="DJ9" s="769"/>
      <c r="DK9" s="770"/>
      <c r="DL9" s="768" t="s">
        <v>570</v>
      </c>
      <c r="DM9" s="769"/>
      <c r="DN9" s="769"/>
      <c r="DO9" s="769"/>
      <c r="DP9" s="770"/>
      <c r="DQ9" s="768" t="s">
        <v>570</v>
      </c>
      <c r="DR9" s="769"/>
      <c r="DS9" s="769"/>
      <c r="DT9" s="769"/>
      <c r="DU9" s="770"/>
      <c r="DV9" s="771"/>
      <c r="DW9" s="772"/>
      <c r="DX9" s="772"/>
      <c r="DY9" s="772"/>
      <c r="DZ9" s="773"/>
      <c r="EA9" s="199"/>
    </row>
    <row r="10" spans="1:131" s="200" customFormat="1" ht="26.25" customHeight="1">
      <c r="A10" s="205">
        <v>4</v>
      </c>
      <c r="B10" s="737" t="s">
        <v>504</v>
      </c>
      <c r="C10" s="738"/>
      <c r="D10" s="738"/>
      <c r="E10" s="738"/>
      <c r="F10" s="738"/>
      <c r="G10" s="738"/>
      <c r="H10" s="738"/>
      <c r="I10" s="738"/>
      <c r="J10" s="738"/>
      <c r="K10" s="738"/>
      <c r="L10" s="738"/>
      <c r="M10" s="738"/>
      <c r="N10" s="738"/>
      <c r="O10" s="738"/>
      <c r="P10" s="739"/>
      <c r="Q10" s="740">
        <v>3801</v>
      </c>
      <c r="R10" s="741"/>
      <c r="S10" s="741"/>
      <c r="T10" s="741"/>
      <c r="U10" s="742"/>
      <c r="V10" s="740">
        <v>3718</v>
      </c>
      <c r="W10" s="741"/>
      <c r="X10" s="741"/>
      <c r="Y10" s="741"/>
      <c r="Z10" s="743"/>
      <c r="AA10" s="744">
        <f t="shared" si="0"/>
        <v>83</v>
      </c>
      <c r="AB10" s="744"/>
      <c r="AC10" s="744"/>
      <c r="AD10" s="744"/>
      <c r="AE10" s="745"/>
      <c r="AF10" s="746">
        <v>83</v>
      </c>
      <c r="AG10" s="747"/>
      <c r="AH10" s="747"/>
      <c r="AI10" s="747"/>
      <c r="AJ10" s="748"/>
      <c r="AK10" s="749">
        <v>0</v>
      </c>
      <c r="AL10" s="750"/>
      <c r="AM10" s="750"/>
      <c r="AN10" s="750"/>
      <c r="AO10" s="751"/>
      <c r="AP10" s="750">
        <v>0</v>
      </c>
      <c r="AQ10" s="750"/>
      <c r="AR10" s="750"/>
      <c r="AS10" s="750"/>
      <c r="AT10" s="750"/>
      <c r="AU10" s="752"/>
      <c r="AV10" s="752"/>
      <c r="AW10" s="752"/>
      <c r="AX10" s="752"/>
      <c r="AY10" s="753"/>
      <c r="AZ10" s="197"/>
      <c r="BA10" s="197"/>
      <c r="BB10" s="197"/>
      <c r="BC10" s="197"/>
      <c r="BD10" s="197"/>
      <c r="BE10" s="198"/>
      <c r="BF10" s="198"/>
      <c r="BG10" s="198"/>
      <c r="BH10" s="198"/>
      <c r="BI10" s="198"/>
      <c r="BJ10" s="198"/>
      <c r="BK10" s="198"/>
      <c r="BL10" s="198"/>
      <c r="BM10" s="198"/>
      <c r="BN10" s="198"/>
      <c r="BO10" s="198"/>
      <c r="BP10" s="198"/>
      <c r="BQ10" s="206">
        <v>4</v>
      </c>
      <c r="BR10" s="354"/>
      <c r="BS10" s="754" t="s">
        <v>524</v>
      </c>
      <c r="BT10" s="755"/>
      <c r="BU10" s="755"/>
      <c r="BV10" s="755"/>
      <c r="BW10" s="755"/>
      <c r="BX10" s="755"/>
      <c r="BY10" s="755"/>
      <c r="BZ10" s="755"/>
      <c r="CA10" s="755"/>
      <c r="CB10" s="755"/>
      <c r="CC10" s="755"/>
      <c r="CD10" s="755"/>
      <c r="CE10" s="755"/>
      <c r="CF10" s="755"/>
      <c r="CG10" s="756"/>
      <c r="CH10" s="768">
        <v>325</v>
      </c>
      <c r="CI10" s="769"/>
      <c r="CJ10" s="769"/>
      <c r="CK10" s="769"/>
      <c r="CL10" s="770"/>
      <c r="CM10" s="768">
        <v>3876</v>
      </c>
      <c r="CN10" s="769"/>
      <c r="CO10" s="769"/>
      <c r="CP10" s="769"/>
      <c r="CQ10" s="770"/>
      <c r="CR10" s="768">
        <v>40</v>
      </c>
      <c r="CS10" s="769"/>
      <c r="CT10" s="769"/>
      <c r="CU10" s="769"/>
      <c r="CV10" s="770"/>
      <c r="CW10" s="768" t="s">
        <v>571</v>
      </c>
      <c r="CX10" s="769"/>
      <c r="CY10" s="769"/>
      <c r="CZ10" s="769"/>
      <c r="DA10" s="770"/>
      <c r="DB10" s="768">
        <v>51</v>
      </c>
      <c r="DC10" s="769"/>
      <c r="DD10" s="769"/>
      <c r="DE10" s="769"/>
      <c r="DF10" s="770"/>
      <c r="DG10" s="768" t="s">
        <v>570</v>
      </c>
      <c r="DH10" s="769"/>
      <c r="DI10" s="769"/>
      <c r="DJ10" s="769"/>
      <c r="DK10" s="770"/>
      <c r="DL10" s="768" t="s">
        <v>570</v>
      </c>
      <c r="DM10" s="769"/>
      <c r="DN10" s="769"/>
      <c r="DO10" s="769"/>
      <c r="DP10" s="770"/>
      <c r="DQ10" s="768" t="s">
        <v>570</v>
      </c>
      <c r="DR10" s="769"/>
      <c r="DS10" s="769"/>
      <c r="DT10" s="769"/>
      <c r="DU10" s="770"/>
      <c r="DV10" s="771"/>
      <c r="DW10" s="772"/>
      <c r="DX10" s="772"/>
      <c r="DY10" s="772"/>
      <c r="DZ10" s="773"/>
      <c r="EA10" s="199"/>
    </row>
    <row r="11" spans="1:131" s="200" customFormat="1" ht="26.25" customHeight="1">
      <c r="A11" s="205">
        <v>5</v>
      </c>
      <c r="B11" s="737" t="s">
        <v>505</v>
      </c>
      <c r="C11" s="738"/>
      <c r="D11" s="738"/>
      <c r="E11" s="738"/>
      <c r="F11" s="738"/>
      <c r="G11" s="738"/>
      <c r="H11" s="738"/>
      <c r="I11" s="738"/>
      <c r="J11" s="738"/>
      <c r="K11" s="738"/>
      <c r="L11" s="738"/>
      <c r="M11" s="738"/>
      <c r="N11" s="738"/>
      <c r="O11" s="738"/>
      <c r="P11" s="739"/>
      <c r="Q11" s="740">
        <v>114</v>
      </c>
      <c r="R11" s="741"/>
      <c r="S11" s="741"/>
      <c r="T11" s="741"/>
      <c r="U11" s="742"/>
      <c r="V11" s="740">
        <v>81</v>
      </c>
      <c r="W11" s="741"/>
      <c r="X11" s="741"/>
      <c r="Y11" s="741"/>
      <c r="Z11" s="743"/>
      <c r="AA11" s="744">
        <f t="shared" si="0"/>
        <v>33</v>
      </c>
      <c r="AB11" s="744"/>
      <c r="AC11" s="744"/>
      <c r="AD11" s="744"/>
      <c r="AE11" s="745"/>
      <c r="AF11" s="746">
        <v>0</v>
      </c>
      <c r="AG11" s="747"/>
      <c r="AH11" s="747"/>
      <c r="AI11" s="747"/>
      <c r="AJ11" s="748"/>
      <c r="AK11" s="749">
        <v>0</v>
      </c>
      <c r="AL11" s="750"/>
      <c r="AM11" s="750"/>
      <c r="AN11" s="750"/>
      <c r="AO11" s="751"/>
      <c r="AP11" s="750">
        <v>373</v>
      </c>
      <c r="AQ11" s="750"/>
      <c r="AR11" s="750"/>
      <c r="AS11" s="750"/>
      <c r="AT11" s="750"/>
      <c r="AU11" s="752"/>
      <c r="AV11" s="752"/>
      <c r="AW11" s="752"/>
      <c r="AX11" s="752"/>
      <c r="AY11" s="753"/>
      <c r="AZ11" s="197"/>
      <c r="BA11" s="197"/>
      <c r="BB11" s="197"/>
      <c r="BC11" s="197"/>
      <c r="BD11" s="197"/>
      <c r="BE11" s="198"/>
      <c r="BF11" s="198"/>
      <c r="BG11" s="198"/>
      <c r="BH11" s="198"/>
      <c r="BI11" s="198"/>
      <c r="BJ11" s="198"/>
      <c r="BK11" s="198"/>
      <c r="BL11" s="198"/>
      <c r="BM11" s="198"/>
      <c r="BN11" s="198"/>
      <c r="BO11" s="198"/>
      <c r="BP11" s="198"/>
      <c r="BQ11" s="206">
        <v>5</v>
      </c>
      <c r="BR11" s="354"/>
      <c r="BS11" s="754" t="s">
        <v>525</v>
      </c>
      <c r="BT11" s="755"/>
      <c r="BU11" s="755"/>
      <c r="BV11" s="755"/>
      <c r="BW11" s="755"/>
      <c r="BX11" s="755"/>
      <c r="BY11" s="755"/>
      <c r="BZ11" s="755"/>
      <c r="CA11" s="755"/>
      <c r="CB11" s="755"/>
      <c r="CC11" s="755"/>
      <c r="CD11" s="755"/>
      <c r="CE11" s="755"/>
      <c r="CF11" s="755"/>
      <c r="CG11" s="756"/>
      <c r="CH11" s="768">
        <v>-4</v>
      </c>
      <c r="CI11" s="769"/>
      <c r="CJ11" s="769"/>
      <c r="CK11" s="769"/>
      <c r="CL11" s="770"/>
      <c r="CM11" s="768">
        <v>698</v>
      </c>
      <c r="CN11" s="769"/>
      <c r="CO11" s="769"/>
      <c r="CP11" s="769"/>
      <c r="CQ11" s="770"/>
      <c r="CR11" s="768">
        <v>6</v>
      </c>
      <c r="CS11" s="769"/>
      <c r="CT11" s="769"/>
      <c r="CU11" s="769"/>
      <c r="CV11" s="770"/>
      <c r="CW11" s="768">
        <v>37</v>
      </c>
      <c r="CX11" s="769"/>
      <c r="CY11" s="769"/>
      <c r="CZ11" s="769"/>
      <c r="DA11" s="770"/>
      <c r="DB11" s="768" t="s">
        <v>570</v>
      </c>
      <c r="DC11" s="769"/>
      <c r="DD11" s="769"/>
      <c r="DE11" s="769"/>
      <c r="DF11" s="770"/>
      <c r="DG11" s="768" t="s">
        <v>570</v>
      </c>
      <c r="DH11" s="769"/>
      <c r="DI11" s="769"/>
      <c r="DJ11" s="769"/>
      <c r="DK11" s="770"/>
      <c r="DL11" s="768" t="s">
        <v>570</v>
      </c>
      <c r="DM11" s="769"/>
      <c r="DN11" s="769"/>
      <c r="DO11" s="769"/>
      <c r="DP11" s="770"/>
      <c r="DQ11" s="768" t="s">
        <v>570</v>
      </c>
      <c r="DR11" s="769"/>
      <c r="DS11" s="769"/>
      <c r="DT11" s="769"/>
      <c r="DU11" s="770"/>
      <c r="DV11" s="771"/>
      <c r="DW11" s="772"/>
      <c r="DX11" s="772"/>
      <c r="DY11" s="772"/>
      <c r="DZ11" s="773"/>
      <c r="EA11" s="199"/>
    </row>
    <row r="12" spans="1:131" s="200" customFormat="1" ht="26.25" customHeight="1">
      <c r="A12" s="205">
        <v>6</v>
      </c>
      <c r="B12" s="737" t="s">
        <v>506</v>
      </c>
      <c r="C12" s="738"/>
      <c r="D12" s="738"/>
      <c r="E12" s="738"/>
      <c r="F12" s="738"/>
      <c r="G12" s="738"/>
      <c r="H12" s="738"/>
      <c r="I12" s="738"/>
      <c r="J12" s="738"/>
      <c r="K12" s="738"/>
      <c r="L12" s="738"/>
      <c r="M12" s="738"/>
      <c r="N12" s="738"/>
      <c r="O12" s="738"/>
      <c r="P12" s="739"/>
      <c r="Q12" s="740">
        <v>2555</v>
      </c>
      <c r="R12" s="741"/>
      <c r="S12" s="741"/>
      <c r="T12" s="741"/>
      <c r="U12" s="742"/>
      <c r="V12" s="740">
        <v>1650</v>
      </c>
      <c r="W12" s="741"/>
      <c r="X12" s="741"/>
      <c r="Y12" s="741"/>
      <c r="Z12" s="743"/>
      <c r="AA12" s="744">
        <f t="shared" si="0"/>
        <v>905</v>
      </c>
      <c r="AB12" s="744"/>
      <c r="AC12" s="744"/>
      <c r="AD12" s="744"/>
      <c r="AE12" s="745"/>
      <c r="AF12" s="746">
        <v>0</v>
      </c>
      <c r="AG12" s="747"/>
      <c r="AH12" s="747"/>
      <c r="AI12" s="747"/>
      <c r="AJ12" s="748"/>
      <c r="AK12" s="749">
        <v>0</v>
      </c>
      <c r="AL12" s="750"/>
      <c r="AM12" s="750"/>
      <c r="AN12" s="750"/>
      <c r="AO12" s="751"/>
      <c r="AP12" s="750">
        <v>5765</v>
      </c>
      <c r="AQ12" s="750"/>
      <c r="AR12" s="750"/>
      <c r="AS12" s="750"/>
      <c r="AT12" s="750"/>
      <c r="AU12" s="752"/>
      <c r="AV12" s="752"/>
      <c r="AW12" s="752"/>
      <c r="AX12" s="752"/>
      <c r="AY12" s="753"/>
      <c r="AZ12" s="197"/>
      <c r="BA12" s="197"/>
      <c r="BB12" s="197"/>
      <c r="BC12" s="197"/>
      <c r="BD12" s="197"/>
      <c r="BE12" s="198"/>
      <c r="BF12" s="198"/>
      <c r="BG12" s="198"/>
      <c r="BH12" s="198"/>
      <c r="BI12" s="198"/>
      <c r="BJ12" s="198"/>
      <c r="BK12" s="198"/>
      <c r="BL12" s="198"/>
      <c r="BM12" s="198"/>
      <c r="BN12" s="198"/>
      <c r="BO12" s="198"/>
      <c r="BP12" s="198"/>
      <c r="BQ12" s="206">
        <v>6</v>
      </c>
      <c r="BR12" s="354"/>
      <c r="BS12" s="754" t="s">
        <v>526</v>
      </c>
      <c r="BT12" s="755"/>
      <c r="BU12" s="755"/>
      <c r="BV12" s="755"/>
      <c r="BW12" s="755"/>
      <c r="BX12" s="755"/>
      <c r="BY12" s="755"/>
      <c r="BZ12" s="755"/>
      <c r="CA12" s="755"/>
      <c r="CB12" s="755"/>
      <c r="CC12" s="755"/>
      <c r="CD12" s="755"/>
      <c r="CE12" s="755"/>
      <c r="CF12" s="755"/>
      <c r="CG12" s="756"/>
      <c r="CH12" s="768">
        <v>4</v>
      </c>
      <c r="CI12" s="769"/>
      <c r="CJ12" s="769"/>
      <c r="CK12" s="769"/>
      <c r="CL12" s="770"/>
      <c r="CM12" s="768">
        <v>668</v>
      </c>
      <c r="CN12" s="769"/>
      <c r="CO12" s="769"/>
      <c r="CP12" s="769"/>
      <c r="CQ12" s="770"/>
      <c r="CR12" s="768">
        <v>485</v>
      </c>
      <c r="CS12" s="769"/>
      <c r="CT12" s="769"/>
      <c r="CU12" s="769"/>
      <c r="CV12" s="770"/>
      <c r="CW12" s="768">
        <v>17</v>
      </c>
      <c r="CX12" s="769"/>
      <c r="CY12" s="769"/>
      <c r="CZ12" s="769"/>
      <c r="DA12" s="770"/>
      <c r="DB12" s="768" t="s">
        <v>569</v>
      </c>
      <c r="DC12" s="769"/>
      <c r="DD12" s="769"/>
      <c r="DE12" s="769"/>
      <c r="DF12" s="770"/>
      <c r="DG12" s="768" t="s">
        <v>570</v>
      </c>
      <c r="DH12" s="769"/>
      <c r="DI12" s="769"/>
      <c r="DJ12" s="769"/>
      <c r="DK12" s="770"/>
      <c r="DL12" s="768" t="s">
        <v>570</v>
      </c>
      <c r="DM12" s="769"/>
      <c r="DN12" s="769"/>
      <c r="DO12" s="769"/>
      <c r="DP12" s="770"/>
      <c r="DQ12" s="768" t="s">
        <v>570</v>
      </c>
      <c r="DR12" s="769"/>
      <c r="DS12" s="769"/>
      <c r="DT12" s="769"/>
      <c r="DU12" s="770"/>
      <c r="DV12" s="771"/>
      <c r="DW12" s="772"/>
      <c r="DX12" s="772"/>
      <c r="DY12" s="772"/>
      <c r="DZ12" s="773"/>
      <c r="EA12" s="199"/>
    </row>
    <row r="13" spans="1:131" s="200" customFormat="1" ht="26.25" customHeight="1">
      <c r="A13" s="205">
        <v>7</v>
      </c>
      <c r="B13" s="737" t="s">
        <v>507</v>
      </c>
      <c r="C13" s="738"/>
      <c r="D13" s="738"/>
      <c r="E13" s="738"/>
      <c r="F13" s="738"/>
      <c r="G13" s="738"/>
      <c r="H13" s="738"/>
      <c r="I13" s="738"/>
      <c r="J13" s="738"/>
      <c r="K13" s="738"/>
      <c r="L13" s="738"/>
      <c r="M13" s="738"/>
      <c r="N13" s="738"/>
      <c r="O13" s="738"/>
      <c r="P13" s="739"/>
      <c r="Q13" s="740">
        <v>60</v>
      </c>
      <c r="R13" s="741"/>
      <c r="S13" s="741"/>
      <c r="T13" s="741"/>
      <c r="U13" s="742"/>
      <c r="V13" s="740">
        <v>18</v>
      </c>
      <c r="W13" s="741"/>
      <c r="X13" s="741"/>
      <c r="Y13" s="741"/>
      <c r="Z13" s="743"/>
      <c r="AA13" s="744">
        <f t="shared" si="0"/>
        <v>42</v>
      </c>
      <c r="AB13" s="744"/>
      <c r="AC13" s="744"/>
      <c r="AD13" s="744"/>
      <c r="AE13" s="745"/>
      <c r="AF13" s="746">
        <v>0</v>
      </c>
      <c r="AG13" s="747"/>
      <c r="AH13" s="747"/>
      <c r="AI13" s="747"/>
      <c r="AJ13" s="748"/>
      <c r="AK13" s="749">
        <v>0</v>
      </c>
      <c r="AL13" s="750"/>
      <c r="AM13" s="750"/>
      <c r="AN13" s="750"/>
      <c r="AO13" s="751"/>
      <c r="AP13" s="750">
        <v>89</v>
      </c>
      <c r="AQ13" s="750"/>
      <c r="AR13" s="750"/>
      <c r="AS13" s="750"/>
      <c r="AT13" s="750"/>
      <c r="AU13" s="752"/>
      <c r="AV13" s="752"/>
      <c r="AW13" s="752"/>
      <c r="AX13" s="752"/>
      <c r="AY13" s="753"/>
      <c r="AZ13" s="197"/>
      <c r="BA13" s="197"/>
      <c r="BB13" s="197"/>
      <c r="BC13" s="197"/>
      <c r="BD13" s="197"/>
      <c r="BE13" s="198"/>
      <c r="BF13" s="198"/>
      <c r="BG13" s="198"/>
      <c r="BH13" s="198"/>
      <c r="BI13" s="198"/>
      <c r="BJ13" s="198"/>
      <c r="BK13" s="198"/>
      <c r="BL13" s="198"/>
      <c r="BM13" s="198"/>
      <c r="BN13" s="198"/>
      <c r="BO13" s="198"/>
      <c r="BP13" s="198"/>
      <c r="BQ13" s="206">
        <v>7</v>
      </c>
      <c r="BR13" s="354"/>
      <c r="BS13" s="754" t="s">
        <v>527</v>
      </c>
      <c r="BT13" s="755"/>
      <c r="BU13" s="755"/>
      <c r="BV13" s="755"/>
      <c r="BW13" s="755"/>
      <c r="BX13" s="755"/>
      <c r="BY13" s="755"/>
      <c r="BZ13" s="755"/>
      <c r="CA13" s="755"/>
      <c r="CB13" s="755"/>
      <c r="CC13" s="755"/>
      <c r="CD13" s="755"/>
      <c r="CE13" s="755"/>
      <c r="CF13" s="755"/>
      <c r="CG13" s="756"/>
      <c r="CH13" s="768" t="s">
        <v>570</v>
      </c>
      <c r="CI13" s="769"/>
      <c r="CJ13" s="769"/>
      <c r="CK13" s="769"/>
      <c r="CL13" s="770"/>
      <c r="CM13" s="768">
        <v>859</v>
      </c>
      <c r="CN13" s="769"/>
      <c r="CO13" s="769"/>
      <c r="CP13" s="769"/>
      <c r="CQ13" s="770"/>
      <c r="CR13" s="768">
        <v>520</v>
      </c>
      <c r="CS13" s="769"/>
      <c r="CT13" s="769"/>
      <c r="CU13" s="769"/>
      <c r="CV13" s="770"/>
      <c r="CW13" s="768">
        <v>109</v>
      </c>
      <c r="CX13" s="769"/>
      <c r="CY13" s="769"/>
      <c r="CZ13" s="769"/>
      <c r="DA13" s="770"/>
      <c r="DB13" s="768" t="s">
        <v>570</v>
      </c>
      <c r="DC13" s="769"/>
      <c r="DD13" s="769"/>
      <c r="DE13" s="769"/>
      <c r="DF13" s="770"/>
      <c r="DG13" s="768" t="s">
        <v>570</v>
      </c>
      <c r="DH13" s="769"/>
      <c r="DI13" s="769"/>
      <c r="DJ13" s="769"/>
      <c r="DK13" s="770"/>
      <c r="DL13" s="768" t="s">
        <v>570</v>
      </c>
      <c r="DM13" s="769"/>
      <c r="DN13" s="769"/>
      <c r="DO13" s="769"/>
      <c r="DP13" s="770"/>
      <c r="DQ13" s="768" t="s">
        <v>570</v>
      </c>
      <c r="DR13" s="769"/>
      <c r="DS13" s="769"/>
      <c r="DT13" s="769"/>
      <c r="DU13" s="770"/>
      <c r="DV13" s="771"/>
      <c r="DW13" s="772"/>
      <c r="DX13" s="772"/>
      <c r="DY13" s="772"/>
      <c r="DZ13" s="773"/>
      <c r="EA13" s="199"/>
    </row>
    <row r="14" spans="1:131" s="200" customFormat="1" ht="26.25" customHeight="1">
      <c r="A14" s="205">
        <v>8</v>
      </c>
      <c r="B14" s="737" t="s">
        <v>508</v>
      </c>
      <c r="C14" s="738"/>
      <c r="D14" s="738"/>
      <c r="E14" s="738"/>
      <c r="F14" s="738"/>
      <c r="G14" s="738"/>
      <c r="H14" s="738"/>
      <c r="I14" s="738"/>
      <c r="J14" s="738"/>
      <c r="K14" s="738"/>
      <c r="L14" s="738"/>
      <c r="M14" s="738"/>
      <c r="N14" s="738"/>
      <c r="O14" s="738"/>
      <c r="P14" s="739"/>
      <c r="Q14" s="740">
        <v>134</v>
      </c>
      <c r="R14" s="741"/>
      <c r="S14" s="741"/>
      <c r="T14" s="741"/>
      <c r="U14" s="742"/>
      <c r="V14" s="740">
        <v>52</v>
      </c>
      <c r="W14" s="741"/>
      <c r="X14" s="741"/>
      <c r="Y14" s="741"/>
      <c r="Z14" s="743"/>
      <c r="AA14" s="744">
        <f t="shared" si="0"/>
        <v>82</v>
      </c>
      <c r="AB14" s="744"/>
      <c r="AC14" s="744"/>
      <c r="AD14" s="744"/>
      <c r="AE14" s="745"/>
      <c r="AF14" s="746">
        <v>0</v>
      </c>
      <c r="AG14" s="747"/>
      <c r="AH14" s="747"/>
      <c r="AI14" s="747"/>
      <c r="AJ14" s="748"/>
      <c r="AK14" s="749">
        <v>1</v>
      </c>
      <c r="AL14" s="750"/>
      <c r="AM14" s="750"/>
      <c r="AN14" s="750"/>
      <c r="AO14" s="751"/>
      <c r="AP14" s="750">
        <v>0</v>
      </c>
      <c r="AQ14" s="750"/>
      <c r="AR14" s="750"/>
      <c r="AS14" s="750"/>
      <c r="AT14" s="750"/>
      <c r="AU14" s="752"/>
      <c r="AV14" s="752"/>
      <c r="AW14" s="752"/>
      <c r="AX14" s="752"/>
      <c r="AY14" s="753"/>
      <c r="AZ14" s="197"/>
      <c r="BA14" s="197"/>
      <c r="BB14" s="197"/>
      <c r="BC14" s="197"/>
      <c r="BD14" s="197"/>
      <c r="BE14" s="198"/>
      <c r="BF14" s="198"/>
      <c r="BG14" s="198"/>
      <c r="BH14" s="198"/>
      <c r="BI14" s="198"/>
      <c r="BJ14" s="198"/>
      <c r="BK14" s="198"/>
      <c r="BL14" s="198"/>
      <c r="BM14" s="198"/>
      <c r="BN14" s="198"/>
      <c r="BO14" s="198"/>
      <c r="BP14" s="198"/>
      <c r="BQ14" s="206">
        <v>8</v>
      </c>
      <c r="BR14" s="354"/>
      <c r="BS14" s="754" t="s">
        <v>528</v>
      </c>
      <c r="BT14" s="755"/>
      <c r="BU14" s="755"/>
      <c r="BV14" s="755"/>
      <c r="BW14" s="755"/>
      <c r="BX14" s="755"/>
      <c r="BY14" s="755"/>
      <c r="BZ14" s="755"/>
      <c r="CA14" s="755"/>
      <c r="CB14" s="755"/>
      <c r="CC14" s="755"/>
      <c r="CD14" s="755"/>
      <c r="CE14" s="755"/>
      <c r="CF14" s="755"/>
      <c r="CG14" s="756"/>
      <c r="CH14" s="768">
        <v>2</v>
      </c>
      <c r="CI14" s="769"/>
      <c r="CJ14" s="769"/>
      <c r="CK14" s="769"/>
      <c r="CL14" s="770"/>
      <c r="CM14" s="768">
        <v>65</v>
      </c>
      <c r="CN14" s="769"/>
      <c r="CO14" s="769"/>
      <c r="CP14" s="769"/>
      <c r="CQ14" s="770"/>
      <c r="CR14" s="768">
        <v>32</v>
      </c>
      <c r="CS14" s="769"/>
      <c r="CT14" s="769"/>
      <c r="CU14" s="769"/>
      <c r="CV14" s="770"/>
      <c r="CW14" s="768" t="s">
        <v>570</v>
      </c>
      <c r="CX14" s="769"/>
      <c r="CY14" s="769"/>
      <c r="CZ14" s="769"/>
      <c r="DA14" s="770"/>
      <c r="DB14" s="768" t="s">
        <v>570</v>
      </c>
      <c r="DC14" s="769"/>
      <c r="DD14" s="769"/>
      <c r="DE14" s="769"/>
      <c r="DF14" s="770"/>
      <c r="DG14" s="768" t="s">
        <v>570</v>
      </c>
      <c r="DH14" s="769"/>
      <c r="DI14" s="769"/>
      <c r="DJ14" s="769"/>
      <c r="DK14" s="770"/>
      <c r="DL14" s="768" t="s">
        <v>570</v>
      </c>
      <c r="DM14" s="769"/>
      <c r="DN14" s="769"/>
      <c r="DO14" s="769"/>
      <c r="DP14" s="770"/>
      <c r="DQ14" s="768" t="s">
        <v>570</v>
      </c>
      <c r="DR14" s="769"/>
      <c r="DS14" s="769"/>
      <c r="DT14" s="769"/>
      <c r="DU14" s="770"/>
      <c r="DV14" s="771"/>
      <c r="DW14" s="772"/>
      <c r="DX14" s="772"/>
      <c r="DY14" s="772"/>
      <c r="DZ14" s="773"/>
      <c r="EA14" s="199"/>
    </row>
    <row r="15" spans="1:131" s="200" customFormat="1" ht="26.25" customHeight="1">
      <c r="A15" s="205">
        <v>9</v>
      </c>
      <c r="B15" s="737" t="s">
        <v>509</v>
      </c>
      <c r="C15" s="738"/>
      <c r="D15" s="738"/>
      <c r="E15" s="738"/>
      <c r="F15" s="738"/>
      <c r="G15" s="738"/>
      <c r="H15" s="738"/>
      <c r="I15" s="738"/>
      <c r="J15" s="738"/>
      <c r="K15" s="738"/>
      <c r="L15" s="738"/>
      <c r="M15" s="738"/>
      <c r="N15" s="738"/>
      <c r="O15" s="738"/>
      <c r="P15" s="739"/>
      <c r="Q15" s="740">
        <v>461</v>
      </c>
      <c r="R15" s="741"/>
      <c r="S15" s="741"/>
      <c r="T15" s="741"/>
      <c r="U15" s="742"/>
      <c r="V15" s="740">
        <v>261</v>
      </c>
      <c r="W15" s="741"/>
      <c r="X15" s="741"/>
      <c r="Y15" s="741"/>
      <c r="Z15" s="743"/>
      <c r="AA15" s="744">
        <f t="shared" si="0"/>
        <v>200</v>
      </c>
      <c r="AB15" s="744"/>
      <c r="AC15" s="744"/>
      <c r="AD15" s="744"/>
      <c r="AE15" s="745"/>
      <c r="AF15" s="746">
        <v>0</v>
      </c>
      <c r="AG15" s="747"/>
      <c r="AH15" s="747"/>
      <c r="AI15" s="747"/>
      <c r="AJ15" s="748"/>
      <c r="AK15" s="749">
        <v>52</v>
      </c>
      <c r="AL15" s="750"/>
      <c r="AM15" s="750"/>
      <c r="AN15" s="750"/>
      <c r="AO15" s="751"/>
      <c r="AP15" s="750">
        <v>0</v>
      </c>
      <c r="AQ15" s="750"/>
      <c r="AR15" s="750"/>
      <c r="AS15" s="750"/>
      <c r="AT15" s="750"/>
      <c r="AU15" s="752"/>
      <c r="AV15" s="752"/>
      <c r="AW15" s="752"/>
      <c r="AX15" s="752"/>
      <c r="AY15" s="753"/>
      <c r="AZ15" s="197"/>
      <c r="BA15" s="197"/>
      <c r="BB15" s="197"/>
      <c r="BC15" s="197"/>
      <c r="BD15" s="197"/>
      <c r="BE15" s="198"/>
      <c r="BF15" s="198"/>
      <c r="BG15" s="198"/>
      <c r="BH15" s="198"/>
      <c r="BI15" s="198"/>
      <c r="BJ15" s="198"/>
      <c r="BK15" s="198"/>
      <c r="BL15" s="198"/>
      <c r="BM15" s="198"/>
      <c r="BN15" s="198"/>
      <c r="BO15" s="198"/>
      <c r="BP15" s="198"/>
      <c r="BQ15" s="206">
        <v>9</v>
      </c>
      <c r="BR15" s="354"/>
      <c r="BS15" s="754" t="s">
        <v>529</v>
      </c>
      <c r="BT15" s="755"/>
      <c r="BU15" s="755"/>
      <c r="BV15" s="755"/>
      <c r="BW15" s="755"/>
      <c r="BX15" s="755"/>
      <c r="BY15" s="755"/>
      <c r="BZ15" s="755"/>
      <c r="CA15" s="755"/>
      <c r="CB15" s="755"/>
      <c r="CC15" s="755"/>
      <c r="CD15" s="755"/>
      <c r="CE15" s="755"/>
      <c r="CF15" s="755"/>
      <c r="CG15" s="756"/>
      <c r="CH15" s="768">
        <v>255</v>
      </c>
      <c r="CI15" s="769"/>
      <c r="CJ15" s="769"/>
      <c r="CK15" s="769"/>
      <c r="CL15" s="770"/>
      <c r="CM15" s="768">
        <v>501</v>
      </c>
      <c r="CN15" s="769"/>
      <c r="CO15" s="769"/>
      <c r="CP15" s="769"/>
      <c r="CQ15" s="770"/>
      <c r="CR15" s="768">
        <v>10</v>
      </c>
      <c r="CS15" s="769"/>
      <c r="CT15" s="769"/>
      <c r="CU15" s="769"/>
      <c r="CV15" s="770"/>
      <c r="CW15" s="768">
        <v>96</v>
      </c>
      <c r="CX15" s="769"/>
      <c r="CY15" s="769"/>
      <c r="CZ15" s="769"/>
      <c r="DA15" s="770"/>
      <c r="DB15" s="768" t="s">
        <v>571</v>
      </c>
      <c r="DC15" s="769"/>
      <c r="DD15" s="769"/>
      <c r="DE15" s="769"/>
      <c r="DF15" s="770"/>
      <c r="DG15" s="768" t="s">
        <v>570</v>
      </c>
      <c r="DH15" s="769"/>
      <c r="DI15" s="769"/>
      <c r="DJ15" s="769"/>
      <c r="DK15" s="770"/>
      <c r="DL15" s="768" t="s">
        <v>570</v>
      </c>
      <c r="DM15" s="769"/>
      <c r="DN15" s="769"/>
      <c r="DO15" s="769"/>
      <c r="DP15" s="770"/>
      <c r="DQ15" s="768" t="s">
        <v>570</v>
      </c>
      <c r="DR15" s="769"/>
      <c r="DS15" s="769"/>
      <c r="DT15" s="769"/>
      <c r="DU15" s="770"/>
      <c r="DV15" s="771"/>
      <c r="DW15" s="772"/>
      <c r="DX15" s="772"/>
      <c r="DY15" s="772"/>
      <c r="DZ15" s="773"/>
      <c r="EA15" s="199"/>
    </row>
    <row r="16" spans="1:131" s="200" customFormat="1" ht="26.25" customHeight="1">
      <c r="A16" s="205">
        <v>10</v>
      </c>
      <c r="B16" s="737" t="s">
        <v>510</v>
      </c>
      <c r="C16" s="738"/>
      <c r="D16" s="738"/>
      <c r="E16" s="738"/>
      <c r="F16" s="738"/>
      <c r="G16" s="738"/>
      <c r="H16" s="738"/>
      <c r="I16" s="738"/>
      <c r="J16" s="738"/>
      <c r="K16" s="738"/>
      <c r="L16" s="738"/>
      <c r="M16" s="738"/>
      <c r="N16" s="738"/>
      <c r="O16" s="738"/>
      <c r="P16" s="739"/>
      <c r="Q16" s="740">
        <v>633</v>
      </c>
      <c r="R16" s="741"/>
      <c r="S16" s="741"/>
      <c r="T16" s="741"/>
      <c r="U16" s="742"/>
      <c r="V16" s="740">
        <v>126</v>
      </c>
      <c r="W16" s="741"/>
      <c r="X16" s="741"/>
      <c r="Y16" s="741"/>
      <c r="Z16" s="743"/>
      <c r="AA16" s="744">
        <f t="shared" si="0"/>
        <v>507</v>
      </c>
      <c r="AB16" s="744"/>
      <c r="AC16" s="744"/>
      <c r="AD16" s="744"/>
      <c r="AE16" s="745"/>
      <c r="AF16" s="746">
        <v>0</v>
      </c>
      <c r="AG16" s="747"/>
      <c r="AH16" s="747"/>
      <c r="AI16" s="747"/>
      <c r="AJ16" s="748"/>
      <c r="AK16" s="749">
        <v>3</v>
      </c>
      <c r="AL16" s="750"/>
      <c r="AM16" s="750"/>
      <c r="AN16" s="750"/>
      <c r="AO16" s="751"/>
      <c r="AP16" s="750">
        <v>0</v>
      </c>
      <c r="AQ16" s="750"/>
      <c r="AR16" s="750"/>
      <c r="AS16" s="750"/>
      <c r="AT16" s="750"/>
      <c r="AU16" s="752"/>
      <c r="AV16" s="752"/>
      <c r="AW16" s="752"/>
      <c r="AX16" s="752"/>
      <c r="AY16" s="753"/>
      <c r="AZ16" s="197"/>
      <c r="BA16" s="197"/>
      <c r="BB16" s="197"/>
      <c r="BC16" s="197"/>
      <c r="BD16" s="197"/>
      <c r="BE16" s="198"/>
      <c r="BF16" s="198"/>
      <c r="BG16" s="198"/>
      <c r="BH16" s="198"/>
      <c r="BI16" s="198"/>
      <c r="BJ16" s="198"/>
      <c r="BK16" s="198"/>
      <c r="BL16" s="198"/>
      <c r="BM16" s="198"/>
      <c r="BN16" s="198"/>
      <c r="BO16" s="198"/>
      <c r="BP16" s="198"/>
      <c r="BQ16" s="206">
        <v>10</v>
      </c>
      <c r="BR16" s="354"/>
      <c r="BS16" s="754" t="s">
        <v>530</v>
      </c>
      <c r="BT16" s="755"/>
      <c r="BU16" s="755"/>
      <c r="BV16" s="755"/>
      <c r="BW16" s="755"/>
      <c r="BX16" s="755"/>
      <c r="BY16" s="755"/>
      <c r="BZ16" s="755"/>
      <c r="CA16" s="755"/>
      <c r="CB16" s="755"/>
      <c r="CC16" s="755"/>
      <c r="CD16" s="755"/>
      <c r="CE16" s="755"/>
      <c r="CF16" s="755"/>
      <c r="CG16" s="756"/>
      <c r="CH16" s="768">
        <v>14</v>
      </c>
      <c r="CI16" s="769"/>
      <c r="CJ16" s="769"/>
      <c r="CK16" s="769"/>
      <c r="CL16" s="770"/>
      <c r="CM16" s="768">
        <v>7214</v>
      </c>
      <c r="CN16" s="769"/>
      <c r="CO16" s="769"/>
      <c r="CP16" s="769"/>
      <c r="CQ16" s="770"/>
      <c r="CR16" s="768">
        <v>55</v>
      </c>
      <c r="CS16" s="769"/>
      <c r="CT16" s="769"/>
      <c r="CU16" s="769"/>
      <c r="CV16" s="770"/>
      <c r="CW16" s="768">
        <v>145</v>
      </c>
      <c r="CX16" s="769"/>
      <c r="CY16" s="769"/>
      <c r="CZ16" s="769"/>
      <c r="DA16" s="770"/>
      <c r="DB16" s="768" t="s">
        <v>570</v>
      </c>
      <c r="DC16" s="769"/>
      <c r="DD16" s="769"/>
      <c r="DE16" s="769"/>
      <c r="DF16" s="770"/>
      <c r="DG16" s="768" t="s">
        <v>570</v>
      </c>
      <c r="DH16" s="769"/>
      <c r="DI16" s="769"/>
      <c r="DJ16" s="769"/>
      <c r="DK16" s="770"/>
      <c r="DL16" s="768" t="s">
        <v>570</v>
      </c>
      <c r="DM16" s="769"/>
      <c r="DN16" s="769"/>
      <c r="DO16" s="769"/>
      <c r="DP16" s="770"/>
      <c r="DQ16" s="768" t="s">
        <v>570</v>
      </c>
      <c r="DR16" s="769"/>
      <c r="DS16" s="769"/>
      <c r="DT16" s="769"/>
      <c r="DU16" s="770"/>
      <c r="DV16" s="771"/>
      <c r="DW16" s="772"/>
      <c r="DX16" s="772"/>
      <c r="DY16" s="772"/>
      <c r="DZ16" s="773"/>
      <c r="EA16" s="199"/>
    </row>
    <row r="17" spans="1:131" s="200" customFormat="1" ht="26.25" customHeight="1">
      <c r="A17" s="205">
        <v>11</v>
      </c>
      <c r="B17" s="737" t="s">
        <v>511</v>
      </c>
      <c r="C17" s="738"/>
      <c r="D17" s="738"/>
      <c r="E17" s="738"/>
      <c r="F17" s="738"/>
      <c r="G17" s="738"/>
      <c r="H17" s="738"/>
      <c r="I17" s="738"/>
      <c r="J17" s="738"/>
      <c r="K17" s="738"/>
      <c r="L17" s="738"/>
      <c r="M17" s="738"/>
      <c r="N17" s="738"/>
      <c r="O17" s="738"/>
      <c r="P17" s="739"/>
      <c r="Q17" s="740">
        <v>576</v>
      </c>
      <c r="R17" s="741"/>
      <c r="S17" s="741"/>
      <c r="T17" s="741"/>
      <c r="U17" s="742"/>
      <c r="V17" s="740">
        <v>355</v>
      </c>
      <c r="W17" s="741"/>
      <c r="X17" s="741"/>
      <c r="Y17" s="741"/>
      <c r="Z17" s="743"/>
      <c r="AA17" s="744">
        <f t="shared" si="0"/>
        <v>221</v>
      </c>
      <c r="AB17" s="744"/>
      <c r="AC17" s="744"/>
      <c r="AD17" s="744"/>
      <c r="AE17" s="745"/>
      <c r="AF17" s="746">
        <v>220</v>
      </c>
      <c r="AG17" s="747"/>
      <c r="AH17" s="747"/>
      <c r="AI17" s="747"/>
      <c r="AJ17" s="748"/>
      <c r="AK17" s="749">
        <v>0</v>
      </c>
      <c r="AL17" s="750"/>
      <c r="AM17" s="750"/>
      <c r="AN17" s="750"/>
      <c r="AO17" s="751"/>
      <c r="AP17" s="750">
        <v>291</v>
      </c>
      <c r="AQ17" s="750"/>
      <c r="AR17" s="750"/>
      <c r="AS17" s="750"/>
      <c r="AT17" s="750"/>
      <c r="AU17" s="752"/>
      <c r="AV17" s="752"/>
      <c r="AW17" s="752"/>
      <c r="AX17" s="752"/>
      <c r="AY17" s="753"/>
      <c r="AZ17" s="197"/>
      <c r="BA17" s="197"/>
      <c r="BB17" s="197"/>
      <c r="BC17" s="197"/>
      <c r="BD17" s="197"/>
      <c r="BE17" s="198"/>
      <c r="BF17" s="198"/>
      <c r="BG17" s="198"/>
      <c r="BH17" s="198"/>
      <c r="BI17" s="198"/>
      <c r="BJ17" s="198"/>
      <c r="BK17" s="198"/>
      <c r="BL17" s="198"/>
      <c r="BM17" s="198"/>
      <c r="BN17" s="198"/>
      <c r="BO17" s="198"/>
      <c r="BP17" s="198"/>
      <c r="BQ17" s="206">
        <v>11</v>
      </c>
      <c r="BR17" s="354"/>
      <c r="BS17" s="754" t="s">
        <v>531</v>
      </c>
      <c r="BT17" s="755"/>
      <c r="BU17" s="755"/>
      <c r="BV17" s="755"/>
      <c r="BW17" s="755"/>
      <c r="BX17" s="755"/>
      <c r="BY17" s="755"/>
      <c r="BZ17" s="755"/>
      <c r="CA17" s="755"/>
      <c r="CB17" s="755"/>
      <c r="CC17" s="755"/>
      <c r="CD17" s="755"/>
      <c r="CE17" s="755"/>
      <c r="CF17" s="755"/>
      <c r="CG17" s="756"/>
      <c r="CH17" s="768">
        <v>94</v>
      </c>
      <c r="CI17" s="769"/>
      <c r="CJ17" s="769"/>
      <c r="CK17" s="769"/>
      <c r="CL17" s="770"/>
      <c r="CM17" s="768">
        <v>99</v>
      </c>
      <c r="CN17" s="769"/>
      <c r="CO17" s="769"/>
      <c r="CP17" s="769"/>
      <c r="CQ17" s="770"/>
      <c r="CR17" s="768">
        <v>32</v>
      </c>
      <c r="CS17" s="769"/>
      <c r="CT17" s="769"/>
      <c r="CU17" s="769"/>
      <c r="CV17" s="770"/>
      <c r="CW17" s="768">
        <v>0</v>
      </c>
      <c r="CX17" s="769"/>
      <c r="CY17" s="769"/>
      <c r="CZ17" s="769"/>
      <c r="DA17" s="770"/>
      <c r="DB17" s="768" t="s">
        <v>570</v>
      </c>
      <c r="DC17" s="769"/>
      <c r="DD17" s="769"/>
      <c r="DE17" s="769"/>
      <c r="DF17" s="770"/>
      <c r="DG17" s="768" t="s">
        <v>570</v>
      </c>
      <c r="DH17" s="769"/>
      <c r="DI17" s="769"/>
      <c r="DJ17" s="769"/>
      <c r="DK17" s="770"/>
      <c r="DL17" s="768" t="s">
        <v>570</v>
      </c>
      <c r="DM17" s="769"/>
      <c r="DN17" s="769"/>
      <c r="DO17" s="769"/>
      <c r="DP17" s="770"/>
      <c r="DQ17" s="768" t="s">
        <v>570</v>
      </c>
      <c r="DR17" s="769"/>
      <c r="DS17" s="769"/>
      <c r="DT17" s="769"/>
      <c r="DU17" s="770"/>
      <c r="DV17" s="771"/>
      <c r="DW17" s="772"/>
      <c r="DX17" s="772"/>
      <c r="DY17" s="772"/>
      <c r="DZ17" s="773"/>
      <c r="EA17" s="199"/>
    </row>
    <row r="18" spans="1:131" s="200" customFormat="1" ht="26.25" customHeight="1">
      <c r="A18" s="205">
        <v>12</v>
      </c>
      <c r="B18" s="778" t="s">
        <v>512</v>
      </c>
      <c r="C18" s="779"/>
      <c r="D18" s="779"/>
      <c r="E18" s="779"/>
      <c r="F18" s="779"/>
      <c r="G18" s="779"/>
      <c r="H18" s="779"/>
      <c r="I18" s="779"/>
      <c r="J18" s="779"/>
      <c r="K18" s="779"/>
      <c r="L18" s="779"/>
      <c r="M18" s="779"/>
      <c r="N18" s="779"/>
      <c r="O18" s="779"/>
      <c r="P18" s="780"/>
      <c r="Q18" s="740">
        <v>7129</v>
      </c>
      <c r="R18" s="741"/>
      <c r="S18" s="741"/>
      <c r="T18" s="741"/>
      <c r="U18" s="742"/>
      <c r="V18" s="740">
        <v>0</v>
      </c>
      <c r="W18" s="741"/>
      <c r="X18" s="741"/>
      <c r="Y18" s="741"/>
      <c r="Z18" s="743"/>
      <c r="AA18" s="744">
        <f t="shared" si="0"/>
        <v>7129</v>
      </c>
      <c r="AB18" s="744"/>
      <c r="AC18" s="744"/>
      <c r="AD18" s="744"/>
      <c r="AE18" s="745"/>
      <c r="AF18" s="746">
        <v>7129</v>
      </c>
      <c r="AG18" s="747"/>
      <c r="AH18" s="747"/>
      <c r="AI18" s="747"/>
      <c r="AJ18" s="748"/>
      <c r="AK18" s="749">
        <v>0</v>
      </c>
      <c r="AL18" s="750"/>
      <c r="AM18" s="750"/>
      <c r="AN18" s="750"/>
      <c r="AO18" s="751"/>
      <c r="AP18" s="750">
        <v>0</v>
      </c>
      <c r="AQ18" s="750"/>
      <c r="AR18" s="750"/>
      <c r="AS18" s="750"/>
      <c r="AT18" s="750"/>
      <c r="AU18" s="752"/>
      <c r="AV18" s="752"/>
      <c r="AW18" s="752"/>
      <c r="AX18" s="752"/>
      <c r="AY18" s="753"/>
      <c r="AZ18" s="197"/>
      <c r="BA18" s="197"/>
      <c r="BB18" s="197"/>
      <c r="BC18" s="197"/>
      <c r="BD18" s="197"/>
      <c r="BE18" s="198"/>
      <c r="BF18" s="198"/>
      <c r="BG18" s="198"/>
      <c r="BH18" s="198"/>
      <c r="BI18" s="198"/>
      <c r="BJ18" s="198"/>
      <c r="BK18" s="198"/>
      <c r="BL18" s="198"/>
      <c r="BM18" s="198"/>
      <c r="BN18" s="198"/>
      <c r="BO18" s="198"/>
      <c r="BP18" s="198"/>
      <c r="BQ18" s="206">
        <v>12</v>
      </c>
      <c r="BR18" s="354"/>
      <c r="BS18" s="754" t="s">
        <v>532</v>
      </c>
      <c r="BT18" s="755"/>
      <c r="BU18" s="755"/>
      <c r="BV18" s="755"/>
      <c r="BW18" s="755"/>
      <c r="BX18" s="755"/>
      <c r="BY18" s="755"/>
      <c r="BZ18" s="755"/>
      <c r="CA18" s="755"/>
      <c r="CB18" s="755"/>
      <c r="CC18" s="755"/>
      <c r="CD18" s="755"/>
      <c r="CE18" s="755"/>
      <c r="CF18" s="755"/>
      <c r="CG18" s="756"/>
      <c r="CH18" s="768" t="s">
        <v>570</v>
      </c>
      <c r="CI18" s="769"/>
      <c r="CJ18" s="769"/>
      <c r="CK18" s="769"/>
      <c r="CL18" s="770"/>
      <c r="CM18" s="768" t="s">
        <v>570</v>
      </c>
      <c r="CN18" s="769"/>
      <c r="CO18" s="769"/>
      <c r="CP18" s="769"/>
      <c r="CQ18" s="770"/>
      <c r="CR18" s="768">
        <v>2</v>
      </c>
      <c r="CS18" s="769"/>
      <c r="CT18" s="769"/>
      <c r="CU18" s="769"/>
      <c r="CV18" s="770"/>
      <c r="CW18" s="768">
        <v>21</v>
      </c>
      <c r="CX18" s="769"/>
      <c r="CY18" s="769"/>
      <c r="CZ18" s="769"/>
      <c r="DA18" s="770"/>
      <c r="DB18" s="768" t="s">
        <v>570</v>
      </c>
      <c r="DC18" s="769"/>
      <c r="DD18" s="769"/>
      <c r="DE18" s="769"/>
      <c r="DF18" s="770"/>
      <c r="DG18" s="768" t="s">
        <v>570</v>
      </c>
      <c r="DH18" s="769"/>
      <c r="DI18" s="769"/>
      <c r="DJ18" s="769"/>
      <c r="DK18" s="770"/>
      <c r="DL18" s="768" t="s">
        <v>570</v>
      </c>
      <c r="DM18" s="769"/>
      <c r="DN18" s="769"/>
      <c r="DO18" s="769"/>
      <c r="DP18" s="770"/>
      <c r="DQ18" s="768" t="s">
        <v>570</v>
      </c>
      <c r="DR18" s="769"/>
      <c r="DS18" s="769"/>
      <c r="DT18" s="769"/>
      <c r="DU18" s="770"/>
      <c r="DV18" s="771"/>
      <c r="DW18" s="772"/>
      <c r="DX18" s="772"/>
      <c r="DY18" s="772"/>
      <c r="DZ18" s="773"/>
      <c r="EA18" s="199"/>
    </row>
    <row r="19" spans="1:131" s="200" customFormat="1" ht="26.25" customHeight="1">
      <c r="A19" s="205">
        <v>13</v>
      </c>
      <c r="B19" s="774"/>
      <c r="C19" s="775"/>
      <c r="D19" s="775"/>
      <c r="E19" s="775"/>
      <c r="F19" s="775"/>
      <c r="G19" s="775"/>
      <c r="H19" s="775"/>
      <c r="I19" s="775"/>
      <c r="J19" s="775"/>
      <c r="K19" s="775"/>
      <c r="L19" s="775"/>
      <c r="M19" s="775"/>
      <c r="N19" s="775"/>
      <c r="O19" s="775"/>
      <c r="P19" s="776"/>
      <c r="Q19" s="777"/>
      <c r="R19" s="744"/>
      <c r="S19" s="744"/>
      <c r="T19" s="744"/>
      <c r="U19" s="744"/>
      <c r="V19" s="744"/>
      <c r="W19" s="744"/>
      <c r="X19" s="744"/>
      <c r="Y19" s="744"/>
      <c r="Z19" s="744"/>
      <c r="AA19" s="744"/>
      <c r="AB19" s="744"/>
      <c r="AC19" s="744"/>
      <c r="AD19" s="744"/>
      <c r="AE19" s="745"/>
      <c r="AF19" s="746"/>
      <c r="AG19" s="747"/>
      <c r="AH19" s="747"/>
      <c r="AI19" s="747"/>
      <c r="AJ19" s="748"/>
      <c r="AK19" s="781"/>
      <c r="AL19" s="782"/>
      <c r="AM19" s="782"/>
      <c r="AN19" s="782"/>
      <c r="AO19" s="782"/>
      <c r="AP19" s="782"/>
      <c r="AQ19" s="782"/>
      <c r="AR19" s="782"/>
      <c r="AS19" s="782"/>
      <c r="AT19" s="782"/>
      <c r="AU19" s="752"/>
      <c r="AV19" s="752"/>
      <c r="AW19" s="752"/>
      <c r="AX19" s="752"/>
      <c r="AY19" s="753"/>
      <c r="AZ19" s="197"/>
      <c r="BA19" s="197"/>
      <c r="BB19" s="197"/>
      <c r="BC19" s="197"/>
      <c r="BD19" s="197"/>
      <c r="BE19" s="198"/>
      <c r="BF19" s="198"/>
      <c r="BG19" s="198"/>
      <c r="BH19" s="198"/>
      <c r="BI19" s="198"/>
      <c r="BJ19" s="198"/>
      <c r="BK19" s="198"/>
      <c r="BL19" s="198"/>
      <c r="BM19" s="198"/>
      <c r="BN19" s="198"/>
      <c r="BO19" s="198"/>
      <c r="BP19" s="198"/>
      <c r="BQ19" s="206">
        <v>13</v>
      </c>
      <c r="BR19" s="354"/>
      <c r="BS19" s="754" t="s">
        <v>533</v>
      </c>
      <c r="BT19" s="755"/>
      <c r="BU19" s="755"/>
      <c r="BV19" s="755"/>
      <c r="BW19" s="755"/>
      <c r="BX19" s="755"/>
      <c r="BY19" s="755"/>
      <c r="BZ19" s="755"/>
      <c r="CA19" s="755"/>
      <c r="CB19" s="755"/>
      <c r="CC19" s="755"/>
      <c r="CD19" s="755"/>
      <c r="CE19" s="755"/>
      <c r="CF19" s="755"/>
      <c r="CG19" s="756"/>
      <c r="CH19" s="768">
        <v>-3</v>
      </c>
      <c r="CI19" s="769"/>
      <c r="CJ19" s="769"/>
      <c r="CK19" s="769"/>
      <c r="CL19" s="770"/>
      <c r="CM19" s="768">
        <v>49</v>
      </c>
      <c r="CN19" s="769"/>
      <c r="CO19" s="769"/>
      <c r="CP19" s="769"/>
      <c r="CQ19" s="770"/>
      <c r="CR19" s="768">
        <v>15</v>
      </c>
      <c r="CS19" s="769"/>
      <c r="CT19" s="769"/>
      <c r="CU19" s="769"/>
      <c r="CV19" s="770"/>
      <c r="CW19" s="768">
        <v>5</v>
      </c>
      <c r="CX19" s="769"/>
      <c r="CY19" s="769"/>
      <c r="CZ19" s="769"/>
      <c r="DA19" s="770"/>
      <c r="DB19" s="768" t="s">
        <v>570</v>
      </c>
      <c r="DC19" s="769"/>
      <c r="DD19" s="769"/>
      <c r="DE19" s="769"/>
      <c r="DF19" s="770"/>
      <c r="DG19" s="768" t="s">
        <v>570</v>
      </c>
      <c r="DH19" s="769"/>
      <c r="DI19" s="769"/>
      <c r="DJ19" s="769"/>
      <c r="DK19" s="770"/>
      <c r="DL19" s="768" t="s">
        <v>570</v>
      </c>
      <c r="DM19" s="769"/>
      <c r="DN19" s="769"/>
      <c r="DO19" s="769"/>
      <c r="DP19" s="770"/>
      <c r="DQ19" s="768" t="s">
        <v>570</v>
      </c>
      <c r="DR19" s="769"/>
      <c r="DS19" s="769"/>
      <c r="DT19" s="769"/>
      <c r="DU19" s="770"/>
      <c r="DV19" s="771"/>
      <c r="DW19" s="772"/>
      <c r="DX19" s="772"/>
      <c r="DY19" s="772"/>
      <c r="DZ19" s="773"/>
      <c r="EA19" s="199"/>
    </row>
    <row r="20" spans="1:131" s="200" customFormat="1" ht="26.25" customHeight="1">
      <c r="A20" s="205">
        <v>14</v>
      </c>
      <c r="B20" s="774"/>
      <c r="C20" s="775"/>
      <c r="D20" s="775"/>
      <c r="E20" s="775"/>
      <c r="F20" s="775"/>
      <c r="G20" s="775"/>
      <c r="H20" s="775"/>
      <c r="I20" s="775"/>
      <c r="J20" s="775"/>
      <c r="K20" s="775"/>
      <c r="L20" s="775"/>
      <c r="M20" s="775"/>
      <c r="N20" s="775"/>
      <c r="O20" s="775"/>
      <c r="P20" s="776"/>
      <c r="Q20" s="777"/>
      <c r="R20" s="744"/>
      <c r="S20" s="744"/>
      <c r="T20" s="744"/>
      <c r="U20" s="744"/>
      <c r="V20" s="744"/>
      <c r="W20" s="744"/>
      <c r="X20" s="744"/>
      <c r="Y20" s="744"/>
      <c r="Z20" s="744"/>
      <c r="AA20" s="744"/>
      <c r="AB20" s="744"/>
      <c r="AC20" s="744"/>
      <c r="AD20" s="744"/>
      <c r="AE20" s="745"/>
      <c r="AF20" s="746"/>
      <c r="AG20" s="747"/>
      <c r="AH20" s="747"/>
      <c r="AI20" s="747"/>
      <c r="AJ20" s="748"/>
      <c r="AK20" s="781"/>
      <c r="AL20" s="782"/>
      <c r="AM20" s="782"/>
      <c r="AN20" s="782"/>
      <c r="AO20" s="782"/>
      <c r="AP20" s="782"/>
      <c r="AQ20" s="782"/>
      <c r="AR20" s="782"/>
      <c r="AS20" s="782"/>
      <c r="AT20" s="782"/>
      <c r="AU20" s="752"/>
      <c r="AV20" s="752"/>
      <c r="AW20" s="752"/>
      <c r="AX20" s="752"/>
      <c r="AY20" s="753"/>
      <c r="AZ20" s="197"/>
      <c r="BA20" s="197"/>
      <c r="BB20" s="197"/>
      <c r="BC20" s="197"/>
      <c r="BD20" s="197"/>
      <c r="BE20" s="198"/>
      <c r="BF20" s="198"/>
      <c r="BG20" s="198"/>
      <c r="BH20" s="198"/>
      <c r="BI20" s="198"/>
      <c r="BJ20" s="198"/>
      <c r="BK20" s="198"/>
      <c r="BL20" s="198"/>
      <c r="BM20" s="198"/>
      <c r="BN20" s="198"/>
      <c r="BO20" s="198"/>
      <c r="BP20" s="198"/>
      <c r="BQ20" s="206">
        <v>14</v>
      </c>
      <c r="BR20" s="354"/>
      <c r="BS20" s="754" t="s">
        <v>534</v>
      </c>
      <c r="BT20" s="755"/>
      <c r="BU20" s="755"/>
      <c r="BV20" s="755"/>
      <c r="BW20" s="755"/>
      <c r="BX20" s="755"/>
      <c r="BY20" s="755"/>
      <c r="BZ20" s="755"/>
      <c r="CA20" s="755"/>
      <c r="CB20" s="755"/>
      <c r="CC20" s="755"/>
      <c r="CD20" s="755"/>
      <c r="CE20" s="755"/>
      <c r="CF20" s="755"/>
      <c r="CG20" s="756"/>
      <c r="CH20" s="768">
        <v>2</v>
      </c>
      <c r="CI20" s="769"/>
      <c r="CJ20" s="769"/>
      <c r="CK20" s="769"/>
      <c r="CL20" s="770"/>
      <c r="CM20" s="768">
        <v>86</v>
      </c>
      <c r="CN20" s="769"/>
      <c r="CO20" s="769"/>
      <c r="CP20" s="769"/>
      <c r="CQ20" s="770"/>
      <c r="CR20" s="768">
        <v>10</v>
      </c>
      <c r="CS20" s="769"/>
      <c r="CT20" s="769"/>
      <c r="CU20" s="769"/>
      <c r="CV20" s="770"/>
      <c r="CW20" s="768">
        <v>1</v>
      </c>
      <c r="CX20" s="769"/>
      <c r="CY20" s="769"/>
      <c r="CZ20" s="769"/>
      <c r="DA20" s="770"/>
      <c r="DB20" s="768" t="s">
        <v>570</v>
      </c>
      <c r="DC20" s="769"/>
      <c r="DD20" s="769"/>
      <c r="DE20" s="769"/>
      <c r="DF20" s="770"/>
      <c r="DG20" s="768" t="s">
        <v>570</v>
      </c>
      <c r="DH20" s="769"/>
      <c r="DI20" s="769"/>
      <c r="DJ20" s="769"/>
      <c r="DK20" s="770"/>
      <c r="DL20" s="768" t="s">
        <v>570</v>
      </c>
      <c r="DM20" s="769"/>
      <c r="DN20" s="769"/>
      <c r="DO20" s="769"/>
      <c r="DP20" s="770"/>
      <c r="DQ20" s="768" t="s">
        <v>570</v>
      </c>
      <c r="DR20" s="769"/>
      <c r="DS20" s="769"/>
      <c r="DT20" s="769"/>
      <c r="DU20" s="770"/>
      <c r="DV20" s="771"/>
      <c r="DW20" s="772"/>
      <c r="DX20" s="772"/>
      <c r="DY20" s="772"/>
      <c r="DZ20" s="773"/>
      <c r="EA20" s="199"/>
    </row>
    <row r="21" spans="1:131" s="200" customFormat="1" ht="26.25" customHeight="1" thickBot="1">
      <c r="A21" s="205">
        <v>15</v>
      </c>
      <c r="B21" s="774"/>
      <c r="C21" s="775"/>
      <c r="D21" s="775"/>
      <c r="E21" s="775"/>
      <c r="F21" s="775"/>
      <c r="G21" s="775"/>
      <c r="H21" s="775"/>
      <c r="I21" s="775"/>
      <c r="J21" s="775"/>
      <c r="K21" s="775"/>
      <c r="L21" s="775"/>
      <c r="M21" s="775"/>
      <c r="N21" s="775"/>
      <c r="O21" s="775"/>
      <c r="P21" s="776"/>
      <c r="Q21" s="777"/>
      <c r="R21" s="744"/>
      <c r="S21" s="744"/>
      <c r="T21" s="744"/>
      <c r="U21" s="744"/>
      <c r="V21" s="744"/>
      <c r="W21" s="744"/>
      <c r="X21" s="744"/>
      <c r="Y21" s="744"/>
      <c r="Z21" s="744"/>
      <c r="AA21" s="744"/>
      <c r="AB21" s="744"/>
      <c r="AC21" s="744"/>
      <c r="AD21" s="744"/>
      <c r="AE21" s="745"/>
      <c r="AF21" s="746"/>
      <c r="AG21" s="747"/>
      <c r="AH21" s="747"/>
      <c r="AI21" s="747"/>
      <c r="AJ21" s="748"/>
      <c r="AK21" s="781"/>
      <c r="AL21" s="782"/>
      <c r="AM21" s="782"/>
      <c r="AN21" s="782"/>
      <c r="AO21" s="782"/>
      <c r="AP21" s="782"/>
      <c r="AQ21" s="782"/>
      <c r="AR21" s="782"/>
      <c r="AS21" s="782"/>
      <c r="AT21" s="782"/>
      <c r="AU21" s="752"/>
      <c r="AV21" s="752"/>
      <c r="AW21" s="752"/>
      <c r="AX21" s="752"/>
      <c r="AY21" s="753"/>
      <c r="AZ21" s="197"/>
      <c r="BA21" s="197"/>
      <c r="BB21" s="197"/>
      <c r="BC21" s="197"/>
      <c r="BD21" s="197"/>
      <c r="BE21" s="198"/>
      <c r="BF21" s="198"/>
      <c r="BG21" s="198"/>
      <c r="BH21" s="198"/>
      <c r="BI21" s="198"/>
      <c r="BJ21" s="198"/>
      <c r="BK21" s="198"/>
      <c r="BL21" s="198"/>
      <c r="BM21" s="198"/>
      <c r="BN21" s="198"/>
      <c r="BO21" s="198"/>
      <c r="BP21" s="198"/>
      <c r="BQ21" s="206">
        <v>15</v>
      </c>
      <c r="BR21" s="354"/>
      <c r="BS21" s="754" t="s">
        <v>535</v>
      </c>
      <c r="BT21" s="755"/>
      <c r="BU21" s="755"/>
      <c r="BV21" s="755"/>
      <c r="BW21" s="755"/>
      <c r="BX21" s="755"/>
      <c r="BY21" s="755"/>
      <c r="BZ21" s="755"/>
      <c r="CA21" s="755"/>
      <c r="CB21" s="755"/>
      <c r="CC21" s="755"/>
      <c r="CD21" s="755"/>
      <c r="CE21" s="755"/>
      <c r="CF21" s="755"/>
      <c r="CG21" s="756"/>
      <c r="CH21" s="768">
        <v>3</v>
      </c>
      <c r="CI21" s="769"/>
      <c r="CJ21" s="769"/>
      <c r="CK21" s="769"/>
      <c r="CL21" s="770"/>
      <c r="CM21" s="768">
        <v>286</v>
      </c>
      <c r="CN21" s="769"/>
      <c r="CO21" s="769"/>
      <c r="CP21" s="769"/>
      <c r="CQ21" s="770"/>
      <c r="CR21" s="768">
        <v>30</v>
      </c>
      <c r="CS21" s="769"/>
      <c r="CT21" s="769"/>
      <c r="CU21" s="769"/>
      <c r="CV21" s="770"/>
      <c r="CW21" s="768" t="s">
        <v>570</v>
      </c>
      <c r="CX21" s="769"/>
      <c r="CY21" s="769"/>
      <c r="CZ21" s="769"/>
      <c r="DA21" s="770"/>
      <c r="DB21" s="768" t="s">
        <v>570</v>
      </c>
      <c r="DC21" s="769"/>
      <c r="DD21" s="769"/>
      <c r="DE21" s="769"/>
      <c r="DF21" s="770"/>
      <c r="DG21" s="768" t="s">
        <v>570</v>
      </c>
      <c r="DH21" s="769"/>
      <c r="DI21" s="769"/>
      <c r="DJ21" s="769"/>
      <c r="DK21" s="770"/>
      <c r="DL21" s="768" t="s">
        <v>570</v>
      </c>
      <c r="DM21" s="769"/>
      <c r="DN21" s="769"/>
      <c r="DO21" s="769"/>
      <c r="DP21" s="770"/>
      <c r="DQ21" s="768" t="s">
        <v>570</v>
      </c>
      <c r="DR21" s="769"/>
      <c r="DS21" s="769"/>
      <c r="DT21" s="769"/>
      <c r="DU21" s="770"/>
      <c r="DV21" s="771"/>
      <c r="DW21" s="772"/>
      <c r="DX21" s="772"/>
      <c r="DY21" s="772"/>
      <c r="DZ21" s="773"/>
      <c r="EA21" s="199"/>
    </row>
    <row r="22" spans="1:131" s="200" customFormat="1" ht="26.25" customHeight="1">
      <c r="A22" s="205">
        <v>16</v>
      </c>
      <c r="B22" s="783"/>
      <c r="C22" s="784"/>
      <c r="D22" s="784"/>
      <c r="E22" s="784"/>
      <c r="F22" s="784"/>
      <c r="G22" s="784"/>
      <c r="H22" s="784"/>
      <c r="I22" s="784"/>
      <c r="J22" s="784"/>
      <c r="K22" s="784"/>
      <c r="L22" s="784"/>
      <c r="M22" s="784"/>
      <c r="N22" s="784"/>
      <c r="O22" s="784"/>
      <c r="P22" s="785"/>
      <c r="Q22" s="786"/>
      <c r="R22" s="787"/>
      <c r="S22" s="787"/>
      <c r="T22" s="787"/>
      <c r="U22" s="787"/>
      <c r="V22" s="787"/>
      <c r="W22" s="787"/>
      <c r="X22" s="787"/>
      <c r="Y22" s="787"/>
      <c r="Z22" s="787"/>
      <c r="AA22" s="787"/>
      <c r="AB22" s="787"/>
      <c r="AC22" s="787"/>
      <c r="AD22" s="787"/>
      <c r="AE22" s="788"/>
      <c r="AF22" s="789"/>
      <c r="AG22" s="790"/>
      <c r="AH22" s="790"/>
      <c r="AI22" s="790"/>
      <c r="AJ22" s="791"/>
      <c r="AK22" s="804"/>
      <c r="AL22" s="805"/>
      <c r="AM22" s="805"/>
      <c r="AN22" s="805"/>
      <c r="AO22" s="805"/>
      <c r="AP22" s="805"/>
      <c r="AQ22" s="805"/>
      <c r="AR22" s="805"/>
      <c r="AS22" s="805"/>
      <c r="AT22" s="805"/>
      <c r="AU22" s="806"/>
      <c r="AV22" s="806"/>
      <c r="AW22" s="806"/>
      <c r="AX22" s="806"/>
      <c r="AY22" s="807"/>
      <c r="AZ22" s="808" t="s">
        <v>332</v>
      </c>
      <c r="BA22" s="808"/>
      <c r="BB22" s="808"/>
      <c r="BC22" s="808"/>
      <c r="BD22" s="809"/>
      <c r="BE22" s="198"/>
      <c r="BF22" s="198"/>
      <c r="BG22" s="198"/>
      <c r="BH22" s="198"/>
      <c r="BI22" s="198"/>
      <c r="BJ22" s="198"/>
      <c r="BK22" s="198"/>
      <c r="BL22" s="198"/>
      <c r="BM22" s="198"/>
      <c r="BN22" s="198"/>
      <c r="BO22" s="198"/>
      <c r="BP22" s="198"/>
      <c r="BQ22" s="206">
        <v>16</v>
      </c>
      <c r="BR22" s="354" t="s">
        <v>574</v>
      </c>
      <c r="BS22" s="754" t="s">
        <v>536</v>
      </c>
      <c r="BT22" s="755"/>
      <c r="BU22" s="755"/>
      <c r="BV22" s="755"/>
      <c r="BW22" s="755"/>
      <c r="BX22" s="755"/>
      <c r="BY22" s="755"/>
      <c r="BZ22" s="755"/>
      <c r="CA22" s="755"/>
      <c r="CB22" s="755"/>
      <c r="CC22" s="755"/>
      <c r="CD22" s="755"/>
      <c r="CE22" s="755"/>
      <c r="CF22" s="755"/>
      <c r="CG22" s="756"/>
      <c r="CH22" s="768">
        <v>46</v>
      </c>
      <c r="CI22" s="769"/>
      <c r="CJ22" s="769"/>
      <c r="CK22" s="769"/>
      <c r="CL22" s="770"/>
      <c r="CM22" s="768">
        <v>3503</v>
      </c>
      <c r="CN22" s="769"/>
      <c r="CO22" s="769"/>
      <c r="CP22" s="769"/>
      <c r="CQ22" s="770"/>
      <c r="CR22" s="768">
        <v>11</v>
      </c>
      <c r="CS22" s="769"/>
      <c r="CT22" s="769"/>
      <c r="CU22" s="769"/>
      <c r="CV22" s="770"/>
      <c r="CW22" s="768">
        <v>295</v>
      </c>
      <c r="CX22" s="769"/>
      <c r="CY22" s="769"/>
      <c r="CZ22" s="769"/>
      <c r="DA22" s="770"/>
      <c r="DB22" s="768">
        <v>8034</v>
      </c>
      <c r="DC22" s="769"/>
      <c r="DD22" s="769"/>
      <c r="DE22" s="769"/>
      <c r="DF22" s="770"/>
      <c r="DG22" s="768" t="s">
        <v>570</v>
      </c>
      <c r="DH22" s="769"/>
      <c r="DI22" s="769"/>
      <c r="DJ22" s="769"/>
      <c r="DK22" s="770"/>
      <c r="DL22" s="768">
        <v>39</v>
      </c>
      <c r="DM22" s="769"/>
      <c r="DN22" s="769"/>
      <c r="DO22" s="769"/>
      <c r="DP22" s="770"/>
      <c r="DQ22" s="768" t="s">
        <v>570</v>
      </c>
      <c r="DR22" s="769"/>
      <c r="DS22" s="769"/>
      <c r="DT22" s="769"/>
      <c r="DU22" s="770"/>
      <c r="DV22" s="771"/>
      <c r="DW22" s="772"/>
      <c r="DX22" s="772"/>
      <c r="DY22" s="772"/>
      <c r="DZ22" s="773"/>
      <c r="EA22" s="199"/>
    </row>
    <row r="23" spans="1:131" s="200" customFormat="1" ht="26.25" customHeight="1" thickBot="1">
      <c r="A23" s="208" t="s">
        <v>333</v>
      </c>
      <c r="B23" s="792" t="s">
        <v>334</v>
      </c>
      <c r="C23" s="793"/>
      <c r="D23" s="793"/>
      <c r="E23" s="793"/>
      <c r="F23" s="793"/>
      <c r="G23" s="793"/>
      <c r="H23" s="793"/>
      <c r="I23" s="793"/>
      <c r="J23" s="793"/>
      <c r="K23" s="793"/>
      <c r="L23" s="793"/>
      <c r="M23" s="793"/>
      <c r="N23" s="793"/>
      <c r="O23" s="793"/>
      <c r="P23" s="794"/>
      <c r="Q23" s="795">
        <v>515851</v>
      </c>
      <c r="R23" s="796"/>
      <c r="S23" s="796"/>
      <c r="T23" s="796"/>
      <c r="U23" s="796"/>
      <c r="V23" s="796">
        <v>490076</v>
      </c>
      <c r="W23" s="796"/>
      <c r="X23" s="796"/>
      <c r="Y23" s="796"/>
      <c r="Z23" s="796"/>
      <c r="AA23" s="796">
        <f>Q23-V23</f>
        <v>25775</v>
      </c>
      <c r="AB23" s="796"/>
      <c r="AC23" s="796"/>
      <c r="AD23" s="796"/>
      <c r="AE23" s="797"/>
      <c r="AF23" s="798">
        <v>8566</v>
      </c>
      <c r="AG23" s="796"/>
      <c r="AH23" s="796"/>
      <c r="AI23" s="796"/>
      <c r="AJ23" s="799"/>
      <c r="AK23" s="800"/>
      <c r="AL23" s="801"/>
      <c r="AM23" s="801"/>
      <c r="AN23" s="801"/>
      <c r="AO23" s="801"/>
      <c r="AP23" s="796">
        <v>1246825</v>
      </c>
      <c r="AQ23" s="796"/>
      <c r="AR23" s="796"/>
      <c r="AS23" s="796"/>
      <c r="AT23" s="796"/>
      <c r="AU23" s="802"/>
      <c r="AV23" s="802"/>
      <c r="AW23" s="802"/>
      <c r="AX23" s="802"/>
      <c r="AY23" s="803"/>
      <c r="AZ23" s="811" t="s">
        <v>102</v>
      </c>
      <c r="BA23" s="812"/>
      <c r="BB23" s="812"/>
      <c r="BC23" s="812"/>
      <c r="BD23" s="813"/>
      <c r="BE23" s="198"/>
      <c r="BF23" s="198"/>
      <c r="BG23" s="198"/>
      <c r="BH23" s="198"/>
      <c r="BI23" s="198"/>
      <c r="BJ23" s="198"/>
      <c r="BK23" s="198"/>
      <c r="BL23" s="198"/>
      <c r="BM23" s="198"/>
      <c r="BN23" s="198"/>
      <c r="BO23" s="198"/>
      <c r="BP23" s="198"/>
      <c r="BQ23" s="206">
        <v>17</v>
      </c>
      <c r="BR23" s="354"/>
      <c r="BS23" s="754" t="s">
        <v>537</v>
      </c>
      <c r="BT23" s="755"/>
      <c r="BU23" s="755"/>
      <c r="BV23" s="755"/>
      <c r="BW23" s="755"/>
      <c r="BX23" s="755"/>
      <c r="BY23" s="755"/>
      <c r="BZ23" s="755"/>
      <c r="CA23" s="755"/>
      <c r="CB23" s="755"/>
      <c r="CC23" s="755"/>
      <c r="CD23" s="755"/>
      <c r="CE23" s="755"/>
      <c r="CF23" s="755"/>
      <c r="CG23" s="756"/>
      <c r="CH23" s="768">
        <v>-27</v>
      </c>
      <c r="CI23" s="769"/>
      <c r="CJ23" s="769"/>
      <c r="CK23" s="769"/>
      <c r="CL23" s="770"/>
      <c r="CM23" s="768">
        <v>1727</v>
      </c>
      <c r="CN23" s="769"/>
      <c r="CO23" s="769"/>
      <c r="CP23" s="769"/>
      <c r="CQ23" s="770"/>
      <c r="CR23" s="768">
        <v>30</v>
      </c>
      <c r="CS23" s="769"/>
      <c r="CT23" s="769"/>
      <c r="CU23" s="769"/>
      <c r="CV23" s="770"/>
      <c r="CW23" s="768">
        <v>2</v>
      </c>
      <c r="CX23" s="769"/>
      <c r="CY23" s="769"/>
      <c r="CZ23" s="769"/>
      <c r="DA23" s="770"/>
      <c r="DB23" s="768" t="s">
        <v>570</v>
      </c>
      <c r="DC23" s="769"/>
      <c r="DD23" s="769"/>
      <c r="DE23" s="769"/>
      <c r="DF23" s="770"/>
      <c r="DG23" s="768" t="s">
        <v>570</v>
      </c>
      <c r="DH23" s="769"/>
      <c r="DI23" s="769"/>
      <c r="DJ23" s="769"/>
      <c r="DK23" s="770"/>
      <c r="DL23" s="768" t="s">
        <v>570</v>
      </c>
      <c r="DM23" s="769"/>
      <c r="DN23" s="769"/>
      <c r="DO23" s="769"/>
      <c r="DP23" s="770"/>
      <c r="DQ23" s="768" t="s">
        <v>570</v>
      </c>
      <c r="DR23" s="769"/>
      <c r="DS23" s="769"/>
      <c r="DT23" s="769"/>
      <c r="DU23" s="770"/>
      <c r="DV23" s="771"/>
      <c r="DW23" s="772"/>
      <c r="DX23" s="772"/>
      <c r="DY23" s="772"/>
      <c r="DZ23" s="773"/>
      <c r="EA23" s="199"/>
    </row>
    <row r="24" spans="1:131" s="200" customFormat="1" ht="26.25" customHeight="1">
      <c r="A24" s="810" t="s">
        <v>335</v>
      </c>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197"/>
      <c r="BA24" s="197"/>
      <c r="BB24" s="197"/>
      <c r="BC24" s="197"/>
      <c r="BD24" s="197"/>
      <c r="BE24" s="198"/>
      <c r="BF24" s="198"/>
      <c r="BG24" s="198"/>
      <c r="BH24" s="198"/>
      <c r="BI24" s="198"/>
      <c r="BJ24" s="198"/>
      <c r="BK24" s="198"/>
      <c r="BL24" s="198"/>
      <c r="BM24" s="198"/>
      <c r="BN24" s="198"/>
      <c r="BO24" s="198"/>
      <c r="BP24" s="198"/>
      <c r="BQ24" s="206">
        <v>18</v>
      </c>
      <c r="BR24" s="354"/>
      <c r="BS24" s="754" t="s">
        <v>538</v>
      </c>
      <c r="BT24" s="755"/>
      <c r="BU24" s="755"/>
      <c r="BV24" s="755"/>
      <c r="BW24" s="755"/>
      <c r="BX24" s="755"/>
      <c r="BY24" s="755"/>
      <c r="BZ24" s="755"/>
      <c r="CA24" s="755"/>
      <c r="CB24" s="755"/>
      <c r="CC24" s="755"/>
      <c r="CD24" s="755"/>
      <c r="CE24" s="755"/>
      <c r="CF24" s="755"/>
      <c r="CG24" s="756"/>
      <c r="CH24" s="768">
        <v>-30</v>
      </c>
      <c r="CI24" s="769"/>
      <c r="CJ24" s="769"/>
      <c r="CK24" s="769"/>
      <c r="CL24" s="770"/>
      <c r="CM24" s="768">
        <v>1168</v>
      </c>
      <c r="CN24" s="769"/>
      <c r="CO24" s="769"/>
      <c r="CP24" s="769"/>
      <c r="CQ24" s="770"/>
      <c r="CR24" s="768">
        <v>30</v>
      </c>
      <c r="CS24" s="769"/>
      <c r="CT24" s="769"/>
      <c r="CU24" s="769"/>
      <c r="CV24" s="770"/>
      <c r="CW24" s="768">
        <v>5</v>
      </c>
      <c r="CX24" s="769"/>
      <c r="CY24" s="769"/>
      <c r="CZ24" s="769"/>
      <c r="DA24" s="770"/>
      <c r="DB24" s="768" t="s">
        <v>570</v>
      </c>
      <c r="DC24" s="769"/>
      <c r="DD24" s="769"/>
      <c r="DE24" s="769"/>
      <c r="DF24" s="770"/>
      <c r="DG24" s="768" t="s">
        <v>570</v>
      </c>
      <c r="DH24" s="769"/>
      <c r="DI24" s="769"/>
      <c r="DJ24" s="769"/>
      <c r="DK24" s="770"/>
      <c r="DL24" s="768" t="s">
        <v>570</v>
      </c>
      <c r="DM24" s="769"/>
      <c r="DN24" s="769"/>
      <c r="DO24" s="769"/>
      <c r="DP24" s="770"/>
      <c r="DQ24" s="768" t="s">
        <v>570</v>
      </c>
      <c r="DR24" s="769"/>
      <c r="DS24" s="769"/>
      <c r="DT24" s="769"/>
      <c r="DU24" s="770"/>
      <c r="DV24" s="771"/>
      <c r="DW24" s="772"/>
      <c r="DX24" s="772"/>
      <c r="DY24" s="772"/>
      <c r="DZ24" s="773"/>
      <c r="EA24" s="199"/>
    </row>
    <row r="25" spans="1:131" s="192" customFormat="1" ht="26.25" customHeight="1" thickBot="1">
      <c r="A25" s="731" t="s">
        <v>336</v>
      </c>
      <c r="B25" s="731"/>
      <c r="C25" s="731"/>
      <c r="D25" s="731"/>
      <c r="E25" s="731"/>
      <c r="F25" s="731"/>
      <c r="G25" s="731"/>
      <c r="H25" s="731"/>
      <c r="I25" s="731"/>
      <c r="J25" s="731"/>
      <c r="K25" s="731"/>
      <c r="L25" s="731"/>
      <c r="M25" s="731"/>
      <c r="N25" s="731"/>
      <c r="O25" s="731"/>
      <c r="P25" s="731"/>
      <c r="Q25" s="731"/>
      <c r="R25" s="731"/>
      <c r="S25" s="731"/>
      <c r="T25" s="731"/>
      <c r="U25" s="731"/>
      <c r="V25" s="731"/>
      <c r="W25" s="731"/>
      <c r="X25" s="731"/>
      <c r="Y25" s="731"/>
      <c r="Z25" s="731"/>
      <c r="AA25" s="731"/>
      <c r="AB25" s="731"/>
      <c r="AC25" s="731"/>
      <c r="AD25" s="731"/>
      <c r="AE25" s="731"/>
      <c r="AF25" s="731"/>
      <c r="AG25" s="731"/>
      <c r="AH25" s="731"/>
      <c r="AI25" s="731"/>
      <c r="AJ25" s="731"/>
      <c r="AK25" s="731"/>
      <c r="AL25" s="731"/>
      <c r="AM25" s="731"/>
      <c r="AN25" s="731"/>
      <c r="AO25" s="731"/>
      <c r="AP25" s="731"/>
      <c r="AQ25" s="731"/>
      <c r="AR25" s="731"/>
      <c r="AS25" s="731"/>
      <c r="AT25" s="731"/>
      <c r="AU25" s="731"/>
      <c r="AV25" s="731"/>
      <c r="AW25" s="731"/>
      <c r="AX25" s="731"/>
      <c r="AY25" s="731"/>
      <c r="AZ25" s="731"/>
      <c r="BA25" s="731"/>
      <c r="BB25" s="731"/>
      <c r="BC25" s="731"/>
      <c r="BD25" s="731"/>
      <c r="BE25" s="731"/>
      <c r="BF25" s="731"/>
      <c r="BG25" s="731"/>
      <c r="BH25" s="731"/>
      <c r="BI25" s="731"/>
      <c r="BJ25" s="197"/>
      <c r="BK25" s="197"/>
      <c r="BL25" s="197"/>
      <c r="BM25" s="197"/>
      <c r="BN25" s="197"/>
      <c r="BO25" s="209"/>
      <c r="BP25" s="209"/>
      <c r="BQ25" s="206">
        <v>19</v>
      </c>
      <c r="BR25" s="354" t="s">
        <v>574</v>
      </c>
      <c r="BS25" s="754" t="s">
        <v>539</v>
      </c>
      <c r="BT25" s="755"/>
      <c r="BU25" s="755"/>
      <c r="BV25" s="755"/>
      <c r="BW25" s="755"/>
      <c r="BX25" s="755"/>
      <c r="BY25" s="755"/>
      <c r="BZ25" s="755"/>
      <c r="CA25" s="755"/>
      <c r="CB25" s="755"/>
      <c r="CC25" s="755"/>
      <c r="CD25" s="755"/>
      <c r="CE25" s="755"/>
      <c r="CF25" s="755"/>
      <c r="CG25" s="756"/>
      <c r="CH25" s="768">
        <v>85</v>
      </c>
      <c r="CI25" s="769"/>
      <c r="CJ25" s="769"/>
      <c r="CK25" s="769"/>
      <c r="CL25" s="770"/>
      <c r="CM25" s="768">
        <v>1077</v>
      </c>
      <c r="CN25" s="769"/>
      <c r="CO25" s="769"/>
      <c r="CP25" s="769"/>
      <c r="CQ25" s="770"/>
      <c r="CR25" s="768">
        <v>19</v>
      </c>
      <c r="CS25" s="769"/>
      <c r="CT25" s="769"/>
      <c r="CU25" s="769"/>
      <c r="CV25" s="770"/>
      <c r="CW25" s="768">
        <v>75</v>
      </c>
      <c r="CX25" s="769"/>
      <c r="CY25" s="769"/>
      <c r="CZ25" s="769"/>
      <c r="DA25" s="770"/>
      <c r="DB25" s="768" t="s">
        <v>571</v>
      </c>
      <c r="DC25" s="769"/>
      <c r="DD25" s="769"/>
      <c r="DE25" s="769"/>
      <c r="DF25" s="770"/>
      <c r="DG25" s="768" t="s">
        <v>570</v>
      </c>
      <c r="DH25" s="769"/>
      <c r="DI25" s="769"/>
      <c r="DJ25" s="769"/>
      <c r="DK25" s="770"/>
      <c r="DL25" s="768" t="s">
        <v>570</v>
      </c>
      <c r="DM25" s="769"/>
      <c r="DN25" s="769"/>
      <c r="DO25" s="769"/>
      <c r="DP25" s="770"/>
      <c r="DQ25" s="768" t="s">
        <v>570</v>
      </c>
      <c r="DR25" s="769"/>
      <c r="DS25" s="769"/>
      <c r="DT25" s="769"/>
      <c r="DU25" s="770"/>
      <c r="DV25" s="771"/>
      <c r="DW25" s="772"/>
      <c r="DX25" s="772"/>
      <c r="DY25" s="772"/>
      <c r="DZ25" s="773"/>
      <c r="EA25" s="191"/>
    </row>
    <row r="26" spans="1:131" s="192" customFormat="1" ht="26.25" customHeight="1">
      <c r="A26" s="722" t="s">
        <v>315</v>
      </c>
      <c r="B26" s="723"/>
      <c r="C26" s="723"/>
      <c r="D26" s="723"/>
      <c r="E26" s="723"/>
      <c r="F26" s="723"/>
      <c r="G26" s="723"/>
      <c r="H26" s="723"/>
      <c r="I26" s="723"/>
      <c r="J26" s="723"/>
      <c r="K26" s="723"/>
      <c r="L26" s="723"/>
      <c r="M26" s="723"/>
      <c r="N26" s="723"/>
      <c r="O26" s="723"/>
      <c r="P26" s="724"/>
      <c r="Q26" s="696" t="s">
        <v>337</v>
      </c>
      <c r="R26" s="697"/>
      <c r="S26" s="697"/>
      <c r="T26" s="697"/>
      <c r="U26" s="698"/>
      <c r="V26" s="696" t="s">
        <v>338</v>
      </c>
      <c r="W26" s="697"/>
      <c r="X26" s="697"/>
      <c r="Y26" s="697"/>
      <c r="Z26" s="698"/>
      <c r="AA26" s="696" t="s">
        <v>339</v>
      </c>
      <c r="AB26" s="697"/>
      <c r="AC26" s="697"/>
      <c r="AD26" s="697"/>
      <c r="AE26" s="697"/>
      <c r="AF26" s="814" t="s">
        <v>340</v>
      </c>
      <c r="AG26" s="815"/>
      <c r="AH26" s="815"/>
      <c r="AI26" s="815"/>
      <c r="AJ26" s="816"/>
      <c r="AK26" s="697" t="s">
        <v>341</v>
      </c>
      <c r="AL26" s="697"/>
      <c r="AM26" s="697"/>
      <c r="AN26" s="697"/>
      <c r="AO26" s="698"/>
      <c r="AP26" s="696" t="s">
        <v>342</v>
      </c>
      <c r="AQ26" s="697"/>
      <c r="AR26" s="697"/>
      <c r="AS26" s="697"/>
      <c r="AT26" s="698"/>
      <c r="AU26" s="696" t="s">
        <v>343</v>
      </c>
      <c r="AV26" s="697"/>
      <c r="AW26" s="697"/>
      <c r="AX26" s="697"/>
      <c r="AY26" s="698"/>
      <c r="AZ26" s="696" t="s">
        <v>344</v>
      </c>
      <c r="BA26" s="697"/>
      <c r="BB26" s="697"/>
      <c r="BC26" s="697"/>
      <c r="BD26" s="698"/>
      <c r="BE26" s="696" t="s">
        <v>322</v>
      </c>
      <c r="BF26" s="697"/>
      <c r="BG26" s="697"/>
      <c r="BH26" s="697"/>
      <c r="BI26" s="708"/>
      <c r="BJ26" s="197"/>
      <c r="BK26" s="197"/>
      <c r="BL26" s="197"/>
      <c r="BM26" s="197"/>
      <c r="BN26" s="197"/>
      <c r="BO26" s="209"/>
      <c r="BP26" s="209"/>
      <c r="BQ26" s="206">
        <v>20</v>
      </c>
      <c r="BR26" s="354"/>
      <c r="BS26" s="754" t="s">
        <v>540</v>
      </c>
      <c r="BT26" s="755"/>
      <c r="BU26" s="755"/>
      <c r="BV26" s="755"/>
      <c r="BW26" s="755"/>
      <c r="BX26" s="755"/>
      <c r="BY26" s="755"/>
      <c r="BZ26" s="755"/>
      <c r="CA26" s="755"/>
      <c r="CB26" s="755"/>
      <c r="CC26" s="755"/>
      <c r="CD26" s="755"/>
      <c r="CE26" s="755"/>
      <c r="CF26" s="755"/>
      <c r="CG26" s="756"/>
      <c r="CH26" s="768">
        <v>28</v>
      </c>
      <c r="CI26" s="769"/>
      <c r="CJ26" s="769"/>
      <c r="CK26" s="769"/>
      <c r="CL26" s="770"/>
      <c r="CM26" s="768">
        <v>923</v>
      </c>
      <c r="CN26" s="769"/>
      <c r="CO26" s="769"/>
      <c r="CP26" s="769"/>
      <c r="CQ26" s="770"/>
      <c r="CR26" s="768">
        <v>10</v>
      </c>
      <c r="CS26" s="769"/>
      <c r="CT26" s="769"/>
      <c r="CU26" s="769"/>
      <c r="CV26" s="770"/>
      <c r="CW26" s="768" t="s">
        <v>570</v>
      </c>
      <c r="CX26" s="769"/>
      <c r="CY26" s="769"/>
      <c r="CZ26" s="769"/>
      <c r="DA26" s="770"/>
      <c r="DB26" s="768" t="s">
        <v>570</v>
      </c>
      <c r="DC26" s="769"/>
      <c r="DD26" s="769"/>
      <c r="DE26" s="769"/>
      <c r="DF26" s="770"/>
      <c r="DG26" s="768" t="s">
        <v>570</v>
      </c>
      <c r="DH26" s="769"/>
      <c r="DI26" s="769"/>
      <c r="DJ26" s="769"/>
      <c r="DK26" s="770"/>
      <c r="DL26" s="768" t="s">
        <v>570</v>
      </c>
      <c r="DM26" s="769"/>
      <c r="DN26" s="769"/>
      <c r="DO26" s="769"/>
      <c r="DP26" s="770"/>
      <c r="DQ26" s="768" t="s">
        <v>570</v>
      </c>
      <c r="DR26" s="769"/>
      <c r="DS26" s="769"/>
      <c r="DT26" s="769"/>
      <c r="DU26" s="770"/>
      <c r="DV26" s="771"/>
      <c r="DW26" s="772"/>
      <c r="DX26" s="772"/>
      <c r="DY26" s="772"/>
      <c r="DZ26" s="773"/>
      <c r="EA26" s="191"/>
    </row>
    <row r="27" spans="1:131" s="192" customFormat="1" ht="26.25" customHeight="1" thickBot="1">
      <c r="A27" s="725"/>
      <c r="B27" s="726"/>
      <c r="C27" s="726"/>
      <c r="D27" s="726"/>
      <c r="E27" s="726"/>
      <c r="F27" s="726"/>
      <c r="G27" s="726"/>
      <c r="H27" s="726"/>
      <c r="I27" s="726"/>
      <c r="J27" s="726"/>
      <c r="K27" s="726"/>
      <c r="L27" s="726"/>
      <c r="M27" s="726"/>
      <c r="N27" s="726"/>
      <c r="O27" s="726"/>
      <c r="P27" s="727"/>
      <c r="Q27" s="699"/>
      <c r="R27" s="700"/>
      <c r="S27" s="700"/>
      <c r="T27" s="700"/>
      <c r="U27" s="701"/>
      <c r="V27" s="699"/>
      <c r="W27" s="700"/>
      <c r="X27" s="700"/>
      <c r="Y27" s="700"/>
      <c r="Z27" s="701"/>
      <c r="AA27" s="699"/>
      <c r="AB27" s="700"/>
      <c r="AC27" s="700"/>
      <c r="AD27" s="700"/>
      <c r="AE27" s="700"/>
      <c r="AF27" s="817"/>
      <c r="AG27" s="818"/>
      <c r="AH27" s="818"/>
      <c r="AI27" s="818"/>
      <c r="AJ27" s="819"/>
      <c r="AK27" s="700"/>
      <c r="AL27" s="700"/>
      <c r="AM27" s="700"/>
      <c r="AN27" s="700"/>
      <c r="AO27" s="701"/>
      <c r="AP27" s="699"/>
      <c r="AQ27" s="700"/>
      <c r="AR27" s="700"/>
      <c r="AS27" s="700"/>
      <c r="AT27" s="701"/>
      <c r="AU27" s="699"/>
      <c r="AV27" s="700"/>
      <c r="AW27" s="700"/>
      <c r="AX27" s="700"/>
      <c r="AY27" s="701"/>
      <c r="AZ27" s="699"/>
      <c r="BA27" s="700"/>
      <c r="BB27" s="700"/>
      <c r="BC27" s="700"/>
      <c r="BD27" s="701"/>
      <c r="BE27" s="699"/>
      <c r="BF27" s="700"/>
      <c r="BG27" s="700"/>
      <c r="BH27" s="700"/>
      <c r="BI27" s="709"/>
      <c r="BJ27" s="197"/>
      <c r="BK27" s="197"/>
      <c r="BL27" s="197"/>
      <c r="BM27" s="197"/>
      <c r="BN27" s="197"/>
      <c r="BO27" s="209"/>
      <c r="BP27" s="209"/>
      <c r="BQ27" s="206">
        <v>21</v>
      </c>
      <c r="BR27" s="354"/>
      <c r="BS27" s="754" t="s">
        <v>541</v>
      </c>
      <c r="BT27" s="755"/>
      <c r="BU27" s="755"/>
      <c r="BV27" s="755"/>
      <c r="BW27" s="755"/>
      <c r="BX27" s="755"/>
      <c r="BY27" s="755"/>
      <c r="BZ27" s="755"/>
      <c r="CA27" s="755"/>
      <c r="CB27" s="755"/>
      <c r="CC27" s="755"/>
      <c r="CD27" s="755"/>
      <c r="CE27" s="755"/>
      <c r="CF27" s="755"/>
      <c r="CG27" s="756"/>
      <c r="CH27" s="768" t="s">
        <v>570</v>
      </c>
      <c r="CI27" s="769"/>
      <c r="CJ27" s="769"/>
      <c r="CK27" s="769"/>
      <c r="CL27" s="770"/>
      <c r="CM27" s="768">
        <v>303</v>
      </c>
      <c r="CN27" s="769"/>
      <c r="CO27" s="769"/>
      <c r="CP27" s="769"/>
      <c r="CQ27" s="770"/>
      <c r="CR27" s="768">
        <v>99</v>
      </c>
      <c r="CS27" s="769"/>
      <c r="CT27" s="769"/>
      <c r="CU27" s="769"/>
      <c r="CV27" s="770"/>
      <c r="CW27" s="768">
        <v>2</v>
      </c>
      <c r="CX27" s="769"/>
      <c r="CY27" s="769"/>
      <c r="CZ27" s="769"/>
      <c r="DA27" s="770"/>
      <c r="DB27" s="768" t="s">
        <v>570</v>
      </c>
      <c r="DC27" s="769"/>
      <c r="DD27" s="769"/>
      <c r="DE27" s="769"/>
      <c r="DF27" s="770"/>
      <c r="DG27" s="768" t="s">
        <v>570</v>
      </c>
      <c r="DH27" s="769"/>
      <c r="DI27" s="769"/>
      <c r="DJ27" s="769"/>
      <c r="DK27" s="770"/>
      <c r="DL27" s="768" t="s">
        <v>570</v>
      </c>
      <c r="DM27" s="769"/>
      <c r="DN27" s="769"/>
      <c r="DO27" s="769"/>
      <c r="DP27" s="770"/>
      <c r="DQ27" s="768" t="s">
        <v>570</v>
      </c>
      <c r="DR27" s="769"/>
      <c r="DS27" s="769"/>
      <c r="DT27" s="769"/>
      <c r="DU27" s="770"/>
      <c r="DV27" s="771"/>
      <c r="DW27" s="772"/>
      <c r="DX27" s="772"/>
      <c r="DY27" s="772"/>
      <c r="DZ27" s="773"/>
      <c r="EA27" s="191"/>
    </row>
    <row r="28" spans="1:131" s="192" customFormat="1" ht="26.25" customHeight="1" thickTop="1">
      <c r="A28" s="210">
        <v>1</v>
      </c>
      <c r="B28" s="824" t="s">
        <v>513</v>
      </c>
      <c r="C28" s="825"/>
      <c r="D28" s="825"/>
      <c r="E28" s="825"/>
      <c r="F28" s="825"/>
      <c r="G28" s="825"/>
      <c r="H28" s="825"/>
      <c r="I28" s="825"/>
      <c r="J28" s="825"/>
      <c r="K28" s="825"/>
      <c r="L28" s="825"/>
      <c r="M28" s="825"/>
      <c r="N28" s="825"/>
      <c r="O28" s="825"/>
      <c r="P28" s="826"/>
      <c r="Q28" s="827">
        <v>25339</v>
      </c>
      <c r="R28" s="828"/>
      <c r="S28" s="828"/>
      <c r="T28" s="828"/>
      <c r="U28" s="828"/>
      <c r="V28" s="828">
        <v>25462</v>
      </c>
      <c r="W28" s="828"/>
      <c r="X28" s="828"/>
      <c r="Y28" s="828"/>
      <c r="Z28" s="828"/>
      <c r="AA28" s="829">
        <f t="shared" ref="AA28:AA35" si="1">Q28-V28</f>
        <v>-123</v>
      </c>
      <c r="AB28" s="829"/>
      <c r="AC28" s="829"/>
      <c r="AD28" s="829"/>
      <c r="AE28" s="830"/>
      <c r="AF28" s="831">
        <v>4074</v>
      </c>
      <c r="AG28" s="829"/>
      <c r="AH28" s="829"/>
      <c r="AI28" s="829"/>
      <c r="AJ28" s="832"/>
      <c r="AK28" s="833">
        <v>2280</v>
      </c>
      <c r="AL28" s="820"/>
      <c r="AM28" s="820"/>
      <c r="AN28" s="820"/>
      <c r="AO28" s="820"/>
      <c r="AP28" s="820">
        <v>22296</v>
      </c>
      <c r="AQ28" s="820"/>
      <c r="AR28" s="820"/>
      <c r="AS28" s="820"/>
      <c r="AT28" s="820"/>
      <c r="AU28" s="820">
        <v>14158</v>
      </c>
      <c r="AV28" s="820"/>
      <c r="AW28" s="820"/>
      <c r="AX28" s="820"/>
      <c r="AY28" s="820"/>
      <c r="AZ28" s="821" t="s">
        <v>575</v>
      </c>
      <c r="BA28" s="821"/>
      <c r="BB28" s="821"/>
      <c r="BC28" s="821"/>
      <c r="BD28" s="821"/>
      <c r="BE28" s="822" t="s">
        <v>345</v>
      </c>
      <c r="BF28" s="822"/>
      <c r="BG28" s="822"/>
      <c r="BH28" s="822"/>
      <c r="BI28" s="823"/>
      <c r="BJ28" s="197"/>
      <c r="BK28" s="197"/>
      <c r="BL28" s="197"/>
      <c r="BM28" s="197"/>
      <c r="BN28" s="197"/>
      <c r="BO28" s="209"/>
      <c r="BP28" s="209"/>
      <c r="BQ28" s="206">
        <v>22</v>
      </c>
      <c r="BR28" s="354"/>
      <c r="BS28" s="754" t="s">
        <v>542</v>
      </c>
      <c r="BT28" s="755"/>
      <c r="BU28" s="755"/>
      <c r="BV28" s="755"/>
      <c r="BW28" s="755"/>
      <c r="BX28" s="755"/>
      <c r="BY28" s="755"/>
      <c r="BZ28" s="755"/>
      <c r="CA28" s="755"/>
      <c r="CB28" s="755"/>
      <c r="CC28" s="755"/>
      <c r="CD28" s="755"/>
      <c r="CE28" s="755"/>
      <c r="CF28" s="755"/>
      <c r="CG28" s="756"/>
      <c r="CH28" s="768">
        <v>19</v>
      </c>
      <c r="CI28" s="769"/>
      <c r="CJ28" s="769"/>
      <c r="CK28" s="769"/>
      <c r="CL28" s="770"/>
      <c r="CM28" s="768">
        <v>1895</v>
      </c>
      <c r="CN28" s="769"/>
      <c r="CO28" s="769"/>
      <c r="CP28" s="769"/>
      <c r="CQ28" s="770"/>
      <c r="CR28" s="768">
        <v>600</v>
      </c>
      <c r="CS28" s="769"/>
      <c r="CT28" s="769"/>
      <c r="CU28" s="769"/>
      <c r="CV28" s="770"/>
      <c r="CW28" s="768" t="s">
        <v>570</v>
      </c>
      <c r="CX28" s="769"/>
      <c r="CY28" s="769"/>
      <c r="CZ28" s="769"/>
      <c r="DA28" s="770"/>
      <c r="DB28" s="768" t="s">
        <v>571</v>
      </c>
      <c r="DC28" s="769"/>
      <c r="DD28" s="769"/>
      <c r="DE28" s="769"/>
      <c r="DF28" s="770"/>
      <c r="DG28" s="768" t="s">
        <v>570</v>
      </c>
      <c r="DH28" s="769"/>
      <c r="DI28" s="769"/>
      <c r="DJ28" s="769"/>
      <c r="DK28" s="770"/>
      <c r="DL28" s="768" t="s">
        <v>570</v>
      </c>
      <c r="DM28" s="769"/>
      <c r="DN28" s="769"/>
      <c r="DO28" s="769"/>
      <c r="DP28" s="770"/>
      <c r="DQ28" s="768" t="s">
        <v>570</v>
      </c>
      <c r="DR28" s="769"/>
      <c r="DS28" s="769"/>
      <c r="DT28" s="769"/>
      <c r="DU28" s="770"/>
      <c r="DV28" s="771"/>
      <c r="DW28" s="772"/>
      <c r="DX28" s="772"/>
      <c r="DY28" s="772"/>
      <c r="DZ28" s="773"/>
      <c r="EA28" s="191"/>
    </row>
    <row r="29" spans="1:131" s="192" customFormat="1" ht="26.25" customHeight="1">
      <c r="A29" s="210">
        <v>2</v>
      </c>
      <c r="B29" s="834" t="s">
        <v>514</v>
      </c>
      <c r="C29" s="835"/>
      <c r="D29" s="835"/>
      <c r="E29" s="835"/>
      <c r="F29" s="835"/>
      <c r="G29" s="835"/>
      <c r="H29" s="835"/>
      <c r="I29" s="835"/>
      <c r="J29" s="835"/>
      <c r="K29" s="835"/>
      <c r="L29" s="835"/>
      <c r="M29" s="835"/>
      <c r="N29" s="835"/>
      <c r="O29" s="835"/>
      <c r="P29" s="836"/>
      <c r="Q29" s="740">
        <v>4456</v>
      </c>
      <c r="R29" s="741"/>
      <c r="S29" s="741"/>
      <c r="T29" s="741"/>
      <c r="U29" s="741"/>
      <c r="V29" s="741">
        <v>3228</v>
      </c>
      <c r="W29" s="741"/>
      <c r="X29" s="741"/>
      <c r="Y29" s="741"/>
      <c r="Z29" s="741"/>
      <c r="AA29" s="744">
        <f t="shared" si="1"/>
        <v>1228</v>
      </c>
      <c r="AB29" s="744"/>
      <c r="AC29" s="744"/>
      <c r="AD29" s="744"/>
      <c r="AE29" s="745"/>
      <c r="AF29" s="837">
        <v>4026</v>
      </c>
      <c r="AG29" s="744"/>
      <c r="AH29" s="744"/>
      <c r="AI29" s="744"/>
      <c r="AJ29" s="838"/>
      <c r="AK29" s="841">
        <v>5</v>
      </c>
      <c r="AL29" s="842"/>
      <c r="AM29" s="842"/>
      <c r="AN29" s="842"/>
      <c r="AO29" s="842"/>
      <c r="AP29" s="842">
        <v>3273</v>
      </c>
      <c r="AQ29" s="842"/>
      <c r="AR29" s="842"/>
      <c r="AS29" s="842"/>
      <c r="AT29" s="842"/>
      <c r="AU29" s="842">
        <v>0</v>
      </c>
      <c r="AV29" s="842"/>
      <c r="AW29" s="842"/>
      <c r="AX29" s="842"/>
      <c r="AY29" s="842"/>
      <c r="AZ29" s="843" t="s">
        <v>575</v>
      </c>
      <c r="BA29" s="843"/>
      <c r="BB29" s="843"/>
      <c r="BC29" s="843"/>
      <c r="BD29" s="843"/>
      <c r="BE29" s="839" t="s">
        <v>345</v>
      </c>
      <c r="BF29" s="839"/>
      <c r="BG29" s="839"/>
      <c r="BH29" s="839"/>
      <c r="BI29" s="840"/>
      <c r="BJ29" s="197"/>
      <c r="BK29" s="197"/>
      <c r="BL29" s="197"/>
      <c r="BM29" s="197"/>
      <c r="BN29" s="197"/>
      <c r="BO29" s="209"/>
      <c r="BP29" s="209"/>
      <c r="BQ29" s="206">
        <v>23</v>
      </c>
      <c r="BR29" s="354"/>
      <c r="BS29" s="754" t="s">
        <v>543</v>
      </c>
      <c r="BT29" s="755"/>
      <c r="BU29" s="755"/>
      <c r="BV29" s="755"/>
      <c r="BW29" s="755"/>
      <c r="BX29" s="755"/>
      <c r="BY29" s="755"/>
      <c r="BZ29" s="755"/>
      <c r="CA29" s="755"/>
      <c r="CB29" s="755"/>
      <c r="CC29" s="755"/>
      <c r="CD29" s="755"/>
      <c r="CE29" s="755"/>
      <c r="CF29" s="755"/>
      <c r="CG29" s="756"/>
      <c r="CH29" s="768">
        <v>-56</v>
      </c>
      <c r="CI29" s="769"/>
      <c r="CJ29" s="769"/>
      <c r="CK29" s="769"/>
      <c r="CL29" s="770"/>
      <c r="CM29" s="768">
        <v>1477</v>
      </c>
      <c r="CN29" s="769"/>
      <c r="CO29" s="769"/>
      <c r="CP29" s="769"/>
      <c r="CQ29" s="770"/>
      <c r="CR29" s="768">
        <v>182</v>
      </c>
      <c r="CS29" s="769"/>
      <c r="CT29" s="769"/>
      <c r="CU29" s="769"/>
      <c r="CV29" s="770"/>
      <c r="CW29" s="768" t="s">
        <v>570</v>
      </c>
      <c r="CX29" s="769"/>
      <c r="CY29" s="769"/>
      <c r="CZ29" s="769"/>
      <c r="DA29" s="770"/>
      <c r="DB29" s="768" t="s">
        <v>571</v>
      </c>
      <c r="DC29" s="769"/>
      <c r="DD29" s="769"/>
      <c r="DE29" s="769"/>
      <c r="DF29" s="770"/>
      <c r="DG29" s="768" t="s">
        <v>570</v>
      </c>
      <c r="DH29" s="769"/>
      <c r="DI29" s="769"/>
      <c r="DJ29" s="769"/>
      <c r="DK29" s="770"/>
      <c r="DL29" s="768" t="s">
        <v>570</v>
      </c>
      <c r="DM29" s="769"/>
      <c r="DN29" s="769"/>
      <c r="DO29" s="769"/>
      <c r="DP29" s="770"/>
      <c r="DQ29" s="768" t="s">
        <v>570</v>
      </c>
      <c r="DR29" s="769"/>
      <c r="DS29" s="769"/>
      <c r="DT29" s="769"/>
      <c r="DU29" s="770"/>
      <c r="DV29" s="771"/>
      <c r="DW29" s="772"/>
      <c r="DX29" s="772"/>
      <c r="DY29" s="772"/>
      <c r="DZ29" s="773"/>
      <c r="EA29" s="191"/>
    </row>
    <row r="30" spans="1:131" s="192" customFormat="1" ht="26.25" customHeight="1">
      <c r="A30" s="210">
        <v>3</v>
      </c>
      <c r="B30" s="834" t="s">
        <v>515</v>
      </c>
      <c r="C30" s="835"/>
      <c r="D30" s="835"/>
      <c r="E30" s="835"/>
      <c r="F30" s="835"/>
      <c r="G30" s="835"/>
      <c r="H30" s="835"/>
      <c r="I30" s="835"/>
      <c r="J30" s="835"/>
      <c r="K30" s="835"/>
      <c r="L30" s="835"/>
      <c r="M30" s="835"/>
      <c r="N30" s="835"/>
      <c r="O30" s="835"/>
      <c r="P30" s="836"/>
      <c r="Q30" s="740">
        <v>1892</v>
      </c>
      <c r="R30" s="741"/>
      <c r="S30" s="741"/>
      <c r="T30" s="741"/>
      <c r="U30" s="741"/>
      <c r="V30" s="741">
        <v>1624</v>
      </c>
      <c r="W30" s="741"/>
      <c r="X30" s="741"/>
      <c r="Y30" s="741"/>
      <c r="Z30" s="741"/>
      <c r="AA30" s="744">
        <f t="shared" si="1"/>
        <v>268</v>
      </c>
      <c r="AB30" s="744"/>
      <c r="AC30" s="744"/>
      <c r="AD30" s="744"/>
      <c r="AE30" s="745"/>
      <c r="AF30" s="837">
        <v>2281</v>
      </c>
      <c r="AG30" s="744"/>
      <c r="AH30" s="744"/>
      <c r="AI30" s="744"/>
      <c r="AJ30" s="838"/>
      <c r="AK30" s="841">
        <v>96</v>
      </c>
      <c r="AL30" s="842"/>
      <c r="AM30" s="842"/>
      <c r="AN30" s="842"/>
      <c r="AO30" s="842"/>
      <c r="AP30" s="842">
        <v>4926</v>
      </c>
      <c r="AQ30" s="842"/>
      <c r="AR30" s="842"/>
      <c r="AS30" s="842"/>
      <c r="AT30" s="842"/>
      <c r="AU30" s="842">
        <v>39</v>
      </c>
      <c r="AV30" s="842"/>
      <c r="AW30" s="842"/>
      <c r="AX30" s="842"/>
      <c r="AY30" s="842"/>
      <c r="AZ30" s="843" t="s">
        <v>575</v>
      </c>
      <c r="BA30" s="843"/>
      <c r="BB30" s="843"/>
      <c r="BC30" s="843"/>
      <c r="BD30" s="843"/>
      <c r="BE30" s="839" t="s">
        <v>345</v>
      </c>
      <c r="BF30" s="839"/>
      <c r="BG30" s="839"/>
      <c r="BH30" s="839"/>
      <c r="BI30" s="840"/>
      <c r="BJ30" s="197"/>
      <c r="BK30" s="197"/>
      <c r="BL30" s="197"/>
      <c r="BM30" s="197"/>
      <c r="BN30" s="197"/>
      <c r="BO30" s="209"/>
      <c r="BP30" s="209"/>
      <c r="BQ30" s="206">
        <v>24</v>
      </c>
      <c r="BR30" s="354"/>
      <c r="BS30" s="754" t="s">
        <v>544</v>
      </c>
      <c r="BT30" s="755"/>
      <c r="BU30" s="755"/>
      <c r="BV30" s="755"/>
      <c r="BW30" s="755"/>
      <c r="BX30" s="755"/>
      <c r="BY30" s="755"/>
      <c r="BZ30" s="755"/>
      <c r="CA30" s="755"/>
      <c r="CB30" s="755"/>
      <c r="CC30" s="755"/>
      <c r="CD30" s="755"/>
      <c r="CE30" s="755"/>
      <c r="CF30" s="755"/>
      <c r="CG30" s="756"/>
      <c r="CH30" s="768" t="s">
        <v>545</v>
      </c>
      <c r="CI30" s="769"/>
      <c r="CJ30" s="769"/>
      <c r="CK30" s="769"/>
      <c r="CL30" s="770"/>
      <c r="CM30" s="768">
        <v>103</v>
      </c>
      <c r="CN30" s="769"/>
      <c r="CO30" s="769"/>
      <c r="CP30" s="769"/>
      <c r="CQ30" s="770"/>
      <c r="CR30" s="768">
        <v>40</v>
      </c>
      <c r="CS30" s="769"/>
      <c r="CT30" s="769"/>
      <c r="CU30" s="769"/>
      <c r="CV30" s="770"/>
      <c r="CW30" s="768">
        <v>73</v>
      </c>
      <c r="CX30" s="769"/>
      <c r="CY30" s="769"/>
      <c r="CZ30" s="769"/>
      <c r="DA30" s="770"/>
      <c r="DB30" s="768" t="s">
        <v>571</v>
      </c>
      <c r="DC30" s="769"/>
      <c r="DD30" s="769"/>
      <c r="DE30" s="769"/>
      <c r="DF30" s="770"/>
      <c r="DG30" s="768" t="s">
        <v>570</v>
      </c>
      <c r="DH30" s="769"/>
      <c r="DI30" s="769"/>
      <c r="DJ30" s="769"/>
      <c r="DK30" s="770"/>
      <c r="DL30" s="768" t="s">
        <v>570</v>
      </c>
      <c r="DM30" s="769"/>
      <c r="DN30" s="769"/>
      <c r="DO30" s="769"/>
      <c r="DP30" s="770"/>
      <c r="DQ30" s="768" t="s">
        <v>570</v>
      </c>
      <c r="DR30" s="769"/>
      <c r="DS30" s="769"/>
      <c r="DT30" s="769"/>
      <c r="DU30" s="770"/>
      <c r="DV30" s="771"/>
      <c r="DW30" s="772"/>
      <c r="DX30" s="772"/>
      <c r="DY30" s="772"/>
      <c r="DZ30" s="773"/>
      <c r="EA30" s="191"/>
    </row>
    <row r="31" spans="1:131" s="192" customFormat="1" ht="26.25" customHeight="1">
      <c r="A31" s="210">
        <v>4</v>
      </c>
      <c r="B31" s="834" t="s">
        <v>516</v>
      </c>
      <c r="C31" s="835"/>
      <c r="D31" s="835"/>
      <c r="E31" s="835"/>
      <c r="F31" s="835"/>
      <c r="G31" s="835"/>
      <c r="H31" s="835"/>
      <c r="I31" s="835"/>
      <c r="J31" s="835"/>
      <c r="K31" s="835"/>
      <c r="L31" s="835"/>
      <c r="M31" s="835"/>
      <c r="N31" s="835"/>
      <c r="O31" s="835"/>
      <c r="P31" s="836"/>
      <c r="Q31" s="740">
        <v>2206</v>
      </c>
      <c r="R31" s="741"/>
      <c r="S31" s="741"/>
      <c r="T31" s="741"/>
      <c r="U31" s="741"/>
      <c r="V31" s="741">
        <v>1493</v>
      </c>
      <c r="W31" s="741"/>
      <c r="X31" s="741"/>
      <c r="Y31" s="741"/>
      <c r="Z31" s="741"/>
      <c r="AA31" s="744">
        <f t="shared" si="1"/>
        <v>713</v>
      </c>
      <c r="AB31" s="744"/>
      <c r="AC31" s="744"/>
      <c r="AD31" s="744"/>
      <c r="AE31" s="745"/>
      <c r="AF31" s="837">
        <v>2692</v>
      </c>
      <c r="AG31" s="744"/>
      <c r="AH31" s="744"/>
      <c r="AI31" s="744"/>
      <c r="AJ31" s="838"/>
      <c r="AK31" s="841">
        <v>10</v>
      </c>
      <c r="AL31" s="842"/>
      <c r="AM31" s="842"/>
      <c r="AN31" s="842"/>
      <c r="AO31" s="842"/>
      <c r="AP31" s="842">
        <v>2572</v>
      </c>
      <c r="AQ31" s="842"/>
      <c r="AR31" s="842"/>
      <c r="AS31" s="842"/>
      <c r="AT31" s="842"/>
      <c r="AU31" s="842">
        <v>0</v>
      </c>
      <c r="AV31" s="842"/>
      <c r="AW31" s="842"/>
      <c r="AX31" s="842"/>
      <c r="AY31" s="842"/>
      <c r="AZ31" s="843" t="s">
        <v>575</v>
      </c>
      <c r="BA31" s="843"/>
      <c r="BB31" s="843"/>
      <c r="BC31" s="843"/>
      <c r="BD31" s="843"/>
      <c r="BE31" s="839" t="s">
        <v>345</v>
      </c>
      <c r="BF31" s="839"/>
      <c r="BG31" s="839"/>
      <c r="BH31" s="839"/>
      <c r="BI31" s="840"/>
      <c r="BJ31" s="197"/>
      <c r="BK31" s="197"/>
      <c r="BL31" s="197"/>
      <c r="BM31" s="197"/>
      <c r="BN31" s="197"/>
      <c r="BO31" s="209"/>
      <c r="BP31" s="209"/>
      <c r="BQ31" s="206">
        <v>25</v>
      </c>
      <c r="BR31" s="354"/>
      <c r="BS31" s="754" t="s">
        <v>546</v>
      </c>
      <c r="BT31" s="755"/>
      <c r="BU31" s="755"/>
      <c r="BV31" s="755"/>
      <c r="BW31" s="755"/>
      <c r="BX31" s="755"/>
      <c r="BY31" s="755"/>
      <c r="BZ31" s="755"/>
      <c r="CA31" s="755"/>
      <c r="CB31" s="755"/>
      <c r="CC31" s="755"/>
      <c r="CD31" s="755"/>
      <c r="CE31" s="755"/>
      <c r="CF31" s="755"/>
      <c r="CG31" s="756"/>
      <c r="CH31" s="768">
        <v>10</v>
      </c>
      <c r="CI31" s="769"/>
      <c r="CJ31" s="769"/>
      <c r="CK31" s="769"/>
      <c r="CL31" s="770"/>
      <c r="CM31" s="768">
        <v>1426</v>
      </c>
      <c r="CN31" s="769"/>
      <c r="CO31" s="769"/>
      <c r="CP31" s="769"/>
      <c r="CQ31" s="770"/>
      <c r="CR31" s="768">
        <v>400</v>
      </c>
      <c r="CS31" s="769"/>
      <c r="CT31" s="769"/>
      <c r="CU31" s="769"/>
      <c r="CV31" s="770"/>
      <c r="CW31" s="768" t="s">
        <v>570</v>
      </c>
      <c r="CX31" s="769"/>
      <c r="CY31" s="769"/>
      <c r="CZ31" s="769"/>
      <c r="DA31" s="770"/>
      <c r="DB31" s="768" t="s">
        <v>570</v>
      </c>
      <c r="DC31" s="769"/>
      <c r="DD31" s="769"/>
      <c r="DE31" s="769"/>
      <c r="DF31" s="770"/>
      <c r="DG31" s="768" t="s">
        <v>570</v>
      </c>
      <c r="DH31" s="769"/>
      <c r="DI31" s="769"/>
      <c r="DJ31" s="769"/>
      <c r="DK31" s="770"/>
      <c r="DL31" s="768" t="s">
        <v>570</v>
      </c>
      <c r="DM31" s="769"/>
      <c r="DN31" s="769"/>
      <c r="DO31" s="769"/>
      <c r="DP31" s="770"/>
      <c r="DQ31" s="768" t="s">
        <v>570</v>
      </c>
      <c r="DR31" s="769"/>
      <c r="DS31" s="769"/>
      <c r="DT31" s="769"/>
      <c r="DU31" s="770"/>
      <c r="DV31" s="771"/>
      <c r="DW31" s="772"/>
      <c r="DX31" s="772"/>
      <c r="DY31" s="772"/>
      <c r="DZ31" s="773"/>
      <c r="EA31" s="191"/>
    </row>
    <row r="32" spans="1:131" s="192" customFormat="1" ht="26.25" customHeight="1">
      <c r="A32" s="210">
        <v>5</v>
      </c>
      <c r="B32" s="834" t="s">
        <v>517</v>
      </c>
      <c r="C32" s="835"/>
      <c r="D32" s="835"/>
      <c r="E32" s="835"/>
      <c r="F32" s="835"/>
      <c r="G32" s="835"/>
      <c r="H32" s="835"/>
      <c r="I32" s="835"/>
      <c r="J32" s="835"/>
      <c r="K32" s="835"/>
      <c r="L32" s="835"/>
      <c r="M32" s="835"/>
      <c r="N32" s="835"/>
      <c r="O32" s="835"/>
      <c r="P32" s="836"/>
      <c r="Q32" s="740">
        <v>69</v>
      </c>
      <c r="R32" s="741"/>
      <c r="S32" s="741"/>
      <c r="T32" s="741"/>
      <c r="U32" s="741"/>
      <c r="V32" s="741">
        <v>35</v>
      </c>
      <c r="W32" s="741"/>
      <c r="X32" s="741"/>
      <c r="Y32" s="741"/>
      <c r="Z32" s="741"/>
      <c r="AA32" s="744">
        <f t="shared" si="1"/>
        <v>34</v>
      </c>
      <c r="AB32" s="744"/>
      <c r="AC32" s="744"/>
      <c r="AD32" s="744"/>
      <c r="AE32" s="745"/>
      <c r="AF32" s="837">
        <v>34</v>
      </c>
      <c r="AG32" s="744"/>
      <c r="AH32" s="744"/>
      <c r="AI32" s="744"/>
      <c r="AJ32" s="838"/>
      <c r="AK32" s="841">
        <v>0</v>
      </c>
      <c r="AL32" s="842"/>
      <c r="AM32" s="842"/>
      <c r="AN32" s="842"/>
      <c r="AO32" s="842"/>
      <c r="AP32" s="842">
        <v>0</v>
      </c>
      <c r="AQ32" s="842"/>
      <c r="AR32" s="842"/>
      <c r="AS32" s="842"/>
      <c r="AT32" s="842"/>
      <c r="AU32" s="842">
        <v>0</v>
      </c>
      <c r="AV32" s="842"/>
      <c r="AW32" s="842"/>
      <c r="AX32" s="842"/>
      <c r="AY32" s="842"/>
      <c r="AZ32" s="843" t="s">
        <v>575</v>
      </c>
      <c r="BA32" s="843"/>
      <c r="BB32" s="843"/>
      <c r="BC32" s="843"/>
      <c r="BD32" s="843"/>
      <c r="BE32" s="839" t="s">
        <v>345</v>
      </c>
      <c r="BF32" s="839"/>
      <c r="BG32" s="839"/>
      <c r="BH32" s="839"/>
      <c r="BI32" s="840"/>
      <c r="BJ32" s="197"/>
      <c r="BK32" s="197"/>
      <c r="BL32" s="197"/>
      <c r="BM32" s="197"/>
      <c r="BN32" s="197"/>
      <c r="BO32" s="209"/>
      <c r="BP32" s="209"/>
      <c r="BQ32" s="206">
        <v>26</v>
      </c>
      <c r="BR32" s="354"/>
      <c r="BS32" s="754" t="s">
        <v>547</v>
      </c>
      <c r="BT32" s="755"/>
      <c r="BU32" s="755"/>
      <c r="BV32" s="755"/>
      <c r="BW32" s="755"/>
      <c r="BX32" s="755"/>
      <c r="BY32" s="755"/>
      <c r="BZ32" s="755"/>
      <c r="CA32" s="755"/>
      <c r="CB32" s="755"/>
      <c r="CC32" s="755"/>
      <c r="CD32" s="755"/>
      <c r="CE32" s="755"/>
      <c r="CF32" s="755"/>
      <c r="CG32" s="756"/>
      <c r="CH32" s="768">
        <v>44</v>
      </c>
      <c r="CI32" s="769"/>
      <c r="CJ32" s="769"/>
      <c r="CK32" s="769"/>
      <c r="CL32" s="770"/>
      <c r="CM32" s="768">
        <v>114</v>
      </c>
      <c r="CN32" s="769"/>
      <c r="CO32" s="769"/>
      <c r="CP32" s="769"/>
      <c r="CQ32" s="770"/>
      <c r="CR32" s="768">
        <v>15</v>
      </c>
      <c r="CS32" s="769"/>
      <c r="CT32" s="769"/>
      <c r="CU32" s="769"/>
      <c r="CV32" s="770"/>
      <c r="CW32" s="768">
        <v>15</v>
      </c>
      <c r="CX32" s="769"/>
      <c r="CY32" s="769"/>
      <c r="CZ32" s="769"/>
      <c r="DA32" s="770"/>
      <c r="DB32" s="768" t="s">
        <v>570</v>
      </c>
      <c r="DC32" s="769"/>
      <c r="DD32" s="769"/>
      <c r="DE32" s="769"/>
      <c r="DF32" s="770"/>
      <c r="DG32" s="768" t="s">
        <v>570</v>
      </c>
      <c r="DH32" s="769"/>
      <c r="DI32" s="769"/>
      <c r="DJ32" s="769"/>
      <c r="DK32" s="770"/>
      <c r="DL32" s="768" t="s">
        <v>570</v>
      </c>
      <c r="DM32" s="769"/>
      <c r="DN32" s="769"/>
      <c r="DO32" s="769"/>
      <c r="DP32" s="770"/>
      <c r="DQ32" s="768" t="s">
        <v>570</v>
      </c>
      <c r="DR32" s="769"/>
      <c r="DS32" s="769"/>
      <c r="DT32" s="769"/>
      <c r="DU32" s="770"/>
      <c r="DV32" s="771"/>
      <c r="DW32" s="772"/>
      <c r="DX32" s="772"/>
      <c r="DY32" s="772"/>
      <c r="DZ32" s="773"/>
      <c r="EA32" s="191"/>
    </row>
    <row r="33" spans="1:131" s="192" customFormat="1" ht="26.25" customHeight="1">
      <c r="A33" s="210">
        <v>6</v>
      </c>
      <c r="B33" s="834" t="s">
        <v>518</v>
      </c>
      <c r="C33" s="835"/>
      <c r="D33" s="835"/>
      <c r="E33" s="835"/>
      <c r="F33" s="835"/>
      <c r="G33" s="835"/>
      <c r="H33" s="835"/>
      <c r="I33" s="835"/>
      <c r="J33" s="835"/>
      <c r="K33" s="835"/>
      <c r="L33" s="835"/>
      <c r="M33" s="835"/>
      <c r="N33" s="835"/>
      <c r="O33" s="835"/>
      <c r="P33" s="836"/>
      <c r="Q33" s="740">
        <v>8138</v>
      </c>
      <c r="R33" s="741"/>
      <c r="S33" s="741"/>
      <c r="T33" s="741"/>
      <c r="U33" s="741"/>
      <c r="V33" s="741">
        <v>7238</v>
      </c>
      <c r="W33" s="741"/>
      <c r="X33" s="741"/>
      <c r="Y33" s="741"/>
      <c r="Z33" s="741"/>
      <c r="AA33" s="744">
        <f t="shared" si="1"/>
        <v>900</v>
      </c>
      <c r="AB33" s="744"/>
      <c r="AC33" s="744"/>
      <c r="AD33" s="744"/>
      <c r="AE33" s="745"/>
      <c r="AF33" s="837">
        <v>666</v>
      </c>
      <c r="AG33" s="744"/>
      <c r="AH33" s="744"/>
      <c r="AI33" s="744"/>
      <c r="AJ33" s="838"/>
      <c r="AK33" s="841">
        <v>1301</v>
      </c>
      <c r="AL33" s="842"/>
      <c r="AM33" s="842"/>
      <c r="AN33" s="842"/>
      <c r="AO33" s="842"/>
      <c r="AP33" s="842">
        <v>15196</v>
      </c>
      <c r="AQ33" s="842"/>
      <c r="AR33" s="842"/>
      <c r="AS33" s="842"/>
      <c r="AT33" s="842"/>
      <c r="AU33" s="842">
        <v>11914</v>
      </c>
      <c r="AV33" s="842"/>
      <c r="AW33" s="842"/>
      <c r="AX33" s="842"/>
      <c r="AY33" s="842"/>
      <c r="AZ33" s="843" t="s">
        <v>575</v>
      </c>
      <c r="BA33" s="843"/>
      <c r="BB33" s="843"/>
      <c r="BC33" s="843"/>
      <c r="BD33" s="843"/>
      <c r="BE33" s="839" t="s">
        <v>349</v>
      </c>
      <c r="BF33" s="839"/>
      <c r="BG33" s="839"/>
      <c r="BH33" s="839"/>
      <c r="BI33" s="840"/>
      <c r="BJ33" s="197"/>
      <c r="BK33" s="197"/>
      <c r="BL33" s="197"/>
      <c r="BM33" s="197"/>
      <c r="BN33" s="197"/>
      <c r="BO33" s="209"/>
      <c r="BP33" s="209"/>
      <c r="BQ33" s="206">
        <v>27</v>
      </c>
      <c r="BR33" s="354"/>
      <c r="BS33" s="754" t="s">
        <v>548</v>
      </c>
      <c r="BT33" s="755"/>
      <c r="BU33" s="755"/>
      <c r="BV33" s="755"/>
      <c r="BW33" s="755"/>
      <c r="BX33" s="755"/>
      <c r="BY33" s="755"/>
      <c r="BZ33" s="755"/>
      <c r="CA33" s="755"/>
      <c r="CB33" s="755"/>
      <c r="CC33" s="755"/>
      <c r="CD33" s="755"/>
      <c r="CE33" s="755"/>
      <c r="CF33" s="755"/>
      <c r="CG33" s="756"/>
      <c r="CH33" s="768">
        <v>-2</v>
      </c>
      <c r="CI33" s="769"/>
      <c r="CJ33" s="769"/>
      <c r="CK33" s="769"/>
      <c r="CL33" s="770"/>
      <c r="CM33" s="768">
        <v>89</v>
      </c>
      <c r="CN33" s="769"/>
      <c r="CO33" s="769"/>
      <c r="CP33" s="769"/>
      <c r="CQ33" s="770"/>
      <c r="CR33" s="768">
        <v>143</v>
      </c>
      <c r="CS33" s="769"/>
      <c r="CT33" s="769"/>
      <c r="CU33" s="769"/>
      <c r="CV33" s="770"/>
      <c r="CW33" s="768">
        <v>12</v>
      </c>
      <c r="CX33" s="769"/>
      <c r="CY33" s="769"/>
      <c r="CZ33" s="769"/>
      <c r="DA33" s="770"/>
      <c r="DB33" s="768">
        <v>143</v>
      </c>
      <c r="DC33" s="769"/>
      <c r="DD33" s="769"/>
      <c r="DE33" s="769"/>
      <c r="DF33" s="770"/>
      <c r="DG33" s="768" t="s">
        <v>570</v>
      </c>
      <c r="DH33" s="769"/>
      <c r="DI33" s="769"/>
      <c r="DJ33" s="769"/>
      <c r="DK33" s="770"/>
      <c r="DL33" s="768" t="s">
        <v>570</v>
      </c>
      <c r="DM33" s="769"/>
      <c r="DN33" s="769"/>
      <c r="DO33" s="769"/>
      <c r="DP33" s="770"/>
      <c r="DQ33" s="768" t="s">
        <v>570</v>
      </c>
      <c r="DR33" s="769"/>
      <c r="DS33" s="769"/>
      <c r="DT33" s="769"/>
      <c r="DU33" s="770"/>
      <c r="DV33" s="771"/>
      <c r="DW33" s="772"/>
      <c r="DX33" s="772"/>
      <c r="DY33" s="772"/>
      <c r="DZ33" s="773"/>
      <c r="EA33" s="191"/>
    </row>
    <row r="34" spans="1:131" s="192" customFormat="1" ht="26.25" customHeight="1">
      <c r="A34" s="210">
        <v>7</v>
      </c>
      <c r="B34" s="834" t="s">
        <v>519</v>
      </c>
      <c r="C34" s="835"/>
      <c r="D34" s="835"/>
      <c r="E34" s="835"/>
      <c r="F34" s="835"/>
      <c r="G34" s="835"/>
      <c r="H34" s="835"/>
      <c r="I34" s="835"/>
      <c r="J34" s="835"/>
      <c r="K34" s="835"/>
      <c r="L34" s="835"/>
      <c r="M34" s="835"/>
      <c r="N34" s="835"/>
      <c r="O34" s="835"/>
      <c r="P34" s="836"/>
      <c r="Q34" s="740">
        <v>2623</v>
      </c>
      <c r="R34" s="741"/>
      <c r="S34" s="741"/>
      <c r="T34" s="741"/>
      <c r="U34" s="741"/>
      <c r="V34" s="741">
        <v>2490</v>
      </c>
      <c r="W34" s="741"/>
      <c r="X34" s="741"/>
      <c r="Y34" s="741"/>
      <c r="Z34" s="741"/>
      <c r="AA34" s="744">
        <f t="shared" si="1"/>
        <v>133</v>
      </c>
      <c r="AB34" s="744"/>
      <c r="AC34" s="744"/>
      <c r="AD34" s="744"/>
      <c r="AE34" s="745"/>
      <c r="AF34" s="837">
        <v>0</v>
      </c>
      <c r="AG34" s="744"/>
      <c r="AH34" s="744"/>
      <c r="AI34" s="744"/>
      <c r="AJ34" s="838"/>
      <c r="AK34" s="841">
        <v>839</v>
      </c>
      <c r="AL34" s="842"/>
      <c r="AM34" s="842"/>
      <c r="AN34" s="842"/>
      <c r="AO34" s="842"/>
      <c r="AP34" s="842">
        <v>7504</v>
      </c>
      <c r="AQ34" s="842"/>
      <c r="AR34" s="842"/>
      <c r="AS34" s="842"/>
      <c r="AT34" s="842"/>
      <c r="AU34" s="842">
        <v>5476</v>
      </c>
      <c r="AV34" s="842"/>
      <c r="AW34" s="842"/>
      <c r="AX34" s="842"/>
      <c r="AY34" s="842"/>
      <c r="AZ34" s="843" t="s">
        <v>575</v>
      </c>
      <c r="BA34" s="843"/>
      <c r="BB34" s="843"/>
      <c r="BC34" s="843"/>
      <c r="BD34" s="843"/>
      <c r="BE34" s="839" t="s">
        <v>349</v>
      </c>
      <c r="BF34" s="839"/>
      <c r="BG34" s="839"/>
      <c r="BH34" s="839"/>
      <c r="BI34" s="840"/>
      <c r="BJ34" s="197"/>
      <c r="BK34" s="197"/>
      <c r="BL34" s="197"/>
      <c r="BM34" s="197"/>
      <c r="BN34" s="197"/>
      <c r="BO34" s="209"/>
      <c r="BP34" s="209"/>
      <c r="BQ34" s="206">
        <v>28</v>
      </c>
      <c r="BR34" s="354"/>
      <c r="BS34" s="754" t="s">
        <v>549</v>
      </c>
      <c r="BT34" s="755"/>
      <c r="BU34" s="755"/>
      <c r="BV34" s="755"/>
      <c r="BW34" s="755"/>
      <c r="BX34" s="755"/>
      <c r="BY34" s="755"/>
      <c r="BZ34" s="755"/>
      <c r="CA34" s="755"/>
      <c r="CB34" s="755"/>
      <c r="CC34" s="755"/>
      <c r="CD34" s="755"/>
      <c r="CE34" s="755"/>
      <c r="CF34" s="755"/>
      <c r="CG34" s="756"/>
      <c r="CH34" s="768">
        <v>1</v>
      </c>
      <c r="CI34" s="769"/>
      <c r="CJ34" s="769"/>
      <c r="CK34" s="769"/>
      <c r="CL34" s="770"/>
      <c r="CM34" s="768">
        <v>24</v>
      </c>
      <c r="CN34" s="769"/>
      <c r="CO34" s="769"/>
      <c r="CP34" s="769"/>
      <c r="CQ34" s="770"/>
      <c r="CR34" s="768">
        <v>4</v>
      </c>
      <c r="CS34" s="769"/>
      <c r="CT34" s="769"/>
      <c r="CU34" s="769"/>
      <c r="CV34" s="770"/>
      <c r="CW34" s="768">
        <v>102</v>
      </c>
      <c r="CX34" s="769"/>
      <c r="CY34" s="769"/>
      <c r="CZ34" s="769"/>
      <c r="DA34" s="770"/>
      <c r="DB34" s="768" t="s">
        <v>570</v>
      </c>
      <c r="DC34" s="769"/>
      <c r="DD34" s="769"/>
      <c r="DE34" s="769"/>
      <c r="DF34" s="770"/>
      <c r="DG34" s="768" t="s">
        <v>570</v>
      </c>
      <c r="DH34" s="769"/>
      <c r="DI34" s="769"/>
      <c r="DJ34" s="769"/>
      <c r="DK34" s="770"/>
      <c r="DL34" s="768" t="s">
        <v>570</v>
      </c>
      <c r="DM34" s="769"/>
      <c r="DN34" s="769"/>
      <c r="DO34" s="769"/>
      <c r="DP34" s="770"/>
      <c r="DQ34" s="768" t="s">
        <v>570</v>
      </c>
      <c r="DR34" s="769"/>
      <c r="DS34" s="769"/>
      <c r="DT34" s="769"/>
      <c r="DU34" s="770"/>
      <c r="DV34" s="771"/>
      <c r="DW34" s="772"/>
      <c r="DX34" s="772"/>
      <c r="DY34" s="772"/>
      <c r="DZ34" s="773"/>
      <c r="EA34" s="191"/>
    </row>
    <row r="35" spans="1:131" s="192" customFormat="1" ht="26.25" customHeight="1">
      <c r="A35" s="210">
        <v>8</v>
      </c>
      <c r="B35" s="834" t="s">
        <v>520</v>
      </c>
      <c r="C35" s="835"/>
      <c r="D35" s="835"/>
      <c r="E35" s="835"/>
      <c r="F35" s="835"/>
      <c r="G35" s="835"/>
      <c r="H35" s="835"/>
      <c r="I35" s="835"/>
      <c r="J35" s="835"/>
      <c r="K35" s="835"/>
      <c r="L35" s="835"/>
      <c r="M35" s="835"/>
      <c r="N35" s="835"/>
      <c r="O35" s="835"/>
      <c r="P35" s="836"/>
      <c r="Q35" s="740">
        <v>1401</v>
      </c>
      <c r="R35" s="741"/>
      <c r="S35" s="741"/>
      <c r="T35" s="741"/>
      <c r="U35" s="741"/>
      <c r="V35" s="741">
        <v>65</v>
      </c>
      <c r="W35" s="741"/>
      <c r="X35" s="741"/>
      <c r="Y35" s="741"/>
      <c r="Z35" s="741"/>
      <c r="AA35" s="744">
        <f t="shared" si="1"/>
        <v>1336</v>
      </c>
      <c r="AB35" s="744"/>
      <c r="AC35" s="744"/>
      <c r="AD35" s="744"/>
      <c r="AE35" s="745"/>
      <c r="AF35" s="837">
        <v>463</v>
      </c>
      <c r="AG35" s="744"/>
      <c r="AH35" s="744"/>
      <c r="AI35" s="744"/>
      <c r="AJ35" s="838"/>
      <c r="AK35" s="841">
        <v>0</v>
      </c>
      <c r="AL35" s="842"/>
      <c r="AM35" s="842"/>
      <c r="AN35" s="842"/>
      <c r="AO35" s="842"/>
      <c r="AP35" s="842">
        <v>2088</v>
      </c>
      <c r="AQ35" s="842"/>
      <c r="AR35" s="842"/>
      <c r="AS35" s="842"/>
      <c r="AT35" s="842"/>
      <c r="AU35" s="842">
        <v>0</v>
      </c>
      <c r="AV35" s="842"/>
      <c r="AW35" s="842"/>
      <c r="AX35" s="842"/>
      <c r="AY35" s="842"/>
      <c r="AZ35" s="843" t="s">
        <v>575</v>
      </c>
      <c r="BA35" s="843"/>
      <c r="BB35" s="843"/>
      <c r="BC35" s="843"/>
      <c r="BD35" s="843"/>
      <c r="BE35" s="839" t="s">
        <v>349</v>
      </c>
      <c r="BF35" s="839"/>
      <c r="BG35" s="839"/>
      <c r="BH35" s="839"/>
      <c r="BI35" s="840"/>
      <c r="BJ35" s="197"/>
      <c r="BK35" s="197"/>
      <c r="BL35" s="197"/>
      <c r="BM35" s="197"/>
      <c r="BN35" s="197"/>
      <c r="BO35" s="209"/>
      <c r="BP35" s="209"/>
      <c r="BQ35" s="206">
        <v>29</v>
      </c>
      <c r="BR35" s="354"/>
      <c r="BS35" s="754" t="s">
        <v>550</v>
      </c>
      <c r="BT35" s="755"/>
      <c r="BU35" s="755"/>
      <c r="BV35" s="755"/>
      <c r="BW35" s="755"/>
      <c r="BX35" s="755"/>
      <c r="BY35" s="755"/>
      <c r="BZ35" s="755"/>
      <c r="CA35" s="755"/>
      <c r="CB35" s="755"/>
      <c r="CC35" s="755"/>
      <c r="CD35" s="755"/>
      <c r="CE35" s="755"/>
      <c r="CF35" s="755"/>
      <c r="CG35" s="756"/>
      <c r="CH35" s="768">
        <v>-3</v>
      </c>
      <c r="CI35" s="769"/>
      <c r="CJ35" s="769"/>
      <c r="CK35" s="769"/>
      <c r="CL35" s="770"/>
      <c r="CM35" s="768">
        <v>126</v>
      </c>
      <c r="CN35" s="769"/>
      <c r="CO35" s="769"/>
      <c r="CP35" s="769"/>
      <c r="CQ35" s="770"/>
      <c r="CR35" s="768">
        <v>113</v>
      </c>
      <c r="CS35" s="769"/>
      <c r="CT35" s="769"/>
      <c r="CU35" s="769"/>
      <c r="CV35" s="770"/>
      <c r="CW35" s="768">
        <v>3</v>
      </c>
      <c r="CX35" s="769"/>
      <c r="CY35" s="769"/>
      <c r="CZ35" s="769"/>
      <c r="DA35" s="770"/>
      <c r="DB35" s="768" t="s">
        <v>571</v>
      </c>
      <c r="DC35" s="769"/>
      <c r="DD35" s="769"/>
      <c r="DE35" s="769"/>
      <c r="DF35" s="770"/>
      <c r="DG35" s="768" t="s">
        <v>570</v>
      </c>
      <c r="DH35" s="769"/>
      <c r="DI35" s="769"/>
      <c r="DJ35" s="769"/>
      <c r="DK35" s="770"/>
      <c r="DL35" s="768" t="s">
        <v>570</v>
      </c>
      <c r="DM35" s="769"/>
      <c r="DN35" s="769"/>
      <c r="DO35" s="769"/>
      <c r="DP35" s="770"/>
      <c r="DQ35" s="768" t="s">
        <v>570</v>
      </c>
      <c r="DR35" s="769"/>
      <c r="DS35" s="769"/>
      <c r="DT35" s="769"/>
      <c r="DU35" s="770"/>
      <c r="DV35" s="771"/>
      <c r="DW35" s="772"/>
      <c r="DX35" s="772"/>
      <c r="DY35" s="772"/>
      <c r="DZ35" s="773"/>
      <c r="EA35" s="191"/>
    </row>
    <row r="36" spans="1:131" s="192" customFormat="1" ht="26.25" customHeight="1">
      <c r="A36" s="210">
        <v>9</v>
      </c>
      <c r="B36" s="774"/>
      <c r="C36" s="775"/>
      <c r="D36" s="775"/>
      <c r="E36" s="775"/>
      <c r="F36" s="775"/>
      <c r="G36" s="775"/>
      <c r="H36" s="775"/>
      <c r="I36" s="775"/>
      <c r="J36" s="775"/>
      <c r="K36" s="775"/>
      <c r="L36" s="775"/>
      <c r="M36" s="775"/>
      <c r="N36" s="775"/>
      <c r="O36" s="775"/>
      <c r="P36" s="776"/>
      <c r="Q36" s="777"/>
      <c r="R36" s="744"/>
      <c r="S36" s="744"/>
      <c r="T36" s="744"/>
      <c r="U36" s="744"/>
      <c r="V36" s="744"/>
      <c r="W36" s="744"/>
      <c r="X36" s="744"/>
      <c r="Y36" s="744"/>
      <c r="Z36" s="744"/>
      <c r="AA36" s="744"/>
      <c r="AB36" s="744"/>
      <c r="AC36" s="744"/>
      <c r="AD36" s="744"/>
      <c r="AE36" s="745"/>
      <c r="AF36" s="837"/>
      <c r="AG36" s="744"/>
      <c r="AH36" s="744"/>
      <c r="AI36" s="744"/>
      <c r="AJ36" s="838"/>
      <c r="AK36" s="846"/>
      <c r="AL36" s="844"/>
      <c r="AM36" s="844"/>
      <c r="AN36" s="844"/>
      <c r="AO36" s="844"/>
      <c r="AP36" s="844"/>
      <c r="AQ36" s="844"/>
      <c r="AR36" s="844"/>
      <c r="AS36" s="844"/>
      <c r="AT36" s="844"/>
      <c r="AU36" s="844"/>
      <c r="AV36" s="844"/>
      <c r="AW36" s="844"/>
      <c r="AX36" s="844"/>
      <c r="AY36" s="844"/>
      <c r="AZ36" s="845"/>
      <c r="BA36" s="845"/>
      <c r="BB36" s="845"/>
      <c r="BC36" s="845"/>
      <c r="BD36" s="845"/>
      <c r="BE36" s="839"/>
      <c r="BF36" s="839"/>
      <c r="BG36" s="839"/>
      <c r="BH36" s="839"/>
      <c r="BI36" s="840"/>
      <c r="BJ36" s="197"/>
      <c r="BK36" s="197"/>
      <c r="BL36" s="197"/>
      <c r="BM36" s="197"/>
      <c r="BN36" s="197"/>
      <c r="BO36" s="209"/>
      <c r="BP36" s="209"/>
      <c r="BQ36" s="206">
        <v>30</v>
      </c>
      <c r="BR36" s="354"/>
      <c r="BS36" s="754" t="s">
        <v>551</v>
      </c>
      <c r="BT36" s="755"/>
      <c r="BU36" s="755"/>
      <c r="BV36" s="755"/>
      <c r="BW36" s="755"/>
      <c r="BX36" s="755"/>
      <c r="BY36" s="755"/>
      <c r="BZ36" s="755"/>
      <c r="CA36" s="755"/>
      <c r="CB36" s="755"/>
      <c r="CC36" s="755"/>
      <c r="CD36" s="755"/>
      <c r="CE36" s="755"/>
      <c r="CF36" s="755"/>
      <c r="CG36" s="756"/>
      <c r="CH36" s="768">
        <v>-2</v>
      </c>
      <c r="CI36" s="769"/>
      <c r="CJ36" s="769"/>
      <c r="CK36" s="769"/>
      <c r="CL36" s="770"/>
      <c r="CM36" s="768">
        <v>752</v>
      </c>
      <c r="CN36" s="769"/>
      <c r="CO36" s="769"/>
      <c r="CP36" s="769"/>
      <c r="CQ36" s="770"/>
      <c r="CR36" s="768">
        <v>57</v>
      </c>
      <c r="CS36" s="769"/>
      <c r="CT36" s="769"/>
      <c r="CU36" s="769"/>
      <c r="CV36" s="770"/>
      <c r="CW36" s="768">
        <v>28</v>
      </c>
      <c r="CX36" s="769"/>
      <c r="CY36" s="769"/>
      <c r="CZ36" s="769"/>
      <c r="DA36" s="770"/>
      <c r="DB36" s="768" t="s">
        <v>569</v>
      </c>
      <c r="DC36" s="769"/>
      <c r="DD36" s="769"/>
      <c r="DE36" s="769"/>
      <c r="DF36" s="770"/>
      <c r="DG36" s="768" t="s">
        <v>570</v>
      </c>
      <c r="DH36" s="769"/>
      <c r="DI36" s="769"/>
      <c r="DJ36" s="769"/>
      <c r="DK36" s="770"/>
      <c r="DL36" s="768" t="s">
        <v>570</v>
      </c>
      <c r="DM36" s="769"/>
      <c r="DN36" s="769"/>
      <c r="DO36" s="769"/>
      <c r="DP36" s="770"/>
      <c r="DQ36" s="768" t="s">
        <v>570</v>
      </c>
      <c r="DR36" s="769"/>
      <c r="DS36" s="769"/>
      <c r="DT36" s="769"/>
      <c r="DU36" s="770"/>
      <c r="DV36" s="771"/>
      <c r="DW36" s="772"/>
      <c r="DX36" s="772"/>
      <c r="DY36" s="772"/>
      <c r="DZ36" s="773"/>
      <c r="EA36" s="191"/>
    </row>
    <row r="37" spans="1:131" s="192" customFormat="1" ht="26.25" customHeight="1">
      <c r="A37" s="210">
        <v>10</v>
      </c>
      <c r="B37" s="774"/>
      <c r="C37" s="775"/>
      <c r="D37" s="775"/>
      <c r="E37" s="775"/>
      <c r="F37" s="775"/>
      <c r="G37" s="775"/>
      <c r="H37" s="775"/>
      <c r="I37" s="775"/>
      <c r="J37" s="775"/>
      <c r="K37" s="775"/>
      <c r="L37" s="775"/>
      <c r="M37" s="775"/>
      <c r="N37" s="775"/>
      <c r="O37" s="775"/>
      <c r="P37" s="776"/>
      <c r="Q37" s="777"/>
      <c r="R37" s="744"/>
      <c r="S37" s="744"/>
      <c r="T37" s="744"/>
      <c r="U37" s="744"/>
      <c r="V37" s="744"/>
      <c r="W37" s="744"/>
      <c r="X37" s="744"/>
      <c r="Y37" s="744"/>
      <c r="Z37" s="744"/>
      <c r="AA37" s="744"/>
      <c r="AB37" s="744"/>
      <c r="AC37" s="744"/>
      <c r="AD37" s="744"/>
      <c r="AE37" s="745"/>
      <c r="AF37" s="837"/>
      <c r="AG37" s="744"/>
      <c r="AH37" s="744"/>
      <c r="AI37" s="744"/>
      <c r="AJ37" s="838"/>
      <c r="AK37" s="846"/>
      <c r="AL37" s="844"/>
      <c r="AM37" s="844"/>
      <c r="AN37" s="844"/>
      <c r="AO37" s="844"/>
      <c r="AP37" s="844"/>
      <c r="AQ37" s="844"/>
      <c r="AR37" s="844"/>
      <c r="AS37" s="844"/>
      <c r="AT37" s="844"/>
      <c r="AU37" s="844"/>
      <c r="AV37" s="844"/>
      <c r="AW37" s="844"/>
      <c r="AX37" s="844"/>
      <c r="AY37" s="844"/>
      <c r="AZ37" s="845"/>
      <c r="BA37" s="845"/>
      <c r="BB37" s="845"/>
      <c r="BC37" s="845"/>
      <c r="BD37" s="845"/>
      <c r="BE37" s="839"/>
      <c r="BF37" s="839"/>
      <c r="BG37" s="839"/>
      <c r="BH37" s="839"/>
      <c r="BI37" s="840"/>
      <c r="BJ37" s="197"/>
      <c r="BK37" s="197"/>
      <c r="BL37" s="197"/>
      <c r="BM37" s="197"/>
      <c r="BN37" s="197"/>
      <c r="BO37" s="209"/>
      <c r="BP37" s="209"/>
      <c r="BQ37" s="206">
        <v>31</v>
      </c>
      <c r="BR37" s="354"/>
      <c r="BS37" s="754" t="s">
        <v>552</v>
      </c>
      <c r="BT37" s="755"/>
      <c r="BU37" s="755"/>
      <c r="BV37" s="755"/>
      <c r="BW37" s="755"/>
      <c r="BX37" s="755"/>
      <c r="BY37" s="755"/>
      <c r="BZ37" s="755"/>
      <c r="CA37" s="755"/>
      <c r="CB37" s="755"/>
      <c r="CC37" s="755"/>
      <c r="CD37" s="755"/>
      <c r="CE37" s="755"/>
      <c r="CF37" s="755"/>
      <c r="CG37" s="756"/>
      <c r="CH37" s="768">
        <v>28</v>
      </c>
      <c r="CI37" s="769"/>
      <c r="CJ37" s="769"/>
      <c r="CK37" s="769"/>
      <c r="CL37" s="770"/>
      <c r="CM37" s="768">
        <v>271</v>
      </c>
      <c r="CN37" s="769"/>
      <c r="CO37" s="769"/>
      <c r="CP37" s="769"/>
      <c r="CQ37" s="770"/>
      <c r="CR37" s="768">
        <v>3</v>
      </c>
      <c r="CS37" s="769"/>
      <c r="CT37" s="769"/>
      <c r="CU37" s="769"/>
      <c r="CV37" s="770"/>
      <c r="CW37" s="768" t="s">
        <v>571</v>
      </c>
      <c r="CX37" s="769"/>
      <c r="CY37" s="769"/>
      <c r="CZ37" s="769"/>
      <c r="DA37" s="770"/>
      <c r="DB37" s="768" t="s">
        <v>571</v>
      </c>
      <c r="DC37" s="769"/>
      <c r="DD37" s="769"/>
      <c r="DE37" s="769"/>
      <c r="DF37" s="770"/>
      <c r="DG37" s="768" t="s">
        <v>570</v>
      </c>
      <c r="DH37" s="769"/>
      <c r="DI37" s="769"/>
      <c r="DJ37" s="769"/>
      <c r="DK37" s="770"/>
      <c r="DL37" s="768" t="s">
        <v>570</v>
      </c>
      <c r="DM37" s="769"/>
      <c r="DN37" s="769"/>
      <c r="DO37" s="769"/>
      <c r="DP37" s="770"/>
      <c r="DQ37" s="768" t="s">
        <v>570</v>
      </c>
      <c r="DR37" s="769"/>
      <c r="DS37" s="769"/>
      <c r="DT37" s="769"/>
      <c r="DU37" s="770"/>
      <c r="DV37" s="771"/>
      <c r="DW37" s="772"/>
      <c r="DX37" s="772"/>
      <c r="DY37" s="772"/>
      <c r="DZ37" s="773"/>
      <c r="EA37" s="191"/>
    </row>
    <row r="38" spans="1:131" s="192" customFormat="1" ht="26.25" customHeight="1">
      <c r="A38" s="210">
        <v>11</v>
      </c>
      <c r="B38" s="774"/>
      <c r="C38" s="775"/>
      <c r="D38" s="775"/>
      <c r="E38" s="775"/>
      <c r="F38" s="775"/>
      <c r="G38" s="775"/>
      <c r="H38" s="775"/>
      <c r="I38" s="775"/>
      <c r="J38" s="775"/>
      <c r="K38" s="775"/>
      <c r="L38" s="775"/>
      <c r="M38" s="775"/>
      <c r="N38" s="775"/>
      <c r="O38" s="775"/>
      <c r="P38" s="776"/>
      <c r="Q38" s="777"/>
      <c r="R38" s="744"/>
      <c r="S38" s="744"/>
      <c r="T38" s="744"/>
      <c r="U38" s="744"/>
      <c r="V38" s="744"/>
      <c r="W38" s="744"/>
      <c r="X38" s="744"/>
      <c r="Y38" s="744"/>
      <c r="Z38" s="744"/>
      <c r="AA38" s="744"/>
      <c r="AB38" s="744"/>
      <c r="AC38" s="744"/>
      <c r="AD38" s="744"/>
      <c r="AE38" s="745"/>
      <c r="AF38" s="837"/>
      <c r="AG38" s="744"/>
      <c r="AH38" s="744"/>
      <c r="AI38" s="744"/>
      <c r="AJ38" s="838"/>
      <c r="AK38" s="846"/>
      <c r="AL38" s="844"/>
      <c r="AM38" s="844"/>
      <c r="AN38" s="844"/>
      <c r="AO38" s="844"/>
      <c r="AP38" s="844"/>
      <c r="AQ38" s="844"/>
      <c r="AR38" s="844"/>
      <c r="AS38" s="844"/>
      <c r="AT38" s="844"/>
      <c r="AU38" s="844"/>
      <c r="AV38" s="844"/>
      <c r="AW38" s="844"/>
      <c r="AX38" s="844"/>
      <c r="AY38" s="844"/>
      <c r="AZ38" s="845"/>
      <c r="BA38" s="845"/>
      <c r="BB38" s="845"/>
      <c r="BC38" s="845"/>
      <c r="BD38" s="845"/>
      <c r="BE38" s="839"/>
      <c r="BF38" s="839"/>
      <c r="BG38" s="839"/>
      <c r="BH38" s="839"/>
      <c r="BI38" s="840"/>
      <c r="BJ38" s="197"/>
      <c r="BK38" s="197"/>
      <c r="BL38" s="197"/>
      <c r="BM38" s="197"/>
      <c r="BN38" s="197"/>
      <c r="BO38" s="209"/>
      <c r="BP38" s="209"/>
      <c r="BQ38" s="206">
        <v>32</v>
      </c>
      <c r="BR38" s="355" t="s">
        <v>564</v>
      </c>
      <c r="BS38" s="754" t="s">
        <v>553</v>
      </c>
      <c r="BT38" s="755"/>
      <c r="BU38" s="755"/>
      <c r="BV38" s="755"/>
      <c r="BW38" s="755"/>
      <c r="BX38" s="755"/>
      <c r="BY38" s="755"/>
      <c r="BZ38" s="755"/>
      <c r="CA38" s="755"/>
      <c r="CB38" s="755"/>
      <c r="CC38" s="755"/>
      <c r="CD38" s="755"/>
      <c r="CE38" s="755"/>
      <c r="CF38" s="755"/>
      <c r="CG38" s="756"/>
      <c r="CH38" s="768">
        <v>3</v>
      </c>
      <c r="CI38" s="769"/>
      <c r="CJ38" s="769"/>
      <c r="CK38" s="769"/>
      <c r="CL38" s="770"/>
      <c r="CM38" s="768">
        <v>861</v>
      </c>
      <c r="CN38" s="769"/>
      <c r="CO38" s="769"/>
      <c r="CP38" s="769"/>
      <c r="CQ38" s="770"/>
      <c r="CR38" s="768">
        <v>25</v>
      </c>
      <c r="CS38" s="769"/>
      <c r="CT38" s="769"/>
      <c r="CU38" s="769"/>
      <c r="CV38" s="770"/>
      <c r="CW38" s="768">
        <v>97</v>
      </c>
      <c r="CX38" s="769"/>
      <c r="CY38" s="769"/>
      <c r="CZ38" s="769"/>
      <c r="DA38" s="770"/>
      <c r="DB38" s="768">
        <v>26</v>
      </c>
      <c r="DC38" s="769"/>
      <c r="DD38" s="769"/>
      <c r="DE38" s="769"/>
      <c r="DF38" s="770"/>
      <c r="DG38" s="768" t="s">
        <v>570</v>
      </c>
      <c r="DH38" s="769"/>
      <c r="DI38" s="769"/>
      <c r="DJ38" s="769"/>
      <c r="DK38" s="770"/>
      <c r="DL38" s="768">
        <v>157</v>
      </c>
      <c r="DM38" s="769"/>
      <c r="DN38" s="769"/>
      <c r="DO38" s="769"/>
      <c r="DP38" s="770"/>
      <c r="DQ38" s="768">
        <v>154</v>
      </c>
      <c r="DR38" s="769"/>
      <c r="DS38" s="769"/>
      <c r="DT38" s="769"/>
      <c r="DU38" s="770"/>
      <c r="DV38" s="771"/>
      <c r="DW38" s="772"/>
      <c r="DX38" s="772"/>
      <c r="DY38" s="772"/>
      <c r="DZ38" s="773"/>
      <c r="EA38" s="191"/>
    </row>
    <row r="39" spans="1:131" s="192" customFormat="1" ht="26.25" customHeight="1">
      <c r="A39" s="210">
        <v>12</v>
      </c>
      <c r="B39" s="774"/>
      <c r="C39" s="775"/>
      <c r="D39" s="775"/>
      <c r="E39" s="775"/>
      <c r="F39" s="775"/>
      <c r="G39" s="775"/>
      <c r="H39" s="775"/>
      <c r="I39" s="775"/>
      <c r="J39" s="775"/>
      <c r="K39" s="775"/>
      <c r="L39" s="775"/>
      <c r="M39" s="775"/>
      <c r="N39" s="775"/>
      <c r="O39" s="775"/>
      <c r="P39" s="776"/>
      <c r="Q39" s="777"/>
      <c r="R39" s="744"/>
      <c r="S39" s="744"/>
      <c r="T39" s="744"/>
      <c r="U39" s="744"/>
      <c r="V39" s="744"/>
      <c r="W39" s="744"/>
      <c r="X39" s="744"/>
      <c r="Y39" s="744"/>
      <c r="Z39" s="744"/>
      <c r="AA39" s="744"/>
      <c r="AB39" s="744"/>
      <c r="AC39" s="744"/>
      <c r="AD39" s="744"/>
      <c r="AE39" s="745"/>
      <c r="AF39" s="837"/>
      <c r="AG39" s="744"/>
      <c r="AH39" s="744"/>
      <c r="AI39" s="744"/>
      <c r="AJ39" s="838"/>
      <c r="AK39" s="846"/>
      <c r="AL39" s="844"/>
      <c r="AM39" s="844"/>
      <c r="AN39" s="844"/>
      <c r="AO39" s="844"/>
      <c r="AP39" s="844"/>
      <c r="AQ39" s="844"/>
      <c r="AR39" s="844"/>
      <c r="AS39" s="844"/>
      <c r="AT39" s="844"/>
      <c r="AU39" s="844"/>
      <c r="AV39" s="844"/>
      <c r="AW39" s="844"/>
      <c r="AX39" s="844"/>
      <c r="AY39" s="844"/>
      <c r="AZ39" s="845"/>
      <c r="BA39" s="845"/>
      <c r="BB39" s="845"/>
      <c r="BC39" s="845"/>
      <c r="BD39" s="845"/>
      <c r="BE39" s="839"/>
      <c r="BF39" s="839"/>
      <c r="BG39" s="839"/>
      <c r="BH39" s="839"/>
      <c r="BI39" s="840"/>
      <c r="BJ39" s="197"/>
      <c r="BK39" s="197"/>
      <c r="BL39" s="197"/>
      <c r="BM39" s="197"/>
      <c r="BN39" s="197"/>
      <c r="BO39" s="209"/>
      <c r="BP39" s="209"/>
      <c r="BQ39" s="206">
        <v>33</v>
      </c>
      <c r="BR39" s="355"/>
      <c r="BS39" s="754" t="s">
        <v>554</v>
      </c>
      <c r="BT39" s="755"/>
      <c r="BU39" s="755"/>
      <c r="BV39" s="755"/>
      <c r="BW39" s="755"/>
      <c r="BX39" s="755"/>
      <c r="BY39" s="755"/>
      <c r="BZ39" s="755"/>
      <c r="CA39" s="755"/>
      <c r="CB39" s="755"/>
      <c r="CC39" s="755"/>
      <c r="CD39" s="755"/>
      <c r="CE39" s="755"/>
      <c r="CF39" s="755"/>
      <c r="CG39" s="756"/>
      <c r="CH39" s="768">
        <v>1</v>
      </c>
      <c r="CI39" s="769"/>
      <c r="CJ39" s="769"/>
      <c r="CK39" s="769"/>
      <c r="CL39" s="770"/>
      <c r="CM39" s="768">
        <v>34</v>
      </c>
      <c r="CN39" s="769"/>
      <c r="CO39" s="769"/>
      <c r="CP39" s="769"/>
      <c r="CQ39" s="770"/>
      <c r="CR39" s="768">
        <v>20</v>
      </c>
      <c r="CS39" s="769"/>
      <c r="CT39" s="769"/>
      <c r="CU39" s="769"/>
      <c r="CV39" s="770"/>
      <c r="CW39" s="768" t="s">
        <v>570</v>
      </c>
      <c r="CX39" s="769"/>
      <c r="CY39" s="769"/>
      <c r="CZ39" s="769"/>
      <c r="DA39" s="770"/>
      <c r="DB39" s="768" t="s">
        <v>571</v>
      </c>
      <c r="DC39" s="769"/>
      <c r="DD39" s="769"/>
      <c r="DE39" s="769"/>
      <c r="DF39" s="770"/>
      <c r="DG39" s="768" t="s">
        <v>570</v>
      </c>
      <c r="DH39" s="769"/>
      <c r="DI39" s="769"/>
      <c r="DJ39" s="769"/>
      <c r="DK39" s="770"/>
      <c r="DL39" s="768" t="s">
        <v>570</v>
      </c>
      <c r="DM39" s="769"/>
      <c r="DN39" s="769"/>
      <c r="DO39" s="769"/>
      <c r="DP39" s="770"/>
      <c r="DQ39" s="768" t="s">
        <v>570</v>
      </c>
      <c r="DR39" s="769"/>
      <c r="DS39" s="769"/>
      <c r="DT39" s="769"/>
      <c r="DU39" s="770"/>
      <c r="DV39" s="771"/>
      <c r="DW39" s="772"/>
      <c r="DX39" s="772"/>
      <c r="DY39" s="772"/>
      <c r="DZ39" s="773"/>
      <c r="EA39" s="191"/>
    </row>
    <row r="40" spans="1:131" s="192" customFormat="1" ht="26.25" customHeight="1">
      <c r="A40" s="205">
        <v>13</v>
      </c>
      <c r="B40" s="774"/>
      <c r="C40" s="775"/>
      <c r="D40" s="775"/>
      <c r="E40" s="775"/>
      <c r="F40" s="775"/>
      <c r="G40" s="775"/>
      <c r="H40" s="775"/>
      <c r="I40" s="775"/>
      <c r="J40" s="775"/>
      <c r="K40" s="775"/>
      <c r="L40" s="775"/>
      <c r="M40" s="775"/>
      <c r="N40" s="775"/>
      <c r="O40" s="775"/>
      <c r="P40" s="776"/>
      <c r="Q40" s="777"/>
      <c r="R40" s="744"/>
      <c r="S40" s="744"/>
      <c r="T40" s="744"/>
      <c r="U40" s="744"/>
      <c r="V40" s="744"/>
      <c r="W40" s="744"/>
      <c r="X40" s="744"/>
      <c r="Y40" s="744"/>
      <c r="Z40" s="744"/>
      <c r="AA40" s="744"/>
      <c r="AB40" s="744"/>
      <c r="AC40" s="744"/>
      <c r="AD40" s="744"/>
      <c r="AE40" s="745"/>
      <c r="AF40" s="837"/>
      <c r="AG40" s="744"/>
      <c r="AH40" s="744"/>
      <c r="AI40" s="744"/>
      <c r="AJ40" s="838"/>
      <c r="AK40" s="846"/>
      <c r="AL40" s="844"/>
      <c r="AM40" s="844"/>
      <c r="AN40" s="844"/>
      <c r="AO40" s="844"/>
      <c r="AP40" s="844"/>
      <c r="AQ40" s="844"/>
      <c r="AR40" s="844"/>
      <c r="AS40" s="844"/>
      <c r="AT40" s="844"/>
      <c r="AU40" s="844"/>
      <c r="AV40" s="844"/>
      <c r="AW40" s="844"/>
      <c r="AX40" s="844"/>
      <c r="AY40" s="844"/>
      <c r="AZ40" s="845"/>
      <c r="BA40" s="845"/>
      <c r="BB40" s="845"/>
      <c r="BC40" s="845"/>
      <c r="BD40" s="845"/>
      <c r="BE40" s="839"/>
      <c r="BF40" s="839"/>
      <c r="BG40" s="839"/>
      <c r="BH40" s="839"/>
      <c r="BI40" s="840"/>
      <c r="BJ40" s="197"/>
      <c r="BK40" s="197"/>
      <c r="BL40" s="197"/>
      <c r="BM40" s="197"/>
      <c r="BN40" s="197"/>
      <c r="BO40" s="209"/>
      <c r="BP40" s="209"/>
      <c r="BQ40" s="206">
        <v>34</v>
      </c>
      <c r="BR40" s="355"/>
      <c r="BS40" s="754" t="s">
        <v>555</v>
      </c>
      <c r="BT40" s="755"/>
      <c r="BU40" s="755"/>
      <c r="BV40" s="755"/>
      <c r="BW40" s="755"/>
      <c r="BX40" s="755"/>
      <c r="BY40" s="755"/>
      <c r="BZ40" s="755"/>
      <c r="CA40" s="755"/>
      <c r="CB40" s="755"/>
      <c r="CC40" s="755"/>
      <c r="CD40" s="755"/>
      <c r="CE40" s="755"/>
      <c r="CF40" s="755"/>
      <c r="CG40" s="756"/>
      <c r="CH40" s="768">
        <v>14</v>
      </c>
      <c r="CI40" s="769"/>
      <c r="CJ40" s="769"/>
      <c r="CK40" s="769"/>
      <c r="CL40" s="770"/>
      <c r="CM40" s="768">
        <v>894</v>
      </c>
      <c r="CN40" s="769"/>
      <c r="CO40" s="769"/>
      <c r="CP40" s="769"/>
      <c r="CQ40" s="770"/>
      <c r="CR40" s="768">
        <v>3</v>
      </c>
      <c r="CS40" s="769"/>
      <c r="CT40" s="769"/>
      <c r="CU40" s="769"/>
      <c r="CV40" s="770"/>
      <c r="CW40" s="768" t="s">
        <v>570</v>
      </c>
      <c r="CX40" s="769"/>
      <c r="CY40" s="769"/>
      <c r="CZ40" s="769"/>
      <c r="DA40" s="770"/>
      <c r="DB40" s="768" t="s">
        <v>570</v>
      </c>
      <c r="DC40" s="769"/>
      <c r="DD40" s="769"/>
      <c r="DE40" s="769"/>
      <c r="DF40" s="770"/>
      <c r="DG40" s="768" t="s">
        <v>570</v>
      </c>
      <c r="DH40" s="769"/>
      <c r="DI40" s="769"/>
      <c r="DJ40" s="769"/>
      <c r="DK40" s="770"/>
      <c r="DL40" s="768" t="s">
        <v>570</v>
      </c>
      <c r="DM40" s="769"/>
      <c r="DN40" s="769"/>
      <c r="DO40" s="769"/>
      <c r="DP40" s="770"/>
      <c r="DQ40" s="768" t="s">
        <v>570</v>
      </c>
      <c r="DR40" s="769"/>
      <c r="DS40" s="769"/>
      <c r="DT40" s="769"/>
      <c r="DU40" s="770"/>
      <c r="DV40" s="771"/>
      <c r="DW40" s="772"/>
      <c r="DX40" s="772"/>
      <c r="DY40" s="772"/>
      <c r="DZ40" s="773"/>
      <c r="EA40" s="191"/>
    </row>
    <row r="41" spans="1:131" s="192" customFormat="1" ht="26.25" customHeight="1">
      <c r="A41" s="205">
        <v>14</v>
      </c>
      <c r="B41" s="774"/>
      <c r="C41" s="775"/>
      <c r="D41" s="775"/>
      <c r="E41" s="775"/>
      <c r="F41" s="775"/>
      <c r="G41" s="775"/>
      <c r="H41" s="775"/>
      <c r="I41" s="775"/>
      <c r="J41" s="775"/>
      <c r="K41" s="775"/>
      <c r="L41" s="775"/>
      <c r="M41" s="775"/>
      <c r="N41" s="775"/>
      <c r="O41" s="775"/>
      <c r="P41" s="776"/>
      <c r="Q41" s="777"/>
      <c r="R41" s="744"/>
      <c r="S41" s="744"/>
      <c r="T41" s="744"/>
      <c r="U41" s="744"/>
      <c r="V41" s="744"/>
      <c r="W41" s="744"/>
      <c r="X41" s="744"/>
      <c r="Y41" s="744"/>
      <c r="Z41" s="744"/>
      <c r="AA41" s="744"/>
      <c r="AB41" s="744"/>
      <c r="AC41" s="744"/>
      <c r="AD41" s="744"/>
      <c r="AE41" s="745"/>
      <c r="AF41" s="837"/>
      <c r="AG41" s="744"/>
      <c r="AH41" s="744"/>
      <c r="AI41" s="744"/>
      <c r="AJ41" s="838"/>
      <c r="AK41" s="846"/>
      <c r="AL41" s="844"/>
      <c r="AM41" s="844"/>
      <c r="AN41" s="844"/>
      <c r="AO41" s="844"/>
      <c r="AP41" s="844"/>
      <c r="AQ41" s="844"/>
      <c r="AR41" s="844"/>
      <c r="AS41" s="844"/>
      <c r="AT41" s="844"/>
      <c r="AU41" s="844"/>
      <c r="AV41" s="844"/>
      <c r="AW41" s="844"/>
      <c r="AX41" s="844"/>
      <c r="AY41" s="844"/>
      <c r="AZ41" s="845"/>
      <c r="BA41" s="845"/>
      <c r="BB41" s="845"/>
      <c r="BC41" s="845"/>
      <c r="BD41" s="845"/>
      <c r="BE41" s="839"/>
      <c r="BF41" s="839"/>
      <c r="BG41" s="839"/>
      <c r="BH41" s="839"/>
      <c r="BI41" s="840"/>
      <c r="BJ41" s="197"/>
      <c r="BK41" s="197"/>
      <c r="BL41" s="197"/>
      <c r="BM41" s="197"/>
      <c r="BN41" s="197"/>
      <c r="BO41" s="209"/>
      <c r="BP41" s="209"/>
      <c r="BQ41" s="206">
        <v>35</v>
      </c>
      <c r="BR41" s="355"/>
      <c r="BS41" s="754" t="s">
        <v>556</v>
      </c>
      <c r="BT41" s="755"/>
      <c r="BU41" s="755"/>
      <c r="BV41" s="755"/>
      <c r="BW41" s="755"/>
      <c r="BX41" s="755"/>
      <c r="BY41" s="755"/>
      <c r="BZ41" s="755"/>
      <c r="CA41" s="755"/>
      <c r="CB41" s="755"/>
      <c r="CC41" s="755"/>
      <c r="CD41" s="755"/>
      <c r="CE41" s="755"/>
      <c r="CF41" s="755"/>
      <c r="CG41" s="756"/>
      <c r="CH41" s="768">
        <v>8</v>
      </c>
      <c r="CI41" s="769"/>
      <c r="CJ41" s="769"/>
      <c r="CK41" s="769"/>
      <c r="CL41" s="770"/>
      <c r="CM41" s="768">
        <v>198</v>
      </c>
      <c r="CN41" s="769"/>
      <c r="CO41" s="769"/>
      <c r="CP41" s="769"/>
      <c r="CQ41" s="770"/>
      <c r="CR41" s="768">
        <v>23</v>
      </c>
      <c r="CS41" s="769"/>
      <c r="CT41" s="769"/>
      <c r="CU41" s="769"/>
      <c r="CV41" s="770"/>
      <c r="CW41" s="768" t="s">
        <v>570</v>
      </c>
      <c r="CX41" s="769"/>
      <c r="CY41" s="769"/>
      <c r="CZ41" s="769"/>
      <c r="DA41" s="770"/>
      <c r="DB41" s="768" t="s">
        <v>571</v>
      </c>
      <c r="DC41" s="769"/>
      <c r="DD41" s="769"/>
      <c r="DE41" s="769"/>
      <c r="DF41" s="770"/>
      <c r="DG41" s="768" t="s">
        <v>570</v>
      </c>
      <c r="DH41" s="769"/>
      <c r="DI41" s="769"/>
      <c r="DJ41" s="769"/>
      <c r="DK41" s="770"/>
      <c r="DL41" s="768" t="s">
        <v>570</v>
      </c>
      <c r="DM41" s="769"/>
      <c r="DN41" s="769"/>
      <c r="DO41" s="769"/>
      <c r="DP41" s="770"/>
      <c r="DQ41" s="768" t="s">
        <v>570</v>
      </c>
      <c r="DR41" s="769"/>
      <c r="DS41" s="769"/>
      <c r="DT41" s="769"/>
      <c r="DU41" s="770"/>
      <c r="DV41" s="771"/>
      <c r="DW41" s="772"/>
      <c r="DX41" s="772"/>
      <c r="DY41" s="772"/>
      <c r="DZ41" s="773"/>
      <c r="EA41" s="191"/>
    </row>
    <row r="42" spans="1:131" s="192" customFormat="1" ht="26.25" customHeight="1">
      <c r="A42" s="205">
        <v>15</v>
      </c>
      <c r="B42" s="774"/>
      <c r="C42" s="775"/>
      <c r="D42" s="775"/>
      <c r="E42" s="775"/>
      <c r="F42" s="775"/>
      <c r="G42" s="775"/>
      <c r="H42" s="775"/>
      <c r="I42" s="775"/>
      <c r="J42" s="775"/>
      <c r="K42" s="775"/>
      <c r="L42" s="775"/>
      <c r="M42" s="775"/>
      <c r="N42" s="775"/>
      <c r="O42" s="775"/>
      <c r="P42" s="776"/>
      <c r="Q42" s="777"/>
      <c r="R42" s="744"/>
      <c r="S42" s="744"/>
      <c r="T42" s="744"/>
      <c r="U42" s="744"/>
      <c r="V42" s="744"/>
      <c r="W42" s="744"/>
      <c r="X42" s="744"/>
      <c r="Y42" s="744"/>
      <c r="Z42" s="744"/>
      <c r="AA42" s="744"/>
      <c r="AB42" s="744"/>
      <c r="AC42" s="744"/>
      <c r="AD42" s="744"/>
      <c r="AE42" s="745"/>
      <c r="AF42" s="837"/>
      <c r="AG42" s="744"/>
      <c r="AH42" s="744"/>
      <c r="AI42" s="744"/>
      <c r="AJ42" s="838"/>
      <c r="AK42" s="846"/>
      <c r="AL42" s="844"/>
      <c r="AM42" s="844"/>
      <c r="AN42" s="844"/>
      <c r="AO42" s="844"/>
      <c r="AP42" s="844"/>
      <c r="AQ42" s="844"/>
      <c r="AR42" s="844"/>
      <c r="AS42" s="844"/>
      <c r="AT42" s="844"/>
      <c r="AU42" s="844"/>
      <c r="AV42" s="844"/>
      <c r="AW42" s="844"/>
      <c r="AX42" s="844"/>
      <c r="AY42" s="844"/>
      <c r="AZ42" s="845"/>
      <c r="BA42" s="845"/>
      <c r="BB42" s="845"/>
      <c r="BC42" s="845"/>
      <c r="BD42" s="845"/>
      <c r="BE42" s="839"/>
      <c r="BF42" s="839"/>
      <c r="BG42" s="839"/>
      <c r="BH42" s="839"/>
      <c r="BI42" s="840"/>
      <c r="BJ42" s="197"/>
      <c r="BK42" s="197"/>
      <c r="BL42" s="197"/>
      <c r="BM42" s="197"/>
      <c r="BN42" s="197"/>
      <c r="BO42" s="209"/>
      <c r="BP42" s="209"/>
      <c r="BQ42" s="206">
        <v>36</v>
      </c>
      <c r="BR42" s="355"/>
      <c r="BS42" s="754" t="s">
        <v>557</v>
      </c>
      <c r="BT42" s="755"/>
      <c r="BU42" s="755"/>
      <c r="BV42" s="755"/>
      <c r="BW42" s="755"/>
      <c r="BX42" s="755"/>
      <c r="BY42" s="755"/>
      <c r="BZ42" s="755"/>
      <c r="CA42" s="755"/>
      <c r="CB42" s="755"/>
      <c r="CC42" s="755"/>
      <c r="CD42" s="755"/>
      <c r="CE42" s="755"/>
      <c r="CF42" s="755"/>
      <c r="CG42" s="756"/>
      <c r="CH42" s="768">
        <v>144</v>
      </c>
      <c r="CI42" s="769"/>
      <c r="CJ42" s="769"/>
      <c r="CK42" s="769"/>
      <c r="CL42" s="770"/>
      <c r="CM42" s="768">
        <v>2387</v>
      </c>
      <c r="CN42" s="769"/>
      <c r="CO42" s="769"/>
      <c r="CP42" s="769"/>
      <c r="CQ42" s="770"/>
      <c r="CR42" s="768">
        <v>333</v>
      </c>
      <c r="CS42" s="769"/>
      <c r="CT42" s="769"/>
      <c r="CU42" s="769"/>
      <c r="CV42" s="770"/>
      <c r="CW42" s="768">
        <v>27</v>
      </c>
      <c r="CX42" s="769"/>
      <c r="CY42" s="769"/>
      <c r="CZ42" s="769"/>
      <c r="DA42" s="770"/>
      <c r="DB42" s="768">
        <v>845</v>
      </c>
      <c r="DC42" s="769"/>
      <c r="DD42" s="769"/>
      <c r="DE42" s="769"/>
      <c r="DF42" s="770"/>
      <c r="DG42" s="768" t="s">
        <v>570</v>
      </c>
      <c r="DH42" s="769"/>
      <c r="DI42" s="769"/>
      <c r="DJ42" s="769"/>
      <c r="DK42" s="770"/>
      <c r="DL42" s="768" t="s">
        <v>570</v>
      </c>
      <c r="DM42" s="769"/>
      <c r="DN42" s="769"/>
      <c r="DO42" s="769"/>
      <c r="DP42" s="770"/>
      <c r="DQ42" s="768" t="s">
        <v>570</v>
      </c>
      <c r="DR42" s="769"/>
      <c r="DS42" s="769"/>
      <c r="DT42" s="769"/>
      <c r="DU42" s="770"/>
      <c r="DV42" s="771"/>
      <c r="DW42" s="772"/>
      <c r="DX42" s="772"/>
      <c r="DY42" s="772"/>
      <c r="DZ42" s="773"/>
      <c r="EA42" s="191"/>
    </row>
    <row r="43" spans="1:131" s="192" customFormat="1" ht="26.25" customHeight="1">
      <c r="A43" s="205">
        <v>16</v>
      </c>
      <c r="B43" s="774"/>
      <c r="C43" s="775"/>
      <c r="D43" s="775"/>
      <c r="E43" s="775"/>
      <c r="F43" s="775"/>
      <c r="G43" s="775"/>
      <c r="H43" s="775"/>
      <c r="I43" s="775"/>
      <c r="J43" s="775"/>
      <c r="K43" s="775"/>
      <c r="L43" s="775"/>
      <c r="M43" s="775"/>
      <c r="N43" s="775"/>
      <c r="O43" s="775"/>
      <c r="P43" s="776"/>
      <c r="Q43" s="777"/>
      <c r="R43" s="744"/>
      <c r="S43" s="744"/>
      <c r="T43" s="744"/>
      <c r="U43" s="744"/>
      <c r="V43" s="744"/>
      <c r="W43" s="744"/>
      <c r="X43" s="744"/>
      <c r="Y43" s="744"/>
      <c r="Z43" s="744"/>
      <c r="AA43" s="744"/>
      <c r="AB43" s="744"/>
      <c r="AC43" s="744"/>
      <c r="AD43" s="744"/>
      <c r="AE43" s="745"/>
      <c r="AF43" s="837"/>
      <c r="AG43" s="744"/>
      <c r="AH43" s="744"/>
      <c r="AI43" s="744"/>
      <c r="AJ43" s="838"/>
      <c r="AK43" s="846"/>
      <c r="AL43" s="844"/>
      <c r="AM43" s="844"/>
      <c r="AN43" s="844"/>
      <c r="AO43" s="844"/>
      <c r="AP43" s="844"/>
      <c r="AQ43" s="844"/>
      <c r="AR43" s="844"/>
      <c r="AS43" s="844"/>
      <c r="AT43" s="844"/>
      <c r="AU43" s="844"/>
      <c r="AV43" s="844"/>
      <c r="AW43" s="844"/>
      <c r="AX43" s="844"/>
      <c r="AY43" s="844"/>
      <c r="AZ43" s="845"/>
      <c r="BA43" s="845"/>
      <c r="BB43" s="845"/>
      <c r="BC43" s="845"/>
      <c r="BD43" s="845"/>
      <c r="BE43" s="839"/>
      <c r="BF43" s="839"/>
      <c r="BG43" s="839"/>
      <c r="BH43" s="839"/>
      <c r="BI43" s="840"/>
      <c r="BJ43" s="197"/>
      <c r="BK43" s="197"/>
      <c r="BL43" s="197"/>
      <c r="BM43" s="197"/>
      <c r="BN43" s="197"/>
      <c r="BO43" s="209"/>
      <c r="BP43" s="209"/>
      <c r="BQ43" s="206">
        <v>37</v>
      </c>
      <c r="BR43" s="355"/>
      <c r="BS43" s="754" t="s">
        <v>558</v>
      </c>
      <c r="BT43" s="755"/>
      <c r="BU43" s="755"/>
      <c r="BV43" s="755"/>
      <c r="BW43" s="755"/>
      <c r="BX43" s="755"/>
      <c r="BY43" s="755"/>
      <c r="BZ43" s="755"/>
      <c r="CA43" s="755"/>
      <c r="CB43" s="755"/>
      <c r="CC43" s="755"/>
      <c r="CD43" s="755"/>
      <c r="CE43" s="755"/>
      <c r="CF43" s="755"/>
      <c r="CG43" s="756"/>
      <c r="CH43" s="847" t="s">
        <v>570</v>
      </c>
      <c r="CI43" s="848"/>
      <c r="CJ43" s="848"/>
      <c r="CK43" s="848"/>
      <c r="CL43" s="849"/>
      <c r="CM43" s="768">
        <v>756</v>
      </c>
      <c r="CN43" s="769"/>
      <c r="CO43" s="769"/>
      <c r="CP43" s="769"/>
      <c r="CQ43" s="770"/>
      <c r="CR43" s="768">
        <v>635</v>
      </c>
      <c r="CS43" s="769"/>
      <c r="CT43" s="769"/>
      <c r="CU43" s="769"/>
      <c r="CV43" s="770"/>
      <c r="CW43" s="768" t="s">
        <v>570</v>
      </c>
      <c r="CX43" s="769"/>
      <c r="CY43" s="769"/>
      <c r="CZ43" s="769"/>
      <c r="DA43" s="770"/>
      <c r="DB43" s="768" t="s">
        <v>570</v>
      </c>
      <c r="DC43" s="769"/>
      <c r="DD43" s="769"/>
      <c r="DE43" s="769"/>
      <c r="DF43" s="770"/>
      <c r="DG43" s="768" t="s">
        <v>570</v>
      </c>
      <c r="DH43" s="769"/>
      <c r="DI43" s="769"/>
      <c r="DJ43" s="769"/>
      <c r="DK43" s="770"/>
      <c r="DL43" s="768" t="s">
        <v>570</v>
      </c>
      <c r="DM43" s="769"/>
      <c r="DN43" s="769"/>
      <c r="DO43" s="769"/>
      <c r="DP43" s="770"/>
      <c r="DQ43" s="768" t="s">
        <v>570</v>
      </c>
      <c r="DR43" s="769"/>
      <c r="DS43" s="769"/>
      <c r="DT43" s="769"/>
      <c r="DU43" s="770"/>
      <c r="DV43" s="771"/>
      <c r="DW43" s="772"/>
      <c r="DX43" s="772"/>
      <c r="DY43" s="772"/>
      <c r="DZ43" s="773"/>
      <c r="EA43" s="191"/>
    </row>
    <row r="44" spans="1:131" s="192" customFormat="1" ht="26.25" customHeight="1">
      <c r="A44" s="205">
        <v>17</v>
      </c>
      <c r="B44" s="774"/>
      <c r="C44" s="775"/>
      <c r="D44" s="775"/>
      <c r="E44" s="775"/>
      <c r="F44" s="775"/>
      <c r="G44" s="775"/>
      <c r="H44" s="775"/>
      <c r="I44" s="775"/>
      <c r="J44" s="775"/>
      <c r="K44" s="775"/>
      <c r="L44" s="775"/>
      <c r="M44" s="775"/>
      <c r="N44" s="775"/>
      <c r="O44" s="775"/>
      <c r="P44" s="776"/>
      <c r="Q44" s="777"/>
      <c r="R44" s="744"/>
      <c r="S44" s="744"/>
      <c r="T44" s="744"/>
      <c r="U44" s="744"/>
      <c r="V44" s="744"/>
      <c r="W44" s="744"/>
      <c r="X44" s="744"/>
      <c r="Y44" s="744"/>
      <c r="Z44" s="744"/>
      <c r="AA44" s="744"/>
      <c r="AB44" s="744"/>
      <c r="AC44" s="744"/>
      <c r="AD44" s="744"/>
      <c r="AE44" s="745"/>
      <c r="AF44" s="837"/>
      <c r="AG44" s="744"/>
      <c r="AH44" s="744"/>
      <c r="AI44" s="744"/>
      <c r="AJ44" s="838"/>
      <c r="AK44" s="846"/>
      <c r="AL44" s="844"/>
      <c r="AM44" s="844"/>
      <c r="AN44" s="844"/>
      <c r="AO44" s="844"/>
      <c r="AP44" s="844"/>
      <c r="AQ44" s="844"/>
      <c r="AR44" s="844"/>
      <c r="AS44" s="844"/>
      <c r="AT44" s="844"/>
      <c r="AU44" s="844"/>
      <c r="AV44" s="844"/>
      <c r="AW44" s="844"/>
      <c r="AX44" s="844"/>
      <c r="AY44" s="844"/>
      <c r="AZ44" s="845"/>
      <c r="BA44" s="845"/>
      <c r="BB44" s="845"/>
      <c r="BC44" s="845"/>
      <c r="BD44" s="845"/>
      <c r="BE44" s="839"/>
      <c r="BF44" s="839"/>
      <c r="BG44" s="839"/>
      <c r="BH44" s="839"/>
      <c r="BI44" s="840"/>
      <c r="BJ44" s="197"/>
      <c r="BK44" s="197"/>
      <c r="BL44" s="197"/>
      <c r="BM44" s="197"/>
      <c r="BN44" s="197"/>
      <c r="BO44" s="209"/>
      <c r="BP44" s="209"/>
      <c r="BQ44" s="206">
        <v>38</v>
      </c>
      <c r="BR44" s="355"/>
      <c r="BS44" s="754" t="s">
        <v>559</v>
      </c>
      <c r="BT44" s="755"/>
      <c r="BU44" s="755"/>
      <c r="BV44" s="755"/>
      <c r="BW44" s="755"/>
      <c r="BX44" s="755"/>
      <c r="BY44" s="755"/>
      <c r="BZ44" s="755"/>
      <c r="CA44" s="755"/>
      <c r="CB44" s="755"/>
      <c r="CC44" s="755"/>
      <c r="CD44" s="755"/>
      <c r="CE44" s="755"/>
      <c r="CF44" s="755"/>
      <c r="CG44" s="756"/>
      <c r="CH44" s="768" t="s">
        <v>571</v>
      </c>
      <c r="CI44" s="769"/>
      <c r="CJ44" s="769"/>
      <c r="CK44" s="769"/>
      <c r="CL44" s="770"/>
      <c r="CM44" s="768">
        <v>92</v>
      </c>
      <c r="CN44" s="769"/>
      <c r="CO44" s="769"/>
      <c r="CP44" s="769"/>
      <c r="CQ44" s="770"/>
      <c r="CR44" s="768">
        <v>20</v>
      </c>
      <c r="CS44" s="769"/>
      <c r="CT44" s="769"/>
      <c r="CU44" s="769"/>
      <c r="CV44" s="770"/>
      <c r="CW44" s="768">
        <v>6</v>
      </c>
      <c r="CX44" s="769"/>
      <c r="CY44" s="769"/>
      <c r="CZ44" s="769"/>
      <c r="DA44" s="770"/>
      <c r="DB44" s="768" t="s">
        <v>571</v>
      </c>
      <c r="DC44" s="769"/>
      <c r="DD44" s="769"/>
      <c r="DE44" s="769"/>
      <c r="DF44" s="770"/>
      <c r="DG44" s="768" t="s">
        <v>570</v>
      </c>
      <c r="DH44" s="769"/>
      <c r="DI44" s="769"/>
      <c r="DJ44" s="769"/>
      <c r="DK44" s="770"/>
      <c r="DL44" s="768" t="s">
        <v>570</v>
      </c>
      <c r="DM44" s="769"/>
      <c r="DN44" s="769"/>
      <c r="DO44" s="769"/>
      <c r="DP44" s="770"/>
      <c r="DQ44" s="768" t="s">
        <v>570</v>
      </c>
      <c r="DR44" s="769"/>
      <c r="DS44" s="769"/>
      <c r="DT44" s="769"/>
      <c r="DU44" s="770"/>
      <c r="DV44" s="771"/>
      <c r="DW44" s="772"/>
      <c r="DX44" s="772"/>
      <c r="DY44" s="772"/>
      <c r="DZ44" s="773"/>
      <c r="EA44" s="191"/>
    </row>
    <row r="45" spans="1:131" s="192" customFormat="1" ht="26.25" customHeight="1">
      <c r="A45" s="205">
        <v>18</v>
      </c>
      <c r="B45" s="774"/>
      <c r="C45" s="775"/>
      <c r="D45" s="775"/>
      <c r="E45" s="775"/>
      <c r="F45" s="775"/>
      <c r="G45" s="775"/>
      <c r="H45" s="775"/>
      <c r="I45" s="775"/>
      <c r="J45" s="775"/>
      <c r="K45" s="775"/>
      <c r="L45" s="775"/>
      <c r="M45" s="775"/>
      <c r="N45" s="775"/>
      <c r="O45" s="775"/>
      <c r="P45" s="776"/>
      <c r="Q45" s="777"/>
      <c r="R45" s="744"/>
      <c r="S45" s="744"/>
      <c r="T45" s="744"/>
      <c r="U45" s="744"/>
      <c r="V45" s="744"/>
      <c r="W45" s="744"/>
      <c r="X45" s="744"/>
      <c r="Y45" s="744"/>
      <c r="Z45" s="744"/>
      <c r="AA45" s="744"/>
      <c r="AB45" s="744"/>
      <c r="AC45" s="744"/>
      <c r="AD45" s="744"/>
      <c r="AE45" s="745"/>
      <c r="AF45" s="837"/>
      <c r="AG45" s="744"/>
      <c r="AH45" s="744"/>
      <c r="AI45" s="744"/>
      <c r="AJ45" s="838"/>
      <c r="AK45" s="846"/>
      <c r="AL45" s="844"/>
      <c r="AM45" s="844"/>
      <c r="AN45" s="844"/>
      <c r="AO45" s="844"/>
      <c r="AP45" s="844"/>
      <c r="AQ45" s="844"/>
      <c r="AR45" s="844"/>
      <c r="AS45" s="844"/>
      <c r="AT45" s="844"/>
      <c r="AU45" s="844"/>
      <c r="AV45" s="844"/>
      <c r="AW45" s="844"/>
      <c r="AX45" s="844"/>
      <c r="AY45" s="844"/>
      <c r="AZ45" s="845"/>
      <c r="BA45" s="845"/>
      <c r="BB45" s="845"/>
      <c r="BC45" s="845"/>
      <c r="BD45" s="845"/>
      <c r="BE45" s="839"/>
      <c r="BF45" s="839"/>
      <c r="BG45" s="839"/>
      <c r="BH45" s="839"/>
      <c r="BI45" s="840"/>
      <c r="BJ45" s="197"/>
      <c r="BK45" s="197"/>
      <c r="BL45" s="197"/>
      <c r="BM45" s="197"/>
      <c r="BN45" s="197"/>
      <c r="BO45" s="209"/>
      <c r="BP45" s="209"/>
      <c r="BQ45" s="206">
        <v>39</v>
      </c>
      <c r="BR45" s="355" t="s">
        <v>564</v>
      </c>
      <c r="BS45" s="754" t="s">
        <v>560</v>
      </c>
      <c r="BT45" s="755"/>
      <c r="BU45" s="755"/>
      <c r="BV45" s="755"/>
      <c r="BW45" s="755"/>
      <c r="BX45" s="755"/>
      <c r="BY45" s="755"/>
      <c r="BZ45" s="755"/>
      <c r="CA45" s="755"/>
      <c r="CB45" s="755"/>
      <c r="CC45" s="755"/>
      <c r="CD45" s="755"/>
      <c r="CE45" s="755"/>
      <c r="CF45" s="755"/>
      <c r="CG45" s="756"/>
      <c r="CH45" s="768">
        <v>3</v>
      </c>
      <c r="CI45" s="769"/>
      <c r="CJ45" s="769"/>
      <c r="CK45" s="769"/>
      <c r="CL45" s="770"/>
      <c r="CM45" s="768">
        <v>4300</v>
      </c>
      <c r="CN45" s="769"/>
      <c r="CO45" s="769"/>
      <c r="CP45" s="769"/>
      <c r="CQ45" s="770"/>
      <c r="CR45" s="768">
        <v>267</v>
      </c>
      <c r="CS45" s="769"/>
      <c r="CT45" s="769"/>
      <c r="CU45" s="769"/>
      <c r="CV45" s="770"/>
      <c r="CW45" s="768">
        <v>400</v>
      </c>
      <c r="CX45" s="769"/>
      <c r="CY45" s="769"/>
      <c r="CZ45" s="769"/>
      <c r="DA45" s="770"/>
      <c r="DB45" s="768">
        <v>17867</v>
      </c>
      <c r="DC45" s="769"/>
      <c r="DD45" s="769"/>
      <c r="DE45" s="769"/>
      <c r="DF45" s="770"/>
      <c r="DG45" s="768" t="s">
        <v>570</v>
      </c>
      <c r="DH45" s="769"/>
      <c r="DI45" s="769"/>
      <c r="DJ45" s="769"/>
      <c r="DK45" s="770"/>
      <c r="DL45" s="768">
        <v>20765</v>
      </c>
      <c r="DM45" s="769"/>
      <c r="DN45" s="769"/>
      <c r="DO45" s="769"/>
      <c r="DP45" s="770"/>
      <c r="DQ45" s="768">
        <v>14536</v>
      </c>
      <c r="DR45" s="769"/>
      <c r="DS45" s="769"/>
      <c r="DT45" s="769"/>
      <c r="DU45" s="770"/>
      <c r="DV45" s="771"/>
      <c r="DW45" s="772"/>
      <c r="DX45" s="772"/>
      <c r="DY45" s="772"/>
      <c r="DZ45" s="773"/>
      <c r="EA45" s="191"/>
    </row>
    <row r="46" spans="1:131" s="192" customFormat="1" ht="26.25" customHeight="1">
      <c r="A46" s="205">
        <v>19</v>
      </c>
      <c r="B46" s="774"/>
      <c r="C46" s="775"/>
      <c r="D46" s="775"/>
      <c r="E46" s="775"/>
      <c r="F46" s="775"/>
      <c r="G46" s="775"/>
      <c r="H46" s="775"/>
      <c r="I46" s="775"/>
      <c r="J46" s="775"/>
      <c r="K46" s="775"/>
      <c r="L46" s="775"/>
      <c r="M46" s="775"/>
      <c r="N46" s="775"/>
      <c r="O46" s="775"/>
      <c r="P46" s="776"/>
      <c r="Q46" s="777"/>
      <c r="R46" s="744"/>
      <c r="S46" s="744"/>
      <c r="T46" s="744"/>
      <c r="U46" s="744"/>
      <c r="V46" s="744"/>
      <c r="W46" s="744"/>
      <c r="X46" s="744"/>
      <c r="Y46" s="744"/>
      <c r="Z46" s="744"/>
      <c r="AA46" s="744"/>
      <c r="AB46" s="744"/>
      <c r="AC46" s="744"/>
      <c r="AD46" s="744"/>
      <c r="AE46" s="745"/>
      <c r="AF46" s="837"/>
      <c r="AG46" s="744"/>
      <c r="AH46" s="744"/>
      <c r="AI46" s="744"/>
      <c r="AJ46" s="838"/>
      <c r="AK46" s="846"/>
      <c r="AL46" s="844"/>
      <c r="AM46" s="844"/>
      <c r="AN46" s="844"/>
      <c r="AO46" s="844"/>
      <c r="AP46" s="844"/>
      <c r="AQ46" s="844"/>
      <c r="AR46" s="844"/>
      <c r="AS46" s="844"/>
      <c r="AT46" s="844"/>
      <c r="AU46" s="844"/>
      <c r="AV46" s="844"/>
      <c r="AW46" s="844"/>
      <c r="AX46" s="844"/>
      <c r="AY46" s="844"/>
      <c r="AZ46" s="845"/>
      <c r="BA46" s="845"/>
      <c r="BB46" s="845"/>
      <c r="BC46" s="845"/>
      <c r="BD46" s="845"/>
      <c r="BE46" s="839"/>
      <c r="BF46" s="839"/>
      <c r="BG46" s="839"/>
      <c r="BH46" s="839"/>
      <c r="BI46" s="840"/>
      <c r="BJ46" s="197"/>
      <c r="BK46" s="197"/>
      <c r="BL46" s="197"/>
      <c r="BM46" s="197"/>
      <c r="BN46" s="197"/>
      <c r="BO46" s="209"/>
      <c r="BP46" s="209"/>
      <c r="BQ46" s="206">
        <v>40</v>
      </c>
      <c r="BR46" s="354"/>
      <c r="BS46" s="754" t="s">
        <v>561</v>
      </c>
      <c r="BT46" s="755"/>
      <c r="BU46" s="755"/>
      <c r="BV46" s="755"/>
      <c r="BW46" s="755"/>
      <c r="BX46" s="755"/>
      <c r="BY46" s="755"/>
      <c r="BZ46" s="755"/>
      <c r="CA46" s="755"/>
      <c r="CB46" s="755"/>
      <c r="CC46" s="755"/>
      <c r="CD46" s="755"/>
      <c r="CE46" s="755"/>
      <c r="CF46" s="755"/>
      <c r="CG46" s="756"/>
      <c r="CH46" s="768">
        <v>-4</v>
      </c>
      <c r="CI46" s="769"/>
      <c r="CJ46" s="769"/>
      <c r="CK46" s="769"/>
      <c r="CL46" s="770"/>
      <c r="CM46" s="768">
        <v>1831</v>
      </c>
      <c r="CN46" s="769"/>
      <c r="CO46" s="769"/>
      <c r="CP46" s="769"/>
      <c r="CQ46" s="770"/>
      <c r="CR46" s="768">
        <v>298</v>
      </c>
      <c r="CS46" s="769"/>
      <c r="CT46" s="769"/>
      <c r="CU46" s="769"/>
      <c r="CV46" s="770"/>
      <c r="CW46" s="768">
        <v>47</v>
      </c>
      <c r="CX46" s="769"/>
      <c r="CY46" s="769"/>
      <c r="CZ46" s="769"/>
      <c r="DA46" s="770"/>
      <c r="DB46" s="768" t="s">
        <v>571</v>
      </c>
      <c r="DC46" s="769"/>
      <c r="DD46" s="769"/>
      <c r="DE46" s="769"/>
      <c r="DF46" s="770"/>
      <c r="DG46" s="768" t="s">
        <v>570</v>
      </c>
      <c r="DH46" s="769"/>
      <c r="DI46" s="769"/>
      <c r="DJ46" s="769"/>
      <c r="DK46" s="770"/>
      <c r="DL46" s="768" t="s">
        <v>570</v>
      </c>
      <c r="DM46" s="769"/>
      <c r="DN46" s="769"/>
      <c r="DO46" s="769"/>
      <c r="DP46" s="770"/>
      <c r="DQ46" s="768" t="s">
        <v>570</v>
      </c>
      <c r="DR46" s="769"/>
      <c r="DS46" s="769"/>
      <c r="DT46" s="769"/>
      <c r="DU46" s="770"/>
      <c r="DV46" s="771"/>
      <c r="DW46" s="772"/>
      <c r="DX46" s="772"/>
      <c r="DY46" s="772"/>
      <c r="DZ46" s="773"/>
      <c r="EA46" s="191"/>
    </row>
    <row r="47" spans="1:131" s="192" customFormat="1" ht="26.25" customHeight="1">
      <c r="A47" s="205">
        <v>20</v>
      </c>
      <c r="B47" s="774"/>
      <c r="C47" s="775"/>
      <c r="D47" s="775"/>
      <c r="E47" s="775"/>
      <c r="F47" s="775"/>
      <c r="G47" s="775"/>
      <c r="H47" s="775"/>
      <c r="I47" s="775"/>
      <c r="J47" s="775"/>
      <c r="K47" s="775"/>
      <c r="L47" s="775"/>
      <c r="M47" s="775"/>
      <c r="N47" s="775"/>
      <c r="O47" s="775"/>
      <c r="P47" s="776"/>
      <c r="Q47" s="777"/>
      <c r="R47" s="744"/>
      <c r="S47" s="744"/>
      <c r="T47" s="744"/>
      <c r="U47" s="744"/>
      <c r="V47" s="744"/>
      <c r="W47" s="744"/>
      <c r="X47" s="744"/>
      <c r="Y47" s="744"/>
      <c r="Z47" s="744"/>
      <c r="AA47" s="744"/>
      <c r="AB47" s="744"/>
      <c r="AC47" s="744"/>
      <c r="AD47" s="744"/>
      <c r="AE47" s="745"/>
      <c r="AF47" s="837"/>
      <c r="AG47" s="744"/>
      <c r="AH47" s="744"/>
      <c r="AI47" s="744"/>
      <c r="AJ47" s="838"/>
      <c r="AK47" s="846"/>
      <c r="AL47" s="844"/>
      <c r="AM47" s="844"/>
      <c r="AN47" s="844"/>
      <c r="AO47" s="844"/>
      <c r="AP47" s="844"/>
      <c r="AQ47" s="844"/>
      <c r="AR47" s="844"/>
      <c r="AS47" s="844"/>
      <c r="AT47" s="844"/>
      <c r="AU47" s="844"/>
      <c r="AV47" s="844"/>
      <c r="AW47" s="844"/>
      <c r="AX47" s="844"/>
      <c r="AY47" s="844"/>
      <c r="AZ47" s="845"/>
      <c r="BA47" s="845"/>
      <c r="BB47" s="845"/>
      <c r="BC47" s="845"/>
      <c r="BD47" s="845"/>
      <c r="BE47" s="839"/>
      <c r="BF47" s="839"/>
      <c r="BG47" s="839"/>
      <c r="BH47" s="839"/>
      <c r="BI47" s="840"/>
      <c r="BJ47" s="197"/>
      <c r="BK47" s="197"/>
      <c r="BL47" s="197"/>
      <c r="BM47" s="197"/>
      <c r="BN47" s="197"/>
      <c r="BO47" s="209"/>
      <c r="BP47" s="209"/>
      <c r="BQ47" s="206">
        <v>41</v>
      </c>
      <c r="BR47" s="354"/>
      <c r="BS47" s="754" t="s">
        <v>562</v>
      </c>
      <c r="BT47" s="755"/>
      <c r="BU47" s="755"/>
      <c r="BV47" s="755"/>
      <c r="BW47" s="755"/>
      <c r="BX47" s="755"/>
      <c r="BY47" s="755"/>
      <c r="BZ47" s="755"/>
      <c r="CA47" s="755"/>
      <c r="CB47" s="755"/>
      <c r="CC47" s="755"/>
      <c r="CD47" s="755"/>
      <c r="CE47" s="755"/>
      <c r="CF47" s="755"/>
      <c r="CG47" s="756"/>
      <c r="CH47" s="768">
        <v>3</v>
      </c>
      <c r="CI47" s="769"/>
      <c r="CJ47" s="769"/>
      <c r="CK47" s="769"/>
      <c r="CL47" s="770"/>
      <c r="CM47" s="768">
        <v>1106</v>
      </c>
      <c r="CN47" s="769"/>
      <c r="CO47" s="769"/>
      <c r="CP47" s="769"/>
      <c r="CQ47" s="770"/>
      <c r="CR47" s="768">
        <v>375</v>
      </c>
      <c r="CS47" s="769"/>
      <c r="CT47" s="769"/>
      <c r="CU47" s="769"/>
      <c r="CV47" s="770"/>
      <c r="CW47" s="768" t="s">
        <v>570</v>
      </c>
      <c r="CX47" s="769"/>
      <c r="CY47" s="769"/>
      <c r="CZ47" s="769"/>
      <c r="DA47" s="770"/>
      <c r="DB47" s="768" t="s">
        <v>569</v>
      </c>
      <c r="DC47" s="769"/>
      <c r="DD47" s="769"/>
      <c r="DE47" s="769"/>
      <c r="DF47" s="770"/>
      <c r="DG47" s="768" t="s">
        <v>570</v>
      </c>
      <c r="DH47" s="769"/>
      <c r="DI47" s="769"/>
      <c r="DJ47" s="769"/>
      <c r="DK47" s="770"/>
      <c r="DL47" s="768" t="s">
        <v>570</v>
      </c>
      <c r="DM47" s="769"/>
      <c r="DN47" s="769"/>
      <c r="DO47" s="769"/>
      <c r="DP47" s="770"/>
      <c r="DQ47" s="768" t="s">
        <v>570</v>
      </c>
      <c r="DR47" s="769"/>
      <c r="DS47" s="769"/>
      <c r="DT47" s="769"/>
      <c r="DU47" s="770"/>
      <c r="DV47" s="771"/>
      <c r="DW47" s="772"/>
      <c r="DX47" s="772"/>
      <c r="DY47" s="772"/>
      <c r="DZ47" s="773"/>
      <c r="EA47" s="191"/>
    </row>
    <row r="48" spans="1:131" s="192" customFormat="1" ht="26.25" customHeight="1">
      <c r="A48" s="205">
        <v>21</v>
      </c>
      <c r="B48" s="774"/>
      <c r="C48" s="775"/>
      <c r="D48" s="775"/>
      <c r="E48" s="775"/>
      <c r="F48" s="775"/>
      <c r="G48" s="775"/>
      <c r="H48" s="775"/>
      <c r="I48" s="775"/>
      <c r="J48" s="775"/>
      <c r="K48" s="775"/>
      <c r="L48" s="775"/>
      <c r="M48" s="775"/>
      <c r="N48" s="775"/>
      <c r="O48" s="775"/>
      <c r="P48" s="776"/>
      <c r="Q48" s="777"/>
      <c r="R48" s="744"/>
      <c r="S48" s="744"/>
      <c r="T48" s="744"/>
      <c r="U48" s="744"/>
      <c r="V48" s="744"/>
      <c r="W48" s="744"/>
      <c r="X48" s="744"/>
      <c r="Y48" s="744"/>
      <c r="Z48" s="744"/>
      <c r="AA48" s="744"/>
      <c r="AB48" s="744"/>
      <c r="AC48" s="744"/>
      <c r="AD48" s="744"/>
      <c r="AE48" s="745"/>
      <c r="AF48" s="837"/>
      <c r="AG48" s="744"/>
      <c r="AH48" s="744"/>
      <c r="AI48" s="744"/>
      <c r="AJ48" s="838"/>
      <c r="AK48" s="846"/>
      <c r="AL48" s="844"/>
      <c r="AM48" s="844"/>
      <c r="AN48" s="844"/>
      <c r="AO48" s="844"/>
      <c r="AP48" s="844"/>
      <c r="AQ48" s="844"/>
      <c r="AR48" s="844"/>
      <c r="AS48" s="844"/>
      <c r="AT48" s="844"/>
      <c r="AU48" s="844"/>
      <c r="AV48" s="844"/>
      <c r="AW48" s="844"/>
      <c r="AX48" s="844"/>
      <c r="AY48" s="844"/>
      <c r="AZ48" s="845"/>
      <c r="BA48" s="845"/>
      <c r="BB48" s="845"/>
      <c r="BC48" s="845"/>
      <c r="BD48" s="845"/>
      <c r="BE48" s="839"/>
      <c r="BF48" s="839"/>
      <c r="BG48" s="839"/>
      <c r="BH48" s="839"/>
      <c r="BI48" s="840"/>
      <c r="BJ48" s="197"/>
      <c r="BK48" s="197"/>
      <c r="BL48" s="197"/>
      <c r="BM48" s="197"/>
      <c r="BN48" s="197"/>
      <c r="BO48" s="209"/>
      <c r="BP48" s="209"/>
      <c r="BQ48" s="206">
        <v>42</v>
      </c>
      <c r="BR48" s="354"/>
      <c r="BS48" s="856" t="s">
        <v>563</v>
      </c>
      <c r="BT48" s="857"/>
      <c r="BU48" s="857"/>
      <c r="BV48" s="857"/>
      <c r="BW48" s="857"/>
      <c r="BX48" s="857"/>
      <c r="BY48" s="857"/>
      <c r="BZ48" s="857"/>
      <c r="CA48" s="857"/>
      <c r="CB48" s="857"/>
      <c r="CC48" s="857"/>
      <c r="CD48" s="857"/>
      <c r="CE48" s="857"/>
      <c r="CF48" s="857"/>
      <c r="CG48" s="858"/>
      <c r="CH48" s="768">
        <v>-224</v>
      </c>
      <c r="CI48" s="769"/>
      <c r="CJ48" s="769"/>
      <c r="CK48" s="769"/>
      <c r="CL48" s="770"/>
      <c r="CM48" s="768">
        <v>4051</v>
      </c>
      <c r="CN48" s="769"/>
      <c r="CO48" s="769"/>
      <c r="CP48" s="769"/>
      <c r="CQ48" s="770"/>
      <c r="CR48" s="768">
        <v>2520</v>
      </c>
      <c r="CS48" s="769"/>
      <c r="CT48" s="769"/>
      <c r="CU48" s="769"/>
      <c r="CV48" s="770"/>
      <c r="CW48" s="768" t="s">
        <v>570</v>
      </c>
      <c r="CX48" s="769"/>
      <c r="CY48" s="769"/>
      <c r="CZ48" s="769"/>
      <c r="DA48" s="770"/>
      <c r="DB48" s="768" t="s">
        <v>570</v>
      </c>
      <c r="DC48" s="769"/>
      <c r="DD48" s="769"/>
      <c r="DE48" s="769"/>
      <c r="DF48" s="770"/>
      <c r="DG48" s="768" t="s">
        <v>570</v>
      </c>
      <c r="DH48" s="769"/>
      <c r="DI48" s="769"/>
      <c r="DJ48" s="769"/>
      <c r="DK48" s="770"/>
      <c r="DL48" s="768" t="s">
        <v>570</v>
      </c>
      <c r="DM48" s="769"/>
      <c r="DN48" s="769"/>
      <c r="DO48" s="769"/>
      <c r="DP48" s="770"/>
      <c r="DQ48" s="768" t="s">
        <v>570</v>
      </c>
      <c r="DR48" s="769"/>
      <c r="DS48" s="769"/>
      <c r="DT48" s="769"/>
      <c r="DU48" s="770"/>
      <c r="DV48" s="771"/>
      <c r="DW48" s="772"/>
      <c r="DX48" s="772"/>
      <c r="DY48" s="772"/>
      <c r="DZ48" s="773"/>
      <c r="EA48" s="191"/>
    </row>
    <row r="49" spans="1:131" s="192" customFormat="1" ht="26.25" customHeight="1">
      <c r="A49" s="205">
        <v>22</v>
      </c>
      <c r="B49" s="774"/>
      <c r="C49" s="775"/>
      <c r="D49" s="775"/>
      <c r="E49" s="775"/>
      <c r="F49" s="775"/>
      <c r="G49" s="775"/>
      <c r="H49" s="775"/>
      <c r="I49" s="775"/>
      <c r="J49" s="775"/>
      <c r="K49" s="775"/>
      <c r="L49" s="775"/>
      <c r="M49" s="775"/>
      <c r="N49" s="775"/>
      <c r="O49" s="775"/>
      <c r="P49" s="776"/>
      <c r="Q49" s="777"/>
      <c r="R49" s="744"/>
      <c r="S49" s="744"/>
      <c r="T49" s="744"/>
      <c r="U49" s="744"/>
      <c r="V49" s="744"/>
      <c r="W49" s="744"/>
      <c r="X49" s="744"/>
      <c r="Y49" s="744"/>
      <c r="Z49" s="744"/>
      <c r="AA49" s="744"/>
      <c r="AB49" s="744"/>
      <c r="AC49" s="744"/>
      <c r="AD49" s="744"/>
      <c r="AE49" s="745"/>
      <c r="AF49" s="837"/>
      <c r="AG49" s="744"/>
      <c r="AH49" s="744"/>
      <c r="AI49" s="744"/>
      <c r="AJ49" s="838"/>
      <c r="AK49" s="846"/>
      <c r="AL49" s="844"/>
      <c r="AM49" s="844"/>
      <c r="AN49" s="844"/>
      <c r="AO49" s="844"/>
      <c r="AP49" s="844"/>
      <c r="AQ49" s="844"/>
      <c r="AR49" s="844"/>
      <c r="AS49" s="844"/>
      <c r="AT49" s="844"/>
      <c r="AU49" s="844"/>
      <c r="AV49" s="844"/>
      <c r="AW49" s="844"/>
      <c r="AX49" s="844"/>
      <c r="AY49" s="844"/>
      <c r="AZ49" s="845"/>
      <c r="BA49" s="845"/>
      <c r="BB49" s="845"/>
      <c r="BC49" s="845"/>
      <c r="BD49" s="845"/>
      <c r="BE49" s="839"/>
      <c r="BF49" s="839"/>
      <c r="BG49" s="839"/>
      <c r="BH49" s="839"/>
      <c r="BI49" s="840"/>
      <c r="BJ49" s="197"/>
      <c r="BK49" s="197"/>
      <c r="BL49" s="197"/>
      <c r="BM49" s="197"/>
      <c r="BN49" s="197"/>
      <c r="BO49" s="209"/>
      <c r="BP49" s="209"/>
      <c r="BQ49" s="206">
        <v>43</v>
      </c>
      <c r="BR49" s="207"/>
      <c r="BS49" s="850" t="s">
        <v>565</v>
      </c>
      <c r="BT49" s="851"/>
      <c r="BU49" s="851"/>
      <c r="BV49" s="851"/>
      <c r="BW49" s="851"/>
      <c r="BX49" s="851"/>
      <c r="BY49" s="851"/>
      <c r="BZ49" s="851"/>
      <c r="CA49" s="851"/>
      <c r="CB49" s="851"/>
      <c r="CC49" s="851"/>
      <c r="CD49" s="851"/>
      <c r="CE49" s="851"/>
      <c r="CF49" s="851"/>
      <c r="CG49" s="852"/>
      <c r="CH49" s="853">
        <v>-81</v>
      </c>
      <c r="CI49" s="854"/>
      <c r="CJ49" s="854"/>
      <c r="CK49" s="854"/>
      <c r="CL49" s="855"/>
      <c r="CM49" s="853">
        <v>462</v>
      </c>
      <c r="CN49" s="854"/>
      <c r="CO49" s="854"/>
      <c r="CP49" s="854"/>
      <c r="CQ49" s="855"/>
      <c r="CR49" s="853">
        <v>150</v>
      </c>
      <c r="CS49" s="854"/>
      <c r="CT49" s="854"/>
      <c r="CU49" s="854"/>
      <c r="CV49" s="855"/>
      <c r="CW49" s="853">
        <v>26</v>
      </c>
      <c r="CX49" s="854"/>
      <c r="CY49" s="854"/>
      <c r="CZ49" s="854"/>
      <c r="DA49" s="855"/>
      <c r="DB49" s="853" t="s">
        <v>570</v>
      </c>
      <c r="DC49" s="854"/>
      <c r="DD49" s="854"/>
      <c r="DE49" s="854"/>
      <c r="DF49" s="855"/>
      <c r="DG49" s="768" t="s">
        <v>570</v>
      </c>
      <c r="DH49" s="769"/>
      <c r="DI49" s="769"/>
      <c r="DJ49" s="769"/>
      <c r="DK49" s="770"/>
      <c r="DL49" s="768" t="s">
        <v>570</v>
      </c>
      <c r="DM49" s="769"/>
      <c r="DN49" s="769"/>
      <c r="DO49" s="769"/>
      <c r="DP49" s="770"/>
      <c r="DQ49" s="768" t="s">
        <v>570</v>
      </c>
      <c r="DR49" s="769"/>
      <c r="DS49" s="769"/>
      <c r="DT49" s="769"/>
      <c r="DU49" s="770"/>
      <c r="DV49" s="771"/>
      <c r="DW49" s="772"/>
      <c r="DX49" s="772"/>
      <c r="DY49" s="772"/>
      <c r="DZ49" s="773"/>
      <c r="EA49" s="191"/>
    </row>
    <row r="50" spans="1:131" s="192" customFormat="1" ht="26.25" customHeight="1">
      <c r="A50" s="205">
        <v>23</v>
      </c>
      <c r="B50" s="774"/>
      <c r="C50" s="775"/>
      <c r="D50" s="775"/>
      <c r="E50" s="775"/>
      <c r="F50" s="775"/>
      <c r="G50" s="775"/>
      <c r="H50" s="775"/>
      <c r="I50" s="775"/>
      <c r="J50" s="775"/>
      <c r="K50" s="775"/>
      <c r="L50" s="775"/>
      <c r="M50" s="775"/>
      <c r="N50" s="775"/>
      <c r="O50" s="775"/>
      <c r="P50" s="776"/>
      <c r="Q50" s="859"/>
      <c r="R50" s="860"/>
      <c r="S50" s="860"/>
      <c r="T50" s="860"/>
      <c r="U50" s="860"/>
      <c r="V50" s="860"/>
      <c r="W50" s="860"/>
      <c r="X50" s="860"/>
      <c r="Y50" s="860"/>
      <c r="Z50" s="860"/>
      <c r="AA50" s="860"/>
      <c r="AB50" s="860"/>
      <c r="AC50" s="860"/>
      <c r="AD50" s="860"/>
      <c r="AE50" s="861"/>
      <c r="AF50" s="837"/>
      <c r="AG50" s="744"/>
      <c r="AH50" s="744"/>
      <c r="AI50" s="744"/>
      <c r="AJ50" s="838"/>
      <c r="AK50" s="862"/>
      <c r="AL50" s="860"/>
      <c r="AM50" s="860"/>
      <c r="AN50" s="860"/>
      <c r="AO50" s="860"/>
      <c r="AP50" s="860"/>
      <c r="AQ50" s="860"/>
      <c r="AR50" s="860"/>
      <c r="AS50" s="860"/>
      <c r="AT50" s="860"/>
      <c r="AU50" s="860"/>
      <c r="AV50" s="860"/>
      <c r="AW50" s="860"/>
      <c r="AX50" s="860"/>
      <c r="AY50" s="860"/>
      <c r="AZ50" s="863"/>
      <c r="BA50" s="863"/>
      <c r="BB50" s="863"/>
      <c r="BC50" s="863"/>
      <c r="BD50" s="863"/>
      <c r="BE50" s="839"/>
      <c r="BF50" s="839"/>
      <c r="BG50" s="839"/>
      <c r="BH50" s="839"/>
      <c r="BI50" s="840"/>
      <c r="BJ50" s="197"/>
      <c r="BK50" s="197"/>
      <c r="BL50" s="197"/>
      <c r="BM50" s="197"/>
      <c r="BN50" s="197"/>
      <c r="BO50" s="209"/>
      <c r="BP50" s="209"/>
      <c r="BQ50" s="206">
        <v>44</v>
      </c>
      <c r="BR50" s="207"/>
      <c r="BS50" s="850" t="s">
        <v>566</v>
      </c>
      <c r="BT50" s="851"/>
      <c r="BU50" s="851"/>
      <c r="BV50" s="851"/>
      <c r="BW50" s="851"/>
      <c r="BX50" s="851"/>
      <c r="BY50" s="851"/>
      <c r="BZ50" s="851"/>
      <c r="CA50" s="851"/>
      <c r="CB50" s="851"/>
      <c r="CC50" s="851"/>
      <c r="CD50" s="851"/>
      <c r="CE50" s="851"/>
      <c r="CF50" s="851"/>
      <c r="CG50" s="852"/>
      <c r="CH50" s="853">
        <v>55</v>
      </c>
      <c r="CI50" s="854"/>
      <c r="CJ50" s="854"/>
      <c r="CK50" s="854"/>
      <c r="CL50" s="855"/>
      <c r="CM50" s="853">
        <v>1557</v>
      </c>
      <c r="CN50" s="854"/>
      <c r="CO50" s="854"/>
      <c r="CP50" s="854"/>
      <c r="CQ50" s="855"/>
      <c r="CR50" s="853">
        <v>300</v>
      </c>
      <c r="CS50" s="854"/>
      <c r="CT50" s="854"/>
      <c r="CU50" s="854"/>
      <c r="CV50" s="855"/>
      <c r="CW50" s="853" t="s">
        <v>569</v>
      </c>
      <c r="CX50" s="854"/>
      <c r="CY50" s="854"/>
      <c r="CZ50" s="854"/>
      <c r="DA50" s="855"/>
      <c r="DB50" s="853" t="s">
        <v>570</v>
      </c>
      <c r="DC50" s="854"/>
      <c r="DD50" s="854"/>
      <c r="DE50" s="854"/>
      <c r="DF50" s="855"/>
      <c r="DG50" s="768" t="s">
        <v>570</v>
      </c>
      <c r="DH50" s="769"/>
      <c r="DI50" s="769"/>
      <c r="DJ50" s="769"/>
      <c r="DK50" s="770"/>
      <c r="DL50" s="768" t="s">
        <v>570</v>
      </c>
      <c r="DM50" s="769"/>
      <c r="DN50" s="769"/>
      <c r="DO50" s="769"/>
      <c r="DP50" s="770"/>
      <c r="DQ50" s="768" t="s">
        <v>570</v>
      </c>
      <c r="DR50" s="769"/>
      <c r="DS50" s="769"/>
      <c r="DT50" s="769"/>
      <c r="DU50" s="770"/>
      <c r="DV50" s="771"/>
      <c r="DW50" s="772"/>
      <c r="DX50" s="772"/>
      <c r="DY50" s="772"/>
      <c r="DZ50" s="773"/>
      <c r="EA50" s="191"/>
    </row>
    <row r="51" spans="1:131" s="192" customFormat="1" ht="26.25" customHeight="1">
      <c r="A51" s="205">
        <v>24</v>
      </c>
      <c r="B51" s="774"/>
      <c r="C51" s="775"/>
      <c r="D51" s="775"/>
      <c r="E51" s="775"/>
      <c r="F51" s="775"/>
      <c r="G51" s="775"/>
      <c r="H51" s="775"/>
      <c r="I51" s="775"/>
      <c r="J51" s="775"/>
      <c r="K51" s="775"/>
      <c r="L51" s="775"/>
      <c r="M51" s="775"/>
      <c r="N51" s="775"/>
      <c r="O51" s="775"/>
      <c r="P51" s="776"/>
      <c r="Q51" s="859"/>
      <c r="R51" s="860"/>
      <c r="S51" s="860"/>
      <c r="T51" s="860"/>
      <c r="U51" s="860"/>
      <c r="V51" s="860"/>
      <c r="W51" s="860"/>
      <c r="X51" s="860"/>
      <c r="Y51" s="860"/>
      <c r="Z51" s="860"/>
      <c r="AA51" s="860"/>
      <c r="AB51" s="860"/>
      <c r="AC51" s="860"/>
      <c r="AD51" s="860"/>
      <c r="AE51" s="861"/>
      <c r="AF51" s="837"/>
      <c r="AG51" s="744"/>
      <c r="AH51" s="744"/>
      <c r="AI51" s="744"/>
      <c r="AJ51" s="838"/>
      <c r="AK51" s="862"/>
      <c r="AL51" s="860"/>
      <c r="AM51" s="860"/>
      <c r="AN51" s="860"/>
      <c r="AO51" s="860"/>
      <c r="AP51" s="860"/>
      <c r="AQ51" s="860"/>
      <c r="AR51" s="860"/>
      <c r="AS51" s="860"/>
      <c r="AT51" s="860"/>
      <c r="AU51" s="860"/>
      <c r="AV51" s="860"/>
      <c r="AW51" s="860"/>
      <c r="AX51" s="860"/>
      <c r="AY51" s="860"/>
      <c r="AZ51" s="863"/>
      <c r="BA51" s="863"/>
      <c r="BB51" s="863"/>
      <c r="BC51" s="863"/>
      <c r="BD51" s="863"/>
      <c r="BE51" s="839"/>
      <c r="BF51" s="839"/>
      <c r="BG51" s="839"/>
      <c r="BH51" s="839"/>
      <c r="BI51" s="840"/>
      <c r="BJ51" s="197"/>
      <c r="BK51" s="197"/>
      <c r="BL51" s="197"/>
      <c r="BM51" s="197"/>
      <c r="BN51" s="197"/>
      <c r="BO51" s="209"/>
      <c r="BP51" s="209"/>
      <c r="BQ51" s="206">
        <v>45</v>
      </c>
      <c r="BR51" s="207"/>
      <c r="BS51" s="850" t="s">
        <v>567</v>
      </c>
      <c r="BT51" s="851"/>
      <c r="BU51" s="851"/>
      <c r="BV51" s="851"/>
      <c r="BW51" s="851"/>
      <c r="BX51" s="851"/>
      <c r="BY51" s="851"/>
      <c r="BZ51" s="851"/>
      <c r="CA51" s="851"/>
      <c r="CB51" s="851"/>
      <c r="CC51" s="851"/>
      <c r="CD51" s="851"/>
      <c r="CE51" s="851"/>
      <c r="CF51" s="851"/>
      <c r="CG51" s="852"/>
      <c r="CH51" s="853" t="s">
        <v>571</v>
      </c>
      <c r="CI51" s="854"/>
      <c r="CJ51" s="854"/>
      <c r="CK51" s="854"/>
      <c r="CL51" s="855"/>
      <c r="CM51" s="853">
        <v>250</v>
      </c>
      <c r="CN51" s="854"/>
      <c r="CO51" s="854"/>
      <c r="CP51" s="854"/>
      <c r="CQ51" s="855"/>
      <c r="CR51" s="853">
        <v>250</v>
      </c>
      <c r="CS51" s="854"/>
      <c r="CT51" s="854"/>
      <c r="CU51" s="854"/>
      <c r="CV51" s="855"/>
      <c r="CW51" s="853">
        <v>88</v>
      </c>
      <c r="CX51" s="854"/>
      <c r="CY51" s="854"/>
      <c r="CZ51" s="854"/>
      <c r="DA51" s="855"/>
      <c r="DB51" s="853" t="s">
        <v>570</v>
      </c>
      <c r="DC51" s="854"/>
      <c r="DD51" s="854"/>
      <c r="DE51" s="854"/>
      <c r="DF51" s="855"/>
      <c r="DG51" s="768" t="s">
        <v>570</v>
      </c>
      <c r="DH51" s="769"/>
      <c r="DI51" s="769"/>
      <c r="DJ51" s="769"/>
      <c r="DK51" s="770"/>
      <c r="DL51" s="768" t="s">
        <v>570</v>
      </c>
      <c r="DM51" s="769"/>
      <c r="DN51" s="769"/>
      <c r="DO51" s="769"/>
      <c r="DP51" s="770"/>
      <c r="DQ51" s="768" t="s">
        <v>570</v>
      </c>
      <c r="DR51" s="769"/>
      <c r="DS51" s="769"/>
      <c r="DT51" s="769"/>
      <c r="DU51" s="770"/>
      <c r="DV51" s="771"/>
      <c r="DW51" s="772"/>
      <c r="DX51" s="772"/>
      <c r="DY51" s="772"/>
      <c r="DZ51" s="773"/>
      <c r="EA51" s="191"/>
    </row>
    <row r="52" spans="1:131" s="192" customFormat="1" ht="26.25" customHeight="1">
      <c r="A52" s="205">
        <v>25</v>
      </c>
      <c r="B52" s="774"/>
      <c r="C52" s="775"/>
      <c r="D52" s="775"/>
      <c r="E52" s="775"/>
      <c r="F52" s="775"/>
      <c r="G52" s="775"/>
      <c r="H52" s="775"/>
      <c r="I52" s="775"/>
      <c r="J52" s="775"/>
      <c r="K52" s="775"/>
      <c r="L52" s="775"/>
      <c r="M52" s="775"/>
      <c r="N52" s="775"/>
      <c r="O52" s="775"/>
      <c r="P52" s="776"/>
      <c r="Q52" s="859"/>
      <c r="R52" s="860"/>
      <c r="S52" s="860"/>
      <c r="T52" s="860"/>
      <c r="U52" s="860"/>
      <c r="V52" s="860"/>
      <c r="W52" s="860"/>
      <c r="X52" s="860"/>
      <c r="Y52" s="860"/>
      <c r="Z52" s="860"/>
      <c r="AA52" s="860"/>
      <c r="AB52" s="860"/>
      <c r="AC52" s="860"/>
      <c r="AD52" s="860"/>
      <c r="AE52" s="861"/>
      <c r="AF52" s="837"/>
      <c r="AG52" s="744"/>
      <c r="AH52" s="744"/>
      <c r="AI52" s="744"/>
      <c r="AJ52" s="838"/>
      <c r="AK52" s="862"/>
      <c r="AL52" s="860"/>
      <c r="AM52" s="860"/>
      <c r="AN52" s="860"/>
      <c r="AO52" s="860"/>
      <c r="AP52" s="860"/>
      <c r="AQ52" s="860"/>
      <c r="AR52" s="860"/>
      <c r="AS52" s="860"/>
      <c r="AT52" s="860"/>
      <c r="AU52" s="860"/>
      <c r="AV52" s="860"/>
      <c r="AW52" s="860"/>
      <c r="AX52" s="860"/>
      <c r="AY52" s="860"/>
      <c r="AZ52" s="863"/>
      <c r="BA52" s="863"/>
      <c r="BB52" s="863"/>
      <c r="BC52" s="863"/>
      <c r="BD52" s="863"/>
      <c r="BE52" s="839"/>
      <c r="BF52" s="839"/>
      <c r="BG52" s="839"/>
      <c r="BH52" s="839"/>
      <c r="BI52" s="840"/>
      <c r="BJ52" s="197"/>
      <c r="BK52" s="197"/>
      <c r="BL52" s="197"/>
      <c r="BM52" s="197"/>
      <c r="BN52" s="197"/>
      <c r="BO52" s="209"/>
      <c r="BP52" s="209"/>
      <c r="BQ52" s="206">
        <v>46</v>
      </c>
      <c r="BR52" s="207"/>
      <c r="BS52" s="850" t="s">
        <v>568</v>
      </c>
      <c r="BT52" s="851"/>
      <c r="BU52" s="851"/>
      <c r="BV52" s="851"/>
      <c r="BW52" s="851"/>
      <c r="BX52" s="851"/>
      <c r="BY52" s="851"/>
      <c r="BZ52" s="851"/>
      <c r="CA52" s="851"/>
      <c r="CB52" s="851"/>
      <c r="CC52" s="851"/>
      <c r="CD52" s="851"/>
      <c r="CE52" s="851"/>
      <c r="CF52" s="851"/>
      <c r="CG52" s="852"/>
      <c r="CH52" s="853">
        <v>-12</v>
      </c>
      <c r="CI52" s="854"/>
      <c r="CJ52" s="854"/>
      <c r="CK52" s="854"/>
      <c r="CL52" s="855"/>
      <c r="CM52" s="853">
        <v>80</v>
      </c>
      <c r="CN52" s="854"/>
      <c r="CO52" s="854"/>
      <c r="CP52" s="854"/>
      <c r="CQ52" s="855"/>
      <c r="CR52" s="853">
        <v>15</v>
      </c>
      <c r="CS52" s="854"/>
      <c r="CT52" s="854"/>
      <c r="CU52" s="854"/>
      <c r="CV52" s="855"/>
      <c r="CW52" s="853">
        <v>10</v>
      </c>
      <c r="CX52" s="854"/>
      <c r="CY52" s="854"/>
      <c r="CZ52" s="854"/>
      <c r="DA52" s="855"/>
      <c r="DB52" s="853" t="s">
        <v>570</v>
      </c>
      <c r="DC52" s="854"/>
      <c r="DD52" s="854"/>
      <c r="DE52" s="854"/>
      <c r="DF52" s="855"/>
      <c r="DG52" s="768" t="s">
        <v>570</v>
      </c>
      <c r="DH52" s="769"/>
      <c r="DI52" s="769"/>
      <c r="DJ52" s="769"/>
      <c r="DK52" s="770"/>
      <c r="DL52" s="768" t="s">
        <v>570</v>
      </c>
      <c r="DM52" s="769"/>
      <c r="DN52" s="769"/>
      <c r="DO52" s="769"/>
      <c r="DP52" s="770"/>
      <c r="DQ52" s="768" t="s">
        <v>570</v>
      </c>
      <c r="DR52" s="769"/>
      <c r="DS52" s="769"/>
      <c r="DT52" s="769"/>
      <c r="DU52" s="770"/>
      <c r="DV52" s="771"/>
      <c r="DW52" s="772"/>
      <c r="DX52" s="772"/>
      <c r="DY52" s="772"/>
      <c r="DZ52" s="773"/>
      <c r="EA52" s="191"/>
    </row>
    <row r="53" spans="1:131" s="192" customFormat="1" ht="26.25" customHeight="1">
      <c r="A53" s="205">
        <v>26</v>
      </c>
      <c r="B53" s="774"/>
      <c r="C53" s="775"/>
      <c r="D53" s="775"/>
      <c r="E53" s="775"/>
      <c r="F53" s="775"/>
      <c r="G53" s="775"/>
      <c r="H53" s="775"/>
      <c r="I53" s="775"/>
      <c r="J53" s="775"/>
      <c r="K53" s="775"/>
      <c r="L53" s="775"/>
      <c r="M53" s="775"/>
      <c r="N53" s="775"/>
      <c r="O53" s="775"/>
      <c r="P53" s="776"/>
      <c r="Q53" s="859"/>
      <c r="R53" s="860"/>
      <c r="S53" s="860"/>
      <c r="T53" s="860"/>
      <c r="U53" s="860"/>
      <c r="V53" s="860"/>
      <c r="W53" s="860"/>
      <c r="X53" s="860"/>
      <c r="Y53" s="860"/>
      <c r="Z53" s="860"/>
      <c r="AA53" s="860"/>
      <c r="AB53" s="860"/>
      <c r="AC53" s="860"/>
      <c r="AD53" s="860"/>
      <c r="AE53" s="861"/>
      <c r="AF53" s="837"/>
      <c r="AG53" s="744"/>
      <c r="AH53" s="744"/>
      <c r="AI53" s="744"/>
      <c r="AJ53" s="838"/>
      <c r="AK53" s="862"/>
      <c r="AL53" s="860"/>
      <c r="AM53" s="860"/>
      <c r="AN53" s="860"/>
      <c r="AO53" s="860"/>
      <c r="AP53" s="860"/>
      <c r="AQ53" s="860"/>
      <c r="AR53" s="860"/>
      <c r="AS53" s="860"/>
      <c r="AT53" s="860"/>
      <c r="AU53" s="860"/>
      <c r="AV53" s="860"/>
      <c r="AW53" s="860"/>
      <c r="AX53" s="860"/>
      <c r="AY53" s="860"/>
      <c r="AZ53" s="863"/>
      <c r="BA53" s="863"/>
      <c r="BB53" s="863"/>
      <c r="BC53" s="863"/>
      <c r="BD53" s="863"/>
      <c r="BE53" s="839"/>
      <c r="BF53" s="839"/>
      <c r="BG53" s="839"/>
      <c r="BH53" s="839"/>
      <c r="BI53" s="840"/>
      <c r="BJ53" s="197"/>
      <c r="BK53" s="197"/>
      <c r="BL53" s="197"/>
      <c r="BM53" s="197"/>
      <c r="BN53" s="197"/>
      <c r="BO53" s="209"/>
      <c r="BP53" s="209"/>
      <c r="BQ53" s="206">
        <v>47</v>
      </c>
      <c r="BR53" s="207"/>
      <c r="BS53" s="850"/>
      <c r="BT53" s="851"/>
      <c r="BU53" s="851"/>
      <c r="BV53" s="851"/>
      <c r="BW53" s="851"/>
      <c r="BX53" s="851"/>
      <c r="BY53" s="851"/>
      <c r="BZ53" s="851"/>
      <c r="CA53" s="851"/>
      <c r="CB53" s="851"/>
      <c r="CC53" s="851"/>
      <c r="CD53" s="851"/>
      <c r="CE53" s="851"/>
      <c r="CF53" s="851"/>
      <c r="CG53" s="852"/>
      <c r="CH53" s="853"/>
      <c r="CI53" s="854"/>
      <c r="CJ53" s="854"/>
      <c r="CK53" s="854"/>
      <c r="CL53" s="855"/>
      <c r="CM53" s="853"/>
      <c r="CN53" s="854"/>
      <c r="CO53" s="854"/>
      <c r="CP53" s="854"/>
      <c r="CQ53" s="855"/>
      <c r="CR53" s="853"/>
      <c r="CS53" s="854"/>
      <c r="CT53" s="854"/>
      <c r="CU53" s="854"/>
      <c r="CV53" s="855"/>
      <c r="CW53" s="853"/>
      <c r="CX53" s="854"/>
      <c r="CY53" s="854"/>
      <c r="CZ53" s="854"/>
      <c r="DA53" s="855"/>
      <c r="DB53" s="853"/>
      <c r="DC53" s="854"/>
      <c r="DD53" s="854"/>
      <c r="DE53" s="854"/>
      <c r="DF53" s="855"/>
      <c r="DG53" s="853"/>
      <c r="DH53" s="854"/>
      <c r="DI53" s="854"/>
      <c r="DJ53" s="854"/>
      <c r="DK53" s="855"/>
      <c r="DL53" s="853"/>
      <c r="DM53" s="854"/>
      <c r="DN53" s="854"/>
      <c r="DO53" s="854"/>
      <c r="DP53" s="855"/>
      <c r="DQ53" s="853"/>
      <c r="DR53" s="854"/>
      <c r="DS53" s="854"/>
      <c r="DT53" s="854"/>
      <c r="DU53" s="855"/>
      <c r="DV53" s="771"/>
      <c r="DW53" s="772"/>
      <c r="DX53" s="772"/>
      <c r="DY53" s="772"/>
      <c r="DZ53" s="773"/>
      <c r="EA53" s="191"/>
    </row>
    <row r="54" spans="1:131" s="192" customFormat="1" ht="26.25" customHeight="1">
      <c r="A54" s="205">
        <v>27</v>
      </c>
      <c r="B54" s="774"/>
      <c r="C54" s="775"/>
      <c r="D54" s="775"/>
      <c r="E54" s="775"/>
      <c r="F54" s="775"/>
      <c r="G54" s="775"/>
      <c r="H54" s="775"/>
      <c r="I54" s="775"/>
      <c r="J54" s="775"/>
      <c r="K54" s="775"/>
      <c r="L54" s="775"/>
      <c r="M54" s="775"/>
      <c r="N54" s="775"/>
      <c r="O54" s="775"/>
      <c r="P54" s="776"/>
      <c r="Q54" s="859"/>
      <c r="R54" s="860"/>
      <c r="S54" s="860"/>
      <c r="T54" s="860"/>
      <c r="U54" s="860"/>
      <c r="V54" s="860"/>
      <c r="W54" s="860"/>
      <c r="X54" s="860"/>
      <c r="Y54" s="860"/>
      <c r="Z54" s="860"/>
      <c r="AA54" s="860"/>
      <c r="AB54" s="860"/>
      <c r="AC54" s="860"/>
      <c r="AD54" s="860"/>
      <c r="AE54" s="861"/>
      <c r="AF54" s="837"/>
      <c r="AG54" s="744"/>
      <c r="AH54" s="744"/>
      <c r="AI54" s="744"/>
      <c r="AJ54" s="838"/>
      <c r="AK54" s="862"/>
      <c r="AL54" s="860"/>
      <c r="AM54" s="860"/>
      <c r="AN54" s="860"/>
      <c r="AO54" s="860"/>
      <c r="AP54" s="860"/>
      <c r="AQ54" s="860"/>
      <c r="AR54" s="860"/>
      <c r="AS54" s="860"/>
      <c r="AT54" s="860"/>
      <c r="AU54" s="860"/>
      <c r="AV54" s="860"/>
      <c r="AW54" s="860"/>
      <c r="AX54" s="860"/>
      <c r="AY54" s="860"/>
      <c r="AZ54" s="863"/>
      <c r="BA54" s="863"/>
      <c r="BB54" s="863"/>
      <c r="BC54" s="863"/>
      <c r="BD54" s="863"/>
      <c r="BE54" s="839"/>
      <c r="BF54" s="839"/>
      <c r="BG54" s="839"/>
      <c r="BH54" s="839"/>
      <c r="BI54" s="840"/>
      <c r="BJ54" s="197"/>
      <c r="BK54" s="197"/>
      <c r="BL54" s="197"/>
      <c r="BM54" s="197"/>
      <c r="BN54" s="197"/>
      <c r="BO54" s="209"/>
      <c r="BP54" s="209"/>
      <c r="BQ54" s="206">
        <v>48</v>
      </c>
      <c r="BR54" s="207"/>
      <c r="BS54" s="850"/>
      <c r="BT54" s="851"/>
      <c r="BU54" s="851"/>
      <c r="BV54" s="851"/>
      <c r="BW54" s="851"/>
      <c r="BX54" s="851"/>
      <c r="BY54" s="851"/>
      <c r="BZ54" s="851"/>
      <c r="CA54" s="851"/>
      <c r="CB54" s="851"/>
      <c r="CC54" s="851"/>
      <c r="CD54" s="851"/>
      <c r="CE54" s="851"/>
      <c r="CF54" s="851"/>
      <c r="CG54" s="852"/>
      <c r="CH54" s="853"/>
      <c r="CI54" s="854"/>
      <c r="CJ54" s="854"/>
      <c r="CK54" s="854"/>
      <c r="CL54" s="855"/>
      <c r="CM54" s="853"/>
      <c r="CN54" s="854"/>
      <c r="CO54" s="854"/>
      <c r="CP54" s="854"/>
      <c r="CQ54" s="855"/>
      <c r="CR54" s="853"/>
      <c r="CS54" s="854"/>
      <c r="CT54" s="854"/>
      <c r="CU54" s="854"/>
      <c r="CV54" s="855"/>
      <c r="CW54" s="853"/>
      <c r="CX54" s="854"/>
      <c r="CY54" s="854"/>
      <c r="CZ54" s="854"/>
      <c r="DA54" s="855"/>
      <c r="DB54" s="853"/>
      <c r="DC54" s="854"/>
      <c r="DD54" s="854"/>
      <c r="DE54" s="854"/>
      <c r="DF54" s="855"/>
      <c r="DG54" s="853"/>
      <c r="DH54" s="854"/>
      <c r="DI54" s="854"/>
      <c r="DJ54" s="854"/>
      <c r="DK54" s="855"/>
      <c r="DL54" s="853"/>
      <c r="DM54" s="854"/>
      <c r="DN54" s="854"/>
      <c r="DO54" s="854"/>
      <c r="DP54" s="855"/>
      <c r="DQ54" s="853"/>
      <c r="DR54" s="854"/>
      <c r="DS54" s="854"/>
      <c r="DT54" s="854"/>
      <c r="DU54" s="855"/>
      <c r="DV54" s="771"/>
      <c r="DW54" s="772"/>
      <c r="DX54" s="772"/>
      <c r="DY54" s="772"/>
      <c r="DZ54" s="773"/>
      <c r="EA54" s="191"/>
    </row>
    <row r="55" spans="1:131" s="192" customFormat="1" ht="26.25" customHeight="1">
      <c r="A55" s="205">
        <v>28</v>
      </c>
      <c r="B55" s="774"/>
      <c r="C55" s="775"/>
      <c r="D55" s="775"/>
      <c r="E55" s="775"/>
      <c r="F55" s="775"/>
      <c r="G55" s="775"/>
      <c r="H55" s="775"/>
      <c r="I55" s="775"/>
      <c r="J55" s="775"/>
      <c r="K55" s="775"/>
      <c r="L55" s="775"/>
      <c r="M55" s="775"/>
      <c r="N55" s="775"/>
      <c r="O55" s="775"/>
      <c r="P55" s="776"/>
      <c r="Q55" s="859"/>
      <c r="R55" s="860"/>
      <c r="S55" s="860"/>
      <c r="T55" s="860"/>
      <c r="U55" s="860"/>
      <c r="V55" s="860"/>
      <c r="W55" s="860"/>
      <c r="X55" s="860"/>
      <c r="Y55" s="860"/>
      <c r="Z55" s="860"/>
      <c r="AA55" s="860"/>
      <c r="AB55" s="860"/>
      <c r="AC55" s="860"/>
      <c r="AD55" s="860"/>
      <c r="AE55" s="861"/>
      <c r="AF55" s="837"/>
      <c r="AG55" s="744"/>
      <c r="AH55" s="744"/>
      <c r="AI55" s="744"/>
      <c r="AJ55" s="838"/>
      <c r="AK55" s="862"/>
      <c r="AL55" s="860"/>
      <c r="AM55" s="860"/>
      <c r="AN55" s="860"/>
      <c r="AO55" s="860"/>
      <c r="AP55" s="860"/>
      <c r="AQ55" s="860"/>
      <c r="AR55" s="860"/>
      <c r="AS55" s="860"/>
      <c r="AT55" s="860"/>
      <c r="AU55" s="860"/>
      <c r="AV55" s="860"/>
      <c r="AW55" s="860"/>
      <c r="AX55" s="860"/>
      <c r="AY55" s="860"/>
      <c r="AZ55" s="863"/>
      <c r="BA55" s="863"/>
      <c r="BB55" s="863"/>
      <c r="BC55" s="863"/>
      <c r="BD55" s="863"/>
      <c r="BE55" s="839"/>
      <c r="BF55" s="839"/>
      <c r="BG55" s="839"/>
      <c r="BH55" s="839"/>
      <c r="BI55" s="840"/>
      <c r="BJ55" s="197"/>
      <c r="BK55" s="197"/>
      <c r="BL55" s="197"/>
      <c r="BM55" s="197"/>
      <c r="BN55" s="197"/>
      <c r="BO55" s="209"/>
      <c r="BP55" s="209"/>
      <c r="BQ55" s="206">
        <v>49</v>
      </c>
      <c r="BR55" s="207"/>
      <c r="BS55" s="850"/>
      <c r="BT55" s="851"/>
      <c r="BU55" s="851"/>
      <c r="BV55" s="851"/>
      <c r="BW55" s="851"/>
      <c r="BX55" s="851"/>
      <c r="BY55" s="851"/>
      <c r="BZ55" s="851"/>
      <c r="CA55" s="851"/>
      <c r="CB55" s="851"/>
      <c r="CC55" s="851"/>
      <c r="CD55" s="851"/>
      <c r="CE55" s="851"/>
      <c r="CF55" s="851"/>
      <c r="CG55" s="852"/>
      <c r="CH55" s="853"/>
      <c r="CI55" s="854"/>
      <c r="CJ55" s="854"/>
      <c r="CK55" s="854"/>
      <c r="CL55" s="855"/>
      <c r="CM55" s="853"/>
      <c r="CN55" s="854"/>
      <c r="CO55" s="854"/>
      <c r="CP55" s="854"/>
      <c r="CQ55" s="855"/>
      <c r="CR55" s="853"/>
      <c r="CS55" s="854"/>
      <c r="CT55" s="854"/>
      <c r="CU55" s="854"/>
      <c r="CV55" s="855"/>
      <c r="CW55" s="853"/>
      <c r="CX55" s="854"/>
      <c r="CY55" s="854"/>
      <c r="CZ55" s="854"/>
      <c r="DA55" s="855"/>
      <c r="DB55" s="853"/>
      <c r="DC55" s="854"/>
      <c r="DD55" s="854"/>
      <c r="DE55" s="854"/>
      <c r="DF55" s="855"/>
      <c r="DG55" s="853"/>
      <c r="DH55" s="854"/>
      <c r="DI55" s="854"/>
      <c r="DJ55" s="854"/>
      <c r="DK55" s="855"/>
      <c r="DL55" s="853"/>
      <c r="DM55" s="854"/>
      <c r="DN55" s="854"/>
      <c r="DO55" s="854"/>
      <c r="DP55" s="855"/>
      <c r="DQ55" s="853"/>
      <c r="DR55" s="854"/>
      <c r="DS55" s="854"/>
      <c r="DT55" s="854"/>
      <c r="DU55" s="855"/>
      <c r="DV55" s="771"/>
      <c r="DW55" s="772"/>
      <c r="DX55" s="772"/>
      <c r="DY55" s="772"/>
      <c r="DZ55" s="773"/>
      <c r="EA55" s="191"/>
    </row>
    <row r="56" spans="1:131" s="192" customFormat="1" ht="26.25" customHeight="1">
      <c r="A56" s="205">
        <v>29</v>
      </c>
      <c r="B56" s="774"/>
      <c r="C56" s="775"/>
      <c r="D56" s="775"/>
      <c r="E56" s="775"/>
      <c r="F56" s="775"/>
      <c r="G56" s="775"/>
      <c r="H56" s="775"/>
      <c r="I56" s="775"/>
      <c r="J56" s="775"/>
      <c r="K56" s="775"/>
      <c r="L56" s="775"/>
      <c r="M56" s="775"/>
      <c r="N56" s="775"/>
      <c r="O56" s="775"/>
      <c r="P56" s="776"/>
      <c r="Q56" s="859"/>
      <c r="R56" s="860"/>
      <c r="S56" s="860"/>
      <c r="T56" s="860"/>
      <c r="U56" s="860"/>
      <c r="V56" s="860"/>
      <c r="W56" s="860"/>
      <c r="X56" s="860"/>
      <c r="Y56" s="860"/>
      <c r="Z56" s="860"/>
      <c r="AA56" s="860"/>
      <c r="AB56" s="860"/>
      <c r="AC56" s="860"/>
      <c r="AD56" s="860"/>
      <c r="AE56" s="861"/>
      <c r="AF56" s="837"/>
      <c r="AG56" s="744"/>
      <c r="AH56" s="744"/>
      <c r="AI56" s="744"/>
      <c r="AJ56" s="838"/>
      <c r="AK56" s="862"/>
      <c r="AL56" s="860"/>
      <c r="AM56" s="860"/>
      <c r="AN56" s="860"/>
      <c r="AO56" s="860"/>
      <c r="AP56" s="860"/>
      <c r="AQ56" s="860"/>
      <c r="AR56" s="860"/>
      <c r="AS56" s="860"/>
      <c r="AT56" s="860"/>
      <c r="AU56" s="860"/>
      <c r="AV56" s="860"/>
      <c r="AW56" s="860"/>
      <c r="AX56" s="860"/>
      <c r="AY56" s="860"/>
      <c r="AZ56" s="863"/>
      <c r="BA56" s="863"/>
      <c r="BB56" s="863"/>
      <c r="BC56" s="863"/>
      <c r="BD56" s="863"/>
      <c r="BE56" s="839"/>
      <c r="BF56" s="839"/>
      <c r="BG56" s="839"/>
      <c r="BH56" s="839"/>
      <c r="BI56" s="840"/>
      <c r="BJ56" s="197"/>
      <c r="BK56" s="197"/>
      <c r="BL56" s="197"/>
      <c r="BM56" s="197"/>
      <c r="BN56" s="197"/>
      <c r="BO56" s="209"/>
      <c r="BP56" s="209"/>
      <c r="BQ56" s="206">
        <v>50</v>
      </c>
      <c r="BR56" s="207"/>
      <c r="BS56" s="850"/>
      <c r="BT56" s="851"/>
      <c r="BU56" s="851"/>
      <c r="BV56" s="851"/>
      <c r="BW56" s="851"/>
      <c r="BX56" s="851"/>
      <c r="BY56" s="851"/>
      <c r="BZ56" s="851"/>
      <c r="CA56" s="851"/>
      <c r="CB56" s="851"/>
      <c r="CC56" s="851"/>
      <c r="CD56" s="851"/>
      <c r="CE56" s="851"/>
      <c r="CF56" s="851"/>
      <c r="CG56" s="852"/>
      <c r="CH56" s="853"/>
      <c r="CI56" s="854"/>
      <c r="CJ56" s="854"/>
      <c r="CK56" s="854"/>
      <c r="CL56" s="855"/>
      <c r="CM56" s="853"/>
      <c r="CN56" s="854"/>
      <c r="CO56" s="854"/>
      <c r="CP56" s="854"/>
      <c r="CQ56" s="855"/>
      <c r="CR56" s="853"/>
      <c r="CS56" s="854"/>
      <c r="CT56" s="854"/>
      <c r="CU56" s="854"/>
      <c r="CV56" s="855"/>
      <c r="CW56" s="853"/>
      <c r="CX56" s="854"/>
      <c r="CY56" s="854"/>
      <c r="CZ56" s="854"/>
      <c r="DA56" s="855"/>
      <c r="DB56" s="853"/>
      <c r="DC56" s="854"/>
      <c r="DD56" s="854"/>
      <c r="DE56" s="854"/>
      <c r="DF56" s="855"/>
      <c r="DG56" s="853"/>
      <c r="DH56" s="854"/>
      <c r="DI56" s="854"/>
      <c r="DJ56" s="854"/>
      <c r="DK56" s="855"/>
      <c r="DL56" s="853"/>
      <c r="DM56" s="854"/>
      <c r="DN56" s="854"/>
      <c r="DO56" s="854"/>
      <c r="DP56" s="855"/>
      <c r="DQ56" s="853"/>
      <c r="DR56" s="854"/>
      <c r="DS56" s="854"/>
      <c r="DT56" s="854"/>
      <c r="DU56" s="855"/>
      <c r="DV56" s="771"/>
      <c r="DW56" s="772"/>
      <c r="DX56" s="772"/>
      <c r="DY56" s="772"/>
      <c r="DZ56" s="773"/>
      <c r="EA56" s="191"/>
    </row>
    <row r="57" spans="1:131" s="192" customFormat="1" ht="26.25" customHeight="1">
      <c r="A57" s="205">
        <v>30</v>
      </c>
      <c r="B57" s="774"/>
      <c r="C57" s="775"/>
      <c r="D57" s="775"/>
      <c r="E57" s="775"/>
      <c r="F57" s="775"/>
      <c r="G57" s="775"/>
      <c r="H57" s="775"/>
      <c r="I57" s="775"/>
      <c r="J57" s="775"/>
      <c r="K57" s="775"/>
      <c r="L57" s="775"/>
      <c r="M57" s="775"/>
      <c r="N57" s="775"/>
      <c r="O57" s="775"/>
      <c r="P57" s="776"/>
      <c r="Q57" s="859"/>
      <c r="R57" s="860"/>
      <c r="S57" s="860"/>
      <c r="T57" s="860"/>
      <c r="U57" s="860"/>
      <c r="V57" s="860"/>
      <c r="W57" s="860"/>
      <c r="X57" s="860"/>
      <c r="Y57" s="860"/>
      <c r="Z57" s="860"/>
      <c r="AA57" s="860"/>
      <c r="AB57" s="860"/>
      <c r="AC57" s="860"/>
      <c r="AD57" s="860"/>
      <c r="AE57" s="861"/>
      <c r="AF57" s="837"/>
      <c r="AG57" s="744"/>
      <c r="AH57" s="744"/>
      <c r="AI57" s="744"/>
      <c r="AJ57" s="838"/>
      <c r="AK57" s="862"/>
      <c r="AL57" s="860"/>
      <c r="AM57" s="860"/>
      <c r="AN57" s="860"/>
      <c r="AO57" s="860"/>
      <c r="AP57" s="860"/>
      <c r="AQ57" s="860"/>
      <c r="AR57" s="860"/>
      <c r="AS57" s="860"/>
      <c r="AT57" s="860"/>
      <c r="AU57" s="860"/>
      <c r="AV57" s="860"/>
      <c r="AW57" s="860"/>
      <c r="AX57" s="860"/>
      <c r="AY57" s="860"/>
      <c r="AZ57" s="863"/>
      <c r="BA57" s="863"/>
      <c r="BB57" s="863"/>
      <c r="BC57" s="863"/>
      <c r="BD57" s="863"/>
      <c r="BE57" s="839"/>
      <c r="BF57" s="839"/>
      <c r="BG57" s="839"/>
      <c r="BH57" s="839"/>
      <c r="BI57" s="840"/>
      <c r="BJ57" s="197"/>
      <c r="BK57" s="197"/>
      <c r="BL57" s="197"/>
      <c r="BM57" s="197"/>
      <c r="BN57" s="197"/>
      <c r="BO57" s="209"/>
      <c r="BP57" s="209"/>
      <c r="BQ57" s="206">
        <v>51</v>
      </c>
      <c r="BR57" s="207"/>
      <c r="BS57" s="850"/>
      <c r="BT57" s="851"/>
      <c r="BU57" s="851"/>
      <c r="BV57" s="851"/>
      <c r="BW57" s="851"/>
      <c r="BX57" s="851"/>
      <c r="BY57" s="851"/>
      <c r="BZ57" s="851"/>
      <c r="CA57" s="851"/>
      <c r="CB57" s="851"/>
      <c r="CC57" s="851"/>
      <c r="CD57" s="851"/>
      <c r="CE57" s="851"/>
      <c r="CF57" s="851"/>
      <c r="CG57" s="852"/>
      <c r="CH57" s="853"/>
      <c r="CI57" s="854"/>
      <c r="CJ57" s="854"/>
      <c r="CK57" s="854"/>
      <c r="CL57" s="855"/>
      <c r="CM57" s="853"/>
      <c r="CN57" s="854"/>
      <c r="CO57" s="854"/>
      <c r="CP57" s="854"/>
      <c r="CQ57" s="855"/>
      <c r="CR57" s="853"/>
      <c r="CS57" s="854"/>
      <c r="CT57" s="854"/>
      <c r="CU57" s="854"/>
      <c r="CV57" s="855"/>
      <c r="CW57" s="853"/>
      <c r="CX57" s="854"/>
      <c r="CY57" s="854"/>
      <c r="CZ57" s="854"/>
      <c r="DA57" s="855"/>
      <c r="DB57" s="853"/>
      <c r="DC57" s="854"/>
      <c r="DD57" s="854"/>
      <c r="DE57" s="854"/>
      <c r="DF57" s="855"/>
      <c r="DG57" s="853"/>
      <c r="DH57" s="854"/>
      <c r="DI57" s="854"/>
      <c r="DJ57" s="854"/>
      <c r="DK57" s="855"/>
      <c r="DL57" s="853"/>
      <c r="DM57" s="854"/>
      <c r="DN57" s="854"/>
      <c r="DO57" s="854"/>
      <c r="DP57" s="855"/>
      <c r="DQ57" s="853"/>
      <c r="DR57" s="854"/>
      <c r="DS57" s="854"/>
      <c r="DT57" s="854"/>
      <c r="DU57" s="855"/>
      <c r="DV57" s="771"/>
      <c r="DW57" s="772"/>
      <c r="DX57" s="772"/>
      <c r="DY57" s="772"/>
      <c r="DZ57" s="773"/>
      <c r="EA57" s="191"/>
    </row>
    <row r="58" spans="1:131" s="192" customFormat="1" ht="26.25" customHeight="1">
      <c r="A58" s="205">
        <v>31</v>
      </c>
      <c r="B58" s="774"/>
      <c r="C58" s="775"/>
      <c r="D58" s="775"/>
      <c r="E58" s="775"/>
      <c r="F58" s="775"/>
      <c r="G58" s="775"/>
      <c r="H58" s="775"/>
      <c r="I58" s="775"/>
      <c r="J58" s="775"/>
      <c r="K58" s="775"/>
      <c r="L58" s="775"/>
      <c r="M58" s="775"/>
      <c r="N58" s="775"/>
      <c r="O58" s="775"/>
      <c r="P58" s="776"/>
      <c r="Q58" s="859"/>
      <c r="R58" s="860"/>
      <c r="S58" s="860"/>
      <c r="T58" s="860"/>
      <c r="U58" s="860"/>
      <c r="V58" s="860"/>
      <c r="W58" s="860"/>
      <c r="X58" s="860"/>
      <c r="Y58" s="860"/>
      <c r="Z58" s="860"/>
      <c r="AA58" s="860"/>
      <c r="AB58" s="860"/>
      <c r="AC58" s="860"/>
      <c r="AD58" s="860"/>
      <c r="AE58" s="861"/>
      <c r="AF58" s="837"/>
      <c r="AG58" s="744"/>
      <c r="AH58" s="744"/>
      <c r="AI58" s="744"/>
      <c r="AJ58" s="838"/>
      <c r="AK58" s="862"/>
      <c r="AL58" s="860"/>
      <c r="AM58" s="860"/>
      <c r="AN58" s="860"/>
      <c r="AO58" s="860"/>
      <c r="AP58" s="860"/>
      <c r="AQ58" s="860"/>
      <c r="AR58" s="860"/>
      <c r="AS58" s="860"/>
      <c r="AT58" s="860"/>
      <c r="AU58" s="860"/>
      <c r="AV58" s="860"/>
      <c r="AW58" s="860"/>
      <c r="AX58" s="860"/>
      <c r="AY58" s="860"/>
      <c r="AZ58" s="863"/>
      <c r="BA58" s="863"/>
      <c r="BB58" s="863"/>
      <c r="BC58" s="863"/>
      <c r="BD58" s="863"/>
      <c r="BE58" s="839"/>
      <c r="BF58" s="839"/>
      <c r="BG58" s="839"/>
      <c r="BH58" s="839"/>
      <c r="BI58" s="840"/>
      <c r="BJ58" s="197"/>
      <c r="BK58" s="197"/>
      <c r="BL58" s="197"/>
      <c r="BM58" s="197"/>
      <c r="BN58" s="197"/>
      <c r="BO58" s="209"/>
      <c r="BP58" s="209"/>
      <c r="BQ58" s="206">
        <v>52</v>
      </c>
      <c r="BR58" s="207"/>
      <c r="BS58" s="850"/>
      <c r="BT58" s="851"/>
      <c r="BU58" s="851"/>
      <c r="BV58" s="851"/>
      <c r="BW58" s="851"/>
      <c r="BX58" s="851"/>
      <c r="BY58" s="851"/>
      <c r="BZ58" s="851"/>
      <c r="CA58" s="851"/>
      <c r="CB58" s="851"/>
      <c r="CC58" s="851"/>
      <c r="CD58" s="851"/>
      <c r="CE58" s="851"/>
      <c r="CF58" s="851"/>
      <c r="CG58" s="852"/>
      <c r="CH58" s="853"/>
      <c r="CI58" s="854"/>
      <c r="CJ58" s="854"/>
      <c r="CK58" s="854"/>
      <c r="CL58" s="855"/>
      <c r="CM58" s="853"/>
      <c r="CN58" s="854"/>
      <c r="CO58" s="854"/>
      <c r="CP58" s="854"/>
      <c r="CQ58" s="855"/>
      <c r="CR58" s="853"/>
      <c r="CS58" s="854"/>
      <c r="CT58" s="854"/>
      <c r="CU58" s="854"/>
      <c r="CV58" s="855"/>
      <c r="CW58" s="853"/>
      <c r="CX58" s="854"/>
      <c r="CY58" s="854"/>
      <c r="CZ58" s="854"/>
      <c r="DA58" s="855"/>
      <c r="DB58" s="853"/>
      <c r="DC58" s="854"/>
      <c r="DD58" s="854"/>
      <c r="DE58" s="854"/>
      <c r="DF58" s="855"/>
      <c r="DG58" s="853"/>
      <c r="DH58" s="854"/>
      <c r="DI58" s="854"/>
      <c r="DJ58" s="854"/>
      <c r="DK58" s="855"/>
      <c r="DL58" s="853"/>
      <c r="DM58" s="854"/>
      <c r="DN58" s="854"/>
      <c r="DO58" s="854"/>
      <c r="DP58" s="855"/>
      <c r="DQ58" s="853"/>
      <c r="DR58" s="854"/>
      <c r="DS58" s="854"/>
      <c r="DT58" s="854"/>
      <c r="DU58" s="855"/>
      <c r="DV58" s="771"/>
      <c r="DW58" s="772"/>
      <c r="DX58" s="772"/>
      <c r="DY58" s="772"/>
      <c r="DZ58" s="773"/>
      <c r="EA58" s="191"/>
    </row>
    <row r="59" spans="1:131" s="192" customFormat="1" ht="26.25" customHeight="1">
      <c r="A59" s="205">
        <v>32</v>
      </c>
      <c r="B59" s="774"/>
      <c r="C59" s="775"/>
      <c r="D59" s="775"/>
      <c r="E59" s="775"/>
      <c r="F59" s="775"/>
      <c r="G59" s="775"/>
      <c r="H59" s="775"/>
      <c r="I59" s="775"/>
      <c r="J59" s="775"/>
      <c r="K59" s="775"/>
      <c r="L59" s="775"/>
      <c r="M59" s="775"/>
      <c r="N59" s="775"/>
      <c r="O59" s="775"/>
      <c r="P59" s="776"/>
      <c r="Q59" s="859"/>
      <c r="R59" s="860"/>
      <c r="S59" s="860"/>
      <c r="T59" s="860"/>
      <c r="U59" s="860"/>
      <c r="V59" s="860"/>
      <c r="W59" s="860"/>
      <c r="X59" s="860"/>
      <c r="Y59" s="860"/>
      <c r="Z59" s="860"/>
      <c r="AA59" s="860"/>
      <c r="AB59" s="860"/>
      <c r="AC59" s="860"/>
      <c r="AD59" s="860"/>
      <c r="AE59" s="861"/>
      <c r="AF59" s="837"/>
      <c r="AG59" s="744"/>
      <c r="AH59" s="744"/>
      <c r="AI59" s="744"/>
      <c r="AJ59" s="838"/>
      <c r="AK59" s="862"/>
      <c r="AL59" s="860"/>
      <c r="AM59" s="860"/>
      <c r="AN59" s="860"/>
      <c r="AO59" s="860"/>
      <c r="AP59" s="860"/>
      <c r="AQ59" s="860"/>
      <c r="AR59" s="860"/>
      <c r="AS59" s="860"/>
      <c r="AT59" s="860"/>
      <c r="AU59" s="860"/>
      <c r="AV59" s="860"/>
      <c r="AW59" s="860"/>
      <c r="AX59" s="860"/>
      <c r="AY59" s="860"/>
      <c r="AZ59" s="863"/>
      <c r="BA59" s="863"/>
      <c r="BB59" s="863"/>
      <c r="BC59" s="863"/>
      <c r="BD59" s="863"/>
      <c r="BE59" s="839"/>
      <c r="BF59" s="839"/>
      <c r="BG59" s="839"/>
      <c r="BH59" s="839"/>
      <c r="BI59" s="840"/>
      <c r="BJ59" s="197"/>
      <c r="BK59" s="197"/>
      <c r="BL59" s="197"/>
      <c r="BM59" s="197"/>
      <c r="BN59" s="197"/>
      <c r="BO59" s="209"/>
      <c r="BP59" s="209"/>
      <c r="BQ59" s="206">
        <v>53</v>
      </c>
      <c r="BR59" s="207"/>
      <c r="BS59" s="850"/>
      <c r="BT59" s="851"/>
      <c r="BU59" s="851"/>
      <c r="BV59" s="851"/>
      <c r="BW59" s="851"/>
      <c r="BX59" s="851"/>
      <c r="BY59" s="851"/>
      <c r="BZ59" s="851"/>
      <c r="CA59" s="851"/>
      <c r="CB59" s="851"/>
      <c r="CC59" s="851"/>
      <c r="CD59" s="851"/>
      <c r="CE59" s="851"/>
      <c r="CF59" s="851"/>
      <c r="CG59" s="852"/>
      <c r="CH59" s="853"/>
      <c r="CI59" s="854"/>
      <c r="CJ59" s="854"/>
      <c r="CK59" s="854"/>
      <c r="CL59" s="855"/>
      <c r="CM59" s="853"/>
      <c r="CN59" s="854"/>
      <c r="CO59" s="854"/>
      <c r="CP59" s="854"/>
      <c r="CQ59" s="855"/>
      <c r="CR59" s="853"/>
      <c r="CS59" s="854"/>
      <c r="CT59" s="854"/>
      <c r="CU59" s="854"/>
      <c r="CV59" s="855"/>
      <c r="CW59" s="853"/>
      <c r="CX59" s="854"/>
      <c r="CY59" s="854"/>
      <c r="CZ59" s="854"/>
      <c r="DA59" s="855"/>
      <c r="DB59" s="853"/>
      <c r="DC59" s="854"/>
      <c r="DD59" s="854"/>
      <c r="DE59" s="854"/>
      <c r="DF59" s="855"/>
      <c r="DG59" s="853"/>
      <c r="DH59" s="854"/>
      <c r="DI59" s="854"/>
      <c r="DJ59" s="854"/>
      <c r="DK59" s="855"/>
      <c r="DL59" s="853"/>
      <c r="DM59" s="854"/>
      <c r="DN59" s="854"/>
      <c r="DO59" s="854"/>
      <c r="DP59" s="855"/>
      <c r="DQ59" s="853"/>
      <c r="DR59" s="854"/>
      <c r="DS59" s="854"/>
      <c r="DT59" s="854"/>
      <c r="DU59" s="855"/>
      <c r="DV59" s="771"/>
      <c r="DW59" s="772"/>
      <c r="DX59" s="772"/>
      <c r="DY59" s="772"/>
      <c r="DZ59" s="773"/>
      <c r="EA59" s="191"/>
    </row>
    <row r="60" spans="1:131" s="192" customFormat="1" ht="26.25" customHeight="1">
      <c r="A60" s="205">
        <v>33</v>
      </c>
      <c r="B60" s="774"/>
      <c r="C60" s="775"/>
      <c r="D60" s="775"/>
      <c r="E60" s="775"/>
      <c r="F60" s="775"/>
      <c r="G60" s="775"/>
      <c r="H60" s="775"/>
      <c r="I60" s="775"/>
      <c r="J60" s="775"/>
      <c r="K60" s="775"/>
      <c r="L60" s="775"/>
      <c r="M60" s="775"/>
      <c r="N60" s="775"/>
      <c r="O60" s="775"/>
      <c r="P60" s="776"/>
      <c r="Q60" s="859"/>
      <c r="R60" s="860"/>
      <c r="S60" s="860"/>
      <c r="T60" s="860"/>
      <c r="U60" s="860"/>
      <c r="V60" s="860"/>
      <c r="W60" s="860"/>
      <c r="X60" s="860"/>
      <c r="Y60" s="860"/>
      <c r="Z60" s="860"/>
      <c r="AA60" s="860"/>
      <c r="AB60" s="860"/>
      <c r="AC60" s="860"/>
      <c r="AD60" s="860"/>
      <c r="AE60" s="861"/>
      <c r="AF60" s="837"/>
      <c r="AG60" s="744"/>
      <c r="AH60" s="744"/>
      <c r="AI60" s="744"/>
      <c r="AJ60" s="838"/>
      <c r="AK60" s="862"/>
      <c r="AL60" s="860"/>
      <c r="AM60" s="860"/>
      <c r="AN60" s="860"/>
      <c r="AO60" s="860"/>
      <c r="AP60" s="860"/>
      <c r="AQ60" s="860"/>
      <c r="AR60" s="860"/>
      <c r="AS60" s="860"/>
      <c r="AT60" s="860"/>
      <c r="AU60" s="860"/>
      <c r="AV60" s="860"/>
      <c r="AW60" s="860"/>
      <c r="AX60" s="860"/>
      <c r="AY60" s="860"/>
      <c r="AZ60" s="863"/>
      <c r="BA60" s="863"/>
      <c r="BB60" s="863"/>
      <c r="BC60" s="863"/>
      <c r="BD60" s="863"/>
      <c r="BE60" s="839"/>
      <c r="BF60" s="839"/>
      <c r="BG60" s="839"/>
      <c r="BH60" s="839"/>
      <c r="BI60" s="840"/>
      <c r="BJ60" s="197"/>
      <c r="BK60" s="197"/>
      <c r="BL60" s="197"/>
      <c r="BM60" s="197"/>
      <c r="BN60" s="197"/>
      <c r="BO60" s="209"/>
      <c r="BP60" s="209"/>
      <c r="BQ60" s="206">
        <v>54</v>
      </c>
      <c r="BR60" s="207"/>
      <c r="BS60" s="850"/>
      <c r="BT60" s="851"/>
      <c r="BU60" s="851"/>
      <c r="BV60" s="851"/>
      <c r="BW60" s="851"/>
      <c r="BX60" s="851"/>
      <c r="BY60" s="851"/>
      <c r="BZ60" s="851"/>
      <c r="CA60" s="851"/>
      <c r="CB60" s="851"/>
      <c r="CC60" s="851"/>
      <c r="CD60" s="851"/>
      <c r="CE60" s="851"/>
      <c r="CF60" s="851"/>
      <c r="CG60" s="852"/>
      <c r="CH60" s="853"/>
      <c r="CI60" s="854"/>
      <c r="CJ60" s="854"/>
      <c r="CK60" s="854"/>
      <c r="CL60" s="855"/>
      <c r="CM60" s="853"/>
      <c r="CN60" s="854"/>
      <c r="CO60" s="854"/>
      <c r="CP60" s="854"/>
      <c r="CQ60" s="855"/>
      <c r="CR60" s="853"/>
      <c r="CS60" s="854"/>
      <c r="CT60" s="854"/>
      <c r="CU60" s="854"/>
      <c r="CV60" s="855"/>
      <c r="CW60" s="853"/>
      <c r="CX60" s="854"/>
      <c r="CY60" s="854"/>
      <c r="CZ60" s="854"/>
      <c r="DA60" s="855"/>
      <c r="DB60" s="853"/>
      <c r="DC60" s="854"/>
      <c r="DD60" s="854"/>
      <c r="DE60" s="854"/>
      <c r="DF60" s="855"/>
      <c r="DG60" s="853"/>
      <c r="DH60" s="854"/>
      <c r="DI60" s="854"/>
      <c r="DJ60" s="854"/>
      <c r="DK60" s="855"/>
      <c r="DL60" s="853"/>
      <c r="DM60" s="854"/>
      <c r="DN60" s="854"/>
      <c r="DO60" s="854"/>
      <c r="DP60" s="855"/>
      <c r="DQ60" s="853"/>
      <c r="DR60" s="854"/>
      <c r="DS60" s="854"/>
      <c r="DT60" s="854"/>
      <c r="DU60" s="855"/>
      <c r="DV60" s="771"/>
      <c r="DW60" s="772"/>
      <c r="DX60" s="772"/>
      <c r="DY60" s="772"/>
      <c r="DZ60" s="773"/>
      <c r="EA60" s="191"/>
    </row>
    <row r="61" spans="1:131" s="192" customFormat="1" ht="26.25" customHeight="1" thickBot="1">
      <c r="A61" s="205">
        <v>34</v>
      </c>
      <c r="B61" s="774"/>
      <c r="C61" s="775"/>
      <c r="D61" s="775"/>
      <c r="E61" s="775"/>
      <c r="F61" s="775"/>
      <c r="G61" s="775"/>
      <c r="H61" s="775"/>
      <c r="I61" s="775"/>
      <c r="J61" s="775"/>
      <c r="K61" s="775"/>
      <c r="L61" s="775"/>
      <c r="M61" s="775"/>
      <c r="N61" s="775"/>
      <c r="O61" s="775"/>
      <c r="P61" s="776"/>
      <c r="Q61" s="859"/>
      <c r="R61" s="860"/>
      <c r="S61" s="860"/>
      <c r="T61" s="860"/>
      <c r="U61" s="860"/>
      <c r="V61" s="860"/>
      <c r="W61" s="860"/>
      <c r="X61" s="860"/>
      <c r="Y61" s="860"/>
      <c r="Z61" s="860"/>
      <c r="AA61" s="860"/>
      <c r="AB61" s="860"/>
      <c r="AC61" s="860"/>
      <c r="AD61" s="860"/>
      <c r="AE61" s="861"/>
      <c r="AF61" s="837"/>
      <c r="AG61" s="744"/>
      <c r="AH61" s="744"/>
      <c r="AI61" s="744"/>
      <c r="AJ61" s="838"/>
      <c r="AK61" s="862"/>
      <c r="AL61" s="860"/>
      <c r="AM61" s="860"/>
      <c r="AN61" s="860"/>
      <c r="AO61" s="860"/>
      <c r="AP61" s="860"/>
      <c r="AQ61" s="860"/>
      <c r="AR61" s="860"/>
      <c r="AS61" s="860"/>
      <c r="AT61" s="860"/>
      <c r="AU61" s="860"/>
      <c r="AV61" s="860"/>
      <c r="AW61" s="860"/>
      <c r="AX61" s="860"/>
      <c r="AY61" s="860"/>
      <c r="AZ61" s="863"/>
      <c r="BA61" s="863"/>
      <c r="BB61" s="863"/>
      <c r="BC61" s="863"/>
      <c r="BD61" s="863"/>
      <c r="BE61" s="839"/>
      <c r="BF61" s="839"/>
      <c r="BG61" s="839"/>
      <c r="BH61" s="839"/>
      <c r="BI61" s="840"/>
      <c r="BJ61" s="197"/>
      <c r="BK61" s="197"/>
      <c r="BL61" s="197"/>
      <c r="BM61" s="197"/>
      <c r="BN61" s="197"/>
      <c r="BO61" s="209"/>
      <c r="BP61" s="209"/>
      <c r="BQ61" s="206">
        <v>55</v>
      </c>
      <c r="BR61" s="207"/>
      <c r="BS61" s="850"/>
      <c r="BT61" s="851"/>
      <c r="BU61" s="851"/>
      <c r="BV61" s="851"/>
      <c r="BW61" s="851"/>
      <c r="BX61" s="851"/>
      <c r="BY61" s="851"/>
      <c r="BZ61" s="851"/>
      <c r="CA61" s="851"/>
      <c r="CB61" s="851"/>
      <c r="CC61" s="851"/>
      <c r="CD61" s="851"/>
      <c r="CE61" s="851"/>
      <c r="CF61" s="851"/>
      <c r="CG61" s="852"/>
      <c r="CH61" s="853"/>
      <c r="CI61" s="854"/>
      <c r="CJ61" s="854"/>
      <c r="CK61" s="854"/>
      <c r="CL61" s="855"/>
      <c r="CM61" s="853"/>
      <c r="CN61" s="854"/>
      <c r="CO61" s="854"/>
      <c r="CP61" s="854"/>
      <c r="CQ61" s="855"/>
      <c r="CR61" s="853"/>
      <c r="CS61" s="854"/>
      <c r="CT61" s="854"/>
      <c r="CU61" s="854"/>
      <c r="CV61" s="855"/>
      <c r="CW61" s="853"/>
      <c r="CX61" s="854"/>
      <c r="CY61" s="854"/>
      <c r="CZ61" s="854"/>
      <c r="DA61" s="855"/>
      <c r="DB61" s="853"/>
      <c r="DC61" s="854"/>
      <c r="DD61" s="854"/>
      <c r="DE61" s="854"/>
      <c r="DF61" s="855"/>
      <c r="DG61" s="853"/>
      <c r="DH61" s="854"/>
      <c r="DI61" s="854"/>
      <c r="DJ61" s="854"/>
      <c r="DK61" s="855"/>
      <c r="DL61" s="853"/>
      <c r="DM61" s="854"/>
      <c r="DN61" s="854"/>
      <c r="DO61" s="854"/>
      <c r="DP61" s="855"/>
      <c r="DQ61" s="853"/>
      <c r="DR61" s="854"/>
      <c r="DS61" s="854"/>
      <c r="DT61" s="854"/>
      <c r="DU61" s="855"/>
      <c r="DV61" s="771"/>
      <c r="DW61" s="772"/>
      <c r="DX61" s="772"/>
      <c r="DY61" s="772"/>
      <c r="DZ61" s="773"/>
      <c r="EA61" s="191"/>
    </row>
    <row r="62" spans="1:131" s="192" customFormat="1" ht="26.25" customHeight="1">
      <c r="A62" s="205">
        <v>35</v>
      </c>
      <c r="B62" s="874"/>
      <c r="C62" s="875"/>
      <c r="D62" s="875"/>
      <c r="E62" s="875"/>
      <c r="F62" s="875"/>
      <c r="G62" s="875"/>
      <c r="H62" s="875"/>
      <c r="I62" s="875"/>
      <c r="J62" s="875"/>
      <c r="K62" s="875"/>
      <c r="L62" s="875"/>
      <c r="M62" s="875"/>
      <c r="N62" s="875"/>
      <c r="O62" s="875"/>
      <c r="P62" s="876"/>
      <c r="Q62" s="859"/>
      <c r="R62" s="860"/>
      <c r="S62" s="860"/>
      <c r="T62" s="860"/>
      <c r="U62" s="860"/>
      <c r="V62" s="860"/>
      <c r="W62" s="860"/>
      <c r="X62" s="860"/>
      <c r="Y62" s="860"/>
      <c r="Z62" s="860"/>
      <c r="AA62" s="860"/>
      <c r="AB62" s="860"/>
      <c r="AC62" s="860"/>
      <c r="AD62" s="860"/>
      <c r="AE62" s="861"/>
      <c r="AF62" s="877"/>
      <c r="AG62" s="860"/>
      <c r="AH62" s="860"/>
      <c r="AI62" s="860"/>
      <c r="AJ62" s="878"/>
      <c r="AK62" s="862"/>
      <c r="AL62" s="860"/>
      <c r="AM62" s="860"/>
      <c r="AN62" s="860"/>
      <c r="AO62" s="860"/>
      <c r="AP62" s="860"/>
      <c r="AQ62" s="860"/>
      <c r="AR62" s="860"/>
      <c r="AS62" s="860"/>
      <c r="AT62" s="860"/>
      <c r="AU62" s="860"/>
      <c r="AV62" s="860"/>
      <c r="AW62" s="860"/>
      <c r="AX62" s="860"/>
      <c r="AY62" s="860"/>
      <c r="AZ62" s="863"/>
      <c r="BA62" s="863"/>
      <c r="BB62" s="863"/>
      <c r="BC62" s="863"/>
      <c r="BD62" s="863"/>
      <c r="BE62" s="871"/>
      <c r="BF62" s="871"/>
      <c r="BG62" s="871"/>
      <c r="BH62" s="871"/>
      <c r="BI62" s="872"/>
      <c r="BJ62" s="873" t="s">
        <v>351</v>
      </c>
      <c r="BK62" s="808"/>
      <c r="BL62" s="808"/>
      <c r="BM62" s="808"/>
      <c r="BN62" s="809"/>
      <c r="BO62" s="209"/>
      <c r="BP62" s="209"/>
      <c r="BQ62" s="206">
        <v>56</v>
      </c>
      <c r="BR62" s="207"/>
      <c r="BS62" s="850"/>
      <c r="BT62" s="851"/>
      <c r="BU62" s="851"/>
      <c r="BV62" s="851"/>
      <c r="BW62" s="851"/>
      <c r="BX62" s="851"/>
      <c r="BY62" s="851"/>
      <c r="BZ62" s="851"/>
      <c r="CA62" s="851"/>
      <c r="CB62" s="851"/>
      <c r="CC62" s="851"/>
      <c r="CD62" s="851"/>
      <c r="CE62" s="851"/>
      <c r="CF62" s="851"/>
      <c r="CG62" s="852"/>
      <c r="CH62" s="853"/>
      <c r="CI62" s="854"/>
      <c r="CJ62" s="854"/>
      <c r="CK62" s="854"/>
      <c r="CL62" s="855"/>
      <c r="CM62" s="853"/>
      <c r="CN62" s="854"/>
      <c r="CO62" s="854"/>
      <c r="CP62" s="854"/>
      <c r="CQ62" s="855"/>
      <c r="CR62" s="853"/>
      <c r="CS62" s="854"/>
      <c r="CT62" s="854"/>
      <c r="CU62" s="854"/>
      <c r="CV62" s="855"/>
      <c r="CW62" s="853"/>
      <c r="CX62" s="854"/>
      <c r="CY62" s="854"/>
      <c r="CZ62" s="854"/>
      <c r="DA62" s="855"/>
      <c r="DB62" s="853"/>
      <c r="DC62" s="854"/>
      <c r="DD62" s="854"/>
      <c r="DE62" s="854"/>
      <c r="DF62" s="855"/>
      <c r="DG62" s="853"/>
      <c r="DH62" s="854"/>
      <c r="DI62" s="854"/>
      <c r="DJ62" s="854"/>
      <c r="DK62" s="855"/>
      <c r="DL62" s="853"/>
      <c r="DM62" s="854"/>
      <c r="DN62" s="854"/>
      <c r="DO62" s="854"/>
      <c r="DP62" s="855"/>
      <c r="DQ62" s="853"/>
      <c r="DR62" s="854"/>
      <c r="DS62" s="854"/>
      <c r="DT62" s="854"/>
      <c r="DU62" s="855"/>
      <c r="DV62" s="771"/>
      <c r="DW62" s="772"/>
      <c r="DX62" s="772"/>
      <c r="DY62" s="772"/>
      <c r="DZ62" s="773"/>
      <c r="EA62" s="191"/>
    </row>
    <row r="63" spans="1:131" s="192" customFormat="1" ht="26.25" customHeight="1" thickBot="1">
      <c r="A63" s="208" t="s">
        <v>333</v>
      </c>
      <c r="B63" s="792" t="s">
        <v>352</v>
      </c>
      <c r="C63" s="793"/>
      <c r="D63" s="793"/>
      <c r="E63" s="793"/>
      <c r="F63" s="793"/>
      <c r="G63" s="793"/>
      <c r="H63" s="793"/>
      <c r="I63" s="793"/>
      <c r="J63" s="793"/>
      <c r="K63" s="793"/>
      <c r="L63" s="793"/>
      <c r="M63" s="793"/>
      <c r="N63" s="793"/>
      <c r="O63" s="793"/>
      <c r="P63" s="794"/>
      <c r="Q63" s="864"/>
      <c r="R63" s="865"/>
      <c r="S63" s="865"/>
      <c r="T63" s="865"/>
      <c r="U63" s="865"/>
      <c r="V63" s="865"/>
      <c r="W63" s="865"/>
      <c r="X63" s="865"/>
      <c r="Y63" s="865"/>
      <c r="Z63" s="865"/>
      <c r="AA63" s="865"/>
      <c r="AB63" s="865"/>
      <c r="AC63" s="865"/>
      <c r="AD63" s="865"/>
      <c r="AE63" s="866"/>
      <c r="AF63" s="867">
        <v>14236</v>
      </c>
      <c r="AG63" s="868"/>
      <c r="AH63" s="868"/>
      <c r="AI63" s="868"/>
      <c r="AJ63" s="869"/>
      <c r="AK63" s="870"/>
      <c r="AL63" s="865"/>
      <c r="AM63" s="865"/>
      <c r="AN63" s="865"/>
      <c r="AO63" s="865"/>
      <c r="AP63" s="868">
        <v>57855</v>
      </c>
      <c r="AQ63" s="868"/>
      <c r="AR63" s="868"/>
      <c r="AS63" s="868"/>
      <c r="AT63" s="868"/>
      <c r="AU63" s="868">
        <v>31587</v>
      </c>
      <c r="AV63" s="868"/>
      <c r="AW63" s="868"/>
      <c r="AX63" s="868"/>
      <c r="AY63" s="868"/>
      <c r="AZ63" s="879"/>
      <c r="BA63" s="879"/>
      <c r="BB63" s="879"/>
      <c r="BC63" s="879"/>
      <c r="BD63" s="879"/>
      <c r="BE63" s="880"/>
      <c r="BF63" s="880"/>
      <c r="BG63" s="880"/>
      <c r="BH63" s="880"/>
      <c r="BI63" s="881"/>
      <c r="BJ63" s="882" t="s">
        <v>353</v>
      </c>
      <c r="BK63" s="883"/>
      <c r="BL63" s="883"/>
      <c r="BM63" s="883"/>
      <c r="BN63" s="884"/>
      <c r="BO63" s="209"/>
      <c r="BP63" s="209"/>
      <c r="BQ63" s="206">
        <v>57</v>
      </c>
      <c r="BR63" s="207"/>
      <c r="BS63" s="850"/>
      <c r="BT63" s="851"/>
      <c r="BU63" s="851"/>
      <c r="BV63" s="851"/>
      <c r="BW63" s="851"/>
      <c r="BX63" s="851"/>
      <c r="BY63" s="851"/>
      <c r="BZ63" s="851"/>
      <c r="CA63" s="851"/>
      <c r="CB63" s="851"/>
      <c r="CC63" s="851"/>
      <c r="CD63" s="851"/>
      <c r="CE63" s="851"/>
      <c r="CF63" s="851"/>
      <c r="CG63" s="852"/>
      <c r="CH63" s="853"/>
      <c r="CI63" s="854"/>
      <c r="CJ63" s="854"/>
      <c r="CK63" s="854"/>
      <c r="CL63" s="855"/>
      <c r="CM63" s="853"/>
      <c r="CN63" s="854"/>
      <c r="CO63" s="854"/>
      <c r="CP63" s="854"/>
      <c r="CQ63" s="855"/>
      <c r="CR63" s="853"/>
      <c r="CS63" s="854"/>
      <c r="CT63" s="854"/>
      <c r="CU63" s="854"/>
      <c r="CV63" s="855"/>
      <c r="CW63" s="853"/>
      <c r="CX63" s="854"/>
      <c r="CY63" s="854"/>
      <c r="CZ63" s="854"/>
      <c r="DA63" s="855"/>
      <c r="DB63" s="853"/>
      <c r="DC63" s="854"/>
      <c r="DD63" s="854"/>
      <c r="DE63" s="854"/>
      <c r="DF63" s="855"/>
      <c r="DG63" s="853"/>
      <c r="DH63" s="854"/>
      <c r="DI63" s="854"/>
      <c r="DJ63" s="854"/>
      <c r="DK63" s="855"/>
      <c r="DL63" s="853"/>
      <c r="DM63" s="854"/>
      <c r="DN63" s="854"/>
      <c r="DO63" s="854"/>
      <c r="DP63" s="855"/>
      <c r="DQ63" s="853"/>
      <c r="DR63" s="854"/>
      <c r="DS63" s="854"/>
      <c r="DT63" s="854"/>
      <c r="DU63" s="855"/>
      <c r="DV63" s="771"/>
      <c r="DW63" s="772"/>
      <c r="DX63" s="772"/>
      <c r="DY63" s="772"/>
      <c r="DZ63" s="773"/>
      <c r="EA63" s="191"/>
    </row>
    <row r="64" spans="1:131" s="192" customFormat="1" ht="26.25" customHeight="1">
      <c r="A64" s="209"/>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c r="BM64" s="209"/>
      <c r="BN64" s="209"/>
      <c r="BO64" s="209"/>
      <c r="BP64" s="209"/>
      <c r="BQ64" s="206">
        <v>58</v>
      </c>
      <c r="BR64" s="207"/>
      <c r="BS64" s="850"/>
      <c r="BT64" s="851"/>
      <c r="BU64" s="851"/>
      <c r="BV64" s="851"/>
      <c r="BW64" s="851"/>
      <c r="BX64" s="851"/>
      <c r="BY64" s="851"/>
      <c r="BZ64" s="851"/>
      <c r="CA64" s="851"/>
      <c r="CB64" s="851"/>
      <c r="CC64" s="851"/>
      <c r="CD64" s="851"/>
      <c r="CE64" s="851"/>
      <c r="CF64" s="851"/>
      <c r="CG64" s="852"/>
      <c r="CH64" s="853"/>
      <c r="CI64" s="854"/>
      <c r="CJ64" s="854"/>
      <c r="CK64" s="854"/>
      <c r="CL64" s="855"/>
      <c r="CM64" s="853"/>
      <c r="CN64" s="854"/>
      <c r="CO64" s="854"/>
      <c r="CP64" s="854"/>
      <c r="CQ64" s="855"/>
      <c r="CR64" s="853"/>
      <c r="CS64" s="854"/>
      <c r="CT64" s="854"/>
      <c r="CU64" s="854"/>
      <c r="CV64" s="855"/>
      <c r="CW64" s="853"/>
      <c r="CX64" s="854"/>
      <c r="CY64" s="854"/>
      <c r="CZ64" s="854"/>
      <c r="DA64" s="855"/>
      <c r="DB64" s="853"/>
      <c r="DC64" s="854"/>
      <c r="DD64" s="854"/>
      <c r="DE64" s="854"/>
      <c r="DF64" s="855"/>
      <c r="DG64" s="853"/>
      <c r="DH64" s="854"/>
      <c r="DI64" s="854"/>
      <c r="DJ64" s="854"/>
      <c r="DK64" s="855"/>
      <c r="DL64" s="853"/>
      <c r="DM64" s="854"/>
      <c r="DN64" s="854"/>
      <c r="DO64" s="854"/>
      <c r="DP64" s="855"/>
      <c r="DQ64" s="853"/>
      <c r="DR64" s="854"/>
      <c r="DS64" s="854"/>
      <c r="DT64" s="854"/>
      <c r="DU64" s="855"/>
      <c r="DV64" s="771"/>
      <c r="DW64" s="772"/>
      <c r="DX64" s="772"/>
      <c r="DY64" s="772"/>
      <c r="DZ64" s="773"/>
      <c r="EA64" s="191"/>
    </row>
    <row r="65" spans="1:131" s="192" customFormat="1" ht="26.25" customHeight="1" thickBot="1">
      <c r="A65" s="197" t="s">
        <v>354</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09"/>
      <c r="BF65" s="209"/>
      <c r="BG65" s="209"/>
      <c r="BH65" s="209"/>
      <c r="BI65" s="209"/>
      <c r="BJ65" s="209"/>
      <c r="BK65" s="209"/>
      <c r="BL65" s="209"/>
      <c r="BM65" s="209"/>
      <c r="BN65" s="209"/>
      <c r="BO65" s="209"/>
      <c r="BP65" s="209"/>
      <c r="BQ65" s="206">
        <v>59</v>
      </c>
      <c r="BR65" s="207"/>
      <c r="BS65" s="850"/>
      <c r="BT65" s="851"/>
      <c r="BU65" s="851"/>
      <c r="BV65" s="851"/>
      <c r="BW65" s="851"/>
      <c r="BX65" s="851"/>
      <c r="BY65" s="851"/>
      <c r="BZ65" s="851"/>
      <c r="CA65" s="851"/>
      <c r="CB65" s="851"/>
      <c r="CC65" s="851"/>
      <c r="CD65" s="851"/>
      <c r="CE65" s="851"/>
      <c r="CF65" s="851"/>
      <c r="CG65" s="852"/>
      <c r="CH65" s="853"/>
      <c r="CI65" s="854"/>
      <c r="CJ65" s="854"/>
      <c r="CK65" s="854"/>
      <c r="CL65" s="855"/>
      <c r="CM65" s="853"/>
      <c r="CN65" s="854"/>
      <c r="CO65" s="854"/>
      <c r="CP65" s="854"/>
      <c r="CQ65" s="855"/>
      <c r="CR65" s="853"/>
      <c r="CS65" s="854"/>
      <c r="CT65" s="854"/>
      <c r="CU65" s="854"/>
      <c r="CV65" s="855"/>
      <c r="CW65" s="853"/>
      <c r="CX65" s="854"/>
      <c r="CY65" s="854"/>
      <c r="CZ65" s="854"/>
      <c r="DA65" s="855"/>
      <c r="DB65" s="853"/>
      <c r="DC65" s="854"/>
      <c r="DD65" s="854"/>
      <c r="DE65" s="854"/>
      <c r="DF65" s="855"/>
      <c r="DG65" s="853"/>
      <c r="DH65" s="854"/>
      <c r="DI65" s="854"/>
      <c r="DJ65" s="854"/>
      <c r="DK65" s="855"/>
      <c r="DL65" s="853"/>
      <c r="DM65" s="854"/>
      <c r="DN65" s="854"/>
      <c r="DO65" s="854"/>
      <c r="DP65" s="855"/>
      <c r="DQ65" s="853"/>
      <c r="DR65" s="854"/>
      <c r="DS65" s="854"/>
      <c r="DT65" s="854"/>
      <c r="DU65" s="855"/>
      <c r="DV65" s="771"/>
      <c r="DW65" s="772"/>
      <c r="DX65" s="772"/>
      <c r="DY65" s="772"/>
      <c r="DZ65" s="773"/>
      <c r="EA65" s="191"/>
    </row>
    <row r="66" spans="1:131" s="192" customFormat="1" ht="26.25" customHeight="1">
      <c r="A66" s="722" t="s">
        <v>355</v>
      </c>
      <c r="B66" s="723"/>
      <c r="C66" s="723"/>
      <c r="D66" s="723"/>
      <c r="E66" s="723"/>
      <c r="F66" s="723"/>
      <c r="G66" s="723"/>
      <c r="H66" s="723"/>
      <c r="I66" s="723"/>
      <c r="J66" s="723"/>
      <c r="K66" s="723"/>
      <c r="L66" s="723"/>
      <c r="M66" s="723"/>
      <c r="N66" s="723"/>
      <c r="O66" s="723"/>
      <c r="P66" s="724"/>
      <c r="Q66" s="696" t="s">
        <v>356</v>
      </c>
      <c r="R66" s="697"/>
      <c r="S66" s="697"/>
      <c r="T66" s="697"/>
      <c r="U66" s="698"/>
      <c r="V66" s="696" t="s">
        <v>357</v>
      </c>
      <c r="W66" s="697"/>
      <c r="X66" s="697"/>
      <c r="Y66" s="697"/>
      <c r="Z66" s="698"/>
      <c r="AA66" s="696" t="s">
        <v>358</v>
      </c>
      <c r="AB66" s="697"/>
      <c r="AC66" s="697"/>
      <c r="AD66" s="697"/>
      <c r="AE66" s="698"/>
      <c r="AF66" s="885" t="s">
        <v>359</v>
      </c>
      <c r="AG66" s="815"/>
      <c r="AH66" s="815"/>
      <c r="AI66" s="815"/>
      <c r="AJ66" s="886"/>
      <c r="AK66" s="696" t="s">
        <v>360</v>
      </c>
      <c r="AL66" s="723"/>
      <c r="AM66" s="723"/>
      <c r="AN66" s="723"/>
      <c r="AO66" s="724"/>
      <c r="AP66" s="696" t="s">
        <v>361</v>
      </c>
      <c r="AQ66" s="697"/>
      <c r="AR66" s="697"/>
      <c r="AS66" s="697"/>
      <c r="AT66" s="698"/>
      <c r="AU66" s="696" t="s">
        <v>362</v>
      </c>
      <c r="AV66" s="697"/>
      <c r="AW66" s="697"/>
      <c r="AX66" s="697"/>
      <c r="AY66" s="698"/>
      <c r="AZ66" s="696" t="s">
        <v>322</v>
      </c>
      <c r="BA66" s="697"/>
      <c r="BB66" s="697"/>
      <c r="BC66" s="697"/>
      <c r="BD66" s="708"/>
      <c r="BE66" s="209"/>
      <c r="BF66" s="209"/>
      <c r="BG66" s="209"/>
      <c r="BH66" s="209"/>
      <c r="BI66" s="209"/>
      <c r="BJ66" s="209"/>
      <c r="BK66" s="209"/>
      <c r="BL66" s="209"/>
      <c r="BM66" s="209"/>
      <c r="BN66" s="209"/>
      <c r="BO66" s="209"/>
      <c r="BP66" s="209"/>
      <c r="BQ66" s="206">
        <v>60</v>
      </c>
      <c r="BR66" s="211"/>
      <c r="BS66" s="896"/>
      <c r="BT66" s="897"/>
      <c r="BU66" s="897"/>
      <c r="BV66" s="897"/>
      <c r="BW66" s="897"/>
      <c r="BX66" s="897"/>
      <c r="BY66" s="897"/>
      <c r="BZ66" s="897"/>
      <c r="CA66" s="897"/>
      <c r="CB66" s="897"/>
      <c r="CC66" s="897"/>
      <c r="CD66" s="897"/>
      <c r="CE66" s="897"/>
      <c r="CF66" s="897"/>
      <c r="CG66" s="898"/>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890"/>
      <c r="DW66" s="891"/>
      <c r="DX66" s="891"/>
      <c r="DY66" s="891"/>
      <c r="DZ66" s="892"/>
      <c r="EA66" s="191"/>
    </row>
    <row r="67" spans="1:131" s="192" customFormat="1" ht="26.25" customHeight="1" thickBot="1">
      <c r="A67" s="725"/>
      <c r="B67" s="726"/>
      <c r="C67" s="726"/>
      <c r="D67" s="726"/>
      <c r="E67" s="726"/>
      <c r="F67" s="726"/>
      <c r="G67" s="726"/>
      <c r="H67" s="726"/>
      <c r="I67" s="726"/>
      <c r="J67" s="726"/>
      <c r="K67" s="726"/>
      <c r="L67" s="726"/>
      <c r="M67" s="726"/>
      <c r="N67" s="726"/>
      <c r="O67" s="726"/>
      <c r="P67" s="727"/>
      <c r="Q67" s="699"/>
      <c r="R67" s="700"/>
      <c r="S67" s="700"/>
      <c r="T67" s="700"/>
      <c r="U67" s="701"/>
      <c r="V67" s="699"/>
      <c r="W67" s="700"/>
      <c r="X67" s="700"/>
      <c r="Y67" s="700"/>
      <c r="Z67" s="701"/>
      <c r="AA67" s="699"/>
      <c r="AB67" s="700"/>
      <c r="AC67" s="700"/>
      <c r="AD67" s="700"/>
      <c r="AE67" s="701"/>
      <c r="AF67" s="887"/>
      <c r="AG67" s="818"/>
      <c r="AH67" s="818"/>
      <c r="AI67" s="818"/>
      <c r="AJ67" s="888"/>
      <c r="AK67" s="889"/>
      <c r="AL67" s="726"/>
      <c r="AM67" s="726"/>
      <c r="AN67" s="726"/>
      <c r="AO67" s="727"/>
      <c r="AP67" s="699"/>
      <c r="AQ67" s="700"/>
      <c r="AR67" s="700"/>
      <c r="AS67" s="700"/>
      <c r="AT67" s="701"/>
      <c r="AU67" s="699"/>
      <c r="AV67" s="700"/>
      <c r="AW67" s="700"/>
      <c r="AX67" s="700"/>
      <c r="AY67" s="701"/>
      <c r="AZ67" s="699"/>
      <c r="BA67" s="700"/>
      <c r="BB67" s="700"/>
      <c r="BC67" s="700"/>
      <c r="BD67" s="709"/>
      <c r="BE67" s="209"/>
      <c r="BF67" s="209"/>
      <c r="BG67" s="209"/>
      <c r="BH67" s="209"/>
      <c r="BI67" s="209"/>
      <c r="BJ67" s="209"/>
      <c r="BK67" s="209"/>
      <c r="BL67" s="209"/>
      <c r="BM67" s="209"/>
      <c r="BN67" s="209"/>
      <c r="BO67" s="209"/>
      <c r="BP67" s="209"/>
      <c r="BQ67" s="206">
        <v>61</v>
      </c>
      <c r="BR67" s="211"/>
      <c r="BS67" s="896"/>
      <c r="BT67" s="897"/>
      <c r="BU67" s="897"/>
      <c r="BV67" s="897"/>
      <c r="BW67" s="897"/>
      <c r="BX67" s="897"/>
      <c r="BY67" s="897"/>
      <c r="BZ67" s="897"/>
      <c r="CA67" s="897"/>
      <c r="CB67" s="897"/>
      <c r="CC67" s="897"/>
      <c r="CD67" s="897"/>
      <c r="CE67" s="897"/>
      <c r="CF67" s="897"/>
      <c r="CG67" s="898"/>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890"/>
      <c r="DW67" s="891"/>
      <c r="DX67" s="891"/>
      <c r="DY67" s="891"/>
      <c r="DZ67" s="892"/>
      <c r="EA67" s="191"/>
    </row>
    <row r="68" spans="1:131" s="192" customFormat="1" ht="26.25" customHeight="1" thickTop="1">
      <c r="A68" s="203">
        <v>1</v>
      </c>
      <c r="B68" s="902"/>
      <c r="C68" s="903"/>
      <c r="D68" s="903"/>
      <c r="E68" s="903"/>
      <c r="F68" s="903"/>
      <c r="G68" s="903"/>
      <c r="H68" s="903"/>
      <c r="I68" s="903"/>
      <c r="J68" s="903"/>
      <c r="K68" s="903"/>
      <c r="L68" s="903"/>
      <c r="M68" s="903"/>
      <c r="N68" s="903"/>
      <c r="O68" s="903"/>
      <c r="P68" s="904"/>
      <c r="Q68" s="905"/>
      <c r="R68" s="899"/>
      <c r="S68" s="899"/>
      <c r="T68" s="899"/>
      <c r="U68" s="899"/>
      <c r="V68" s="899"/>
      <c r="W68" s="899"/>
      <c r="X68" s="899"/>
      <c r="Y68" s="899"/>
      <c r="Z68" s="899"/>
      <c r="AA68" s="899"/>
      <c r="AB68" s="899"/>
      <c r="AC68" s="899"/>
      <c r="AD68" s="899"/>
      <c r="AE68" s="899"/>
      <c r="AF68" s="899"/>
      <c r="AG68" s="899"/>
      <c r="AH68" s="899"/>
      <c r="AI68" s="899"/>
      <c r="AJ68" s="899"/>
      <c r="AK68" s="899"/>
      <c r="AL68" s="899"/>
      <c r="AM68" s="899"/>
      <c r="AN68" s="899"/>
      <c r="AO68" s="899"/>
      <c r="AP68" s="899"/>
      <c r="AQ68" s="899"/>
      <c r="AR68" s="899"/>
      <c r="AS68" s="899"/>
      <c r="AT68" s="899"/>
      <c r="AU68" s="899"/>
      <c r="AV68" s="899"/>
      <c r="AW68" s="899"/>
      <c r="AX68" s="899"/>
      <c r="AY68" s="899"/>
      <c r="AZ68" s="900"/>
      <c r="BA68" s="900"/>
      <c r="BB68" s="900"/>
      <c r="BC68" s="900"/>
      <c r="BD68" s="901"/>
      <c r="BE68" s="209"/>
      <c r="BF68" s="209"/>
      <c r="BG68" s="209"/>
      <c r="BH68" s="209"/>
      <c r="BI68" s="209"/>
      <c r="BJ68" s="209"/>
      <c r="BK68" s="209"/>
      <c r="BL68" s="209"/>
      <c r="BM68" s="209"/>
      <c r="BN68" s="209"/>
      <c r="BO68" s="209"/>
      <c r="BP68" s="209"/>
      <c r="BQ68" s="206">
        <v>62</v>
      </c>
      <c r="BR68" s="211"/>
      <c r="BS68" s="896"/>
      <c r="BT68" s="897"/>
      <c r="BU68" s="897"/>
      <c r="BV68" s="897"/>
      <c r="BW68" s="897"/>
      <c r="BX68" s="897"/>
      <c r="BY68" s="897"/>
      <c r="BZ68" s="897"/>
      <c r="CA68" s="897"/>
      <c r="CB68" s="897"/>
      <c r="CC68" s="897"/>
      <c r="CD68" s="897"/>
      <c r="CE68" s="897"/>
      <c r="CF68" s="897"/>
      <c r="CG68" s="898"/>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890"/>
      <c r="DW68" s="891"/>
      <c r="DX68" s="891"/>
      <c r="DY68" s="891"/>
      <c r="DZ68" s="892"/>
      <c r="EA68" s="191"/>
    </row>
    <row r="69" spans="1:131" s="192" customFormat="1" ht="26.25" customHeight="1">
      <c r="A69" s="205">
        <v>2</v>
      </c>
      <c r="B69" s="906"/>
      <c r="C69" s="907"/>
      <c r="D69" s="907"/>
      <c r="E69" s="907"/>
      <c r="F69" s="907"/>
      <c r="G69" s="907"/>
      <c r="H69" s="907"/>
      <c r="I69" s="907"/>
      <c r="J69" s="907"/>
      <c r="K69" s="907"/>
      <c r="L69" s="907"/>
      <c r="M69" s="907"/>
      <c r="N69" s="907"/>
      <c r="O69" s="907"/>
      <c r="P69" s="908"/>
      <c r="Q69" s="909"/>
      <c r="R69" s="844"/>
      <c r="S69" s="844"/>
      <c r="T69" s="844"/>
      <c r="U69" s="844"/>
      <c r="V69" s="844"/>
      <c r="W69" s="844"/>
      <c r="X69" s="844"/>
      <c r="Y69" s="844"/>
      <c r="Z69" s="844"/>
      <c r="AA69" s="844"/>
      <c r="AB69" s="844"/>
      <c r="AC69" s="844"/>
      <c r="AD69" s="844"/>
      <c r="AE69" s="844"/>
      <c r="AF69" s="844"/>
      <c r="AG69" s="844"/>
      <c r="AH69" s="844"/>
      <c r="AI69" s="844"/>
      <c r="AJ69" s="844"/>
      <c r="AK69" s="844"/>
      <c r="AL69" s="844"/>
      <c r="AM69" s="844"/>
      <c r="AN69" s="844"/>
      <c r="AO69" s="844"/>
      <c r="AP69" s="844"/>
      <c r="AQ69" s="844"/>
      <c r="AR69" s="844"/>
      <c r="AS69" s="844"/>
      <c r="AT69" s="844"/>
      <c r="AU69" s="844"/>
      <c r="AV69" s="844"/>
      <c r="AW69" s="844"/>
      <c r="AX69" s="844"/>
      <c r="AY69" s="844"/>
      <c r="AZ69" s="910"/>
      <c r="BA69" s="910"/>
      <c r="BB69" s="910"/>
      <c r="BC69" s="910"/>
      <c r="BD69" s="911"/>
      <c r="BE69" s="209"/>
      <c r="BF69" s="209"/>
      <c r="BG69" s="209"/>
      <c r="BH69" s="209"/>
      <c r="BI69" s="209"/>
      <c r="BJ69" s="209"/>
      <c r="BK69" s="209"/>
      <c r="BL69" s="209"/>
      <c r="BM69" s="209"/>
      <c r="BN69" s="209"/>
      <c r="BO69" s="209"/>
      <c r="BP69" s="209"/>
      <c r="BQ69" s="206">
        <v>63</v>
      </c>
      <c r="BR69" s="211"/>
      <c r="BS69" s="896"/>
      <c r="BT69" s="897"/>
      <c r="BU69" s="897"/>
      <c r="BV69" s="897"/>
      <c r="BW69" s="897"/>
      <c r="BX69" s="897"/>
      <c r="BY69" s="897"/>
      <c r="BZ69" s="897"/>
      <c r="CA69" s="897"/>
      <c r="CB69" s="897"/>
      <c r="CC69" s="897"/>
      <c r="CD69" s="897"/>
      <c r="CE69" s="897"/>
      <c r="CF69" s="897"/>
      <c r="CG69" s="898"/>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890"/>
      <c r="DW69" s="891"/>
      <c r="DX69" s="891"/>
      <c r="DY69" s="891"/>
      <c r="DZ69" s="892"/>
      <c r="EA69" s="191"/>
    </row>
    <row r="70" spans="1:131" s="192" customFormat="1" ht="26.25" customHeight="1">
      <c r="A70" s="205">
        <v>3</v>
      </c>
      <c r="B70" s="906"/>
      <c r="C70" s="907"/>
      <c r="D70" s="907"/>
      <c r="E70" s="907"/>
      <c r="F70" s="907"/>
      <c r="G70" s="907"/>
      <c r="H70" s="907"/>
      <c r="I70" s="907"/>
      <c r="J70" s="907"/>
      <c r="K70" s="907"/>
      <c r="L70" s="907"/>
      <c r="M70" s="907"/>
      <c r="N70" s="907"/>
      <c r="O70" s="907"/>
      <c r="P70" s="908"/>
      <c r="Q70" s="909"/>
      <c r="R70" s="844"/>
      <c r="S70" s="844"/>
      <c r="T70" s="844"/>
      <c r="U70" s="844"/>
      <c r="V70" s="844"/>
      <c r="W70" s="844"/>
      <c r="X70" s="844"/>
      <c r="Y70" s="844"/>
      <c r="Z70" s="844"/>
      <c r="AA70" s="844"/>
      <c r="AB70" s="844"/>
      <c r="AC70" s="844"/>
      <c r="AD70" s="844"/>
      <c r="AE70" s="844"/>
      <c r="AF70" s="844"/>
      <c r="AG70" s="844"/>
      <c r="AH70" s="844"/>
      <c r="AI70" s="844"/>
      <c r="AJ70" s="844"/>
      <c r="AK70" s="844"/>
      <c r="AL70" s="844"/>
      <c r="AM70" s="844"/>
      <c r="AN70" s="844"/>
      <c r="AO70" s="844"/>
      <c r="AP70" s="844"/>
      <c r="AQ70" s="844"/>
      <c r="AR70" s="844"/>
      <c r="AS70" s="844"/>
      <c r="AT70" s="844"/>
      <c r="AU70" s="844"/>
      <c r="AV70" s="844"/>
      <c r="AW70" s="844"/>
      <c r="AX70" s="844"/>
      <c r="AY70" s="844"/>
      <c r="AZ70" s="910"/>
      <c r="BA70" s="910"/>
      <c r="BB70" s="910"/>
      <c r="BC70" s="910"/>
      <c r="BD70" s="911"/>
      <c r="BE70" s="209"/>
      <c r="BF70" s="209"/>
      <c r="BG70" s="209"/>
      <c r="BH70" s="209"/>
      <c r="BI70" s="209"/>
      <c r="BJ70" s="209"/>
      <c r="BK70" s="209"/>
      <c r="BL70" s="209"/>
      <c r="BM70" s="209"/>
      <c r="BN70" s="209"/>
      <c r="BO70" s="209"/>
      <c r="BP70" s="209"/>
      <c r="BQ70" s="206">
        <v>64</v>
      </c>
      <c r="BR70" s="211"/>
      <c r="BS70" s="896"/>
      <c r="BT70" s="897"/>
      <c r="BU70" s="897"/>
      <c r="BV70" s="897"/>
      <c r="BW70" s="897"/>
      <c r="BX70" s="897"/>
      <c r="BY70" s="897"/>
      <c r="BZ70" s="897"/>
      <c r="CA70" s="897"/>
      <c r="CB70" s="897"/>
      <c r="CC70" s="897"/>
      <c r="CD70" s="897"/>
      <c r="CE70" s="897"/>
      <c r="CF70" s="897"/>
      <c r="CG70" s="898"/>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890"/>
      <c r="DW70" s="891"/>
      <c r="DX70" s="891"/>
      <c r="DY70" s="891"/>
      <c r="DZ70" s="892"/>
      <c r="EA70" s="191"/>
    </row>
    <row r="71" spans="1:131" s="192" customFormat="1" ht="26.25" customHeight="1">
      <c r="A71" s="205">
        <v>4</v>
      </c>
      <c r="B71" s="906"/>
      <c r="C71" s="907"/>
      <c r="D71" s="907"/>
      <c r="E71" s="907"/>
      <c r="F71" s="907"/>
      <c r="G71" s="907"/>
      <c r="H71" s="907"/>
      <c r="I71" s="907"/>
      <c r="J71" s="907"/>
      <c r="K71" s="907"/>
      <c r="L71" s="907"/>
      <c r="M71" s="907"/>
      <c r="N71" s="907"/>
      <c r="O71" s="907"/>
      <c r="P71" s="908"/>
      <c r="Q71" s="909"/>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44"/>
      <c r="AR71" s="844"/>
      <c r="AS71" s="844"/>
      <c r="AT71" s="844"/>
      <c r="AU71" s="844"/>
      <c r="AV71" s="844"/>
      <c r="AW71" s="844"/>
      <c r="AX71" s="844"/>
      <c r="AY71" s="844"/>
      <c r="AZ71" s="910"/>
      <c r="BA71" s="910"/>
      <c r="BB71" s="910"/>
      <c r="BC71" s="910"/>
      <c r="BD71" s="911"/>
      <c r="BE71" s="209"/>
      <c r="BF71" s="209"/>
      <c r="BG71" s="209"/>
      <c r="BH71" s="209"/>
      <c r="BI71" s="209"/>
      <c r="BJ71" s="209"/>
      <c r="BK71" s="209"/>
      <c r="BL71" s="209"/>
      <c r="BM71" s="209"/>
      <c r="BN71" s="209"/>
      <c r="BO71" s="209"/>
      <c r="BP71" s="209"/>
      <c r="BQ71" s="206">
        <v>65</v>
      </c>
      <c r="BR71" s="211"/>
      <c r="BS71" s="896"/>
      <c r="BT71" s="897"/>
      <c r="BU71" s="897"/>
      <c r="BV71" s="897"/>
      <c r="BW71" s="897"/>
      <c r="BX71" s="897"/>
      <c r="BY71" s="897"/>
      <c r="BZ71" s="897"/>
      <c r="CA71" s="897"/>
      <c r="CB71" s="897"/>
      <c r="CC71" s="897"/>
      <c r="CD71" s="897"/>
      <c r="CE71" s="897"/>
      <c r="CF71" s="897"/>
      <c r="CG71" s="898"/>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890"/>
      <c r="DW71" s="891"/>
      <c r="DX71" s="891"/>
      <c r="DY71" s="891"/>
      <c r="DZ71" s="892"/>
      <c r="EA71" s="191"/>
    </row>
    <row r="72" spans="1:131" s="192" customFormat="1" ht="26.25" customHeight="1">
      <c r="A72" s="205">
        <v>5</v>
      </c>
      <c r="B72" s="906"/>
      <c r="C72" s="907"/>
      <c r="D72" s="907"/>
      <c r="E72" s="907"/>
      <c r="F72" s="907"/>
      <c r="G72" s="907"/>
      <c r="H72" s="907"/>
      <c r="I72" s="907"/>
      <c r="J72" s="907"/>
      <c r="K72" s="907"/>
      <c r="L72" s="907"/>
      <c r="M72" s="907"/>
      <c r="N72" s="907"/>
      <c r="O72" s="907"/>
      <c r="P72" s="908"/>
      <c r="Q72" s="909"/>
      <c r="R72" s="844"/>
      <c r="S72" s="844"/>
      <c r="T72" s="844"/>
      <c r="U72" s="844"/>
      <c r="V72" s="844"/>
      <c r="W72" s="844"/>
      <c r="X72" s="844"/>
      <c r="Y72" s="844"/>
      <c r="Z72" s="844"/>
      <c r="AA72" s="844"/>
      <c r="AB72" s="844"/>
      <c r="AC72" s="844"/>
      <c r="AD72" s="844"/>
      <c r="AE72" s="844"/>
      <c r="AF72" s="844"/>
      <c r="AG72" s="844"/>
      <c r="AH72" s="844"/>
      <c r="AI72" s="844"/>
      <c r="AJ72" s="844"/>
      <c r="AK72" s="844"/>
      <c r="AL72" s="844"/>
      <c r="AM72" s="844"/>
      <c r="AN72" s="844"/>
      <c r="AO72" s="844"/>
      <c r="AP72" s="844"/>
      <c r="AQ72" s="844"/>
      <c r="AR72" s="844"/>
      <c r="AS72" s="844"/>
      <c r="AT72" s="844"/>
      <c r="AU72" s="844"/>
      <c r="AV72" s="844"/>
      <c r="AW72" s="844"/>
      <c r="AX72" s="844"/>
      <c r="AY72" s="844"/>
      <c r="AZ72" s="910"/>
      <c r="BA72" s="910"/>
      <c r="BB72" s="910"/>
      <c r="BC72" s="910"/>
      <c r="BD72" s="911"/>
      <c r="BE72" s="209"/>
      <c r="BF72" s="209"/>
      <c r="BG72" s="209"/>
      <c r="BH72" s="209"/>
      <c r="BI72" s="209"/>
      <c r="BJ72" s="209"/>
      <c r="BK72" s="209"/>
      <c r="BL72" s="209"/>
      <c r="BM72" s="209"/>
      <c r="BN72" s="209"/>
      <c r="BO72" s="209"/>
      <c r="BP72" s="209"/>
      <c r="BQ72" s="206">
        <v>66</v>
      </c>
      <c r="BR72" s="211"/>
      <c r="BS72" s="896"/>
      <c r="BT72" s="897"/>
      <c r="BU72" s="897"/>
      <c r="BV72" s="897"/>
      <c r="BW72" s="897"/>
      <c r="BX72" s="897"/>
      <c r="BY72" s="897"/>
      <c r="BZ72" s="897"/>
      <c r="CA72" s="897"/>
      <c r="CB72" s="897"/>
      <c r="CC72" s="897"/>
      <c r="CD72" s="897"/>
      <c r="CE72" s="897"/>
      <c r="CF72" s="897"/>
      <c r="CG72" s="898"/>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890"/>
      <c r="DW72" s="891"/>
      <c r="DX72" s="891"/>
      <c r="DY72" s="891"/>
      <c r="DZ72" s="892"/>
      <c r="EA72" s="191"/>
    </row>
    <row r="73" spans="1:131" s="192" customFormat="1" ht="26.25" customHeight="1">
      <c r="A73" s="205">
        <v>6</v>
      </c>
      <c r="B73" s="906"/>
      <c r="C73" s="907"/>
      <c r="D73" s="907"/>
      <c r="E73" s="907"/>
      <c r="F73" s="907"/>
      <c r="G73" s="907"/>
      <c r="H73" s="907"/>
      <c r="I73" s="907"/>
      <c r="J73" s="907"/>
      <c r="K73" s="907"/>
      <c r="L73" s="907"/>
      <c r="M73" s="907"/>
      <c r="N73" s="907"/>
      <c r="O73" s="907"/>
      <c r="P73" s="908"/>
      <c r="Q73" s="909"/>
      <c r="R73" s="844"/>
      <c r="S73" s="844"/>
      <c r="T73" s="844"/>
      <c r="U73" s="844"/>
      <c r="V73" s="844"/>
      <c r="W73" s="844"/>
      <c r="X73" s="844"/>
      <c r="Y73" s="844"/>
      <c r="Z73" s="844"/>
      <c r="AA73" s="844"/>
      <c r="AB73" s="844"/>
      <c r="AC73" s="844"/>
      <c r="AD73" s="844"/>
      <c r="AE73" s="844"/>
      <c r="AF73" s="844"/>
      <c r="AG73" s="844"/>
      <c r="AH73" s="844"/>
      <c r="AI73" s="844"/>
      <c r="AJ73" s="844"/>
      <c r="AK73" s="844"/>
      <c r="AL73" s="844"/>
      <c r="AM73" s="844"/>
      <c r="AN73" s="844"/>
      <c r="AO73" s="844"/>
      <c r="AP73" s="844"/>
      <c r="AQ73" s="844"/>
      <c r="AR73" s="844"/>
      <c r="AS73" s="844"/>
      <c r="AT73" s="844"/>
      <c r="AU73" s="844"/>
      <c r="AV73" s="844"/>
      <c r="AW73" s="844"/>
      <c r="AX73" s="844"/>
      <c r="AY73" s="844"/>
      <c r="AZ73" s="910"/>
      <c r="BA73" s="910"/>
      <c r="BB73" s="910"/>
      <c r="BC73" s="910"/>
      <c r="BD73" s="911"/>
      <c r="BE73" s="209"/>
      <c r="BF73" s="209"/>
      <c r="BG73" s="209"/>
      <c r="BH73" s="209"/>
      <c r="BI73" s="209"/>
      <c r="BJ73" s="209"/>
      <c r="BK73" s="209"/>
      <c r="BL73" s="209"/>
      <c r="BM73" s="209"/>
      <c r="BN73" s="209"/>
      <c r="BO73" s="209"/>
      <c r="BP73" s="209"/>
      <c r="BQ73" s="206">
        <v>67</v>
      </c>
      <c r="BR73" s="211"/>
      <c r="BS73" s="896"/>
      <c r="BT73" s="897"/>
      <c r="BU73" s="897"/>
      <c r="BV73" s="897"/>
      <c r="BW73" s="897"/>
      <c r="BX73" s="897"/>
      <c r="BY73" s="897"/>
      <c r="BZ73" s="897"/>
      <c r="CA73" s="897"/>
      <c r="CB73" s="897"/>
      <c r="CC73" s="897"/>
      <c r="CD73" s="897"/>
      <c r="CE73" s="897"/>
      <c r="CF73" s="897"/>
      <c r="CG73" s="898"/>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890"/>
      <c r="DW73" s="891"/>
      <c r="DX73" s="891"/>
      <c r="DY73" s="891"/>
      <c r="DZ73" s="892"/>
      <c r="EA73" s="191"/>
    </row>
    <row r="74" spans="1:131" s="192" customFormat="1" ht="26.25" customHeight="1">
      <c r="A74" s="205">
        <v>7</v>
      </c>
      <c r="B74" s="906"/>
      <c r="C74" s="907"/>
      <c r="D74" s="907"/>
      <c r="E74" s="907"/>
      <c r="F74" s="907"/>
      <c r="G74" s="907"/>
      <c r="H74" s="907"/>
      <c r="I74" s="907"/>
      <c r="J74" s="907"/>
      <c r="K74" s="907"/>
      <c r="L74" s="907"/>
      <c r="M74" s="907"/>
      <c r="N74" s="907"/>
      <c r="O74" s="907"/>
      <c r="P74" s="908"/>
      <c r="Q74" s="909"/>
      <c r="R74" s="844"/>
      <c r="S74" s="844"/>
      <c r="T74" s="844"/>
      <c r="U74" s="844"/>
      <c r="V74" s="844"/>
      <c r="W74" s="844"/>
      <c r="X74" s="844"/>
      <c r="Y74" s="844"/>
      <c r="Z74" s="844"/>
      <c r="AA74" s="844"/>
      <c r="AB74" s="844"/>
      <c r="AC74" s="844"/>
      <c r="AD74" s="844"/>
      <c r="AE74" s="844"/>
      <c r="AF74" s="844"/>
      <c r="AG74" s="844"/>
      <c r="AH74" s="844"/>
      <c r="AI74" s="844"/>
      <c r="AJ74" s="844"/>
      <c r="AK74" s="844"/>
      <c r="AL74" s="844"/>
      <c r="AM74" s="844"/>
      <c r="AN74" s="844"/>
      <c r="AO74" s="844"/>
      <c r="AP74" s="844"/>
      <c r="AQ74" s="844"/>
      <c r="AR74" s="844"/>
      <c r="AS74" s="844"/>
      <c r="AT74" s="844"/>
      <c r="AU74" s="844"/>
      <c r="AV74" s="844"/>
      <c r="AW74" s="844"/>
      <c r="AX74" s="844"/>
      <c r="AY74" s="844"/>
      <c r="AZ74" s="910"/>
      <c r="BA74" s="910"/>
      <c r="BB74" s="910"/>
      <c r="BC74" s="910"/>
      <c r="BD74" s="911"/>
      <c r="BE74" s="209"/>
      <c r="BF74" s="209"/>
      <c r="BG74" s="209"/>
      <c r="BH74" s="209"/>
      <c r="BI74" s="209"/>
      <c r="BJ74" s="209"/>
      <c r="BK74" s="209"/>
      <c r="BL74" s="209"/>
      <c r="BM74" s="209"/>
      <c r="BN74" s="209"/>
      <c r="BO74" s="209"/>
      <c r="BP74" s="209"/>
      <c r="BQ74" s="206">
        <v>68</v>
      </c>
      <c r="BR74" s="211"/>
      <c r="BS74" s="896"/>
      <c r="BT74" s="897"/>
      <c r="BU74" s="897"/>
      <c r="BV74" s="897"/>
      <c r="BW74" s="897"/>
      <c r="BX74" s="897"/>
      <c r="BY74" s="897"/>
      <c r="BZ74" s="897"/>
      <c r="CA74" s="897"/>
      <c r="CB74" s="897"/>
      <c r="CC74" s="897"/>
      <c r="CD74" s="897"/>
      <c r="CE74" s="897"/>
      <c r="CF74" s="897"/>
      <c r="CG74" s="898"/>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890"/>
      <c r="DW74" s="891"/>
      <c r="DX74" s="891"/>
      <c r="DY74" s="891"/>
      <c r="DZ74" s="892"/>
      <c r="EA74" s="191"/>
    </row>
    <row r="75" spans="1:131" s="192" customFormat="1" ht="26.25" customHeight="1">
      <c r="A75" s="205">
        <v>8</v>
      </c>
      <c r="B75" s="906"/>
      <c r="C75" s="907"/>
      <c r="D75" s="907"/>
      <c r="E75" s="907"/>
      <c r="F75" s="907"/>
      <c r="G75" s="907"/>
      <c r="H75" s="907"/>
      <c r="I75" s="907"/>
      <c r="J75" s="907"/>
      <c r="K75" s="907"/>
      <c r="L75" s="907"/>
      <c r="M75" s="907"/>
      <c r="N75" s="907"/>
      <c r="O75" s="907"/>
      <c r="P75" s="908"/>
      <c r="Q75" s="912"/>
      <c r="R75" s="913"/>
      <c r="S75" s="913"/>
      <c r="T75" s="913"/>
      <c r="U75" s="846"/>
      <c r="V75" s="914"/>
      <c r="W75" s="913"/>
      <c r="X75" s="913"/>
      <c r="Y75" s="913"/>
      <c r="Z75" s="846"/>
      <c r="AA75" s="914"/>
      <c r="AB75" s="913"/>
      <c r="AC75" s="913"/>
      <c r="AD75" s="913"/>
      <c r="AE75" s="846"/>
      <c r="AF75" s="914"/>
      <c r="AG75" s="913"/>
      <c r="AH75" s="913"/>
      <c r="AI75" s="913"/>
      <c r="AJ75" s="846"/>
      <c r="AK75" s="914"/>
      <c r="AL75" s="913"/>
      <c r="AM75" s="913"/>
      <c r="AN75" s="913"/>
      <c r="AO75" s="846"/>
      <c r="AP75" s="914"/>
      <c r="AQ75" s="913"/>
      <c r="AR75" s="913"/>
      <c r="AS75" s="913"/>
      <c r="AT75" s="846"/>
      <c r="AU75" s="914"/>
      <c r="AV75" s="913"/>
      <c r="AW75" s="913"/>
      <c r="AX75" s="913"/>
      <c r="AY75" s="846"/>
      <c r="AZ75" s="910"/>
      <c r="BA75" s="910"/>
      <c r="BB75" s="910"/>
      <c r="BC75" s="910"/>
      <c r="BD75" s="911"/>
      <c r="BE75" s="209"/>
      <c r="BF75" s="209"/>
      <c r="BG75" s="209"/>
      <c r="BH75" s="209"/>
      <c r="BI75" s="209"/>
      <c r="BJ75" s="209"/>
      <c r="BK75" s="209"/>
      <c r="BL75" s="209"/>
      <c r="BM75" s="209"/>
      <c r="BN75" s="209"/>
      <c r="BO75" s="209"/>
      <c r="BP75" s="209"/>
      <c r="BQ75" s="206">
        <v>69</v>
      </c>
      <c r="BR75" s="211"/>
      <c r="BS75" s="896"/>
      <c r="BT75" s="897"/>
      <c r="BU75" s="897"/>
      <c r="BV75" s="897"/>
      <c r="BW75" s="897"/>
      <c r="BX75" s="897"/>
      <c r="BY75" s="897"/>
      <c r="BZ75" s="897"/>
      <c r="CA75" s="897"/>
      <c r="CB75" s="897"/>
      <c r="CC75" s="897"/>
      <c r="CD75" s="897"/>
      <c r="CE75" s="897"/>
      <c r="CF75" s="897"/>
      <c r="CG75" s="898"/>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890"/>
      <c r="DW75" s="891"/>
      <c r="DX75" s="891"/>
      <c r="DY75" s="891"/>
      <c r="DZ75" s="892"/>
      <c r="EA75" s="191"/>
    </row>
    <row r="76" spans="1:131" s="192" customFormat="1" ht="26.25" customHeight="1">
      <c r="A76" s="205">
        <v>9</v>
      </c>
      <c r="B76" s="906"/>
      <c r="C76" s="907"/>
      <c r="D76" s="907"/>
      <c r="E76" s="907"/>
      <c r="F76" s="907"/>
      <c r="G76" s="907"/>
      <c r="H76" s="907"/>
      <c r="I76" s="907"/>
      <c r="J76" s="907"/>
      <c r="K76" s="907"/>
      <c r="L76" s="907"/>
      <c r="M76" s="907"/>
      <c r="N76" s="907"/>
      <c r="O76" s="907"/>
      <c r="P76" s="908"/>
      <c r="Q76" s="912"/>
      <c r="R76" s="913"/>
      <c r="S76" s="913"/>
      <c r="T76" s="913"/>
      <c r="U76" s="846"/>
      <c r="V76" s="914"/>
      <c r="W76" s="913"/>
      <c r="X76" s="913"/>
      <c r="Y76" s="913"/>
      <c r="Z76" s="846"/>
      <c r="AA76" s="914"/>
      <c r="AB76" s="913"/>
      <c r="AC76" s="913"/>
      <c r="AD76" s="913"/>
      <c r="AE76" s="846"/>
      <c r="AF76" s="914"/>
      <c r="AG76" s="913"/>
      <c r="AH76" s="913"/>
      <c r="AI76" s="913"/>
      <c r="AJ76" s="846"/>
      <c r="AK76" s="914"/>
      <c r="AL76" s="913"/>
      <c r="AM76" s="913"/>
      <c r="AN76" s="913"/>
      <c r="AO76" s="846"/>
      <c r="AP76" s="914"/>
      <c r="AQ76" s="913"/>
      <c r="AR76" s="913"/>
      <c r="AS76" s="913"/>
      <c r="AT76" s="846"/>
      <c r="AU76" s="914"/>
      <c r="AV76" s="913"/>
      <c r="AW76" s="913"/>
      <c r="AX76" s="913"/>
      <c r="AY76" s="846"/>
      <c r="AZ76" s="910"/>
      <c r="BA76" s="910"/>
      <c r="BB76" s="910"/>
      <c r="BC76" s="910"/>
      <c r="BD76" s="911"/>
      <c r="BE76" s="209"/>
      <c r="BF76" s="209"/>
      <c r="BG76" s="209"/>
      <c r="BH76" s="209"/>
      <c r="BI76" s="209"/>
      <c r="BJ76" s="209"/>
      <c r="BK76" s="209"/>
      <c r="BL76" s="209"/>
      <c r="BM76" s="209"/>
      <c r="BN76" s="209"/>
      <c r="BO76" s="209"/>
      <c r="BP76" s="209"/>
      <c r="BQ76" s="206">
        <v>70</v>
      </c>
      <c r="BR76" s="211"/>
      <c r="BS76" s="896"/>
      <c r="BT76" s="897"/>
      <c r="BU76" s="897"/>
      <c r="BV76" s="897"/>
      <c r="BW76" s="897"/>
      <c r="BX76" s="897"/>
      <c r="BY76" s="897"/>
      <c r="BZ76" s="897"/>
      <c r="CA76" s="897"/>
      <c r="CB76" s="897"/>
      <c r="CC76" s="897"/>
      <c r="CD76" s="897"/>
      <c r="CE76" s="897"/>
      <c r="CF76" s="897"/>
      <c r="CG76" s="898"/>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890"/>
      <c r="DW76" s="891"/>
      <c r="DX76" s="891"/>
      <c r="DY76" s="891"/>
      <c r="DZ76" s="892"/>
      <c r="EA76" s="191"/>
    </row>
    <row r="77" spans="1:131" s="192" customFormat="1" ht="26.25" customHeight="1">
      <c r="A77" s="205">
        <v>10</v>
      </c>
      <c r="B77" s="906"/>
      <c r="C77" s="907"/>
      <c r="D77" s="907"/>
      <c r="E77" s="907"/>
      <c r="F77" s="907"/>
      <c r="G77" s="907"/>
      <c r="H77" s="907"/>
      <c r="I77" s="907"/>
      <c r="J77" s="907"/>
      <c r="K77" s="907"/>
      <c r="L77" s="907"/>
      <c r="M77" s="907"/>
      <c r="N77" s="907"/>
      <c r="O77" s="907"/>
      <c r="P77" s="908"/>
      <c r="Q77" s="912"/>
      <c r="R77" s="913"/>
      <c r="S77" s="913"/>
      <c r="T77" s="913"/>
      <c r="U77" s="846"/>
      <c r="V77" s="914"/>
      <c r="W77" s="913"/>
      <c r="X77" s="913"/>
      <c r="Y77" s="913"/>
      <c r="Z77" s="846"/>
      <c r="AA77" s="914"/>
      <c r="AB77" s="913"/>
      <c r="AC77" s="913"/>
      <c r="AD77" s="913"/>
      <c r="AE77" s="846"/>
      <c r="AF77" s="914"/>
      <c r="AG77" s="913"/>
      <c r="AH77" s="913"/>
      <c r="AI77" s="913"/>
      <c r="AJ77" s="846"/>
      <c r="AK77" s="914"/>
      <c r="AL77" s="913"/>
      <c r="AM77" s="913"/>
      <c r="AN77" s="913"/>
      <c r="AO77" s="846"/>
      <c r="AP77" s="914"/>
      <c r="AQ77" s="913"/>
      <c r="AR77" s="913"/>
      <c r="AS77" s="913"/>
      <c r="AT77" s="846"/>
      <c r="AU77" s="914"/>
      <c r="AV77" s="913"/>
      <c r="AW77" s="913"/>
      <c r="AX77" s="913"/>
      <c r="AY77" s="846"/>
      <c r="AZ77" s="910"/>
      <c r="BA77" s="910"/>
      <c r="BB77" s="910"/>
      <c r="BC77" s="910"/>
      <c r="BD77" s="911"/>
      <c r="BE77" s="209"/>
      <c r="BF77" s="209"/>
      <c r="BG77" s="209"/>
      <c r="BH77" s="209"/>
      <c r="BI77" s="209"/>
      <c r="BJ77" s="209"/>
      <c r="BK77" s="209"/>
      <c r="BL77" s="209"/>
      <c r="BM77" s="209"/>
      <c r="BN77" s="209"/>
      <c r="BO77" s="209"/>
      <c r="BP77" s="209"/>
      <c r="BQ77" s="206">
        <v>71</v>
      </c>
      <c r="BR77" s="211"/>
      <c r="BS77" s="896"/>
      <c r="BT77" s="897"/>
      <c r="BU77" s="897"/>
      <c r="BV77" s="897"/>
      <c r="BW77" s="897"/>
      <c r="BX77" s="897"/>
      <c r="BY77" s="897"/>
      <c r="BZ77" s="897"/>
      <c r="CA77" s="897"/>
      <c r="CB77" s="897"/>
      <c r="CC77" s="897"/>
      <c r="CD77" s="897"/>
      <c r="CE77" s="897"/>
      <c r="CF77" s="897"/>
      <c r="CG77" s="898"/>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890"/>
      <c r="DW77" s="891"/>
      <c r="DX77" s="891"/>
      <c r="DY77" s="891"/>
      <c r="DZ77" s="892"/>
      <c r="EA77" s="191"/>
    </row>
    <row r="78" spans="1:131" s="192" customFormat="1" ht="26.25" customHeight="1">
      <c r="A78" s="205">
        <v>11</v>
      </c>
      <c r="B78" s="906"/>
      <c r="C78" s="907"/>
      <c r="D78" s="907"/>
      <c r="E78" s="907"/>
      <c r="F78" s="907"/>
      <c r="G78" s="907"/>
      <c r="H78" s="907"/>
      <c r="I78" s="907"/>
      <c r="J78" s="907"/>
      <c r="K78" s="907"/>
      <c r="L78" s="907"/>
      <c r="M78" s="907"/>
      <c r="N78" s="907"/>
      <c r="O78" s="907"/>
      <c r="P78" s="908"/>
      <c r="Q78" s="909"/>
      <c r="R78" s="844"/>
      <c r="S78" s="844"/>
      <c r="T78" s="844"/>
      <c r="U78" s="844"/>
      <c r="V78" s="844"/>
      <c r="W78" s="844"/>
      <c r="X78" s="844"/>
      <c r="Y78" s="844"/>
      <c r="Z78" s="844"/>
      <c r="AA78" s="844"/>
      <c r="AB78" s="844"/>
      <c r="AC78" s="844"/>
      <c r="AD78" s="844"/>
      <c r="AE78" s="844"/>
      <c r="AF78" s="844"/>
      <c r="AG78" s="844"/>
      <c r="AH78" s="844"/>
      <c r="AI78" s="844"/>
      <c r="AJ78" s="844"/>
      <c r="AK78" s="844"/>
      <c r="AL78" s="844"/>
      <c r="AM78" s="844"/>
      <c r="AN78" s="844"/>
      <c r="AO78" s="844"/>
      <c r="AP78" s="844"/>
      <c r="AQ78" s="844"/>
      <c r="AR78" s="844"/>
      <c r="AS78" s="844"/>
      <c r="AT78" s="844"/>
      <c r="AU78" s="844"/>
      <c r="AV78" s="844"/>
      <c r="AW78" s="844"/>
      <c r="AX78" s="844"/>
      <c r="AY78" s="844"/>
      <c r="AZ78" s="910"/>
      <c r="BA78" s="910"/>
      <c r="BB78" s="910"/>
      <c r="BC78" s="910"/>
      <c r="BD78" s="911"/>
      <c r="BE78" s="209"/>
      <c r="BF78" s="209"/>
      <c r="BG78" s="209"/>
      <c r="BH78" s="209"/>
      <c r="BI78" s="209"/>
      <c r="BJ78" s="212"/>
      <c r="BK78" s="212"/>
      <c r="BL78" s="212"/>
      <c r="BM78" s="212"/>
      <c r="BN78" s="212"/>
      <c r="BO78" s="209"/>
      <c r="BP78" s="209"/>
      <c r="BQ78" s="206">
        <v>72</v>
      </c>
      <c r="BR78" s="211"/>
      <c r="BS78" s="896"/>
      <c r="BT78" s="897"/>
      <c r="BU78" s="897"/>
      <c r="BV78" s="897"/>
      <c r="BW78" s="897"/>
      <c r="BX78" s="897"/>
      <c r="BY78" s="897"/>
      <c r="BZ78" s="897"/>
      <c r="CA78" s="897"/>
      <c r="CB78" s="897"/>
      <c r="CC78" s="897"/>
      <c r="CD78" s="897"/>
      <c r="CE78" s="897"/>
      <c r="CF78" s="897"/>
      <c r="CG78" s="898"/>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890"/>
      <c r="DW78" s="891"/>
      <c r="DX78" s="891"/>
      <c r="DY78" s="891"/>
      <c r="DZ78" s="892"/>
      <c r="EA78" s="191"/>
    </row>
    <row r="79" spans="1:131" s="192" customFormat="1" ht="26.25" customHeight="1">
      <c r="A79" s="205">
        <v>12</v>
      </c>
      <c r="B79" s="906"/>
      <c r="C79" s="907"/>
      <c r="D79" s="907"/>
      <c r="E79" s="907"/>
      <c r="F79" s="907"/>
      <c r="G79" s="907"/>
      <c r="H79" s="907"/>
      <c r="I79" s="907"/>
      <c r="J79" s="907"/>
      <c r="K79" s="907"/>
      <c r="L79" s="907"/>
      <c r="M79" s="907"/>
      <c r="N79" s="907"/>
      <c r="O79" s="907"/>
      <c r="P79" s="908"/>
      <c r="Q79" s="909"/>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844"/>
      <c r="AP79" s="844"/>
      <c r="AQ79" s="844"/>
      <c r="AR79" s="844"/>
      <c r="AS79" s="844"/>
      <c r="AT79" s="844"/>
      <c r="AU79" s="844"/>
      <c r="AV79" s="844"/>
      <c r="AW79" s="844"/>
      <c r="AX79" s="844"/>
      <c r="AY79" s="844"/>
      <c r="AZ79" s="910"/>
      <c r="BA79" s="910"/>
      <c r="BB79" s="910"/>
      <c r="BC79" s="910"/>
      <c r="BD79" s="911"/>
      <c r="BE79" s="209"/>
      <c r="BF79" s="209"/>
      <c r="BG79" s="209"/>
      <c r="BH79" s="209"/>
      <c r="BI79" s="209"/>
      <c r="BJ79" s="212"/>
      <c r="BK79" s="212"/>
      <c r="BL79" s="212"/>
      <c r="BM79" s="212"/>
      <c r="BN79" s="212"/>
      <c r="BO79" s="209"/>
      <c r="BP79" s="209"/>
      <c r="BQ79" s="206">
        <v>73</v>
      </c>
      <c r="BR79" s="211"/>
      <c r="BS79" s="896"/>
      <c r="BT79" s="897"/>
      <c r="BU79" s="897"/>
      <c r="BV79" s="897"/>
      <c r="BW79" s="897"/>
      <c r="BX79" s="897"/>
      <c r="BY79" s="897"/>
      <c r="BZ79" s="897"/>
      <c r="CA79" s="897"/>
      <c r="CB79" s="897"/>
      <c r="CC79" s="897"/>
      <c r="CD79" s="897"/>
      <c r="CE79" s="897"/>
      <c r="CF79" s="897"/>
      <c r="CG79" s="898"/>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890"/>
      <c r="DW79" s="891"/>
      <c r="DX79" s="891"/>
      <c r="DY79" s="891"/>
      <c r="DZ79" s="892"/>
      <c r="EA79" s="191"/>
    </row>
    <row r="80" spans="1:131" s="192" customFormat="1" ht="26.25" customHeight="1">
      <c r="A80" s="205">
        <v>13</v>
      </c>
      <c r="B80" s="906"/>
      <c r="C80" s="907"/>
      <c r="D80" s="907"/>
      <c r="E80" s="907"/>
      <c r="F80" s="907"/>
      <c r="G80" s="907"/>
      <c r="H80" s="907"/>
      <c r="I80" s="907"/>
      <c r="J80" s="907"/>
      <c r="K80" s="907"/>
      <c r="L80" s="907"/>
      <c r="M80" s="907"/>
      <c r="N80" s="907"/>
      <c r="O80" s="907"/>
      <c r="P80" s="908"/>
      <c r="Q80" s="909"/>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4"/>
      <c r="AY80" s="844"/>
      <c r="AZ80" s="910"/>
      <c r="BA80" s="910"/>
      <c r="BB80" s="910"/>
      <c r="BC80" s="910"/>
      <c r="BD80" s="911"/>
      <c r="BE80" s="209"/>
      <c r="BF80" s="209"/>
      <c r="BG80" s="209"/>
      <c r="BH80" s="209"/>
      <c r="BI80" s="209"/>
      <c r="BJ80" s="209"/>
      <c r="BK80" s="209"/>
      <c r="BL80" s="209"/>
      <c r="BM80" s="209"/>
      <c r="BN80" s="209"/>
      <c r="BO80" s="209"/>
      <c r="BP80" s="209"/>
      <c r="BQ80" s="206">
        <v>74</v>
      </c>
      <c r="BR80" s="211"/>
      <c r="BS80" s="896"/>
      <c r="BT80" s="897"/>
      <c r="BU80" s="897"/>
      <c r="BV80" s="897"/>
      <c r="BW80" s="897"/>
      <c r="BX80" s="897"/>
      <c r="BY80" s="897"/>
      <c r="BZ80" s="897"/>
      <c r="CA80" s="897"/>
      <c r="CB80" s="897"/>
      <c r="CC80" s="897"/>
      <c r="CD80" s="897"/>
      <c r="CE80" s="897"/>
      <c r="CF80" s="897"/>
      <c r="CG80" s="898"/>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890"/>
      <c r="DW80" s="891"/>
      <c r="DX80" s="891"/>
      <c r="DY80" s="891"/>
      <c r="DZ80" s="892"/>
      <c r="EA80" s="191"/>
    </row>
    <row r="81" spans="1:131" s="192" customFormat="1" ht="26.25" customHeight="1">
      <c r="A81" s="205">
        <v>14</v>
      </c>
      <c r="B81" s="906"/>
      <c r="C81" s="907"/>
      <c r="D81" s="907"/>
      <c r="E81" s="907"/>
      <c r="F81" s="907"/>
      <c r="G81" s="907"/>
      <c r="H81" s="907"/>
      <c r="I81" s="907"/>
      <c r="J81" s="907"/>
      <c r="K81" s="907"/>
      <c r="L81" s="907"/>
      <c r="M81" s="907"/>
      <c r="N81" s="907"/>
      <c r="O81" s="907"/>
      <c r="P81" s="908"/>
      <c r="Q81" s="909"/>
      <c r="R81" s="844"/>
      <c r="S81" s="844"/>
      <c r="T81" s="844"/>
      <c r="U81" s="844"/>
      <c r="V81" s="844"/>
      <c r="W81" s="844"/>
      <c r="X81" s="844"/>
      <c r="Y81" s="844"/>
      <c r="Z81" s="844"/>
      <c r="AA81" s="844"/>
      <c r="AB81" s="844"/>
      <c r="AC81" s="844"/>
      <c r="AD81" s="844"/>
      <c r="AE81" s="844"/>
      <c r="AF81" s="844"/>
      <c r="AG81" s="844"/>
      <c r="AH81" s="844"/>
      <c r="AI81" s="844"/>
      <c r="AJ81" s="844"/>
      <c r="AK81" s="844"/>
      <c r="AL81" s="844"/>
      <c r="AM81" s="844"/>
      <c r="AN81" s="844"/>
      <c r="AO81" s="844"/>
      <c r="AP81" s="844"/>
      <c r="AQ81" s="844"/>
      <c r="AR81" s="844"/>
      <c r="AS81" s="844"/>
      <c r="AT81" s="844"/>
      <c r="AU81" s="844"/>
      <c r="AV81" s="844"/>
      <c r="AW81" s="844"/>
      <c r="AX81" s="844"/>
      <c r="AY81" s="844"/>
      <c r="AZ81" s="910"/>
      <c r="BA81" s="910"/>
      <c r="BB81" s="910"/>
      <c r="BC81" s="910"/>
      <c r="BD81" s="911"/>
      <c r="BE81" s="209"/>
      <c r="BF81" s="209"/>
      <c r="BG81" s="209"/>
      <c r="BH81" s="209"/>
      <c r="BI81" s="209"/>
      <c r="BJ81" s="209"/>
      <c r="BK81" s="209"/>
      <c r="BL81" s="209"/>
      <c r="BM81" s="209"/>
      <c r="BN81" s="209"/>
      <c r="BO81" s="209"/>
      <c r="BP81" s="209"/>
      <c r="BQ81" s="206">
        <v>75</v>
      </c>
      <c r="BR81" s="211"/>
      <c r="BS81" s="896"/>
      <c r="BT81" s="897"/>
      <c r="BU81" s="897"/>
      <c r="BV81" s="897"/>
      <c r="BW81" s="897"/>
      <c r="BX81" s="897"/>
      <c r="BY81" s="897"/>
      <c r="BZ81" s="897"/>
      <c r="CA81" s="897"/>
      <c r="CB81" s="897"/>
      <c r="CC81" s="897"/>
      <c r="CD81" s="897"/>
      <c r="CE81" s="897"/>
      <c r="CF81" s="897"/>
      <c r="CG81" s="898"/>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890"/>
      <c r="DW81" s="891"/>
      <c r="DX81" s="891"/>
      <c r="DY81" s="891"/>
      <c r="DZ81" s="892"/>
      <c r="EA81" s="191"/>
    </row>
    <row r="82" spans="1:131" s="192" customFormat="1" ht="26.25" customHeight="1">
      <c r="A82" s="205">
        <v>15</v>
      </c>
      <c r="B82" s="906"/>
      <c r="C82" s="907"/>
      <c r="D82" s="907"/>
      <c r="E82" s="907"/>
      <c r="F82" s="907"/>
      <c r="G82" s="907"/>
      <c r="H82" s="907"/>
      <c r="I82" s="907"/>
      <c r="J82" s="907"/>
      <c r="K82" s="907"/>
      <c r="L82" s="907"/>
      <c r="M82" s="907"/>
      <c r="N82" s="907"/>
      <c r="O82" s="907"/>
      <c r="P82" s="908"/>
      <c r="Q82" s="909"/>
      <c r="R82" s="844"/>
      <c r="S82" s="844"/>
      <c r="T82" s="844"/>
      <c r="U82" s="844"/>
      <c r="V82" s="844"/>
      <c r="W82" s="844"/>
      <c r="X82" s="844"/>
      <c r="Y82" s="844"/>
      <c r="Z82" s="844"/>
      <c r="AA82" s="844"/>
      <c r="AB82" s="844"/>
      <c r="AC82" s="844"/>
      <c r="AD82" s="844"/>
      <c r="AE82" s="844"/>
      <c r="AF82" s="844"/>
      <c r="AG82" s="844"/>
      <c r="AH82" s="844"/>
      <c r="AI82" s="844"/>
      <c r="AJ82" s="844"/>
      <c r="AK82" s="844"/>
      <c r="AL82" s="844"/>
      <c r="AM82" s="844"/>
      <c r="AN82" s="844"/>
      <c r="AO82" s="844"/>
      <c r="AP82" s="844"/>
      <c r="AQ82" s="844"/>
      <c r="AR82" s="844"/>
      <c r="AS82" s="844"/>
      <c r="AT82" s="844"/>
      <c r="AU82" s="844"/>
      <c r="AV82" s="844"/>
      <c r="AW82" s="844"/>
      <c r="AX82" s="844"/>
      <c r="AY82" s="844"/>
      <c r="AZ82" s="910"/>
      <c r="BA82" s="910"/>
      <c r="BB82" s="910"/>
      <c r="BC82" s="910"/>
      <c r="BD82" s="911"/>
      <c r="BE82" s="209"/>
      <c r="BF82" s="209"/>
      <c r="BG82" s="209"/>
      <c r="BH82" s="209"/>
      <c r="BI82" s="209"/>
      <c r="BJ82" s="209"/>
      <c r="BK82" s="209"/>
      <c r="BL82" s="209"/>
      <c r="BM82" s="209"/>
      <c r="BN82" s="209"/>
      <c r="BO82" s="209"/>
      <c r="BP82" s="209"/>
      <c r="BQ82" s="206">
        <v>76</v>
      </c>
      <c r="BR82" s="211"/>
      <c r="BS82" s="896"/>
      <c r="BT82" s="897"/>
      <c r="BU82" s="897"/>
      <c r="BV82" s="897"/>
      <c r="BW82" s="897"/>
      <c r="BX82" s="897"/>
      <c r="BY82" s="897"/>
      <c r="BZ82" s="897"/>
      <c r="CA82" s="897"/>
      <c r="CB82" s="897"/>
      <c r="CC82" s="897"/>
      <c r="CD82" s="897"/>
      <c r="CE82" s="897"/>
      <c r="CF82" s="897"/>
      <c r="CG82" s="898"/>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890"/>
      <c r="DW82" s="891"/>
      <c r="DX82" s="891"/>
      <c r="DY82" s="891"/>
      <c r="DZ82" s="892"/>
      <c r="EA82" s="191"/>
    </row>
    <row r="83" spans="1:131" s="192" customFormat="1" ht="26.25" customHeight="1">
      <c r="A83" s="205">
        <v>16</v>
      </c>
      <c r="B83" s="906"/>
      <c r="C83" s="907"/>
      <c r="D83" s="907"/>
      <c r="E83" s="907"/>
      <c r="F83" s="907"/>
      <c r="G83" s="907"/>
      <c r="H83" s="907"/>
      <c r="I83" s="907"/>
      <c r="J83" s="907"/>
      <c r="K83" s="907"/>
      <c r="L83" s="907"/>
      <c r="M83" s="907"/>
      <c r="N83" s="907"/>
      <c r="O83" s="907"/>
      <c r="P83" s="908"/>
      <c r="Q83" s="909"/>
      <c r="R83" s="844"/>
      <c r="S83" s="844"/>
      <c r="T83" s="844"/>
      <c r="U83" s="844"/>
      <c r="V83" s="844"/>
      <c r="W83" s="844"/>
      <c r="X83" s="844"/>
      <c r="Y83" s="844"/>
      <c r="Z83" s="844"/>
      <c r="AA83" s="844"/>
      <c r="AB83" s="844"/>
      <c r="AC83" s="844"/>
      <c r="AD83" s="844"/>
      <c r="AE83" s="844"/>
      <c r="AF83" s="844"/>
      <c r="AG83" s="844"/>
      <c r="AH83" s="844"/>
      <c r="AI83" s="844"/>
      <c r="AJ83" s="844"/>
      <c r="AK83" s="844"/>
      <c r="AL83" s="844"/>
      <c r="AM83" s="844"/>
      <c r="AN83" s="844"/>
      <c r="AO83" s="844"/>
      <c r="AP83" s="844"/>
      <c r="AQ83" s="844"/>
      <c r="AR83" s="844"/>
      <c r="AS83" s="844"/>
      <c r="AT83" s="844"/>
      <c r="AU83" s="844"/>
      <c r="AV83" s="844"/>
      <c r="AW83" s="844"/>
      <c r="AX83" s="844"/>
      <c r="AY83" s="844"/>
      <c r="AZ83" s="910"/>
      <c r="BA83" s="910"/>
      <c r="BB83" s="910"/>
      <c r="BC83" s="910"/>
      <c r="BD83" s="911"/>
      <c r="BE83" s="209"/>
      <c r="BF83" s="209"/>
      <c r="BG83" s="209"/>
      <c r="BH83" s="209"/>
      <c r="BI83" s="209"/>
      <c r="BJ83" s="209"/>
      <c r="BK83" s="209"/>
      <c r="BL83" s="209"/>
      <c r="BM83" s="209"/>
      <c r="BN83" s="209"/>
      <c r="BO83" s="209"/>
      <c r="BP83" s="209"/>
      <c r="BQ83" s="206">
        <v>77</v>
      </c>
      <c r="BR83" s="211"/>
      <c r="BS83" s="896"/>
      <c r="BT83" s="897"/>
      <c r="BU83" s="897"/>
      <c r="BV83" s="897"/>
      <c r="BW83" s="897"/>
      <c r="BX83" s="897"/>
      <c r="BY83" s="897"/>
      <c r="BZ83" s="897"/>
      <c r="CA83" s="897"/>
      <c r="CB83" s="897"/>
      <c r="CC83" s="897"/>
      <c r="CD83" s="897"/>
      <c r="CE83" s="897"/>
      <c r="CF83" s="897"/>
      <c r="CG83" s="898"/>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890"/>
      <c r="DW83" s="891"/>
      <c r="DX83" s="891"/>
      <c r="DY83" s="891"/>
      <c r="DZ83" s="892"/>
      <c r="EA83" s="191"/>
    </row>
    <row r="84" spans="1:131" s="192" customFormat="1" ht="26.25" customHeight="1">
      <c r="A84" s="205">
        <v>17</v>
      </c>
      <c r="B84" s="906"/>
      <c r="C84" s="907"/>
      <c r="D84" s="907"/>
      <c r="E84" s="907"/>
      <c r="F84" s="907"/>
      <c r="G84" s="907"/>
      <c r="H84" s="907"/>
      <c r="I84" s="907"/>
      <c r="J84" s="907"/>
      <c r="K84" s="907"/>
      <c r="L84" s="907"/>
      <c r="M84" s="907"/>
      <c r="N84" s="907"/>
      <c r="O84" s="907"/>
      <c r="P84" s="908"/>
      <c r="Q84" s="909"/>
      <c r="R84" s="844"/>
      <c r="S84" s="844"/>
      <c r="T84" s="844"/>
      <c r="U84" s="844"/>
      <c r="V84" s="844"/>
      <c r="W84" s="844"/>
      <c r="X84" s="844"/>
      <c r="Y84" s="844"/>
      <c r="Z84" s="844"/>
      <c r="AA84" s="844"/>
      <c r="AB84" s="844"/>
      <c r="AC84" s="844"/>
      <c r="AD84" s="844"/>
      <c r="AE84" s="844"/>
      <c r="AF84" s="844"/>
      <c r="AG84" s="844"/>
      <c r="AH84" s="844"/>
      <c r="AI84" s="844"/>
      <c r="AJ84" s="844"/>
      <c r="AK84" s="844"/>
      <c r="AL84" s="844"/>
      <c r="AM84" s="844"/>
      <c r="AN84" s="844"/>
      <c r="AO84" s="844"/>
      <c r="AP84" s="844"/>
      <c r="AQ84" s="844"/>
      <c r="AR84" s="844"/>
      <c r="AS84" s="844"/>
      <c r="AT84" s="844"/>
      <c r="AU84" s="844"/>
      <c r="AV84" s="844"/>
      <c r="AW84" s="844"/>
      <c r="AX84" s="844"/>
      <c r="AY84" s="844"/>
      <c r="AZ84" s="910"/>
      <c r="BA84" s="910"/>
      <c r="BB84" s="910"/>
      <c r="BC84" s="910"/>
      <c r="BD84" s="911"/>
      <c r="BE84" s="209"/>
      <c r="BF84" s="209"/>
      <c r="BG84" s="209"/>
      <c r="BH84" s="209"/>
      <c r="BI84" s="209"/>
      <c r="BJ84" s="209"/>
      <c r="BK84" s="209"/>
      <c r="BL84" s="209"/>
      <c r="BM84" s="209"/>
      <c r="BN84" s="209"/>
      <c r="BO84" s="209"/>
      <c r="BP84" s="209"/>
      <c r="BQ84" s="206">
        <v>78</v>
      </c>
      <c r="BR84" s="211"/>
      <c r="BS84" s="896"/>
      <c r="BT84" s="897"/>
      <c r="BU84" s="897"/>
      <c r="BV84" s="897"/>
      <c r="BW84" s="897"/>
      <c r="BX84" s="897"/>
      <c r="BY84" s="897"/>
      <c r="BZ84" s="897"/>
      <c r="CA84" s="897"/>
      <c r="CB84" s="897"/>
      <c r="CC84" s="897"/>
      <c r="CD84" s="897"/>
      <c r="CE84" s="897"/>
      <c r="CF84" s="897"/>
      <c r="CG84" s="898"/>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890"/>
      <c r="DW84" s="891"/>
      <c r="DX84" s="891"/>
      <c r="DY84" s="891"/>
      <c r="DZ84" s="892"/>
      <c r="EA84" s="191"/>
    </row>
    <row r="85" spans="1:131" s="192" customFormat="1" ht="26.25" customHeight="1">
      <c r="A85" s="205">
        <v>18</v>
      </c>
      <c r="B85" s="906"/>
      <c r="C85" s="907"/>
      <c r="D85" s="907"/>
      <c r="E85" s="907"/>
      <c r="F85" s="907"/>
      <c r="G85" s="907"/>
      <c r="H85" s="907"/>
      <c r="I85" s="907"/>
      <c r="J85" s="907"/>
      <c r="K85" s="907"/>
      <c r="L85" s="907"/>
      <c r="M85" s="907"/>
      <c r="N85" s="907"/>
      <c r="O85" s="907"/>
      <c r="P85" s="908"/>
      <c r="Q85" s="909"/>
      <c r="R85" s="844"/>
      <c r="S85" s="844"/>
      <c r="T85" s="844"/>
      <c r="U85" s="844"/>
      <c r="V85" s="844"/>
      <c r="W85" s="844"/>
      <c r="X85" s="844"/>
      <c r="Y85" s="844"/>
      <c r="Z85" s="844"/>
      <c r="AA85" s="844"/>
      <c r="AB85" s="844"/>
      <c r="AC85" s="844"/>
      <c r="AD85" s="844"/>
      <c r="AE85" s="844"/>
      <c r="AF85" s="844"/>
      <c r="AG85" s="844"/>
      <c r="AH85" s="844"/>
      <c r="AI85" s="844"/>
      <c r="AJ85" s="844"/>
      <c r="AK85" s="844"/>
      <c r="AL85" s="844"/>
      <c r="AM85" s="844"/>
      <c r="AN85" s="844"/>
      <c r="AO85" s="844"/>
      <c r="AP85" s="844"/>
      <c r="AQ85" s="844"/>
      <c r="AR85" s="844"/>
      <c r="AS85" s="844"/>
      <c r="AT85" s="844"/>
      <c r="AU85" s="844"/>
      <c r="AV85" s="844"/>
      <c r="AW85" s="844"/>
      <c r="AX85" s="844"/>
      <c r="AY85" s="844"/>
      <c r="AZ85" s="910"/>
      <c r="BA85" s="910"/>
      <c r="BB85" s="910"/>
      <c r="BC85" s="910"/>
      <c r="BD85" s="911"/>
      <c r="BE85" s="209"/>
      <c r="BF85" s="209"/>
      <c r="BG85" s="209"/>
      <c r="BH85" s="209"/>
      <c r="BI85" s="209"/>
      <c r="BJ85" s="209"/>
      <c r="BK85" s="209"/>
      <c r="BL85" s="209"/>
      <c r="BM85" s="209"/>
      <c r="BN85" s="209"/>
      <c r="BO85" s="209"/>
      <c r="BP85" s="209"/>
      <c r="BQ85" s="206">
        <v>79</v>
      </c>
      <c r="BR85" s="211"/>
      <c r="BS85" s="896"/>
      <c r="BT85" s="897"/>
      <c r="BU85" s="897"/>
      <c r="BV85" s="897"/>
      <c r="BW85" s="897"/>
      <c r="BX85" s="897"/>
      <c r="BY85" s="897"/>
      <c r="BZ85" s="897"/>
      <c r="CA85" s="897"/>
      <c r="CB85" s="897"/>
      <c r="CC85" s="897"/>
      <c r="CD85" s="897"/>
      <c r="CE85" s="897"/>
      <c r="CF85" s="897"/>
      <c r="CG85" s="898"/>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890"/>
      <c r="DW85" s="891"/>
      <c r="DX85" s="891"/>
      <c r="DY85" s="891"/>
      <c r="DZ85" s="892"/>
      <c r="EA85" s="191"/>
    </row>
    <row r="86" spans="1:131" s="192" customFormat="1" ht="26.25" customHeight="1">
      <c r="A86" s="205">
        <v>19</v>
      </c>
      <c r="B86" s="906"/>
      <c r="C86" s="907"/>
      <c r="D86" s="907"/>
      <c r="E86" s="907"/>
      <c r="F86" s="907"/>
      <c r="G86" s="907"/>
      <c r="H86" s="907"/>
      <c r="I86" s="907"/>
      <c r="J86" s="907"/>
      <c r="K86" s="907"/>
      <c r="L86" s="907"/>
      <c r="M86" s="907"/>
      <c r="N86" s="907"/>
      <c r="O86" s="907"/>
      <c r="P86" s="908"/>
      <c r="Q86" s="909"/>
      <c r="R86" s="844"/>
      <c r="S86" s="844"/>
      <c r="T86" s="844"/>
      <c r="U86" s="844"/>
      <c r="V86" s="844"/>
      <c r="W86" s="844"/>
      <c r="X86" s="844"/>
      <c r="Y86" s="844"/>
      <c r="Z86" s="844"/>
      <c r="AA86" s="844"/>
      <c r="AB86" s="844"/>
      <c r="AC86" s="844"/>
      <c r="AD86" s="844"/>
      <c r="AE86" s="844"/>
      <c r="AF86" s="844"/>
      <c r="AG86" s="844"/>
      <c r="AH86" s="844"/>
      <c r="AI86" s="844"/>
      <c r="AJ86" s="844"/>
      <c r="AK86" s="844"/>
      <c r="AL86" s="844"/>
      <c r="AM86" s="844"/>
      <c r="AN86" s="844"/>
      <c r="AO86" s="844"/>
      <c r="AP86" s="844"/>
      <c r="AQ86" s="844"/>
      <c r="AR86" s="844"/>
      <c r="AS86" s="844"/>
      <c r="AT86" s="844"/>
      <c r="AU86" s="844"/>
      <c r="AV86" s="844"/>
      <c r="AW86" s="844"/>
      <c r="AX86" s="844"/>
      <c r="AY86" s="844"/>
      <c r="AZ86" s="910"/>
      <c r="BA86" s="910"/>
      <c r="BB86" s="910"/>
      <c r="BC86" s="910"/>
      <c r="BD86" s="911"/>
      <c r="BE86" s="209"/>
      <c r="BF86" s="209"/>
      <c r="BG86" s="209"/>
      <c r="BH86" s="209"/>
      <c r="BI86" s="209"/>
      <c r="BJ86" s="209"/>
      <c r="BK86" s="209"/>
      <c r="BL86" s="209"/>
      <c r="BM86" s="209"/>
      <c r="BN86" s="209"/>
      <c r="BO86" s="209"/>
      <c r="BP86" s="209"/>
      <c r="BQ86" s="206">
        <v>80</v>
      </c>
      <c r="BR86" s="211"/>
      <c r="BS86" s="896"/>
      <c r="BT86" s="897"/>
      <c r="BU86" s="897"/>
      <c r="BV86" s="897"/>
      <c r="BW86" s="897"/>
      <c r="BX86" s="897"/>
      <c r="BY86" s="897"/>
      <c r="BZ86" s="897"/>
      <c r="CA86" s="897"/>
      <c r="CB86" s="897"/>
      <c r="CC86" s="897"/>
      <c r="CD86" s="897"/>
      <c r="CE86" s="897"/>
      <c r="CF86" s="897"/>
      <c r="CG86" s="898"/>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890"/>
      <c r="DW86" s="891"/>
      <c r="DX86" s="891"/>
      <c r="DY86" s="891"/>
      <c r="DZ86" s="892"/>
      <c r="EA86" s="191"/>
    </row>
    <row r="87" spans="1:131" s="192" customFormat="1" ht="26.25" customHeight="1">
      <c r="A87" s="213">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09"/>
      <c r="BF87" s="209"/>
      <c r="BG87" s="209"/>
      <c r="BH87" s="209"/>
      <c r="BI87" s="209"/>
      <c r="BJ87" s="209"/>
      <c r="BK87" s="209"/>
      <c r="BL87" s="209"/>
      <c r="BM87" s="209"/>
      <c r="BN87" s="209"/>
      <c r="BO87" s="209"/>
      <c r="BP87" s="209"/>
      <c r="BQ87" s="206">
        <v>81</v>
      </c>
      <c r="BR87" s="211"/>
      <c r="BS87" s="896"/>
      <c r="BT87" s="897"/>
      <c r="BU87" s="897"/>
      <c r="BV87" s="897"/>
      <c r="BW87" s="897"/>
      <c r="BX87" s="897"/>
      <c r="BY87" s="897"/>
      <c r="BZ87" s="897"/>
      <c r="CA87" s="897"/>
      <c r="CB87" s="897"/>
      <c r="CC87" s="897"/>
      <c r="CD87" s="897"/>
      <c r="CE87" s="897"/>
      <c r="CF87" s="897"/>
      <c r="CG87" s="898"/>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890"/>
      <c r="DW87" s="891"/>
      <c r="DX87" s="891"/>
      <c r="DY87" s="891"/>
      <c r="DZ87" s="892"/>
      <c r="EA87" s="191"/>
    </row>
    <row r="88" spans="1:131" s="192" customFormat="1" ht="26.25" customHeight="1" thickBot="1">
      <c r="A88" s="208" t="s">
        <v>333</v>
      </c>
      <c r="B88" s="792" t="s">
        <v>363</v>
      </c>
      <c r="C88" s="793"/>
      <c r="D88" s="793"/>
      <c r="E88" s="793"/>
      <c r="F88" s="793"/>
      <c r="G88" s="793"/>
      <c r="H88" s="793"/>
      <c r="I88" s="793"/>
      <c r="J88" s="793"/>
      <c r="K88" s="793"/>
      <c r="L88" s="793"/>
      <c r="M88" s="793"/>
      <c r="N88" s="793"/>
      <c r="O88" s="793"/>
      <c r="P88" s="794"/>
      <c r="Q88" s="864"/>
      <c r="R88" s="865"/>
      <c r="S88" s="865"/>
      <c r="T88" s="865"/>
      <c r="U88" s="865"/>
      <c r="V88" s="865"/>
      <c r="W88" s="865"/>
      <c r="X88" s="865"/>
      <c r="Y88" s="865"/>
      <c r="Z88" s="865"/>
      <c r="AA88" s="865"/>
      <c r="AB88" s="865"/>
      <c r="AC88" s="865"/>
      <c r="AD88" s="865"/>
      <c r="AE88" s="865"/>
      <c r="AF88" s="868"/>
      <c r="AG88" s="868"/>
      <c r="AH88" s="868"/>
      <c r="AI88" s="868"/>
      <c r="AJ88" s="868"/>
      <c r="AK88" s="865"/>
      <c r="AL88" s="865"/>
      <c r="AM88" s="865"/>
      <c r="AN88" s="865"/>
      <c r="AO88" s="865"/>
      <c r="AP88" s="868"/>
      <c r="AQ88" s="868"/>
      <c r="AR88" s="868"/>
      <c r="AS88" s="868"/>
      <c r="AT88" s="868"/>
      <c r="AU88" s="868"/>
      <c r="AV88" s="868"/>
      <c r="AW88" s="868"/>
      <c r="AX88" s="868"/>
      <c r="AY88" s="868"/>
      <c r="AZ88" s="880"/>
      <c r="BA88" s="880"/>
      <c r="BB88" s="880"/>
      <c r="BC88" s="880"/>
      <c r="BD88" s="881"/>
      <c r="BE88" s="209"/>
      <c r="BF88" s="209"/>
      <c r="BG88" s="209"/>
      <c r="BH88" s="209"/>
      <c r="BI88" s="209"/>
      <c r="BJ88" s="209"/>
      <c r="BK88" s="209"/>
      <c r="BL88" s="209"/>
      <c r="BM88" s="209"/>
      <c r="BN88" s="209"/>
      <c r="BO88" s="209"/>
      <c r="BP88" s="209"/>
      <c r="BQ88" s="206">
        <v>82</v>
      </c>
      <c r="BR88" s="211"/>
      <c r="BS88" s="896"/>
      <c r="BT88" s="897"/>
      <c r="BU88" s="897"/>
      <c r="BV88" s="897"/>
      <c r="BW88" s="897"/>
      <c r="BX88" s="897"/>
      <c r="BY88" s="897"/>
      <c r="BZ88" s="897"/>
      <c r="CA88" s="897"/>
      <c r="CB88" s="897"/>
      <c r="CC88" s="897"/>
      <c r="CD88" s="897"/>
      <c r="CE88" s="897"/>
      <c r="CF88" s="897"/>
      <c r="CG88" s="898"/>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890"/>
      <c r="DW88" s="891"/>
      <c r="DX88" s="891"/>
      <c r="DY88" s="891"/>
      <c r="DZ88" s="892"/>
      <c r="EA88" s="191"/>
    </row>
    <row r="89" spans="1:131" s="192" customFormat="1" ht="26.25" hidden="1" customHeight="1">
      <c r="A89" s="214"/>
      <c r="B89" s="215"/>
      <c r="C89" s="215"/>
      <c r="D89" s="215"/>
      <c r="E89" s="215"/>
      <c r="F89" s="215"/>
      <c r="G89" s="215"/>
      <c r="H89" s="215"/>
      <c r="I89" s="215"/>
      <c r="J89" s="215"/>
      <c r="K89" s="215"/>
      <c r="L89" s="215"/>
      <c r="M89" s="215"/>
      <c r="N89" s="215"/>
      <c r="O89" s="215"/>
      <c r="P89" s="215"/>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7"/>
      <c r="BA89" s="217"/>
      <c r="BB89" s="217"/>
      <c r="BC89" s="217"/>
      <c r="BD89" s="217"/>
      <c r="BE89" s="209"/>
      <c r="BF89" s="209"/>
      <c r="BG89" s="209"/>
      <c r="BH89" s="209"/>
      <c r="BI89" s="209"/>
      <c r="BJ89" s="209"/>
      <c r="BK89" s="209"/>
      <c r="BL89" s="209"/>
      <c r="BM89" s="209"/>
      <c r="BN89" s="209"/>
      <c r="BO89" s="209"/>
      <c r="BP89" s="209"/>
      <c r="BQ89" s="206">
        <v>83</v>
      </c>
      <c r="BR89" s="211"/>
      <c r="BS89" s="896"/>
      <c r="BT89" s="897"/>
      <c r="BU89" s="897"/>
      <c r="BV89" s="897"/>
      <c r="BW89" s="897"/>
      <c r="BX89" s="897"/>
      <c r="BY89" s="897"/>
      <c r="BZ89" s="897"/>
      <c r="CA89" s="897"/>
      <c r="CB89" s="897"/>
      <c r="CC89" s="897"/>
      <c r="CD89" s="897"/>
      <c r="CE89" s="897"/>
      <c r="CF89" s="897"/>
      <c r="CG89" s="898"/>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890"/>
      <c r="DW89" s="891"/>
      <c r="DX89" s="891"/>
      <c r="DY89" s="891"/>
      <c r="DZ89" s="892"/>
      <c r="EA89" s="191"/>
    </row>
    <row r="90" spans="1:131" s="192" customFormat="1" ht="26.25" hidden="1" customHeight="1">
      <c r="A90" s="214"/>
      <c r="B90" s="215"/>
      <c r="C90" s="215"/>
      <c r="D90" s="215"/>
      <c r="E90" s="215"/>
      <c r="F90" s="215"/>
      <c r="G90" s="215"/>
      <c r="H90" s="215"/>
      <c r="I90" s="215"/>
      <c r="J90" s="215"/>
      <c r="K90" s="215"/>
      <c r="L90" s="215"/>
      <c r="M90" s="215"/>
      <c r="N90" s="215"/>
      <c r="O90" s="215"/>
      <c r="P90" s="215"/>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7"/>
      <c r="BA90" s="217"/>
      <c r="BB90" s="217"/>
      <c r="BC90" s="217"/>
      <c r="BD90" s="217"/>
      <c r="BE90" s="209"/>
      <c r="BF90" s="209"/>
      <c r="BG90" s="209"/>
      <c r="BH90" s="209"/>
      <c r="BI90" s="209"/>
      <c r="BJ90" s="209"/>
      <c r="BK90" s="209"/>
      <c r="BL90" s="209"/>
      <c r="BM90" s="209"/>
      <c r="BN90" s="209"/>
      <c r="BO90" s="209"/>
      <c r="BP90" s="209"/>
      <c r="BQ90" s="206">
        <v>84</v>
      </c>
      <c r="BR90" s="211"/>
      <c r="BS90" s="896"/>
      <c r="BT90" s="897"/>
      <c r="BU90" s="897"/>
      <c r="BV90" s="897"/>
      <c r="BW90" s="897"/>
      <c r="BX90" s="897"/>
      <c r="BY90" s="897"/>
      <c r="BZ90" s="897"/>
      <c r="CA90" s="897"/>
      <c r="CB90" s="897"/>
      <c r="CC90" s="897"/>
      <c r="CD90" s="897"/>
      <c r="CE90" s="897"/>
      <c r="CF90" s="897"/>
      <c r="CG90" s="898"/>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890"/>
      <c r="DW90" s="891"/>
      <c r="DX90" s="891"/>
      <c r="DY90" s="891"/>
      <c r="DZ90" s="892"/>
      <c r="EA90" s="191"/>
    </row>
    <row r="91" spans="1:131" s="192" customFormat="1" ht="26.25" hidden="1" customHeight="1">
      <c r="A91" s="214"/>
      <c r="B91" s="215"/>
      <c r="C91" s="215"/>
      <c r="D91" s="215"/>
      <c r="E91" s="215"/>
      <c r="F91" s="215"/>
      <c r="G91" s="215"/>
      <c r="H91" s="215"/>
      <c r="I91" s="215"/>
      <c r="J91" s="215"/>
      <c r="K91" s="215"/>
      <c r="L91" s="215"/>
      <c r="M91" s="215"/>
      <c r="N91" s="215"/>
      <c r="O91" s="215"/>
      <c r="P91" s="215"/>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7"/>
      <c r="BA91" s="217"/>
      <c r="BB91" s="217"/>
      <c r="BC91" s="217"/>
      <c r="BD91" s="217"/>
      <c r="BE91" s="209"/>
      <c r="BF91" s="209"/>
      <c r="BG91" s="209"/>
      <c r="BH91" s="209"/>
      <c r="BI91" s="209"/>
      <c r="BJ91" s="209"/>
      <c r="BK91" s="209"/>
      <c r="BL91" s="209"/>
      <c r="BM91" s="209"/>
      <c r="BN91" s="209"/>
      <c r="BO91" s="209"/>
      <c r="BP91" s="209"/>
      <c r="BQ91" s="206">
        <v>85</v>
      </c>
      <c r="BR91" s="211"/>
      <c r="BS91" s="896"/>
      <c r="BT91" s="897"/>
      <c r="BU91" s="897"/>
      <c r="BV91" s="897"/>
      <c r="BW91" s="897"/>
      <c r="BX91" s="897"/>
      <c r="BY91" s="897"/>
      <c r="BZ91" s="897"/>
      <c r="CA91" s="897"/>
      <c r="CB91" s="897"/>
      <c r="CC91" s="897"/>
      <c r="CD91" s="897"/>
      <c r="CE91" s="897"/>
      <c r="CF91" s="897"/>
      <c r="CG91" s="898"/>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890"/>
      <c r="DW91" s="891"/>
      <c r="DX91" s="891"/>
      <c r="DY91" s="891"/>
      <c r="DZ91" s="892"/>
      <c r="EA91" s="191"/>
    </row>
    <row r="92" spans="1:131" s="192" customFormat="1" ht="26.25" hidden="1" customHeight="1">
      <c r="A92" s="214"/>
      <c r="B92" s="215"/>
      <c r="C92" s="215"/>
      <c r="D92" s="215"/>
      <c r="E92" s="215"/>
      <c r="F92" s="215"/>
      <c r="G92" s="215"/>
      <c r="H92" s="215"/>
      <c r="I92" s="215"/>
      <c r="J92" s="215"/>
      <c r="K92" s="215"/>
      <c r="L92" s="215"/>
      <c r="M92" s="215"/>
      <c r="N92" s="215"/>
      <c r="O92" s="215"/>
      <c r="P92" s="215"/>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7"/>
      <c r="BA92" s="217"/>
      <c r="BB92" s="217"/>
      <c r="BC92" s="217"/>
      <c r="BD92" s="217"/>
      <c r="BE92" s="209"/>
      <c r="BF92" s="209"/>
      <c r="BG92" s="209"/>
      <c r="BH92" s="209"/>
      <c r="BI92" s="209"/>
      <c r="BJ92" s="209"/>
      <c r="BK92" s="209"/>
      <c r="BL92" s="209"/>
      <c r="BM92" s="209"/>
      <c r="BN92" s="209"/>
      <c r="BO92" s="209"/>
      <c r="BP92" s="209"/>
      <c r="BQ92" s="206">
        <v>86</v>
      </c>
      <c r="BR92" s="211"/>
      <c r="BS92" s="896"/>
      <c r="BT92" s="897"/>
      <c r="BU92" s="897"/>
      <c r="BV92" s="897"/>
      <c r="BW92" s="897"/>
      <c r="BX92" s="897"/>
      <c r="BY92" s="897"/>
      <c r="BZ92" s="897"/>
      <c r="CA92" s="897"/>
      <c r="CB92" s="897"/>
      <c r="CC92" s="897"/>
      <c r="CD92" s="897"/>
      <c r="CE92" s="897"/>
      <c r="CF92" s="897"/>
      <c r="CG92" s="898"/>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890"/>
      <c r="DW92" s="891"/>
      <c r="DX92" s="891"/>
      <c r="DY92" s="891"/>
      <c r="DZ92" s="892"/>
      <c r="EA92" s="191"/>
    </row>
    <row r="93" spans="1:131" s="192" customFormat="1" ht="26.25" hidden="1" customHeight="1">
      <c r="A93" s="214"/>
      <c r="B93" s="215"/>
      <c r="C93" s="215"/>
      <c r="D93" s="215"/>
      <c r="E93" s="215"/>
      <c r="F93" s="215"/>
      <c r="G93" s="215"/>
      <c r="H93" s="215"/>
      <c r="I93" s="215"/>
      <c r="J93" s="215"/>
      <c r="K93" s="215"/>
      <c r="L93" s="215"/>
      <c r="M93" s="215"/>
      <c r="N93" s="215"/>
      <c r="O93" s="215"/>
      <c r="P93" s="215"/>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7"/>
      <c r="BA93" s="217"/>
      <c r="BB93" s="217"/>
      <c r="BC93" s="217"/>
      <c r="BD93" s="217"/>
      <c r="BE93" s="209"/>
      <c r="BF93" s="209"/>
      <c r="BG93" s="209"/>
      <c r="BH93" s="209"/>
      <c r="BI93" s="209"/>
      <c r="BJ93" s="209"/>
      <c r="BK93" s="209"/>
      <c r="BL93" s="209"/>
      <c r="BM93" s="209"/>
      <c r="BN93" s="209"/>
      <c r="BO93" s="209"/>
      <c r="BP93" s="209"/>
      <c r="BQ93" s="206">
        <v>87</v>
      </c>
      <c r="BR93" s="211"/>
      <c r="BS93" s="896"/>
      <c r="BT93" s="897"/>
      <c r="BU93" s="897"/>
      <c r="BV93" s="897"/>
      <c r="BW93" s="897"/>
      <c r="BX93" s="897"/>
      <c r="BY93" s="897"/>
      <c r="BZ93" s="897"/>
      <c r="CA93" s="897"/>
      <c r="CB93" s="897"/>
      <c r="CC93" s="897"/>
      <c r="CD93" s="897"/>
      <c r="CE93" s="897"/>
      <c r="CF93" s="897"/>
      <c r="CG93" s="898"/>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890"/>
      <c r="DW93" s="891"/>
      <c r="DX93" s="891"/>
      <c r="DY93" s="891"/>
      <c r="DZ93" s="892"/>
      <c r="EA93" s="191"/>
    </row>
    <row r="94" spans="1:131" s="192" customFormat="1" ht="26.25" hidden="1" customHeight="1">
      <c r="A94" s="214"/>
      <c r="B94" s="215"/>
      <c r="C94" s="215"/>
      <c r="D94" s="215"/>
      <c r="E94" s="215"/>
      <c r="F94" s="215"/>
      <c r="G94" s="215"/>
      <c r="H94" s="215"/>
      <c r="I94" s="215"/>
      <c r="J94" s="215"/>
      <c r="K94" s="215"/>
      <c r="L94" s="215"/>
      <c r="M94" s="215"/>
      <c r="N94" s="215"/>
      <c r="O94" s="215"/>
      <c r="P94" s="215"/>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7"/>
      <c r="BA94" s="217"/>
      <c r="BB94" s="217"/>
      <c r="BC94" s="217"/>
      <c r="BD94" s="217"/>
      <c r="BE94" s="209"/>
      <c r="BF94" s="209"/>
      <c r="BG94" s="209"/>
      <c r="BH94" s="209"/>
      <c r="BI94" s="209"/>
      <c r="BJ94" s="209"/>
      <c r="BK94" s="209"/>
      <c r="BL94" s="209"/>
      <c r="BM94" s="209"/>
      <c r="BN94" s="209"/>
      <c r="BO94" s="209"/>
      <c r="BP94" s="209"/>
      <c r="BQ94" s="206">
        <v>88</v>
      </c>
      <c r="BR94" s="211"/>
      <c r="BS94" s="896"/>
      <c r="BT94" s="897"/>
      <c r="BU94" s="897"/>
      <c r="BV94" s="897"/>
      <c r="BW94" s="897"/>
      <c r="BX94" s="897"/>
      <c r="BY94" s="897"/>
      <c r="BZ94" s="897"/>
      <c r="CA94" s="897"/>
      <c r="CB94" s="897"/>
      <c r="CC94" s="897"/>
      <c r="CD94" s="897"/>
      <c r="CE94" s="897"/>
      <c r="CF94" s="897"/>
      <c r="CG94" s="898"/>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890"/>
      <c r="DW94" s="891"/>
      <c r="DX94" s="891"/>
      <c r="DY94" s="891"/>
      <c r="DZ94" s="892"/>
      <c r="EA94" s="191"/>
    </row>
    <row r="95" spans="1:131" s="192" customFormat="1" ht="26.25" hidden="1" customHeight="1">
      <c r="A95" s="214"/>
      <c r="B95" s="215"/>
      <c r="C95" s="215"/>
      <c r="D95" s="215"/>
      <c r="E95" s="215"/>
      <c r="F95" s="215"/>
      <c r="G95" s="215"/>
      <c r="H95" s="215"/>
      <c r="I95" s="215"/>
      <c r="J95" s="215"/>
      <c r="K95" s="215"/>
      <c r="L95" s="215"/>
      <c r="M95" s="215"/>
      <c r="N95" s="215"/>
      <c r="O95" s="215"/>
      <c r="P95" s="215"/>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7"/>
      <c r="BA95" s="217"/>
      <c r="BB95" s="217"/>
      <c r="BC95" s="217"/>
      <c r="BD95" s="217"/>
      <c r="BE95" s="209"/>
      <c r="BF95" s="209"/>
      <c r="BG95" s="209"/>
      <c r="BH95" s="209"/>
      <c r="BI95" s="209"/>
      <c r="BJ95" s="209"/>
      <c r="BK95" s="209"/>
      <c r="BL95" s="209"/>
      <c r="BM95" s="209"/>
      <c r="BN95" s="209"/>
      <c r="BO95" s="209"/>
      <c r="BP95" s="209"/>
      <c r="BQ95" s="206">
        <v>89</v>
      </c>
      <c r="BR95" s="211"/>
      <c r="BS95" s="896"/>
      <c r="BT95" s="897"/>
      <c r="BU95" s="897"/>
      <c r="BV95" s="897"/>
      <c r="BW95" s="897"/>
      <c r="BX95" s="897"/>
      <c r="BY95" s="897"/>
      <c r="BZ95" s="897"/>
      <c r="CA95" s="897"/>
      <c r="CB95" s="897"/>
      <c r="CC95" s="897"/>
      <c r="CD95" s="897"/>
      <c r="CE95" s="897"/>
      <c r="CF95" s="897"/>
      <c r="CG95" s="898"/>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890"/>
      <c r="DW95" s="891"/>
      <c r="DX95" s="891"/>
      <c r="DY95" s="891"/>
      <c r="DZ95" s="892"/>
      <c r="EA95" s="191"/>
    </row>
    <row r="96" spans="1:131" s="192" customFormat="1" ht="26.25" hidden="1" customHeight="1">
      <c r="A96" s="214"/>
      <c r="B96" s="215"/>
      <c r="C96" s="215"/>
      <c r="D96" s="215"/>
      <c r="E96" s="215"/>
      <c r="F96" s="215"/>
      <c r="G96" s="215"/>
      <c r="H96" s="215"/>
      <c r="I96" s="215"/>
      <c r="J96" s="215"/>
      <c r="K96" s="215"/>
      <c r="L96" s="215"/>
      <c r="M96" s="215"/>
      <c r="N96" s="215"/>
      <c r="O96" s="215"/>
      <c r="P96" s="215"/>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7"/>
      <c r="BA96" s="217"/>
      <c r="BB96" s="217"/>
      <c r="BC96" s="217"/>
      <c r="BD96" s="217"/>
      <c r="BE96" s="209"/>
      <c r="BF96" s="209"/>
      <c r="BG96" s="209"/>
      <c r="BH96" s="209"/>
      <c r="BI96" s="209"/>
      <c r="BJ96" s="209"/>
      <c r="BK96" s="209"/>
      <c r="BL96" s="209"/>
      <c r="BM96" s="209"/>
      <c r="BN96" s="209"/>
      <c r="BO96" s="209"/>
      <c r="BP96" s="209"/>
      <c r="BQ96" s="206">
        <v>90</v>
      </c>
      <c r="BR96" s="211"/>
      <c r="BS96" s="896"/>
      <c r="BT96" s="897"/>
      <c r="BU96" s="897"/>
      <c r="BV96" s="897"/>
      <c r="BW96" s="897"/>
      <c r="BX96" s="897"/>
      <c r="BY96" s="897"/>
      <c r="BZ96" s="897"/>
      <c r="CA96" s="897"/>
      <c r="CB96" s="897"/>
      <c r="CC96" s="897"/>
      <c r="CD96" s="897"/>
      <c r="CE96" s="897"/>
      <c r="CF96" s="897"/>
      <c r="CG96" s="898"/>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890"/>
      <c r="DW96" s="891"/>
      <c r="DX96" s="891"/>
      <c r="DY96" s="891"/>
      <c r="DZ96" s="892"/>
      <c r="EA96" s="191"/>
    </row>
    <row r="97" spans="1:131" s="192" customFormat="1" ht="26.25" hidden="1" customHeight="1">
      <c r="A97" s="214"/>
      <c r="B97" s="215"/>
      <c r="C97" s="215"/>
      <c r="D97" s="215"/>
      <c r="E97" s="215"/>
      <c r="F97" s="215"/>
      <c r="G97" s="215"/>
      <c r="H97" s="215"/>
      <c r="I97" s="215"/>
      <c r="J97" s="215"/>
      <c r="K97" s="215"/>
      <c r="L97" s="215"/>
      <c r="M97" s="215"/>
      <c r="N97" s="215"/>
      <c r="O97" s="215"/>
      <c r="P97" s="215"/>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7"/>
      <c r="BA97" s="217"/>
      <c r="BB97" s="217"/>
      <c r="BC97" s="217"/>
      <c r="BD97" s="217"/>
      <c r="BE97" s="209"/>
      <c r="BF97" s="209"/>
      <c r="BG97" s="209"/>
      <c r="BH97" s="209"/>
      <c r="BI97" s="209"/>
      <c r="BJ97" s="209"/>
      <c r="BK97" s="209"/>
      <c r="BL97" s="209"/>
      <c r="BM97" s="209"/>
      <c r="BN97" s="209"/>
      <c r="BO97" s="209"/>
      <c r="BP97" s="209"/>
      <c r="BQ97" s="206">
        <v>91</v>
      </c>
      <c r="BR97" s="211"/>
      <c r="BS97" s="896"/>
      <c r="BT97" s="897"/>
      <c r="BU97" s="897"/>
      <c r="BV97" s="897"/>
      <c r="BW97" s="897"/>
      <c r="BX97" s="897"/>
      <c r="BY97" s="897"/>
      <c r="BZ97" s="897"/>
      <c r="CA97" s="897"/>
      <c r="CB97" s="897"/>
      <c r="CC97" s="897"/>
      <c r="CD97" s="897"/>
      <c r="CE97" s="897"/>
      <c r="CF97" s="897"/>
      <c r="CG97" s="898"/>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890"/>
      <c r="DW97" s="891"/>
      <c r="DX97" s="891"/>
      <c r="DY97" s="891"/>
      <c r="DZ97" s="892"/>
      <c r="EA97" s="191"/>
    </row>
    <row r="98" spans="1:131" s="192" customFormat="1" ht="26.25" hidden="1" customHeight="1">
      <c r="A98" s="214"/>
      <c r="B98" s="215"/>
      <c r="C98" s="215"/>
      <c r="D98" s="215"/>
      <c r="E98" s="215"/>
      <c r="F98" s="215"/>
      <c r="G98" s="215"/>
      <c r="H98" s="215"/>
      <c r="I98" s="215"/>
      <c r="J98" s="215"/>
      <c r="K98" s="215"/>
      <c r="L98" s="215"/>
      <c r="M98" s="215"/>
      <c r="N98" s="215"/>
      <c r="O98" s="215"/>
      <c r="P98" s="215"/>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7"/>
      <c r="BA98" s="217"/>
      <c r="BB98" s="217"/>
      <c r="BC98" s="217"/>
      <c r="BD98" s="217"/>
      <c r="BE98" s="209"/>
      <c r="BF98" s="209"/>
      <c r="BG98" s="209"/>
      <c r="BH98" s="209"/>
      <c r="BI98" s="209"/>
      <c r="BJ98" s="209"/>
      <c r="BK98" s="209"/>
      <c r="BL98" s="209"/>
      <c r="BM98" s="209"/>
      <c r="BN98" s="209"/>
      <c r="BO98" s="209"/>
      <c r="BP98" s="209"/>
      <c r="BQ98" s="206">
        <v>92</v>
      </c>
      <c r="BR98" s="211"/>
      <c r="BS98" s="896"/>
      <c r="BT98" s="897"/>
      <c r="BU98" s="897"/>
      <c r="BV98" s="897"/>
      <c r="BW98" s="897"/>
      <c r="BX98" s="897"/>
      <c r="BY98" s="897"/>
      <c r="BZ98" s="897"/>
      <c r="CA98" s="897"/>
      <c r="CB98" s="897"/>
      <c r="CC98" s="897"/>
      <c r="CD98" s="897"/>
      <c r="CE98" s="897"/>
      <c r="CF98" s="897"/>
      <c r="CG98" s="898"/>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890"/>
      <c r="DW98" s="891"/>
      <c r="DX98" s="891"/>
      <c r="DY98" s="891"/>
      <c r="DZ98" s="892"/>
      <c r="EA98" s="191"/>
    </row>
    <row r="99" spans="1:131" s="192" customFormat="1" ht="26.25" hidden="1" customHeight="1">
      <c r="A99" s="214"/>
      <c r="B99" s="215"/>
      <c r="C99" s="215"/>
      <c r="D99" s="215"/>
      <c r="E99" s="215"/>
      <c r="F99" s="215"/>
      <c r="G99" s="215"/>
      <c r="H99" s="215"/>
      <c r="I99" s="215"/>
      <c r="J99" s="215"/>
      <c r="K99" s="215"/>
      <c r="L99" s="215"/>
      <c r="M99" s="215"/>
      <c r="N99" s="215"/>
      <c r="O99" s="215"/>
      <c r="P99" s="215"/>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7"/>
      <c r="BA99" s="217"/>
      <c r="BB99" s="217"/>
      <c r="BC99" s="217"/>
      <c r="BD99" s="217"/>
      <c r="BE99" s="209"/>
      <c r="BF99" s="209"/>
      <c r="BG99" s="209"/>
      <c r="BH99" s="209"/>
      <c r="BI99" s="209"/>
      <c r="BJ99" s="209"/>
      <c r="BK99" s="209"/>
      <c r="BL99" s="209"/>
      <c r="BM99" s="209"/>
      <c r="BN99" s="209"/>
      <c r="BO99" s="209"/>
      <c r="BP99" s="209"/>
      <c r="BQ99" s="206">
        <v>93</v>
      </c>
      <c r="BR99" s="211"/>
      <c r="BS99" s="896"/>
      <c r="BT99" s="897"/>
      <c r="BU99" s="897"/>
      <c r="BV99" s="897"/>
      <c r="BW99" s="897"/>
      <c r="BX99" s="897"/>
      <c r="BY99" s="897"/>
      <c r="BZ99" s="897"/>
      <c r="CA99" s="897"/>
      <c r="CB99" s="897"/>
      <c r="CC99" s="897"/>
      <c r="CD99" s="897"/>
      <c r="CE99" s="897"/>
      <c r="CF99" s="897"/>
      <c r="CG99" s="898"/>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890"/>
      <c r="DW99" s="891"/>
      <c r="DX99" s="891"/>
      <c r="DY99" s="891"/>
      <c r="DZ99" s="892"/>
      <c r="EA99" s="191"/>
    </row>
    <row r="100" spans="1:131" s="192" customFormat="1" ht="26.25" hidden="1" customHeight="1">
      <c r="A100" s="214"/>
      <c r="B100" s="215"/>
      <c r="C100" s="215"/>
      <c r="D100" s="215"/>
      <c r="E100" s="215"/>
      <c r="F100" s="215"/>
      <c r="G100" s="215"/>
      <c r="H100" s="215"/>
      <c r="I100" s="215"/>
      <c r="J100" s="215"/>
      <c r="K100" s="215"/>
      <c r="L100" s="215"/>
      <c r="M100" s="215"/>
      <c r="N100" s="215"/>
      <c r="O100" s="215"/>
      <c r="P100" s="215"/>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7"/>
      <c r="BA100" s="217"/>
      <c r="BB100" s="217"/>
      <c r="BC100" s="217"/>
      <c r="BD100" s="217"/>
      <c r="BE100" s="209"/>
      <c r="BF100" s="209"/>
      <c r="BG100" s="209"/>
      <c r="BH100" s="209"/>
      <c r="BI100" s="209"/>
      <c r="BJ100" s="209"/>
      <c r="BK100" s="209"/>
      <c r="BL100" s="209"/>
      <c r="BM100" s="209"/>
      <c r="BN100" s="209"/>
      <c r="BO100" s="209"/>
      <c r="BP100" s="209"/>
      <c r="BQ100" s="206">
        <v>94</v>
      </c>
      <c r="BR100" s="211"/>
      <c r="BS100" s="896"/>
      <c r="BT100" s="897"/>
      <c r="BU100" s="897"/>
      <c r="BV100" s="897"/>
      <c r="BW100" s="897"/>
      <c r="BX100" s="897"/>
      <c r="BY100" s="897"/>
      <c r="BZ100" s="897"/>
      <c r="CA100" s="897"/>
      <c r="CB100" s="897"/>
      <c r="CC100" s="897"/>
      <c r="CD100" s="897"/>
      <c r="CE100" s="897"/>
      <c r="CF100" s="897"/>
      <c r="CG100" s="898"/>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890"/>
      <c r="DW100" s="891"/>
      <c r="DX100" s="891"/>
      <c r="DY100" s="891"/>
      <c r="DZ100" s="892"/>
      <c r="EA100" s="191"/>
    </row>
    <row r="101" spans="1:131" s="192" customFormat="1" ht="26.25" hidden="1" customHeight="1">
      <c r="A101" s="214"/>
      <c r="B101" s="215"/>
      <c r="C101" s="215"/>
      <c r="D101" s="215"/>
      <c r="E101" s="215"/>
      <c r="F101" s="215"/>
      <c r="G101" s="215"/>
      <c r="H101" s="215"/>
      <c r="I101" s="215"/>
      <c r="J101" s="215"/>
      <c r="K101" s="215"/>
      <c r="L101" s="215"/>
      <c r="M101" s="215"/>
      <c r="N101" s="215"/>
      <c r="O101" s="215"/>
      <c r="P101" s="215"/>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7"/>
      <c r="BA101" s="217"/>
      <c r="BB101" s="217"/>
      <c r="BC101" s="217"/>
      <c r="BD101" s="217"/>
      <c r="BE101" s="209"/>
      <c r="BF101" s="209"/>
      <c r="BG101" s="209"/>
      <c r="BH101" s="209"/>
      <c r="BI101" s="209"/>
      <c r="BJ101" s="209"/>
      <c r="BK101" s="209"/>
      <c r="BL101" s="209"/>
      <c r="BM101" s="209"/>
      <c r="BN101" s="209"/>
      <c r="BO101" s="209"/>
      <c r="BP101" s="209"/>
      <c r="BQ101" s="206">
        <v>95</v>
      </c>
      <c r="BR101" s="211"/>
      <c r="BS101" s="896"/>
      <c r="BT101" s="897"/>
      <c r="BU101" s="897"/>
      <c r="BV101" s="897"/>
      <c r="BW101" s="897"/>
      <c r="BX101" s="897"/>
      <c r="BY101" s="897"/>
      <c r="BZ101" s="897"/>
      <c r="CA101" s="897"/>
      <c r="CB101" s="897"/>
      <c r="CC101" s="897"/>
      <c r="CD101" s="897"/>
      <c r="CE101" s="897"/>
      <c r="CF101" s="897"/>
      <c r="CG101" s="898"/>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890"/>
      <c r="DW101" s="891"/>
      <c r="DX101" s="891"/>
      <c r="DY101" s="891"/>
      <c r="DZ101" s="892"/>
      <c r="EA101" s="191"/>
    </row>
    <row r="102" spans="1:131" s="192" customFormat="1" ht="26.25" customHeight="1" thickBot="1">
      <c r="A102" s="214"/>
      <c r="B102" s="215"/>
      <c r="C102" s="215"/>
      <c r="D102" s="215"/>
      <c r="E102" s="215"/>
      <c r="F102" s="215"/>
      <c r="G102" s="215"/>
      <c r="H102" s="215"/>
      <c r="I102" s="215"/>
      <c r="J102" s="215"/>
      <c r="K102" s="215"/>
      <c r="L102" s="215"/>
      <c r="M102" s="215"/>
      <c r="N102" s="215"/>
      <c r="O102" s="215"/>
      <c r="P102" s="215"/>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7"/>
      <c r="BA102" s="217"/>
      <c r="BB102" s="217"/>
      <c r="BC102" s="217"/>
      <c r="BD102" s="217"/>
      <c r="BE102" s="209"/>
      <c r="BF102" s="209"/>
      <c r="BG102" s="209"/>
      <c r="BH102" s="209"/>
      <c r="BI102" s="209"/>
      <c r="BJ102" s="209"/>
      <c r="BK102" s="209"/>
      <c r="BL102" s="209"/>
      <c r="BM102" s="209"/>
      <c r="BN102" s="209"/>
      <c r="BO102" s="209"/>
      <c r="BP102" s="209"/>
      <c r="BQ102" s="208" t="s">
        <v>333</v>
      </c>
      <c r="BR102" s="792" t="s">
        <v>364</v>
      </c>
      <c r="BS102" s="793"/>
      <c r="BT102" s="793"/>
      <c r="BU102" s="793"/>
      <c r="BV102" s="793"/>
      <c r="BW102" s="793"/>
      <c r="BX102" s="793"/>
      <c r="BY102" s="793"/>
      <c r="BZ102" s="793"/>
      <c r="CA102" s="793"/>
      <c r="CB102" s="793"/>
      <c r="CC102" s="793"/>
      <c r="CD102" s="793"/>
      <c r="CE102" s="793"/>
      <c r="CF102" s="793"/>
      <c r="CG102" s="794"/>
      <c r="CH102" s="922"/>
      <c r="CI102" s="923"/>
      <c r="CJ102" s="923"/>
      <c r="CK102" s="923"/>
      <c r="CL102" s="924"/>
      <c r="CM102" s="922"/>
      <c r="CN102" s="923"/>
      <c r="CO102" s="923"/>
      <c r="CP102" s="923"/>
      <c r="CQ102" s="924"/>
      <c r="CR102" s="925">
        <v>20587</v>
      </c>
      <c r="CS102" s="883"/>
      <c r="CT102" s="883"/>
      <c r="CU102" s="883"/>
      <c r="CV102" s="926"/>
      <c r="CW102" s="925">
        <v>3623</v>
      </c>
      <c r="CX102" s="883"/>
      <c r="CY102" s="883"/>
      <c r="CZ102" s="883"/>
      <c r="DA102" s="926"/>
      <c r="DB102" s="925">
        <v>29755</v>
      </c>
      <c r="DC102" s="883"/>
      <c r="DD102" s="883"/>
      <c r="DE102" s="883"/>
      <c r="DF102" s="926"/>
      <c r="DG102" s="925">
        <v>5987</v>
      </c>
      <c r="DH102" s="883"/>
      <c r="DI102" s="883"/>
      <c r="DJ102" s="883"/>
      <c r="DK102" s="926"/>
      <c r="DL102" s="925">
        <v>20961</v>
      </c>
      <c r="DM102" s="883"/>
      <c r="DN102" s="883"/>
      <c r="DO102" s="883"/>
      <c r="DP102" s="926"/>
      <c r="DQ102" s="925">
        <v>14690</v>
      </c>
      <c r="DR102" s="883"/>
      <c r="DS102" s="883"/>
      <c r="DT102" s="883"/>
      <c r="DU102" s="926"/>
      <c r="DV102" s="949"/>
      <c r="DW102" s="950"/>
      <c r="DX102" s="950"/>
      <c r="DY102" s="950"/>
      <c r="DZ102" s="951"/>
      <c r="EA102" s="191"/>
    </row>
    <row r="103" spans="1:131" s="192" customFormat="1" ht="26.25" customHeight="1">
      <c r="A103" s="214"/>
      <c r="B103" s="215"/>
      <c r="C103" s="215"/>
      <c r="D103" s="215"/>
      <c r="E103" s="215"/>
      <c r="F103" s="215"/>
      <c r="G103" s="215"/>
      <c r="H103" s="215"/>
      <c r="I103" s="215"/>
      <c r="J103" s="215"/>
      <c r="K103" s="215"/>
      <c r="L103" s="215"/>
      <c r="M103" s="215"/>
      <c r="N103" s="215"/>
      <c r="O103" s="215"/>
      <c r="P103" s="215"/>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7"/>
      <c r="BA103" s="217"/>
      <c r="BB103" s="217"/>
      <c r="BC103" s="217"/>
      <c r="BD103" s="217"/>
      <c r="BE103" s="209"/>
      <c r="BF103" s="209"/>
      <c r="BG103" s="209"/>
      <c r="BH103" s="209"/>
      <c r="BI103" s="209"/>
      <c r="BJ103" s="209"/>
      <c r="BK103" s="209"/>
      <c r="BL103" s="209"/>
      <c r="BM103" s="209"/>
      <c r="BN103" s="209"/>
      <c r="BO103" s="209"/>
      <c r="BP103" s="209"/>
      <c r="BQ103" s="952" t="s">
        <v>365</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191"/>
    </row>
    <row r="104" spans="1:131" s="192" customFormat="1" ht="26.25" customHeight="1">
      <c r="A104" s="214"/>
      <c r="B104" s="215"/>
      <c r="C104" s="215"/>
      <c r="D104" s="215"/>
      <c r="E104" s="215"/>
      <c r="F104" s="215"/>
      <c r="G104" s="215"/>
      <c r="H104" s="215"/>
      <c r="I104" s="215"/>
      <c r="J104" s="215"/>
      <c r="K104" s="215"/>
      <c r="L104" s="215"/>
      <c r="M104" s="215"/>
      <c r="N104" s="215"/>
      <c r="O104" s="215"/>
      <c r="P104" s="215"/>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7"/>
      <c r="BA104" s="217"/>
      <c r="BB104" s="217"/>
      <c r="BC104" s="217"/>
      <c r="BD104" s="217"/>
      <c r="BE104" s="209"/>
      <c r="BF104" s="209"/>
      <c r="BG104" s="209"/>
      <c r="BH104" s="209"/>
      <c r="BI104" s="209"/>
      <c r="BJ104" s="209"/>
      <c r="BK104" s="209"/>
      <c r="BL104" s="209"/>
      <c r="BM104" s="209"/>
      <c r="BN104" s="209"/>
      <c r="BO104" s="209"/>
      <c r="BP104" s="209"/>
      <c r="BQ104" s="953" t="s">
        <v>366</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191"/>
    </row>
    <row r="105" spans="1:131" s="192" customFormat="1" ht="11.25" customHeight="1">
      <c r="A105" s="209"/>
      <c r="B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c r="BN105" s="209"/>
      <c r="BO105" s="209"/>
      <c r="BP105" s="209"/>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191"/>
    </row>
    <row r="106" spans="1:131" s="192" customFormat="1" ht="11.25" customHeight="1">
      <c r="A106" s="218"/>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c r="BF106" s="218"/>
      <c r="BG106" s="218"/>
      <c r="BH106" s="218"/>
      <c r="BI106" s="218"/>
      <c r="BJ106" s="218"/>
      <c r="BK106" s="218"/>
      <c r="BL106" s="218"/>
      <c r="BM106" s="218"/>
      <c r="BN106" s="218"/>
      <c r="BO106" s="218"/>
      <c r="BP106" s="218"/>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191"/>
    </row>
    <row r="107" spans="1:131" s="191" customFormat="1" ht="26.25" customHeight="1" thickBot="1">
      <c r="A107" s="219" t="s">
        <v>367</v>
      </c>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19" t="s">
        <v>368</v>
      </c>
      <c r="AV107" s="220"/>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row>
    <row r="108" spans="1:131" s="191" customFormat="1" ht="26.25" customHeight="1">
      <c r="A108" s="954" t="s">
        <v>369</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370</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191" customFormat="1" ht="26.25" customHeight="1">
      <c r="A109" s="947" t="s">
        <v>371</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27" t="s">
        <v>372</v>
      </c>
      <c r="AB109" s="928"/>
      <c r="AC109" s="928"/>
      <c r="AD109" s="928"/>
      <c r="AE109" s="929"/>
      <c r="AF109" s="927" t="s">
        <v>277</v>
      </c>
      <c r="AG109" s="928"/>
      <c r="AH109" s="928"/>
      <c r="AI109" s="928"/>
      <c r="AJ109" s="929"/>
      <c r="AK109" s="927" t="s">
        <v>276</v>
      </c>
      <c r="AL109" s="928"/>
      <c r="AM109" s="928"/>
      <c r="AN109" s="928"/>
      <c r="AO109" s="929"/>
      <c r="AP109" s="927" t="s">
        <v>373</v>
      </c>
      <c r="AQ109" s="928"/>
      <c r="AR109" s="928"/>
      <c r="AS109" s="928"/>
      <c r="AT109" s="930"/>
      <c r="AU109" s="947" t="s">
        <v>371</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27" t="s">
        <v>372</v>
      </c>
      <c r="BR109" s="928"/>
      <c r="BS109" s="928"/>
      <c r="BT109" s="928"/>
      <c r="BU109" s="929"/>
      <c r="BV109" s="927" t="s">
        <v>277</v>
      </c>
      <c r="BW109" s="928"/>
      <c r="BX109" s="928"/>
      <c r="BY109" s="928"/>
      <c r="BZ109" s="929"/>
      <c r="CA109" s="927" t="s">
        <v>276</v>
      </c>
      <c r="CB109" s="928"/>
      <c r="CC109" s="928"/>
      <c r="CD109" s="928"/>
      <c r="CE109" s="929"/>
      <c r="CF109" s="948" t="s">
        <v>373</v>
      </c>
      <c r="CG109" s="948"/>
      <c r="CH109" s="948"/>
      <c r="CI109" s="948"/>
      <c r="CJ109" s="948"/>
      <c r="CK109" s="927" t="s">
        <v>374</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27" t="s">
        <v>372</v>
      </c>
      <c r="DH109" s="928"/>
      <c r="DI109" s="928"/>
      <c r="DJ109" s="928"/>
      <c r="DK109" s="929"/>
      <c r="DL109" s="927" t="s">
        <v>277</v>
      </c>
      <c r="DM109" s="928"/>
      <c r="DN109" s="928"/>
      <c r="DO109" s="928"/>
      <c r="DP109" s="929"/>
      <c r="DQ109" s="927" t="s">
        <v>276</v>
      </c>
      <c r="DR109" s="928"/>
      <c r="DS109" s="928"/>
      <c r="DT109" s="928"/>
      <c r="DU109" s="929"/>
      <c r="DV109" s="927" t="s">
        <v>373</v>
      </c>
      <c r="DW109" s="928"/>
      <c r="DX109" s="928"/>
      <c r="DY109" s="928"/>
      <c r="DZ109" s="930"/>
    </row>
    <row r="110" spans="1:131" s="191" customFormat="1" ht="26.25" customHeight="1">
      <c r="A110" s="931" t="s">
        <v>375</v>
      </c>
      <c r="B110" s="932"/>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3"/>
      <c r="AA110" s="934">
        <v>82270903</v>
      </c>
      <c r="AB110" s="935"/>
      <c r="AC110" s="935"/>
      <c r="AD110" s="935"/>
      <c r="AE110" s="936"/>
      <c r="AF110" s="937">
        <v>80475746</v>
      </c>
      <c r="AG110" s="935"/>
      <c r="AH110" s="935"/>
      <c r="AI110" s="935"/>
      <c r="AJ110" s="936"/>
      <c r="AK110" s="937">
        <v>81997515</v>
      </c>
      <c r="AL110" s="935"/>
      <c r="AM110" s="935"/>
      <c r="AN110" s="935"/>
      <c r="AO110" s="936"/>
      <c r="AP110" s="938">
        <v>34.5</v>
      </c>
      <c r="AQ110" s="939"/>
      <c r="AR110" s="939"/>
      <c r="AS110" s="939"/>
      <c r="AT110" s="940"/>
      <c r="AU110" s="941" t="s">
        <v>59</v>
      </c>
      <c r="AV110" s="942"/>
      <c r="AW110" s="942"/>
      <c r="AX110" s="942"/>
      <c r="AY110" s="942"/>
      <c r="AZ110" s="983" t="s">
        <v>376</v>
      </c>
      <c r="BA110" s="932"/>
      <c r="BB110" s="932"/>
      <c r="BC110" s="932"/>
      <c r="BD110" s="932"/>
      <c r="BE110" s="932"/>
      <c r="BF110" s="932"/>
      <c r="BG110" s="932"/>
      <c r="BH110" s="932"/>
      <c r="BI110" s="932"/>
      <c r="BJ110" s="932"/>
      <c r="BK110" s="932"/>
      <c r="BL110" s="932"/>
      <c r="BM110" s="932"/>
      <c r="BN110" s="932"/>
      <c r="BO110" s="932"/>
      <c r="BP110" s="933"/>
      <c r="BQ110" s="969">
        <v>1258639551</v>
      </c>
      <c r="BR110" s="970"/>
      <c r="BS110" s="970"/>
      <c r="BT110" s="970"/>
      <c r="BU110" s="970"/>
      <c r="BV110" s="970">
        <v>1251453988</v>
      </c>
      <c r="BW110" s="970"/>
      <c r="BX110" s="970"/>
      <c r="BY110" s="970"/>
      <c r="BZ110" s="970"/>
      <c r="CA110" s="970">
        <v>1246825091</v>
      </c>
      <c r="CB110" s="970"/>
      <c r="CC110" s="970"/>
      <c r="CD110" s="970"/>
      <c r="CE110" s="970"/>
      <c r="CF110" s="984">
        <v>525.1</v>
      </c>
      <c r="CG110" s="985"/>
      <c r="CH110" s="985"/>
      <c r="CI110" s="985"/>
      <c r="CJ110" s="985"/>
      <c r="CK110" s="986" t="s">
        <v>377</v>
      </c>
      <c r="CL110" s="987"/>
      <c r="CM110" s="966" t="s">
        <v>378</v>
      </c>
      <c r="CN110" s="967"/>
      <c r="CO110" s="967"/>
      <c r="CP110" s="967"/>
      <c r="CQ110" s="967"/>
      <c r="CR110" s="967"/>
      <c r="CS110" s="967"/>
      <c r="CT110" s="967"/>
      <c r="CU110" s="967"/>
      <c r="CV110" s="967"/>
      <c r="CW110" s="967"/>
      <c r="CX110" s="967"/>
      <c r="CY110" s="967"/>
      <c r="CZ110" s="967"/>
      <c r="DA110" s="967"/>
      <c r="DB110" s="967"/>
      <c r="DC110" s="967"/>
      <c r="DD110" s="967"/>
      <c r="DE110" s="967"/>
      <c r="DF110" s="968"/>
      <c r="DG110" s="969" t="s">
        <v>102</v>
      </c>
      <c r="DH110" s="970"/>
      <c r="DI110" s="970"/>
      <c r="DJ110" s="970"/>
      <c r="DK110" s="970"/>
      <c r="DL110" s="970" t="s">
        <v>102</v>
      </c>
      <c r="DM110" s="970"/>
      <c r="DN110" s="970"/>
      <c r="DO110" s="970"/>
      <c r="DP110" s="970"/>
      <c r="DQ110" s="970" t="s">
        <v>102</v>
      </c>
      <c r="DR110" s="970"/>
      <c r="DS110" s="970"/>
      <c r="DT110" s="970"/>
      <c r="DU110" s="970"/>
      <c r="DV110" s="971" t="s">
        <v>102</v>
      </c>
      <c r="DW110" s="971"/>
      <c r="DX110" s="971"/>
      <c r="DY110" s="971"/>
      <c r="DZ110" s="972"/>
    </row>
    <row r="111" spans="1:131" s="191" customFormat="1" ht="26.25" customHeight="1">
      <c r="A111" s="973" t="s">
        <v>379</v>
      </c>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5"/>
      <c r="AA111" s="976" t="s">
        <v>102</v>
      </c>
      <c r="AB111" s="977"/>
      <c r="AC111" s="977"/>
      <c r="AD111" s="977"/>
      <c r="AE111" s="978"/>
      <c r="AF111" s="979" t="s">
        <v>102</v>
      </c>
      <c r="AG111" s="977"/>
      <c r="AH111" s="977"/>
      <c r="AI111" s="977"/>
      <c r="AJ111" s="978"/>
      <c r="AK111" s="979" t="s">
        <v>102</v>
      </c>
      <c r="AL111" s="977"/>
      <c r="AM111" s="977"/>
      <c r="AN111" s="977"/>
      <c r="AO111" s="978"/>
      <c r="AP111" s="980" t="s">
        <v>102</v>
      </c>
      <c r="AQ111" s="981"/>
      <c r="AR111" s="981"/>
      <c r="AS111" s="981"/>
      <c r="AT111" s="982"/>
      <c r="AU111" s="943"/>
      <c r="AV111" s="944"/>
      <c r="AW111" s="944"/>
      <c r="AX111" s="944"/>
      <c r="AY111" s="944"/>
      <c r="AZ111" s="992" t="s">
        <v>380</v>
      </c>
      <c r="BA111" s="993"/>
      <c r="BB111" s="993"/>
      <c r="BC111" s="993"/>
      <c r="BD111" s="993"/>
      <c r="BE111" s="993"/>
      <c r="BF111" s="993"/>
      <c r="BG111" s="993"/>
      <c r="BH111" s="993"/>
      <c r="BI111" s="993"/>
      <c r="BJ111" s="993"/>
      <c r="BK111" s="993"/>
      <c r="BL111" s="993"/>
      <c r="BM111" s="993"/>
      <c r="BN111" s="993"/>
      <c r="BO111" s="993"/>
      <c r="BP111" s="994"/>
      <c r="BQ111" s="962">
        <v>515007</v>
      </c>
      <c r="BR111" s="963"/>
      <c r="BS111" s="963"/>
      <c r="BT111" s="963"/>
      <c r="BU111" s="963"/>
      <c r="BV111" s="963">
        <v>415775</v>
      </c>
      <c r="BW111" s="963"/>
      <c r="BX111" s="963"/>
      <c r="BY111" s="963"/>
      <c r="BZ111" s="963"/>
      <c r="CA111" s="963">
        <v>381433</v>
      </c>
      <c r="CB111" s="963"/>
      <c r="CC111" s="963"/>
      <c r="CD111" s="963"/>
      <c r="CE111" s="963"/>
      <c r="CF111" s="957">
        <v>0.2</v>
      </c>
      <c r="CG111" s="958"/>
      <c r="CH111" s="958"/>
      <c r="CI111" s="958"/>
      <c r="CJ111" s="958"/>
      <c r="CK111" s="988"/>
      <c r="CL111" s="989"/>
      <c r="CM111" s="959" t="s">
        <v>381</v>
      </c>
      <c r="CN111" s="960"/>
      <c r="CO111" s="960"/>
      <c r="CP111" s="960"/>
      <c r="CQ111" s="960"/>
      <c r="CR111" s="960"/>
      <c r="CS111" s="960"/>
      <c r="CT111" s="960"/>
      <c r="CU111" s="960"/>
      <c r="CV111" s="960"/>
      <c r="CW111" s="960"/>
      <c r="CX111" s="960"/>
      <c r="CY111" s="960"/>
      <c r="CZ111" s="960"/>
      <c r="DA111" s="960"/>
      <c r="DB111" s="960"/>
      <c r="DC111" s="960"/>
      <c r="DD111" s="960"/>
      <c r="DE111" s="960"/>
      <c r="DF111" s="961"/>
      <c r="DG111" s="962" t="s">
        <v>102</v>
      </c>
      <c r="DH111" s="963"/>
      <c r="DI111" s="963"/>
      <c r="DJ111" s="963"/>
      <c r="DK111" s="963"/>
      <c r="DL111" s="963" t="s">
        <v>102</v>
      </c>
      <c r="DM111" s="963"/>
      <c r="DN111" s="963"/>
      <c r="DO111" s="963"/>
      <c r="DP111" s="963"/>
      <c r="DQ111" s="963" t="s">
        <v>102</v>
      </c>
      <c r="DR111" s="963"/>
      <c r="DS111" s="963"/>
      <c r="DT111" s="963"/>
      <c r="DU111" s="963"/>
      <c r="DV111" s="964" t="s">
        <v>102</v>
      </c>
      <c r="DW111" s="964"/>
      <c r="DX111" s="964"/>
      <c r="DY111" s="964"/>
      <c r="DZ111" s="965"/>
    </row>
    <row r="112" spans="1:131" s="191" customFormat="1" ht="26.25" customHeight="1">
      <c r="A112" s="1002" t="s">
        <v>382</v>
      </c>
      <c r="B112" s="1003"/>
      <c r="C112" s="993" t="s">
        <v>383</v>
      </c>
      <c r="D112" s="993"/>
      <c r="E112" s="993"/>
      <c r="F112" s="993"/>
      <c r="G112" s="993"/>
      <c r="H112" s="993"/>
      <c r="I112" s="993"/>
      <c r="J112" s="993"/>
      <c r="K112" s="993"/>
      <c r="L112" s="993"/>
      <c r="M112" s="993"/>
      <c r="N112" s="993"/>
      <c r="O112" s="993"/>
      <c r="P112" s="993"/>
      <c r="Q112" s="993"/>
      <c r="R112" s="993"/>
      <c r="S112" s="993"/>
      <c r="T112" s="993"/>
      <c r="U112" s="993"/>
      <c r="V112" s="993"/>
      <c r="W112" s="993"/>
      <c r="X112" s="993"/>
      <c r="Y112" s="993"/>
      <c r="Z112" s="994"/>
      <c r="AA112" s="995">
        <v>7840957</v>
      </c>
      <c r="AB112" s="996"/>
      <c r="AC112" s="996"/>
      <c r="AD112" s="996"/>
      <c r="AE112" s="997"/>
      <c r="AF112" s="998">
        <v>8444217</v>
      </c>
      <c r="AG112" s="996"/>
      <c r="AH112" s="996"/>
      <c r="AI112" s="996"/>
      <c r="AJ112" s="997"/>
      <c r="AK112" s="998">
        <v>8734692</v>
      </c>
      <c r="AL112" s="996"/>
      <c r="AM112" s="996"/>
      <c r="AN112" s="996"/>
      <c r="AO112" s="997"/>
      <c r="AP112" s="999">
        <v>3.7</v>
      </c>
      <c r="AQ112" s="1000"/>
      <c r="AR112" s="1000"/>
      <c r="AS112" s="1000"/>
      <c r="AT112" s="1001"/>
      <c r="AU112" s="943"/>
      <c r="AV112" s="944"/>
      <c r="AW112" s="944"/>
      <c r="AX112" s="944"/>
      <c r="AY112" s="944"/>
      <c r="AZ112" s="992" t="s">
        <v>384</v>
      </c>
      <c r="BA112" s="993"/>
      <c r="BB112" s="993"/>
      <c r="BC112" s="993"/>
      <c r="BD112" s="993"/>
      <c r="BE112" s="993"/>
      <c r="BF112" s="993"/>
      <c r="BG112" s="993"/>
      <c r="BH112" s="993"/>
      <c r="BI112" s="993"/>
      <c r="BJ112" s="993"/>
      <c r="BK112" s="993"/>
      <c r="BL112" s="993"/>
      <c r="BM112" s="993"/>
      <c r="BN112" s="993"/>
      <c r="BO112" s="993"/>
      <c r="BP112" s="994"/>
      <c r="BQ112" s="962">
        <v>27862429</v>
      </c>
      <c r="BR112" s="963"/>
      <c r="BS112" s="963"/>
      <c r="BT112" s="963"/>
      <c r="BU112" s="963"/>
      <c r="BV112" s="963">
        <v>31179909</v>
      </c>
      <c r="BW112" s="963"/>
      <c r="BX112" s="963"/>
      <c r="BY112" s="963"/>
      <c r="BZ112" s="963"/>
      <c r="CA112" s="963">
        <v>31587910</v>
      </c>
      <c r="CB112" s="963"/>
      <c r="CC112" s="963"/>
      <c r="CD112" s="963"/>
      <c r="CE112" s="963"/>
      <c r="CF112" s="957">
        <v>13.3</v>
      </c>
      <c r="CG112" s="958"/>
      <c r="CH112" s="958"/>
      <c r="CI112" s="958"/>
      <c r="CJ112" s="958"/>
      <c r="CK112" s="988"/>
      <c r="CL112" s="989"/>
      <c r="CM112" s="959" t="s">
        <v>385</v>
      </c>
      <c r="CN112" s="960"/>
      <c r="CO112" s="960"/>
      <c r="CP112" s="960"/>
      <c r="CQ112" s="960"/>
      <c r="CR112" s="960"/>
      <c r="CS112" s="960"/>
      <c r="CT112" s="960"/>
      <c r="CU112" s="960"/>
      <c r="CV112" s="960"/>
      <c r="CW112" s="960"/>
      <c r="CX112" s="960"/>
      <c r="CY112" s="960"/>
      <c r="CZ112" s="960"/>
      <c r="DA112" s="960"/>
      <c r="DB112" s="960"/>
      <c r="DC112" s="960"/>
      <c r="DD112" s="960"/>
      <c r="DE112" s="960"/>
      <c r="DF112" s="961"/>
      <c r="DG112" s="962" t="s">
        <v>102</v>
      </c>
      <c r="DH112" s="963"/>
      <c r="DI112" s="963"/>
      <c r="DJ112" s="963"/>
      <c r="DK112" s="963"/>
      <c r="DL112" s="963" t="s">
        <v>102</v>
      </c>
      <c r="DM112" s="963"/>
      <c r="DN112" s="963"/>
      <c r="DO112" s="963"/>
      <c r="DP112" s="963"/>
      <c r="DQ112" s="963" t="s">
        <v>102</v>
      </c>
      <c r="DR112" s="963"/>
      <c r="DS112" s="963"/>
      <c r="DT112" s="963"/>
      <c r="DU112" s="963"/>
      <c r="DV112" s="964" t="s">
        <v>102</v>
      </c>
      <c r="DW112" s="964"/>
      <c r="DX112" s="964"/>
      <c r="DY112" s="964"/>
      <c r="DZ112" s="965"/>
    </row>
    <row r="113" spans="1:130" s="191" customFormat="1" ht="26.25" customHeight="1">
      <c r="A113" s="1004"/>
      <c r="B113" s="1005"/>
      <c r="C113" s="993" t="s">
        <v>386</v>
      </c>
      <c r="D113" s="993"/>
      <c r="E113" s="993"/>
      <c r="F113" s="993"/>
      <c r="G113" s="993"/>
      <c r="H113" s="993"/>
      <c r="I113" s="993"/>
      <c r="J113" s="993"/>
      <c r="K113" s="993"/>
      <c r="L113" s="993"/>
      <c r="M113" s="993"/>
      <c r="N113" s="993"/>
      <c r="O113" s="993"/>
      <c r="P113" s="993"/>
      <c r="Q113" s="993"/>
      <c r="R113" s="993"/>
      <c r="S113" s="993"/>
      <c r="T113" s="993"/>
      <c r="U113" s="993"/>
      <c r="V113" s="993"/>
      <c r="W113" s="993"/>
      <c r="X113" s="993"/>
      <c r="Y113" s="993"/>
      <c r="Z113" s="994"/>
      <c r="AA113" s="995">
        <v>3254494</v>
      </c>
      <c r="AB113" s="996"/>
      <c r="AC113" s="996"/>
      <c r="AD113" s="996"/>
      <c r="AE113" s="997"/>
      <c r="AF113" s="998">
        <v>3123467</v>
      </c>
      <c r="AG113" s="996"/>
      <c r="AH113" s="996"/>
      <c r="AI113" s="996"/>
      <c r="AJ113" s="997"/>
      <c r="AK113" s="998">
        <v>3032606</v>
      </c>
      <c r="AL113" s="996"/>
      <c r="AM113" s="996"/>
      <c r="AN113" s="996"/>
      <c r="AO113" s="997"/>
      <c r="AP113" s="999">
        <v>1.3</v>
      </c>
      <c r="AQ113" s="1000"/>
      <c r="AR113" s="1000"/>
      <c r="AS113" s="1000"/>
      <c r="AT113" s="1001"/>
      <c r="AU113" s="943"/>
      <c r="AV113" s="944"/>
      <c r="AW113" s="944"/>
      <c r="AX113" s="944"/>
      <c r="AY113" s="944"/>
      <c r="AZ113" s="992" t="s">
        <v>387</v>
      </c>
      <c r="BA113" s="993"/>
      <c r="BB113" s="993"/>
      <c r="BC113" s="993"/>
      <c r="BD113" s="993"/>
      <c r="BE113" s="993"/>
      <c r="BF113" s="993"/>
      <c r="BG113" s="993"/>
      <c r="BH113" s="993"/>
      <c r="BI113" s="993"/>
      <c r="BJ113" s="993"/>
      <c r="BK113" s="993"/>
      <c r="BL113" s="993"/>
      <c r="BM113" s="993"/>
      <c r="BN113" s="993"/>
      <c r="BO113" s="993"/>
      <c r="BP113" s="994"/>
      <c r="BQ113" s="962" t="s">
        <v>102</v>
      </c>
      <c r="BR113" s="963"/>
      <c r="BS113" s="963"/>
      <c r="BT113" s="963"/>
      <c r="BU113" s="963"/>
      <c r="BV113" s="963" t="s">
        <v>102</v>
      </c>
      <c r="BW113" s="963"/>
      <c r="BX113" s="963"/>
      <c r="BY113" s="963"/>
      <c r="BZ113" s="963"/>
      <c r="CA113" s="963" t="s">
        <v>102</v>
      </c>
      <c r="CB113" s="963"/>
      <c r="CC113" s="963"/>
      <c r="CD113" s="963"/>
      <c r="CE113" s="963"/>
      <c r="CF113" s="957" t="s">
        <v>102</v>
      </c>
      <c r="CG113" s="958"/>
      <c r="CH113" s="958"/>
      <c r="CI113" s="958"/>
      <c r="CJ113" s="958"/>
      <c r="CK113" s="988"/>
      <c r="CL113" s="989"/>
      <c r="CM113" s="959" t="s">
        <v>388</v>
      </c>
      <c r="CN113" s="960"/>
      <c r="CO113" s="960"/>
      <c r="CP113" s="960"/>
      <c r="CQ113" s="960"/>
      <c r="CR113" s="960"/>
      <c r="CS113" s="960"/>
      <c r="CT113" s="960"/>
      <c r="CU113" s="960"/>
      <c r="CV113" s="960"/>
      <c r="CW113" s="960"/>
      <c r="CX113" s="960"/>
      <c r="CY113" s="960"/>
      <c r="CZ113" s="960"/>
      <c r="DA113" s="960"/>
      <c r="DB113" s="960"/>
      <c r="DC113" s="960"/>
      <c r="DD113" s="960"/>
      <c r="DE113" s="960"/>
      <c r="DF113" s="961"/>
      <c r="DG113" s="962" t="s">
        <v>102</v>
      </c>
      <c r="DH113" s="963"/>
      <c r="DI113" s="963"/>
      <c r="DJ113" s="963"/>
      <c r="DK113" s="963"/>
      <c r="DL113" s="963" t="s">
        <v>102</v>
      </c>
      <c r="DM113" s="963"/>
      <c r="DN113" s="963"/>
      <c r="DO113" s="963"/>
      <c r="DP113" s="963"/>
      <c r="DQ113" s="963" t="s">
        <v>102</v>
      </c>
      <c r="DR113" s="963"/>
      <c r="DS113" s="963"/>
      <c r="DT113" s="963"/>
      <c r="DU113" s="963"/>
      <c r="DV113" s="964" t="s">
        <v>102</v>
      </c>
      <c r="DW113" s="964"/>
      <c r="DX113" s="964"/>
      <c r="DY113" s="964"/>
      <c r="DZ113" s="965"/>
    </row>
    <row r="114" spans="1:130" s="191" customFormat="1" ht="26.25" customHeight="1">
      <c r="A114" s="1004"/>
      <c r="B114" s="1005"/>
      <c r="C114" s="993" t="s">
        <v>389</v>
      </c>
      <c r="D114" s="993"/>
      <c r="E114" s="993"/>
      <c r="F114" s="993"/>
      <c r="G114" s="993"/>
      <c r="H114" s="993"/>
      <c r="I114" s="993"/>
      <c r="J114" s="993"/>
      <c r="K114" s="993"/>
      <c r="L114" s="993"/>
      <c r="M114" s="993"/>
      <c r="N114" s="993"/>
      <c r="O114" s="993"/>
      <c r="P114" s="993"/>
      <c r="Q114" s="993"/>
      <c r="R114" s="993"/>
      <c r="S114" s="993"/>
      <c r="T114" s="993"/>
      <c r="U114" s="993"/>
      <c r="V114" s="993"/>
      <c r="W114" s="993"/>
      <c r="X114" s="993"/>
      <c r="Y114" s="993"/>
      <c r="Z114" s="994"/>
      <c r="AA114" s="995" t="s">
        <v>102</v>
      </c>
      <c r="AB114" s="996"/>
      <c r="AC114" s="996"/>
      <c r="AD114" s="996"/>
      <c r="AE114" s="997"/>
      <c r="AF114" s="998" t="s">
        <v>102</v>
      </c>
      <c r="AG114" s="996"/>
      <c r="AH114" s="996"/>
      <c r="AI114" s="996"/>
      <c r="AJ114" s="997"/>
      <c r="AK114" s="998" t="s">
        <v>102</v>
      </c>
      <c r="AL114" s="996"/>
      <c r="AM114" s="996"/>
      <c r="AN114" s="996"/>
      <c r="AO114" s="997"/>
      <c r="AP114" s="999" t="s">
        <v>102</v>
      </c>
      <c r="AQ114" s="1000"/>
      <c r="AR114" s="1000"/>
      <c r="AS114" s="1000"/>
      <c r="AT114" s="1001"/>
      <c r="AU114" s="943"/>
      <c r="AV114" s="944"/>
      <c r="AW114" s="944"/>
      <c r="AX114" s="944"/>
      <c r="AY114" s="944"/>
      <c r="AZ114" s="992" t="s">
        <v>390</v>
      </c>
      <c r="BA114" s="993"/>
      <c r="BB114" s="993"/>
      <c r="BC114" s="993"/>
      <c r="BD114" s="993"/>
      <c r="BE114" s="993"/>
      <c r="BF114" s="993"/>
      <c r="BG114" s="993"/>
      <c r="BH114" s="993"/>
      <c r="BI114" s="993"/>
      <c r="BJ114" s="993"/>
      <c r="BK114" s="993"/>
      <c r="BL114" s="993"/>
      <c r="BM114" s="993"/>
      <c r="BN114" s="993"/>
      <c r="BO114" s="993"/>
      <c r="BP114" s="994"/>
      <c r="BQ114" s="962">
        <v>141118295</v>
      </c>
      <c r="BR114" s="963"/>
      <c r="BS114" s="963"/>
      <c r="BT114" s="963"/>
      <c r="BU114" s="963"/>
      <c r="BV114" s="963">
        <v>133629725</v>
      </c>
      <c r="BW114" s="963"/>
      <c r="BX114" s="963"/>
      <c r="BY114" s="963"/>
      <c r="BZ114" s="963"/>
      <c r="CA114" s="963">
        <v>126201038</v>
      </c>
      <c r="CB114" s="963"/>
      <c r="CC114" s="963"/>
      <c r="CD114" s="963"/>
      <c r="CE114" s="963"/>
      <c r="CF114" s="957">
        <v>53.1</v>
      </c>
      <c r="CG114" s="958"/>
      <c r="CH114" s="958"/>
      <c r="CI114" s="958"/>
      <c r="CJ114" s="958"/>
      <c r="CK114" s="988"/>
      <c r="CL114" s="989"/>
      <c r="CM114" s="959" t="s">
        <v>391</v>
      </c>
      <c r="CN114" s="960"/>
      <c r="CO114" s="960"/>
      <c r="CP114" s="960"/>
      <c r="CQ114" s="960"/>
      <c r="CR114" s="960"/>
      <c r="CS114" s="960"/>
      <c r="CT114" s="960"/>
      <c r="CU114" s="960"/>
      <c r="CV114" s="960"/>
      <c r="CW114" s="960"/>
      <c r="CX114" s="960"/>
      <c r="CY114" s="960"/>
      <c r="CZ114" s="960"/>
      <c r="DA114" s="960"/>
      <c r="DB114" s="960"/>
      <c r="DC114" s="960"/>
      <c r="DD114" s="960"/>
      <c r="DE114" s="960"/>
      <c r="DF114" s="961"/>
      <c r="DG114" s="962">
        <v>515007</v>
      </c>
      <c r="DH114" s="963"/>
      <c r="DI114" s="963"/>
      <c r="DJ114" s="963"/>
      <c r="DK114" s="963"/>
      <c r="DL114" s="963">
        <v>415775</v>
      </c>
      <c r="DM114" s="963"/>
      <c r="DN114" s="963"/>
      <c r="DO114" s="963"/>
      <c r="DP114" s="963"/>
      <c r="DQ114" s="963">
        <v>381433</v>
      </c>
      <c r="DR114" s="963"/>
      <c r="DS114" s="963"/>
      <c r="DT114" s="963"/>
      <c r="DU114" s="963"/>
      <c r="DV114" s="964">
        <v>0.2</v>
      </c>
      <c r="DW114" s="964"/>
      <c r="DX114" s="964"/>
      <c r="DY114" s="964"/>
      <c r="DZ114" s="965"/>
    </row>
    <row r="115" spans="1:130" s="191" customFormat="1" ht="26.25" customHeight="1">
      <c r="A115" s="1004"/>
      <c r="B115" s="1005"/>
      <c r="C115" s="993" t="s">
        <v>392</v>
      </c>
      <c r="D115" s="993"/>
      <c r="E115" s="993"/>
      <c r="F115" s="993"/>
      <c r="G115" s="993"/>
      <c r="H115" s="993"/>
      <c r="I115" s="993"/>
      <c r="J115" s="993"/>
      <c r="K115" s="993"/>
      <c r="L115" s="993"/>
      <c r="M115" s="993"/>
      <c r="N115" s="993"/>
      <c r="O115" s="993"/>
      <c r="P115" s="993"/>
      <c r="Q115" s="993"/>
      <c r="R115" s="993"/>
      <c r="S115" s="993"/>
      <c r="T115" s="993"/>
      <c r="U115" s="993"/>
      <c r="V115" s="993"/>
      <c r="W115" s="993"/>
      <c r="X115" s="993"/>
      <c r="Y115" s="993"/>
      <c r="Z115" s="994"/>
      <c r="AA115" s="995">
        <v>555729</v>
      </c>
      <c r="AB115" s="996"/>
      <c r="AC115" s="996"/>
      <c r="AD115" s="996"/>
      <c r="AE115" s="997"/>
      <c r="AF115" s="998">
        <v>446612</v>
      </c>
      <c r="AG115" s="996"/>
      <c r="AH115" s="996"/>
      <c r="AI115" s="996"/>
      <c r="AJ115" s="997"/>
      <c r="AK115" s="998">
        <v>404354</v>
      </c>
      <c r="AL115" s="996"/>
      <c r="AM115" s="996"/>
      <c r="AN115" s="996"/>
      <c r="AO115" s="997"/>
      <c r="AP115" s="999">
        <v>0.2</v>
      </c>
      <c r="AQ115" s="1000"/>
      <c r="AR115" s="1000"/>
      <c r="AS115" s="1000"/>
      <c r="AT115" s="1001"/>
      <c r="AU115" s="943"/>
      <c r="AV115" s="944"/>
      <c r="AW115" s="944"/>
      <c r="AX115" s="944"/>
      <c r="AY115" s="944"/>
      <c r="AZ115" s="992" t="s">
        <v>393</v>
      </c>
      <c r="BA115" s="993"/>
      <c r="BB115" s="993"/>
      <c r="BC115" s="993"/>
      <c r="BD115" s="993"/>
      <c r="BE115" s="993"/>
      <c r="BF115" s="993"/>
      <c r="BG115" s="993"/>
      <c r="BH115" s="993"/>
      <c r="BI115" s="993"/>
      <c r="BJ115" s="993"/>
      <c r="BK115" s="993"/>
      <c r="BL115" s="993"/>
      <c r="BM115" s="993"/>
      <c r="BN115" s="993"/>
      <c r="BO115" s="993"/>
      <c r="BP115" s="994"/>
      <c r="BQ115" s="962">
        <v>15148039</v>
      </c>
      <c r="BR115" s="963"/>
      <c r="BS115" s="963"/>
      <c r="BT115" s="963"/>
      <c r="BU115" s="963"/>
      <c r="BV115" s="963">
        <v>15046001</v>
      </c>
      <c r="BW115" s="963"/>
      <c r="BX115" s="963"/>
      <c r="BY115" s="963"/>
      <c r="BZ115" s="963"/>
      <c r="CA115" s="963">
        <v>14767804</v>
      </c>
      <c r="CB115" s="963"/>
      <c r="CC115" s="963"/>
      <c r="CD115" s="963"/>
      <c r="CE115" s="963"/>
      <c r="CF115" s="957">
        <v>6.2</v>
      </c>
      <c r="CG115" s="958"/>
      <c r="CH115" s="958"/>
      <c r="CI115" s="958"/>
      <c r="CJ115" s="958"/>
      <c r="CK115" s="988"/>
      <c r="CL115" s="989"/>
      <c r="CM115" s="992" t="s">
        <v>394</v>
      </c>
      <c r="CN115" s="1013"/>
      <c r="CO115" s="1013"/>
      <c r="CP115" s="1013"/>
      <c r="CQ115" s="1013"/>
      <c r="CR115" s="1013"/>
      <c r="CS115" s="1013"/>
      <c r="CT115" s="1013"/>
      <c r="CU115" s="1013"/>
      <c r="CV115" s="1013"/>
      <c r="CW115" s="1013"/>
      <c r="CX115" s="1013"/>
      <c r="CY115" s="1013"/>
      <c r="CZ115" s="1013"/>
      <c r="DA115" s="1013"/>
      <c r="DB115" s="1013"/>
      <c r="DC115" s="1013"/>
      <c r="DD115" s="1013"/>
      <c r="DE115" s="1013"/>
      <c r="DF115" s="994"/>
      <c r="DG115" s="962" t="s">
        <v>102</v>
      </c>
      <c r="DH115" s="963"/>
      <c r="DI115" s="963"/>
      <c r="DJ115" s="963"/>
      <c r="DK115" s="963"/>
      <c r="DL115" s="963" t="s">
        <v>102</v>
      </c>
      <c r="DM115" s="963"/>
      <c r="DN115" s="963"/>
      <c r="DO115" s="963"/>
      <c r="DP115" s="963"/>
      <c r="DQ115" s="963" t="s">
        <v>102</v>
      </c>
      <c r="DR115" s="963"/>
      <c r="DS115" s="963"/>
      <c r="DT115" s="963"/>
      <c r="DU115" s="963"/>
      <c r="DV115" s="964" t="s">
        <v>102</v>
      </c>
      <c r="DW115" s="964"/>
      <c r="DX115" s="964"/>
      <c r="DY115" s="964"/>
      <c r="DZ115" s="965"/>
    </row>
    <row r="116" spans="1:130" s="191" customFormat="1" ht="26.25" customHeight="1">
      <c r="A116" s="1006"/>
      <c r="B116" s="1007"/>
      <c r="C116" s="1008" t="s">
        <v>395</v>
      </c>
      <c r="D116" s="1008"/>
      <c r="E116" s="1008"/>
      <c r="F116" s="1008"/>
      <c r="G116" s="1008"/>
      <c r="H116" s="1008"/>
      <c r="I116" s="1008"/>
      <c r="J116" s="1008"/>
      <c r="K116" s="1008"/>
      <c r="L116" s="1008"/>
      <c r="M116" s="1008"/>
      <c r="N116" s="1008"/>
      <c r="O116" s="1008"/>
      <c r="P116" s="1008"/>
      <c r="Q116" s="1008"/>
      <c r="R116" s="1008"/>
      <c r="S116" s="1008"/>
      <c r="T116" s="1008"/>
      <c r="U116" s="1008"/>
      <c r="V116" s="1008"/>
      <c r="W116" s="1008"/>
      <c r="X116" s="1008"/>
      <c r="Y116" s="1008"/>
      <c r="Z116" s="1009"/>
      <c r="AA116" s="995">
        <v>23043</v>
      </c>
      <c r="AB116" s="996"/>
      <c r="AC116" s="996"/>
      <c r="AD116" s="996"/>
      <c r="AE116" s="997"/>
      <c r="AF116" s="998">
        <v>823</v>
      </c>
      <c r="AG116" s="996"/>
      <c r="AH116" s="996"/>
      <c r="AI116" s="996"/>
      <c r="AJ116" s="997"/>
      <c r="AK116" s="998">
        <v>477</v>
      </c>
      <c r="AL116" s="996"/>
      <c r="AM116" s="996"/>
      <c r="AN116" s="996"/>
      <c r="AO116" s="997"/>
      <c r="AP116" s="999">
        <v>0</v>
      </c>
      <c r="AQ116" s="1000"/>
      <c r="AR116" s="1000"/>
      <c r="AS116" s="1000"/>
      <c r="AT116" s="1001"/>
      <c r="AU116" s="943"/>
      <c r="AV116" s="944"/>
      <c r="AW116" s="944"/>
      <c r="AX116" s="944"/>
      <c r="AY116" s="944"/>
      <c r="AZ116" s="1010" t="s">
        <v>396</v>
      </c>
      <c r="BA116" s="1011"/>
      <c r="BB116" s="1011"/>
      <c r="BC116" s="1011"/>
      <c r="BD116" s="1011"/>
      <c r="BE116" s="1011"/>
      <c r="BF116" s="1011"/>
      <c r="BG116" s="1011"/>
      <c r="BH116" s="1011"/>
      <c r="BI116" s="1011"/>
      <c r="BJ116" s="1011"/>
      <c r="BK116" s="1011"/>
      <c r="BL116" s="1011"/>
      <c r="BM116" s="1011"/>
      <c r="BN116" s="1011"/>
      <c r="BO116" s="1011"/>
      <c r="BP116" s="1012"/>
      <c r="BQ116" s="962" t="s">
        <v>102</v>
      </c>
      <c r="BR116" s="963"/>
      <c r="BS116" s="963"/>
      <c r="BT116" s="963"/>
      <c r="BU116" s="963"/>
      <c r="BV116" s="963" t="s">
        <v>102</v>
      </c>
      <c r="BW116" s="963"/>
      <c r="BX116" s="963"/>
      <c r="BY116" s="963"/>
      <c r="BZ116" s="963"/>
      <c r="CA116" s="963" t="s">
        <v>102</v>
      </c>
      <c r="CB116" s="963"/>
      <c r="CC116" s="963"/>
      <c r="CD116" s="963"/>
      <c r="CE116" s="963"/>
      <c r="CF116" s="957" t="s">
        <v>102</v>
      </c>
      <c r="CG116" s="958"/>
      <c r="CH116" s="958"/>
      <c r="CI116" s="958"/>
      <c r="CJ116" s="958"/>
      <c r="CK116" s="988"/>
      <c r="CL116" s="989"/>
      <c r="CM116" s="959" t="s">
        <v>397</v>
      </c>
      <c r="CN116" s="960"/>
      <c r="CO116" s="960"/>
      <c r="CP116" s="960"/>
      <c r="CQ116" s="960"/>
      <c r="CR116" s="960"/>
      <c r="CS116" s="960"/>
      <c r="CT116" s="960"/>
      <c r="CU116" s="960"/>
      <c r="CV116" s="960"/>
      <c r="CW116" s="960"/>
      <c r="CX116" s="960"/>
      <c r="CY116" s="960"/>
      <c r="CZ116" s="960"/>
      <c r="DA116" s="960"/>
      <c r="DB116" s="960"/>
      <c r="DC116" s="960"/>
      <c r="DD116" s="960"/>
      <c r="DE116" s="960"/>
      <c r="DF116" s="961"/>
      <c r="DG116" s="962" t="s">
        <v>102</v>
      </c>
      <c r="DH116" s="963"/>
      <c r="DI116" s="963"/>
      <c r="DJ116" s="963"/>
      <c r="DK116" s="963"/>
      <c r="DL116" s="963" t="s">
        <v>102</v>
      </c>
      <c r="DM116" s="963"/>
      <c r="DN116" s="963"/>
      <c r="DO116" s="963"/>
      <c r="DP116" s="963"/>
      <c r="DQ116" s="963" t="s">
        <v>102</v>
      </c>
      <c r="DR116" s="963"/>
      <c r="DS116" s="963"/>
      <c r="DT116" s="963"/>
      <c r="DU116" s="963"/>
      <c r="DV116" s="964" t="s">
        <v>102</v>
      </c>
      <c r="DW116" s="964"/>
      <c r="DX116" s="964"/>
      <c r="DY116" s="964"/>
      <c r="DZ116" s="965"/>
    </row>
    <row r="117" spans="1:130" s="191" customFormat="1" ht="26.25" customHeight="1">
      <c r="A117" s="947" t="s">
        <v>138</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1018" t="s">
        <v>398</v>
      </c>
      <c r="Z117" s="929"/>
      <c r="AA117" s="1019">
        <v>93945126</v>
      </c>
      <c r="AB117" s="1020"/>
      <c r="AC117" s="1020"/>
      <c r="AD117" s="1020"/>
      <c r="AE117" s="1021"/>
      <c r="AF117" s="1022">
        <v>92490865</v>
      </c>
      <c r="AG117" s="1020"/>
      <c r="AH117" s="1020"/>
      <c r="AI117" s="1020"/>
      <c r="AJ117" s="1021"/>
      <c r="AK117" s="1022">
        <v>94169644</v>
      </c>
      <c r="AL117" s="1020"/>
      <c r="AM117" s="1020"/>
      <c r="AN117" s="1020"/>
      <c r="AO117" s="1021"/>
      <c r="AP117" s="1023"/>
      <c r="AQ117" s="1024"/>
      <c r="AR117" s="1024"/>
      <c r="AS117" s="1024"/>
      <c r="AT117" s="1025"/>
      <c r="AU117" s="943"/>
      <c r="AV117" s="944"/>
      <c r="AW117" s="944"/>
      <c r="AX117" s="944"/>
      <c r="AY117" s="944"/>
      <c r="AZ117" s="992" t="s">
        <v>399</v>
      </c>
      <c r="BA117" s="993"/>
      <c r="BB117" s="993"/>
      <c r="BC117" s="993"/>
      <c r="BD117" s="993"/>
      <c r="BE117" s="993"/>
      <c r="BF117" s="993"/>
      <c r="BG117" s="993"/>
      <c r="BH117" s="993"/>
      <c r="BI117" s="993"/>
      <c r="BJ117" s="993"/>
      <c r="BK117" s="993"/>
      <c r="BL117" s="993"/>
      <c r="BM117" s="993"/>
      <c r="BN117" s="993"/>
      <c r="BO117" s="993"/>
      <c r="BP117" s="994"/>
      <c r="BQ117" s="962" t="s">
        <v>102</v>
      </c>
      <c r="BR117" s="963"/>
      <c r="BS117" s="963"/>
      <c r="BT117" s="963"/>
      <c r="BU117" s="963"/>
      <c r="BV117" s="963" t="s">
        <v>102</v>
      </c>
      <c r="BW117" s="963"/>
      <c r="BX117" s="963"/>
      <c r="BY117" s="963"/>
      <c r="BZ117" s="963"/>
      <c r="CA117" s="963" t="s">
        <v>102</v>
      </c>
      <c r="CB117" s="963"/>
      <c r="CC117" s="963"/>
      <c r="CD117" s="963"/>
      <c r="CE117" s="963"/>
      <c r="CF117" s="957" t="s">
        <v>102</v>
      </c>
      <c r="CG117" s="958"/>
      <c r="CH117" s="958"/>
      <c r="CI117" s="958"/>
      <c r="CJ117" s="958"/>
      <c r="CK117" s="988"/>
      <c r="CL117" s="989"/>
      <c r="CM117" s="959" t="s">
        <v>400</v>
      </c>
      <c r="CN117" s="960"/>
      <c r="CO117" s="960"/>
      <c r="CP117" s="960"/>
      <c r="CQ117" s="960"/>
      <c r="CR117" s="960"/>
      <c r="CS117" s="960"/>
      <c r="CT117" s="960"/>
      <c r="CU117" s="960"/>
      <c r="CV117" s="960"/>
      <c r="CW117" s="960"/>
      <c r="CX117" s="960"/>
      <c r="CY117" s="960"/>
      <c r="CZ117" s="960"/>
      <c r="DA117" s="960"/>
      <c r="DB117" s="960"/>
      <c r="DC117" s="960"/>
      <c r="DD117" s="960"/>
      <c r="DE117" s="960"/>
      <c r="DF117" s="961"/>
      <c r="DG117" s="962" t="s">
        <v>102</v>
      </c>
      <c r="DH117" s="963"/>
      <c r="DI117" s="963"/>
      <c r="DJ117" s="963"/>
      <c r="DK117" s="963"/>
      <c r="DL117" s="963" t="s">
        <v>102</v>
      </c>
      <c r="DM117" s="963"/>
      <c r="DN117" s="963"/>
      <c r="DO117" s="963"/>
      <c r="DP117" s="963"/>
      <c r="DQ117" s="963" t="s">
        <v>102</v>
      </c>
      <c r="DR117" s="963"/>
      <c r="DS117" s="963"/>
      <c r="DT117" s="963"/>
      <c r="DU117" s="963"/>
      <c r="DV117" s="964" t="s">
        <v>102</v>
      </c>
      <c r="DW117" s="964"/>
      <c r="DX117" s="964"/>
      <c r="DY117" s="964"/>
      <c r="DZ117" s="965"/>
    </row>
    <row r="118" spans="1:130" s="191" customFormat="1" ht="26.25" customHeight="1">
      <c r="A118" s="947" t="s">
        <v>374</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27" t="s">
        <v>372</v>
      </c>
      <c r="AB118" s="928"/>
      <c r="AC118" s="928"/>
      <c r="AD118" s="928"/>
      <c r="AE118" s="929"/>
      <c r="AF118" s="927" t="s">
        <v>277</v>
      </c>
      <c r="AG118" s="928"/>
      <c r="AH118" s="928"/>
      <c r="AI118" s="928"/>
      <c r="AJ118" s="929"/>
      <c r="AK118" s="927" t="s">
        <v>276</v>
      </c>
      <c r="AL118" s="928"/>
      <c r="AM118" s="928"/>
      <c r="AN118" s="928"/>
      <c r="AO118" s="929"/>
      <c r="AP118" s="1014" t="s">
        <v>373</v>
      </c>
      <c r="AQ118" s="1015"/>
      <c r="AR118" s="1015"/>
      <c r="AS118" s="1015"/>
      <c r="AT118" s="1016"/>
      <c r="AU118" s="943"/>
      <c r="AV118" s="944"/>
      <c r="AW118" s="944"/>
      <c r="AX118" s="944"/>
      <c r="AY118" s="944"/>
      <c r="AZ118" s="1017" t="s">
        <v>401</v>
      </c>
      <c r="BA118" s="1008"/>
      <c r="BB118" s="1008"/>
      <c r="BC118" s="1008"/>
      <c r="BD118" s="1008"/>
      <c r="BE118" s="1008"/>
      <c r="BF118" s="1008"/>
      <c r="BG118" s="1008"/>
      <c r="BH118" s="1008"/>
      <c r="BI118" s="1008"/>
      <c r="BJ118" s="1008"/>
      <c r="BK118" s="1008"/>
      <c r="BL118" s="1008"/>
      <c r="BM118" s="1008"/>
      <c r="BN118" s="1008"/>
      <c r="BO118" s="1008"/>
      <c r="BP118" s="1009"/>
      <c r="BQ118" s="1034" t="s">
        <v>102</v>
      </c>
      <c r="BR118" s="1035"/>
      <c r="BS118" s="1035"/>
      <c r="BT118" s="1035"/>
      <c r="BU118" s="1035"/>
      <c r="BV118" s="1035" t="s">
        <v>102</v>
      </c>
      <c r="BW118" s="1035"/>
      <c r="BX118" s="1035"/>
      <c r="BY118" s="1035"/>
      <c r="BZ118" s="1035"/>
      <c r="CA118" s="1035" t="s">
        <v>102</v>
      </c>
      <c r="CB118" s="1035"/>
      <c r="CC118" s="1035"/>
      <c r="CD118" s="1035"/>
      <c r="CE118" s="1035"/>
      <c r="CF118" s="957" t="s">
        <v>102</v>
      </c>
      <c r="CG118" s="958"/>
      <c r="CH118" s="958"/>
      <c r="CI118" s="958"/>
      <c r="CJ118" s="958"/>
      <c r="CK118" s="988"/>
      <c r="CL118" s="989"/>
      <c r="CM118" s="959" t="s">
        <v>402</v>
      </c>
      <c r="CN118" s="960"/>
      <c r="CO118" s="960"/>
      <c r="CP118" s="960"/>
      <c r="CQ118" s="960"/>
      <c r="CR118" s="960"/>
      <c r="CS118" s="960"/>
      <c r="CT118" s="960"/>
      <c r="CU118" s="960"/>
      <c r="CV118" s="960"/>
      <c r="CW118" s="960"/>
      <c r="CX118" s="960"/>
      <c r="CY118" s="960"/>
      <c r="CZ118" s="960"/>
      <c r="DA118" s="960"/>
      <c r="DB118" s="960"/>
      <c r="DC118" s="960"/>
      <c r="DD118" s="960"/>
      <c r="DE118" s="960"/>
      <c r="DF118" s="961"/>
      <c r="DG118" s="962" t="s">
        <v>102</v>
      </c>
      <c r="DH118" s="963"/>
      <c r="DI118" s="963"/>
      <c r="DJ118" s="963"/>
      <c r="DK118" s="963"/>
      <c r="DL118" s="963" t="s">
        <v>102</v>
      </c>
      <c r="DM118" s="963"/>
      <c r="DN118" s="963"/>
      <c r="DO118" s="963"/>
      <c r="DP118" s="963"/>
      <c r="DQ118" s="963" t="s">
        <v>102</v>
      </c>
      <c r="DR118" s="963"/>
      <c r="DS118" s="963"/>
      <c r="DT118" s="963"/>
      <c r="DU118" s="963"/>
      <c r="DV118" s="964" t="s">
        <v>102</v>
      </c>
      <c r="DW118" s="964"/>
      <c r="DX118" s="964"/>
      <c r="DY118" s="964"/>
      <c r="DZ118" s="965"/>
    </row>
    <row r="119" spans="1:130" s="191" customFormat="1" ht="26.25" customHeight="1">
      <c r="A119" s="1099" t="s">
        <v>377</v>
      </c>
      <c r="B119" s="987"/>
      <c r="C119" s="966" t="s">
        <v>378</v>
      </c>
      <c r="D119" s="967"/>
      <c r="E119" s="967"/>
      <c r="F119" s="967"/>
      <c r="G119" s="967"/>
      <c r="H119" s="967"/>
      <c r="I119" s="967"/>
      <c r="J119" s="967"/>
      <c r="K119" s="967"/>
      <c r="L119" s="967"/>
      <c r="M119" s="967"/>
      <c r="N119" s="967"/>
      <c r="O119" s="967"/>
      <c r="P119" s="967"/>
      <c r="Q119" s="967"/>
      <c r="R119" s="967"/>
      <c r="S119" s="967"/>
      <c r="T119" s="967"/>
      <c r="U119" s="967"/>
      <c r="V119" s="967"/>
      <c r="W119" s="967"/>
      <c r="X119" s="967"/>
      <c r="Y119" s="967"/>
      <c r="Z119" s="968"/>
      <c r="AA119" s="934" t="s">
        <v>102</v>
      </c>
      <c r="AB119" s="935"/>
      <c r="AC119" s="935"/>
      <c r="AD119" s="935"/>
      <c r="AE119" s="936"/>
      <c r="AF119" s="937" t="s">
        <v>102</v>
      </c>
      <c r="AG119" s="935"/>
      <c r="AH119" s="935"/>
      <c r="AI119" s="935"/>
      <c r="AJ119" s="936"/>
      <c r="AK119" s="937" t="s">
        <v>102</v>
      </c>
      <c r="AL119" s="935"/>
      <c r="AM119" s="935"/>
      <c r="AN119" s="935"/>
      <c r="AO119" s="936"/>
      <c r="AP119" s="938" t="s">
        <v>102</v>
      </c>
      <c r="AQ119" s="939"/>
      <c r="AR119" s="939"/>
      <c r="AS119" s="939"/>
      <c r="AT119" s="940"/>
      <c r="AU119" s="945"/>
      <c r="AV119" s="946"/>
      <c r="AW119" s="946"/>
      <c r="AX119" s="946"/>
      <c r="AY119" s="946"/>
      <c r="AZ119" s="221" t="s">
        <v>138</v>
      </c>
      <c r="BA119" s="221"/>
      <c r="BB119" s="221"/>
      <c r="BC119" s="221"/>
      <c r="BD119" s="221"/>
      <c r="BE119" s="221"/>
      <c r="BF119" s="221"/>
      <c r="BG119" s="221"/>
      <c r="BH119" s="221"/>
      <c r="BI119" s="221"/>
      <c r="BJ119" s="221"/>
      <c r="BK119" s="221"/>
      <c r="BL119" s="221"/>
      <c r="BM119" s="221"/>
      <c r="BN119" s="221"/>
      <c r="BO119" s="1018" t="s">
        <v>403</v>
      </c>
      <c r="BP119" s="1042"/>
      <c r="BQ119" s="1034">
        <v>1443283321</v>
      </c>
      <c r="BR119" s="1035"/>
      <c r="BS119" s="1035"/>
      <c r="BT119" s="1035"/>
      <c r="BU119" s="1035"/>
      <c r="BV119" s="1035">
        <v>1431725398</v>
      </c>
      <c r="BW119" s="1035"/>
      <c r="BX119" s="1035"/>
      <c r="BY119" s="1035"/>
      <c r="BZ119" s="1035"/>
      <c r="CA119" s="1035">
        <v>1419763276</v>
      </c>
      <c r="CB119" s="1035"/>
      <c r="CC119" s="1035"/>
      <c r="CD119" s="1035"/>
      <c r="CE119" s="1035"/>
      <c r="CF119" s="1036"/>
      <c r="CG119" s="1037"/>
      <c r="CH119" s="1037"/>
      <c r="CI119" s="1037"/>
      <c r="CJ119" s="1038"/>
      <c r="CK119" s="990"/>
      <c r="CL119" s="991"/>
      <c r="CM119" s="1039" t="s">
        <v>404</v>
      </c>
      <c r="CN119" s="1040"/>
      <c r="CO119" s="1040"/>
      <c r="CP119" s="1040"/>
      <c r="CQ119" s="1040"/>
      <c r="CR119" s="1040"/>
      <c r="CS119" s="1040"/>
      <c r="CT119" s="1040"/>
      <c r="CU119" s="1040"/>
      <c r="CV119" s="1040"/>
      <c r="CW119" s="1040"/>
      <c r="CX119" s="1040"/>
      <c r="CY119" s="1040"/>
      <c r="CZ119" s="1040"/>
      <c r="DA119" s="1040"/>
      <c r="DB119" s="1040"/>
      <c r="DC119" s="1040"/>
      <c r="DD119" s="1040"/>
      <c r="DE119" s="1040"/>
      <c r="DF119" s="1041"/>
      <c r="DG119" s="962" t="s">
        <v>102</v>
      </c>
      <c r="DH119" s="963"/>
      <c r="DI119" s="963"/>
      <c r="DJ119" s="963"/>
      <c r="DK119" s="963"/>
      <c r="DL119" s="963" t="s">
        <v>102</v>
      </c>
      <c r="DM119" s="963"/>
      <c r="DN119" s="963"/>
      <c r="DO119" s="963"/>
      <c r="DP119" s="963"/>
      <c r="DQ119" s="963" t="s">
        <v>102</v>
      </c>
      <c r="DR119" s="963"/>
      <c r="DS119" s="963"/>
      <c r="DT119" s="963"/>
      <c r="DU119" s="963"/>
      <c r="DV119" s="964" t="s">
        <v>102</v>
      </c>
      <c r="DW119" s="964"/>
      <c r="DX119" s="964"/>
      <c r="DY119" s="964"/>
      <c r="DZ119" s="965"/>
    </row>
    <row r="120" spans="1:130" s="191" customFormat="1" ht="26.25" customHeight="1">
      <c r="A120" s="1100"/>
      <c r="B120" s="989"/>
      <c r="C120" s="959" t="s">
        <v>381</v>
      </c>
      <c r="D120" s="960"/>
      <c r="E120" s="960"/>
      <c r="F120" s="960"/>
      <c r="G120" s="960"/>
      <c r="H120" s="960"/>
      <c r="I120" s="960"/>
      <c r="J120" s="960"/>
      <c r="K120" s="960"/>
      <c r="L120" s="960"/>
      <c r="M120" s="960"/>
      <c r="N120" s="960"/>
      <c r="O120" s="960"/>
      <c r="P120" s="960"/>
      <c r="Q120" s="960"/>
      <c r="R120" s="960"/>
      <c r="S120" s="960"/>
      <c r="T120" s="960"/>
      <c r="U120" s="960"/>
      <c r="V120" s="960"/>
      <c r="W120" s="960"/>
      <c r="X120" s="960"/>
      <c r="Y120" s="960"/>
      <c r="Z120" s="961"/>
      <c r="AA120" s="995" t="s">
        <v>102</v>
      </c>
      <c r="AB120" s="996"/>
      <c r="AC120" s="996"/>
      <c r="AD120" s="996"/>
      <c r="AE120" s="997"/>
      <c r="AF120" s="998" t="s">
        <v>102</v>
      </c>
      <c r="AG120" s="996"/>
      <c r="AH120" s="996"/>
      <c r="AI120" s="996"/>
      <c r="AJ120" s="997"/>
      <c r="AK120" s="998" t="s">
        <v>102</v>
      </c>
      <c r="AL120" s="996"/>
      <c r="AM120" s="996"/>
      <c r="AN120" s="996"/>
      <c r="AO120" s="997"/>
      <c r="AP120" s="999" t="s">
        <v>102</v>
      </c>
      <c r="AQ120" s="1000"/>
      <c r="AR120" s="1000"/>
      <c r="AS120" s="1000"/>
      <c r="AT120" s="1001"/>
      <c r="AU120" s="1026" t="s">
        <v>405</v>
      </c>
      <c r="AV120" s="1027"/>
      <c r="AW120" s="1027"/>
      <c r="AX120" s="1027"/>
      <c r="AY120" s="1028"/>
      <c r="AZ120" s="983" t="s">
        <v>406</v>
      </c>
      <c r="BA120" s="932"/>
      <c r="BB120" s="932"/>
      <c r="BC120" s="932"/>
      <c r="BD120" s="932"/>
      <c r="BE120" s="932"/>
      <c r="BF120" s="932"/>
      <c r="BG120" s="932"/>
      <c r="BH120" s="932"/>
      <c r="BI120" s="932"/>
      <c r="BJ120" s="932"/>
      <c r="BK120" s="932"/>
      <c r="BL120" s="932"/>
      <c r="BM120" s="932"/>
      <c r="BN120" s="932"/>
      <c r="BO120" s="932"/>
      <c r="BP120" s="933"/>
      <c r="BQ120" s="969">
        <v>59649396</v>
      </c>
      <c r="BR120" s="970"/>
      <c r="BS120" s="970"/>
      <c r="BT120" s="970"/>
      <c r="BU120" s="970"/>
      <c r="BV120" s="970">
        <v>68010905</v>
      </c>
      <c r="BW120" s="970"/>
      <c r="BX120" s="970"/>
      <c r="BY120" s="970"/>
      <c r="BZ120" s="970"/>
      <c r="CA120" s="970">
        <v>69355066</v>
      </c>
      <c r="CB120" s="970"/>
      <c r="CC120" s="970"/>
      <c r="CD120" s="970"/>
      <c r="CE120" s="970"/>
      <c r="CF120" s="984">
        <v>29.2</v>
      </c>
      <c r="CG120" s="985"/>
      <c r="CH120" s="985"/>
      <c r="CI120" s="985"/>
      <c r="CJ120" s="985"/>
      <c r="CK120" s="1043" t="s">
        <v>407</v>
      </c>
      <c r="CL120" s="1044"/>
      <c r="CM120" s="1044"/>
      <c r="CN120" s="1044"/>
      <c r="CO120" s="1045"/>
      <c r="CP120" s="1051" t="s">
        <v>347</v>
      </c>
      <c r="CQ120" s="1052"/>
      <c r="CR120" s="1052"/>
      <c r="CS120" s="1052"/>
      <c r="CT120" s="1052"/>
      <c r="CU120" s="1052"/>
      <c r="CV120" s="1052"/>
      <c r="CW120" s="1052"/>
      <c r="CX120" s="1052"/>
      <c r="CY120" s="1052"/>
      <c r="CZ120" s="1052"/>
      <c r="DA120" s="1052"/>
      <c r="DB120" s="1052"/>
      <c r="DC120" s="1052"/>
      <c r="DD120" s="1052"/>
      <c r="DE120" s="1052"/>
      <c r="DF120" s="1053"/>
      <c r="DG120" s="969">
        <v>8321893</v>
      </c>
      <c r="DH120" s="970"/>
      <c r="DI120" s="970"/>
      <c r="DJ120" s="970"/>
      <c r="DK120" s="970"/>
      <c r="DL120" s="970">
        <v>13618588</v>
      </c>
      <c r="DM120" s="970"/>
      <c r="DN120" s="970"/>
      <c r="DO120" s="970"/>
      <c r="DP120" s="970"/>
      <c r="DQ120" s="970">
        <v>14158254</v>
      </c>
      <c r="DR120" s="970"/>
      <c r="DS120" s="970"/>
      <c r="DT120" s="970"/>
      <c r="DU120" s="970"/>
      <c r="DV120" s="971">
        <v>6</v>
      </c>
      <c r="DW120" s="971"/>
      <c r="DX120" s="971"/>
      <c r="DY120" s="971"/>
      <c r="DZ120" s="972"/>
    </row>
    <row r="121" spans="1:130" s="191" customFormat="1" ht="26.25" customHeight="1">
      <c r="A121" s="1100"/>
      <c r="B121" s="989"/>
      <c r="C121" s="1010" t="s">
        <v>408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5" t="s">
        <v>102</v>
      </c>
      <c r="AB121" s="996"/>
      <c r="AC121" s="996"/>
      <c r="AD121" s="996"/>
      <c r="AE121" s="997"/>
      <c r="AF121" s="998" t="s">
        <v>102</v>
      </c>
      <c r="AG121" s="996"/>
      <c r="AH121" s="996"/>
      <c r="AI121" s="996"/>
      <c r="AJ121" s="997"/>
      <c r="AK121" s="998" t="s">
        <v>102</v>
      </c>
      <c r="AL121" s="996"/>
      <c r="AM121" s="996"/>
      <c r="AN121" s="996"/>
      <c r="AO121" s="997"/>
      <c r="AP121" s="999" t="s">
        <v>102</v>
      </c>
      <c r="AQ121" s="1000"/>
      <c r="AR121" s="1000"/>
      <c r="AS121" s="1000"/>
      <c r="AT121" s="1001"/>
      <c r="AU121" s="1029"/>
      <c r="AV121" s="1030"/>
      <c r="AW121" s="1030"/>
      <c r="AX121" s="1030"/>
      <c r="AY121" s="1031"/>
      <c r="AZ121" s="992" t="s">
        <v>409</v>
      </c>
      <c r="BA121" s="993"/>
      <c r="BB121" s="993"/>
      <c r="BC121" s="993"/>
      <c r="BD121" s="993"/>
      <c r="BE121" s="993"/>
      <c r="BF121" s="993"/>
      <c r="BG121" s="993"/>
      <c r="BH121" s="993"/>
      <c r="BI121" s="993"/>
      <c r="BJ121" s="993"/>
      <c r="BK121" s="993"/>
      <c r="BL121" s="993"/>
      <c r="BM121" s="993"/>
      <c r="BN121" s="993"/>
      <c r="BO121" s="993"/>
      <c r="BP121" s="994"/>
      <c r="BQ121" s="962">
        <v>11192101</v>
      </c>
      <c r="BR121" s="963"/>
      <c r="BS121" s="963"/>
      <c r="BT121" s="963"/>
      <c r="BU121" s="963"/>
      <c r="BV121" s="963">
        <v>10671163</v>
      </c>
      <c r="BW121" s="963"/>
      <c r="BX121" s="963"/>
      <c r="BY121" s="963"/>
      <c r="BZ121" s="963"/>
      <c r="CA121" s="963">
        <v>9901616</v>
      </c>
      <c r="CB121" s="963"/>
      <c r="CC121" s="963"/>
      <c r="CD121" s="963"/>
      <c r="CE121" s="963"/>
      <c r="CF121" s="957">
        <v>4.2</v>
      </c>
      <c r="CG121" s="958"/>
      <c r="CH121" s="958"/>
      <c r="CI121" s="958"/>
      <c r="CJ121" s="958"/>
      <c r="CK121" s="1046"/>
      <c r="CL121" s="1047"/>
      <c r="CM121" s="1047"/>
      <c r="CN121" s="1047"/>
      <c r="CO121" s="1048"/>
      <c r="CP121" s="1056" t="s">
        <v>348</v>
      </c>
      <c r="CQ121" s="1057"/>
      <c r="CR121" s="1057"/>
      <c r="CS121" s="1057"/>
      <c r="CT121" s="1057"/>
      <c r="CU121" s="1057"/>
      <c r="CV121" s="1057"/>
      <c r="CW121" s="1057"/>
      <c r="CX121" s="1057"/>
      <c r="CY121" s="1057"/>
      <c r="CZ121" s="1057"/>
      <c r="DA121" s="1057"/>
      <c r="DB121" s="1057"/>
      <c r="DC121" s="1057"/>
      <c r="DD121" s="1057"/>
      <c r="DE121" s="1057"/>
      <c r="DF121" s="1058"/>
      <c r="DG121" s="962">
        <v>12674565</v>
      </c>
      <c r="DH121" s="963"/>
      <c r="DI121" s="963"/>
      <c r="DJ121" s="963"/>
      <c r="DK121" s="963"/>
      <c r="DL121" s="963">
        <v>12281920</v>
      </c>
      <c r="DM121" s="963"/>
      <c r="DN121" s="963"/>
      <c r="DO121" s="963"/>
      <c r="DP121" s="963"/>
      <c r="DQ121" s="963">
        <v>11913812</v>
      </c>
      <c r="DR121" s="963"/>
      <c r="DS121" s="963"/>
      <c r="DT121" s="963"/>
      <c r="DU121" s="963"/>
      <c r="DV121" s="964">
        <v>5</v>
      </c>
      <c r="DW121" s="964"/>
      <c r="DX121" s="964"/>
      <c r="DY121" s="964"/>
      <c r="DZ121" s="965"/>
    </row>
    <row r="122" spans="1:130" s="191" customFormat="1" ht="26.25" customHeight="1">
      <c r="A122" s="1100"/>
      <c r="B122" s="989"/>
      <c r="C122" s="959" t="s">
        <v>391</v>
      </c>
      <c r="D122" s="960"/>
      <c r="E122" s="960"/>
      <c r="F122" s="960"/>
      <c r="G122" s="960"/>
      <c r="H122" s="960"/>
      <c r="I122" s="960"/>
      <c r="J122" s="960"/>
      <c r="K122" s="960"/>
      <c r="L122" s="960"/>
      <c r="M122" s="960"/>
      <c r="N122" s="960"/>
      <c r="O122" s="960"/>
      <c r="P122" s="960"/>
      <c r="Q122" s="960"/>
      <c r="R122" s="960"/>
      <c r="S122" s="960"/>
      <c r="T122" s="960"/>
      <c r="U122" s="960"/>
      <c r="V122" s="960"/>
      <c r="W122" s="960"/>
      <c r="X122" s="960"/>
      <c r="Y122" s="960"/>
      <c r="Z122" s="961"/>
      <c r="AA122" s="995" t="s">
        <v>102</v>
      </c>
      <c r="AB122" s="996"/>
      <c r="AC122" s="996"/>
      <c r="AD122" s="996"/>
      <c r="AE122" s="997"/>
      <c r="AF122" s="998" t="s">
        <v>102</v>
      </c>
      <c r="AG122" s="996"/>
      <c r="AH122" s="996"/>
      <c r="AI122" s="996"/>
      <c r="AJ122" s="997"/>
      <c r="AK122" s="998" t="s">
        <v>102</v>
      </c>
      <c r="AL122" s="996"/>
      <c r="AM122" s="996"/>
      <c r="AN122" s="996"/>
      <c r="AO122" s="997"/>
      <c r="AP122" s="999" t="s">
        <v>102</v>
      </c>
      <c r="AQ122" s="1000"/>
      <c r="AR122" s="1000"/>
      <c r="AS122" s="1000"/>
      <c r="AT122" s="1001"/>
      <c r="AU122" s="1029"/>
      <c r="AV122" s="1030"/>
      <c r="AW122" s="1030"/>
      <c r="AX122" s="1030"/>
      <c r="AY122" s="1031"/>
      <c r="AZ122" s="1017" t="s">
        <v>410</v>
      </c>
      <c r="BA122" s="1008"/>
      <c r="BB122" s="1008"/>
      <c r="BC122" s="1008"/>
      <c r="BD122" s="1008"/>
      <c r="BE122" s="1008"/>
      <c r="BF122" s="1008"/>
      <c r="BG122" s="1008"/>
      <c r="BH122" s="1008"/>
      <c r="BI122" s="1008"/>
      <c r="BJ122" s="1008"/>
      <c r="BK122" s="1008"/>
      <c r="BL122" s="1008"/>
      <c r="BM122" s="1008"/>
      <c r="BN122" s="1008"/>
      <c r="BO122" s="1008"/>
      <c r="BP122" s="1009"/>
      <c r="BQ122" s="1034">
        <v>748275894</v>
      </c>
      <c r="BR122" s="1035"/>
      <c r="BS122" s="1035"/>
      <c r="BT122" s="1035"/>
      <c r="BU122" s="1035"/>
      <c r="BV122" s="1035">
        <v>739741577</v>
      </c>
      <c r="BW122" s="1035"/>
      <c r="BX122" s="1035"/>
      <c r="BY122" s="1035"/>
      <c r="BZ122" s="1035"/>
      <c r="CA122" s="1035">
        <v>727402541</v>
      </c>
      <c r="CB122" s="1035"/>
      <c r="CC122" s="1035"/>
      <c r="CD122" s="1035"/>
      <c r="CE122" s="1035"/>
      <c r="CF122" s="1054">
        <v>306.3</v>
      </c>
      <c r="CG122" s="1055"/>
      <c r="CH122" s="1055"/>
      <c r="CI122" s="1055"/>
      <c r="CJ122" s="1055"/>
      <c r="CK122" s="1046"/>
      <c r="CL122" s="1047"/>
      <c r="CM122" s="1047"/>
      <c r="CN122" s="1047"/>
      <c r="CO122" s="1048"/>
      <c r="CP122" s="1056" t="s">
        <v>350</v>
      </c>
      <c r="CQ122" s="1057"/>
      <c r="CR122" s="1057"/>
      <c r="CS122" s="1057"/>
      <c r="CT122" s="1057"/>
      <c r="CU122" s="1057"/>
      <c r="CV122" s="1057"/>
      <c r="CW122" s="1057"/>
      <c r="CX122" s="1057"/>
      <c r="CY122" s="1057"/>
      <c r="CZ122" s="1057"/>
      <c r="DA122" s="1057"/>
      <c r="DB122" s="1057"/>
      <c r="DC122" s="1057"/>
      <c r="DD122" s="1057"/>
      <c r="DE122" s="1057"/>
      <c r="DF122" s="1058"/>
      <c r="DG122" s="962">
        <v>6797370</v>
      </c>
      <c r="DH122" s="963"/>
      <c r="DI122" s="963"/>
      <c r="DJ122" s="963"/>
      <c r="DK122" s="963"/>
      <c r="DL122" s="963">
        <v>5224733</v>
      </c>
      <c r="DM122" s="963"/>
      <c r="DN122" s="963"/>
      <c r="DO122" s="963"/>
      <c r="DP122" s="963"/>
      <c r="DQ122" s="963">
        <v>5476436</v>
      </c>
      <c r="DR122" s="963"/>
      <c r="DS122" s="963"/>
      <c r="DT122" s="963"/>
      <c r="DU122" s="963"/>
      <c r="DV122" s="964">
        <v>2.2999999999999998</v>
      </c>
      <c r="DW122" s="964"/>
      <c r="DX122" s="964"/>
      <c r="DY122" s="964"/>
      <c r="DZ122" s="965"/>
    </row>
    <row r="123" spans="1:130" s="191" customFormat="1" ht="26.25" customHeight="1">
      <c r="A123" s="1100"/>
      <c r="B123" s="989"/>
      <c r="C123" s="959" t="s">
        <v>397</v>
      </c>
      <c r="D123" s="960"/>
      <c r="E123" s="960"/>
      <c r="F123" s="960"/>
      <c r="G123" s="960"/>
      <c r="H123" s="960"/>
      <c r="I123" s="960"/>
      <c r="J123" s="960"/>
      <c r="K123" s="960"/>
      <c r="L123" s="960"/>
      <c r="M123" s="960"/>
      <c r="N123" s="960"/>
      <c r="O123" s="960"/>
      <c r="P123" s="960"/>
      <c r="Q123" s="960"/>
      <c r="R123" s="960"/>
      <c r="S123" s="960"/>
      <c r="T123" s="960"/>
      <c r="U123" s="960"/>
      <c r="V123" s="960"/>
      <c r="W123" s="960"/>
      <c r="X123" s="960"/>
      <c r="Y123" s="960"/>
      <c r="Z123" s="961"/>
      <c r="AA123" s="995" t="s">
        <v>102</v>
      </c>
      <c r="AB123" s="996"/>
      <c r="AC123" s="996"/>
      <c r="AD123" s="996"/>
      <c r="AE123" s="997"/>
      <c r="AF123" s="998" t="s">
        <v>102</v>
      </c>
      <c r="AG123" s="996"/>
      <c r="AH123" s="996"/>
      <c r="AI123" s="996"/>
      <c r="AJ123" s="997"/>
      <c r="AK123" s="998" t="s">
        <v>102</v>
      </c>
      <c r="AL123" s="996"/>
      <c r="AM123" s="996"/>
      <c r="AN123" s="996"/>
      <c r="AO123" s="997"/>
      <c r="AP123" s="999" t="s">
        <v>102</v>
      </c>
      <c r="AQ123" s="1000"/>
      <c r="AR123" s="1000"/>
      <c r="AS123" s="1000"/>
      <c r="AT123" s="1001"/>
      <c r="AU123" s="1032"/>
      <c r="AV123" s="1033"/>
      <c r="AW123" s="1033"/>
      <c r="AX123" s="1033"/>
      <c r="AY123" s="1033"/>
      <c r="AZ123" s="221" t="s">
        <v>138</v>
      </c>
      <c r="BA123" s="221"/>
      <c r="BB123" s="221"/>
      <c r="BC123" s="221"/>
      <c r="BD123" s="221"/>
      <c r="BE123" s="221"/>
      <c r="BF123" s="221"/>
      <c r="BG123" s="221"/>
      <c r="BH123" s="221"/>
      <c r="BI123" s="221"/>
      <c r="BJ123" s="221"/>
      <c r="BK123" s="221"/>
      <c r="BL123" s="221"/>
      <c r="BM123" s="221"/>
      <c r="BN123" s="221"/>
      <c r="BO123" s="1018" t="s">
        <v>411</v>
      </c>
      <c r="BP123" s="1042"/>
      <c r="BQ123" s="1106">
        <v>819117391</v>
      </c>
      <c r="BR123" s="1107"/>
      <c r="BS123" s="1107"/>
      <c r="BT123" s="1107"/>
      <c r="BU123" s="1107"/>
      <c r="BV123" s="1107">
        <v>818423645</v>
      </c>
      <c r="BW123" s="1107"/>
      <c r="BX123" s="1107"/>
      <c r="BY123" s="1107"/>
      <c r="BZ123" s="1107"/>
      <c r="CA123" s="1107">
        <v>806659223</v>
      </c>
      <c r="CB123" s="1107"/>
      <c r="CC123" s="1107"/>
      <c r="CD123" s="1107"/>
      <c r="CE123" s="1107"/>
      <c r="CF123" s="1036"/>
      <c r="CG123" s="1037"/>
      <c r="CH123" s="1037"/>
      <c r="CI123" s="1037"/>
      <c r="CJ123" s="1038"/>
      <c r="CK123" s="1046"/>
      <c r="CL123" s="1047"/>
      <c r="CM123" s="1047"/>
      <c r="CN123" s="1047"/>
      <c r="CO123" s="1048"/>
      <c r="CP123" s="1056" t="s">
        <v>346</v>
      </c>
      <c r="CQ123" s="1057"/>
      <c r="CR123" s="1057"/>
      <c r="CS123" s="1057"/>
      <c r="CT123" s="1057"/>
      <c r="CU123" s="1057"/>
      <c r="CV123" s="1057"/>
      <c r="CW123" s="1057"/>
      <c r="CX123" s="1057"/>
      <c r="CY123" s="1057"/>
      <c r="CZ123" s="1057"/>
      <c r="DA123" s="1057"/>
      <c r="DB123" s="1057"/>
      <c r="DC123" s="1057"/>
      <c r="DD123" s="1057"/>
      <c r="DE123" s="1057"/>
      <c r="DF123" s="1058"/>
      <c r="DG123" s="962">
        <v>68601</v>
      </c>
      <c r="DH123" s="963"/>
      <c r="DI123" s="963"/>
      <c r="DJ123" s="963"/>
      <c r="DK123" s="963"/>
      <c r="DL123" s="963">
        <v>54668</v>
      </c>
      <c r="DM123" s="963"/>
      <c r="DN123" s="963"/>
      <c r="DO123" s="963"/>
      <c r="DP123" s="963"/>
      <c r="DQ123" s="963">
        <v>39408</v>
      </c>
      <c r="DR123" s="963"/>
      <c r="DS123" s="963"/>
      <c r="DT123" s="963"/>
      <c r="DU123" s="963"/>
      <c r="DV123" s="964">
        <v>0</v>
      </c>
      <c r="DW123" s="964"/>
      <c r="DX123" s="964"/>
      <c r="DY123" s="964"/>
      <c r="DZ123" s="965"/>
    </row>
    <row r="124" spans="1:130" s="191" customFormat="1" ht="26.25" customHeight="1" thickBot="1">
      <c r="A124" s="1100"/>
      <c r="B124" s="989"/>
      <c r="C124" s="959" t="s">
        <v>400</v>
      </c>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995" t="s">
        <v>102</v>
      </c>
      <c r="AB124" s="996"/>
      <c r="AC124" s="996"/>
      <c r="AD124" s="996"/>
      <c r="AE124" s="997"/>
      <c r="AF124" s="998" t="s">
        <v>102</v>
      </c>
      <c r="AG124" s="996"/>
      <c r="AH124" s="996"/>
      <c r="AI124" s="996"/>
      <c r="AJ124" s="997"/>
      <c r="AK124" s="998" t="s">
        <v>102</v>
      </c>
      <c r="AL124" s="996"/>
      <c r="AM124" s="996"/>
      <c r="AN124" s="996"/>
      <c r="AO124" s="997"/>
      <c r="AP124" s="999" t="s">
        <v>102</v>
      </c>
      <c r="AQ124" s="1000"/>
      <c r="AR124" s="1000"/>
      <c r="AS124" s="1000"/>
      <c r="AT124" s="1001"/>
      <c r="AU124" s="1102" t="s">
        <v>412</v>
      </c>
      <c r="AV124" s="1103"/>
      <c r="AW124" s="1103"/>
      <c r="AX124" s="1103"/>
      <c r="AY124" s="1103"/>
      <c r="AZ124" s="1103"/>
      <c r="BA124" s="1103"/>
      <c r="BB124" s="1103"/>
      <c r="BC124" s="1103"/>
      <c r="BD124" s="1103"/>
      <c r="BE124" s="1103"/>
      <c r="BF124" s="1103"/>
      <c r="BG124" s="1103"/>
      <c r="BH124" s="1103"/>
      <c r="BI124" s="1103"/>
      <c r="BJ124" s="1103"/>
      <c r="BK124" s="1103"/>
      <c r="BL124" s="1103"/>
      <c r="BM124" s="1103"/>
      <c r="BN124" s="1103"/>
      <c r="BO124" s="1103"/>
      <c r="BP124" s="1104"/>
      <c r="BQ124" s="1105">
        <v>264.3</v>
      </c>
      <c r="BR124" s="1066"/>
      <c r="BS124" s="1066"/>
      <c r="BT124" s="1066"/>
      <c r="BU124" s="1066"/>
      <c r="BV124" s="1066">
        <v>253.3</v>
      </c>
      <c r="BW124" s="1066"/>
      <c r="BX124" s="1066"/>
      <c r="BY124" s="1066"/>
      <c r="BZ124" s="1066"/>
      <c r="CA124" s="1066">
        <v>258.2</v>
      </c>
      <c r="CB124" s="1066"/>
      <c r="CC124" s="1066"/>
      <c r="CD124" s="1066"/>
      <c r="CE124" s="1066"/>
      <c r="CF124" s="1067"/>
      <c r="CG124" s="1068"/>
      <c r="CH124" s="1068"/>
      <c r="CI124" s="1068"/>
      <c r="CJ124" s="1069"/>
      <c r="CK124" s="1049"/>
      <c r="CL124" s="1049"/>
      <c r="CM124" s="1049"/>
      <c r="CN124" s="1049"/>
      <c r="CO124" s="1050"/>
      <c r="CP124" s="1070" t="s">
        <v>413</v>
      </c>
      <c r="CQ124" s="1071"/>
      <c r="CR124" s="1071"/>
      <c r="CS124" s="1071"/>
      <c r="CT124" s="1071"/>
      <c r="CU124" s="1071"/>
      <c r="CV124" s="1071"/>
      <c r="CW124" s="1071"/>
      <c r="CX124" s="1071"/>
      <c r="CY124" s="1071"/>
      <c r="CZ124" s="1071"/>
      <c r="DA124" s="1071"/>
      <c r="DB124" s="1071"/>
      <c r="DC124" s="1071"/>
      <c r="DD124" s="1071"/>
      <c r="DE124" s="1071"/>
      <c r="DF124" s="1072"/>
      <c r="DG124" s="1034" t="s">
        <v>102</v>
      </c>
      <c r="DH124" s="1035"/>
      <c r="DI124" s="1035"/>
      <c r="DJ124" s="1035"/>
      <c r="DK124" s="1035"/>
      <c r="DL124" s="1035" t="s">
        <v>102</v>
      </c>
      <c r="DM124" s="1035"/>
      <c r="DN124" s="1035"/>
      <c r="DO124" s="1035"/>
      <c r="DP124" s="1035"/>
      <c r="DQ124" s="1035" t="s">
        <v>102</v>
      </c>
      <c r="DR124" s="1035"/>
      <c r="DS124" s="1035"/>
      <c r="DT124" s="1035"/>
      <c r="DU124" s="1035"/>
      <c r="DV124" s="1059" t="s">
        <v>102</v>
      </c>
      <c r="DW124" s="1059"/>
      <c r="DX124" s="1059"/>
      <c r="DY124" s="1059"/>
      <c r="DZ124" s="1060"/>
    </row>
    <row r="125" spans="1:130" s="191" customFormat="1" ht="26.25" customHeight="1">
      <c r="A125" s="1100"/>
      <c r="B125" s="989"/>
      <c r="C125" s="959" t="s">
        <v>402</v>
      </c>
      <c r="D125" s="960"/>
      <c r="E125" s="960"/>
      <c r="F125" s="960"/>
      <c r="G125" s="960"/>
      <c r="H125" s="960"/>
      <c r="I125" s="960"/>
      <c r="J125" s="960"/>
      <c r="K125" s="960"/>
      <c r="L125" s="960"/>
      <c r="M125" s="960"/>
      <c r="N125" s="960"/>
      <c r="O125" s="960"/>
      <c r="P125" s="960"/>
      <c r="Q125" s="960"/>
      <c r="R125" s="960"/>
      <c r="S125" s="960"/>
      <c r="T125" s="960"/>
      <c r="U125" s="960"/>
      <c r="V125" s="960"/>
      <c r="W125" s="960"/>
      <c r="X125" s="960"/>
      <c r="Y125" s="960"/>
      <c r="Z125" s="961"/>
      <c r="AA125" s="995" t="s">
        <v>102</v>
      </c>
      <c r="AB125" s="996"/>
      <c r="AC125" s="996"/>
      <c r="AD125" s="996"/>
      <c r="AE125" s="997"/>
      <c r="AF125" s="998" t="s">
        <v>102</v>
      </c>
      <c r="AG125" s="996"/>
      <c r="AH125" s="996"/>
      <c r="AI125" s="996"/>
      <c r="AJ125" s="997"/>
      <c r="AK125" s="998" t="s">
        <v>102</v>
      </c>
      <c r="AL125" s="996"/>
      <c r="AM125" s="996"/>
      <c r="AN125" s="996"/>
      <c r="AO125" s="997"/>
      <c r="AP125" s="999" t="s">
        <v>102</v>
      </c>
      <c r="AQ125" s="1000"/>
      <c r="AR125" s="1000"/>
      <c r="AS125" s="1000"/>
      <c r="AT125" s="1001"/>
      <c r="AU125" s="222"/>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4"/>
      <c r="BR125" s="224"/>
      <c r="BS125" s="224"/>
      <c r="BT125" s="224"/>
      <c r="BU125" s="224"/>
      <c r="BV125" s="224"/>
      <c r="BW125" s="224"/>
      <c r="BX125" s="224"/>
      <c r="BY125" s="224"/>
      <c r="BZ125" s="224"/>
      <c r="CA125" s="224"/>
      <c r="CB125" s="224"/>
      <c r="CC125" s="224"/>
      <c r="CD125" s="224"/>
      <c r="CE125" s="224"/>
      <c r="CF125" s="224"/>
      <c r="CG125" s="224"/>
      <c r="CH125" s="224"/>
      <c r="CI125" s="224"/>
      <c r="CJ125" s="225"/>
      <c r="CK125" s="1061" t="s">
        <v>414</v>
      </c>
      <c r="CL125" s="1044"/>
      <c r="CM125" s="1044"/>
      <c r="CN125" s="1044"/>
      <c r="CO125" s="1045"/>
      <c r="CP125" s="983" t="s">
        <v>415</v>
      </c>
      <c r="CQ125" s="932"/>
      <c r="CR125" s="932"/>
      <c r="CS125" s="932"/>
      <c r="CT125" s="932"/>
      <c r="CU125" s="932"/>
      <c r="CV125" s="932"/>
      <c r="CW125" s="932"/>
      <c r="CX125" s="932"/>
      <c r="CY125" s="932"/>
      <c r="CZ125" s="932"/>
      <c r="DA125" s="932"/>
      <c r="DB125" s="932"/>
      <c r="DC125" s="932"/>
      <c r="DD125" s="932"/>
      <c r="DE125" s="932"/>
      <c r="DF125" s="933"/>
      <c r="DG125" s="969" t="s">
        <v>102</v>
      </c>
      <c r="DH125" s="970"/>
      <c r="DI125" s="970"/>
      <c r="DJ125" s="970"/>
      <c r="DK125" s="970"/>
      <c r="DL125" s="970" t="s">
        <v>102</v>
      </c>
      <c r="DM125" s="970"/>
      <c r="DN125" s="970"/>
      <c r="DO125" s="970"/>
      <c r="DP125" s="970"/>
      <c r="DQ125" s="970" t="s">
        <v>102</v>
      </c>
      <c r="DR125" s="970"/>
      <c r="DS125" s="970"/>
      <c r="DT125" s="970"/>
      <c r="DU125" s="970"/>
      <c r="DV125" s="971" t="s">
        <v>102</v>
      </c>
      <c r="DW125" s="971"/>
      <c r="DX125" s="971"/>
      <c r="DY125" s="971"/>
      <c r="DZ125" s="972"/>
    </row>
    <row r="126" spans="1:130" s="191" customFormat="1" ht="26.25" customHeight="1" thickBot="1">
      <c r="A126" s="1100"/>
      <c r="B126" s="989"/>
      <c r="C126" s="959" t="s">
        <v>404</v>
      </c>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1"/>
      <c r="AA126" s="995">
        <v>99281</v>
      </c>
      <c r="AB126" s="996"/>
      <c r="AC126" s="996"/>
      <c r="AD126" s="996"/>
      <c r="AE126" s="997"/>
      <c r="AF126" s="998">
        <v>84043</v>
      </c>
      <c r="AG126" s="996"/>
      <c r="AH126" s="996"/>
      <c r="AI126" s="996"/>
      <c r="AJ126" s="997"/>
      <c r="AK126" s="998">
        <v>84120</v>
      </c>
      <c r="AL126" s="996"/>
      <c r="AM126" s="996"/>
      <c r="AN126" s="996"/>
      <c r="AO126" s="997"/>
      <c r="AP126" s="999">
        <v>0</v>
      </c>
      <c r="AQ126" s="1000"/>
      <c r="AR126" s="1000"/>
      <c r="AS126" s="1000"/>
      <c r="AT126" s="100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27"/>
      <c r="CE126" s="227"/>
      <c r="CF126" s="227"/>
      <c r="CG126" s="224"/>
      <c r="CH126" s="224"/>
      <c r="CI126" s="224"/>
      <c r="CJ126" s="225"/>
      <c r="CK126" s="1062"/>
      <c r="CL126" s="1047"/>
      <c r="CM126" s="1047"/>
      <c r="CN126" s="1047"/>
      <c r="CO126" s="1048"/>
      <c r="CP126" s="992" t="s">
        <v>416</v>
      </c>
      <c r="CQ126" s="993"/>
      <c r="CR126" s="993"/>
      <c r="CS126" s="993"/>
      <c r="CT126" s="993"/>
      <c r="CU126" s="993"/>
      <c r="CV126" s="993"/>
      <c r="CW126" s="993"/>
      <c r="CX126" s="993"/>
      <c r="CY126" s="993"/>
      <c r="CZ126" s="993"/>
      <c r="DA126" s="993"/>
      <c r="DB126" s="993"/>
      <c r="DC126" s="993"/>
      <c r="DD126" s="993"/>
      <c r="DE126" s="993"/>
      <c r="DF126" s="994"/>
      <c r="DG126" s="962" t="s">
        <v>102</v>
      </c>
      <c r="DH126" s="963"/>
      <c r="DI126" s="963"/>
      <c r="DJ126" s="963"/>
      <c r="DK126" s="963"/>
      <c r="DL126" s="963" t="s">
        <v>102</v>
      </c>
      <c r="DM126" s="963"/>
      <c r="DN126" s="963"/>
      <c r="DO126" s="963"/>
      <c r="DP126" s="963"/>
      <c r="DQ126" s="963" t="s">
        <v>102</v>
      </c>
      <c r="DR126" s="963"/>
      <c r="DS126" s="963"/>
      <c r="DT126" s="963"/>
      <c r="DU126" s="963"/>
      <c r="DV126" s="964" t="s">
        <v>102</v>
      </c>
      <c r="DW126" s="964"/>
      <c r="DX126" s="964"/>
      <c r="DY126" s="964"/>
      <c r="DZ126" s="965"/>
    </row>
    <row r="127" spans="1:130" s="191" customFormat="1" ht="26.25" customHeight="1">
      <c r="A127" s="1101"/>
      <c r="B127" s="991"/>
      <c r="C127" s="1039" t="s">
        <v>417</v>
      </c>
      <c r="D127" s="1040"/>
      <c r="E127" s="1040"/>
      <c r="F127" s="1040"/>
      <c r="G127" s="1040"/>
      <c r="H127" s="1040"/>
      <c r="I127" s="1040"/>
      <c r="J127" s="1040"/>
      <c r="K127" s="1040"/>
      <c r="L127" s="1040"/>
      <c r="M127" s="1040"/>
      <c r="N127" s="1040"/>
      <c r="O127" s="1040"/>
      <c r="P127" s="1040"/>
      <c r="Q127" s="1040"/>
      <c r="R127" s="1040"/>
      <c r="S127" s="1040"/>
      <c r="T127" s="1040"/>
      <c r="U127" s="1040"/>
      <c r="V127" s="1040"/>
      <c r="W127" s="1040"/>
      <c r="X127" s="1040"/>
      <c r="Y127" s="1040"/>
      <c r="Z127" s="1041"/>
      <c r="AA127" s="995">
        <v>456448</v>
      </c>
      <c r="AB127" s="996"/>
      <c r="AC127" s="996"/>
      <c r="AD127" s="996"/>
      <c r="AE127" s="997"/>
      <c r="AF127" s="998">
        <v>362569</v>
      </c>
      <c r="AG127" s="996"/>
      <c r="AH127" s="996"/>
      <c r="AI127" s="996"/>
      <c r="AJ127" s="997"/>
      <c r="AK127" s="998">
        <v>320234</v>
      </c>
      <c r="AL127" s="996"/>
      <c r="AM127" s="996"/>
      <c r="AN127" s="996"/>
      <c r="AO127" s="997"/>
      <c r="AP127" s="999">
        <v>0.1</v>
      </c>
      <c r="AQ127" s="1000"/>
      <c r="AR127" s="1000"/>
      <c r="AS127" s="1000"/>
      <c r="AT127" s="1001"/>
      <c r="AU127" s="226"/>
      <c r="AV127" s="226"/>
      <c r="AW127" s="226"/>
      <c r="AX127" s="1073" t="s">
        <v>418</v>
      </c>
      <c r="AY127" s="1074"/>
      <c r="AZ127" s="1074"/>
      <c r="BA127" s="1074"/>
      <c r="BB127" s="1074"/>
      <c r="BC127" s="1074"/>
      <c r="BD127" s="1074"/>
      <c r="BE127" s="1075"/>
      <c r="BF127" s="1076" t="s">
        <v>419</v>
      </c>
      <c r="BG127" s="1074"/>
      <c r="BH127" s="1074"/>
      <c r="BI127" s="1074"/>
      <c r="BJ127" s="1074"/>
      <c r="BK127" s="1074"/>
      <c r="BL127" s="1075"/>
      <c r="BM127" s="1076" t="s">
        <v>420</v>
      </c>
      <c r="BN127" s="1074"/>
      <c r="BO127" s="1074"/>
      <c r="BP127" s="1074"/>
      <c r="BQ127" s="1074"/>
      <c r="BR127" s="1074"/>
      <c r="BS127" s="1075"/>
      <c r="BT127" s="1076" t="s">
        <v>421</v>
      </c>
      <c r="BU127" s="1074"/>
      <c r="BV127" s="1074"/>
      <c r="BW127" s="1074"/>
      <c r="BX127" s="1074"/>
      <c r="BY127" s="1074"/>
      <c r="BZ127" s="1098"/>
      <c r="CA127" s="226"/>
      <c r="CB127" s="226"/>
      <c r="CC127" s="226"/>
      <c r="CD127" s="227"/>
      <c r="CE127" s="227"/>
      <c r="CF127" s="227"/>
      <c r="CG127" s="224"/>
      <c r="CH127" s="224"/>
      <c r="CI127" s="224"/>
      <c r="CJ127" s="225"/>
      <c r="CK127" s="1062"/>
      <c r="CL127" s="1047"/>
      <c r="CM127" s="1047"/>
      <c r="CN127" s="1047"/>
      <c r="CO127" s="1048"/>
      <c r="CP127" s="992" t="s">
        <v>422</v>
      </c>
      <c r="CQ127" s="993"/>
      <c r="CR127" s="993"/>
      <c r="CS127" s="993"/>
      <c r="CT127" s="993"/>
      <c r="CU127" s="993"/>
      <c r="CV127" s="993"/>
      <c r="CW127" s="993"/>
      <c r="CX127" s="993"/>
      <c r="CY127" s="993"/>
      <c r="CZ127" s="993"/>
      <c r="DA127" s="993"/>
      <c r="DB127" s="993"/>
      <c r="DC127" s="993"/>
      <c r="DD127" s="993"/>
      <c r="DE127" s="993"/>
      <c r="DF127" s="994"/>
      <c r="DG127" s="962" t="s">
        <v>102</v>
      </c>
      <c r="DH127" s="963"/>
      <c r="DI127" s="963"/>
      <c r="DJ127" s="963"/>
      <c r="DK127" s="963"/>
      <c r="DL127" s="963" t="s">
        <v>102</v>
      </c>
      <c r="DM127" s="963"/>
      <c r="DN127" s="963"/>
      <c r="DO127" s="963"/>
      <c r="DP127" s="963"/>
      <c r="DQ127" s="963" t="s">
        <v>102</v>
      </c>
      <c r="DR127" s="963"/>
      <c r="DS127" s="963"/>
      <c r="DT127" s="963"/>
      <c r="DU127" s="963"/>
      <c r="DV127" s="964" t="s">
        <v>102</v>
      </c>
      <c r="DW127" s="964"/>
      <c r="DX127" s="964"/>
      <c r="DY127" s="964"/>
      <c r="DZ127" s="965"/>
    </row>
    <row r="128" spans="1:130" s="191" customFormat="1" ht="26.25" customHeight="1" thickBot="1">
      <c r="A128" s="1084" t="s">
        <v>423</v>
      </c>
      <c r="B128" s="1085"/>
      <c r="C128" s="1085"/>
      <c r="D128" s="1085"/>
      <c r="E128" s="1085"/>
      <c r="F128" s="1085"/>
      <c r="G128" s="1085"/>
      <c r="H128" s="1085"/>
      <c r="I128" s="1085"/>
      <c r="J128" s="1085"/>
      <c r="K128" s="1085"/>
      <c r="L128" s="1085"/>
      <c r="M128" s="1085"/>
      <c r="N128" s="1085"/>
      <c r="O128" s="1085"/>
      <c r="P128" s="1085"/>
      <c r="Q128" s="1085"/>
      <c r="R128" s="1085"/>
      <c r="S128" s="1085"/>
      <c r="T128" s="1085"/>
      <c r="U128" s="1085"/>
      <c r="V128" s="1085"/>
      <c r="W128" s="1086" t="s">
        <v>424</v>
      </c>
      <c r="X128" s="1086"/>
      <c r="Y128" s="1086"/>
      <c r="Z128" s="1087"/>
      <c r="AA128" s="1088">
        <v>552490</v>
      </c>
      <c r="AB128" s="1089"/>
      <c r="AC128" s="1089"/>
      <c r="AD128" s="1089"/>
      <c r="AE128" s="1090"/>
      <c r="AF128" s="1091">
        <v>650620</v>
      </c>
      <c r="AG128" s="1089"/>
      <c r="AH128" s="1089"/>
      <c r="AI128" s="1089"/>
      <c r="AJ128" s="1090"/>
      <c r="AK128" s="1091">
        <v>614876</v>
      </c>
      <c r="AL128" s="1089"/>
      <c r="AM128" s="1089"/>
      <c r="AN128" s="1089"/>
      <c r="AO128" s="1090"/>
      <c r="AP128" s="1092"/>
      <c r="AQ128" s="1093"/>
      <c r="AR128" s="1093"/>
      <c r="AS128" s="1093"/>
      <c r="AT128" s="1094"/>
      <c r="AU128" s="226"/>
      <c r="AV128" s="226"/>
      <c r="AW128" s="226"/>
      <c r="AX128" s="931" t="s">
        <v>425</v>
      </c>
      <c r="AY128" s="932"/>
      <c r="AZ128" s="932"/>
      <c r="BA128" s="932"/>
      <c r="BB128" s="932"/>
      <c r="BC128" s="932"/>
      <c r="BD128" s="932"/>
      <c r="BE128" s="933"/>
      <c r="BF128" s="1095" t="s">
        <v>102</v>
      </c>
      <c r="BG128" s="1096"/>
      <c r="BH128" s="1096"/>
      <c r="BI128" s="1096"/>
      <c r="BJ128" s="1096"/>
      <c r="BK128" s="1096"/>
      <c r="BL128" s="1097"/>
      <c r="BM128" s="1095">
        <v>3.75</v>
      </c>
      <c r="BN128" s="1096"/>
      <c r="BO128" s="1096"/>
      <c r="BP128" s="1096"/>
      <c r="BQ128" s="1096"/>
      <c r="BR128" s="1096"/>
      <c r="BS128" s="1097"/>
      <c r="BT128" s="1095">
        <v>5</v>
      </c>
      <c r="BU128" s="1096"/>
      <c r="BV128" s="1096"/>
      <c r="BW128" s="1096"/>
      <c r="BX128" s="1096"/>
      <c r="BY128" s="1096"/>
      <c r="BZ128" s="1120"/>
      <c r="CA128" s="227"/>
      <c r="CB128" s="227"/>
      <c r="CC128" s="227"/>
      <c r="CD128" s="227"/>
      <c r="CE128" s="227"/>
      <c r="CF128" s="227"/>
      <c r="CG128" s="224"/>
      <c r="CH128" s="224"/>
      <c r="CI128" s="224"/>
      <c r="CJ128" s="225"/>
      <c r="CK128" s="1063"/>
      <c r="CL128" s="1064"/>
      <c r="CM128" s="1064"/>
      <c r="CN128" s="1064"/>
      <c r="CO128" s="1065"/>
      <c r="CP128" s="1077" t="s">
        <v>426</v>
      </c>
      <c r="CQ128" s="1078"/>
      <c r="CR128" s="1078"/>
      <c r="CS128" s="1078"/>
      <c r="CT128" s="1078"/>
      <c r="CU128" s="1078"/>
      <c r="CV128" s="1078"/>
      <c r="CW128" s="1078"/>
      <c r="CX128" s="1078"/>
      <c r="CY128" s="1078"/>
      <c r="CZ128" s="1078"/>
      <c r="DA128" s="1078"/>
      <c r="DB128" s="1078"/>
      <c r="DC128" s="1078"/>
      <c r="DD128" s="1078"/>
      <c r="DE128" s="1078"/>
      <c r="DF128" s="1079"/>
      <c r="DG128" s="1080">
        <v>15148039</v>
      </c>
      <c r="DH128" s="1081"/>
      <c r="DI128" s="1081"/>
      <c r="DJ128" s="1081"/>
      <c r="DK128" s="1081"/>
      <c r="DL128" s="1081">
        <v>15046001</v>
      </c>
      <c r="DM128" s="1081"/>
      <c r="DN128" s="1081"/>
      <c r="DO128" s="1081"/>
      <c r="DP128" s="1081"/>
      <c r="DQ128" s="1081">
        <v>14767804</v>
      </c>
      <c r="DR128" s="1081"/>
      <c r="DS128" s="1081"/>
      <c r="DT128" s="1081"/>
      <c r="DU128" s="1081"/>
      <c r="DV128" s="1082">
        <v>6.2</v>
      </c>
      <c r="DW128" s="1082"/>
      <c r="DX128" s="1082"/>
      <c r="DY128" s="1082"/>
      <c r="DZ128" s="1083"/>
    </row>
    <row r="129" spans="1:131" s="191" customFormat="1" ht="26.25" customHeight="1">
      <c r="A129" s="973" t="s">
        <v>85</v>
      </c>
      <c r="B129" s="974"/>
      <c r="C129" s="974"/>
      <c r="D129" s="974"/>
      <c r="E129" s="974"/>
      <c r="F129" s="974"/>
      <c r="G129" s="974"/>
      <c r="H129" s="974"/>
      <c r="I129" s="974"/>
      <c r="J129" s="974"/>
      <c r="K129" s="974"/>
      <c r="L129" s="974"/>
      <c r="M129" s="974"/>
      <c r="N129" s="974"/>
      <c r="O129" s="974"/>
      <c r="P129" s="974"/>
      <c r="Q129" s="974"/>
      <c r="R129" s="974"/>
      <c r="S129" s="974"/>
      <c r="T129" s="974"/>
      <c r="U129" s="974"/>
      <c r="V129" s="974"/>
      <c r="W129" s="1114" t="s">
        <v>427</v>
      </c>
      <c r="X129" s="1115"/>
      <c r="Y129" s="1115"/>
      <c r="Z129" s="1116"/>
      <c r="AA129" s="995">
        <v>294372165</v>
      </c>
      <c r="AB129" s="996"/>
      <c r="AC129" s="996"/>
      <c r="AD129" s="996"/>
      <c r="AE129" s="997"/>
      <c r="AF129" s="998">
        <v>302348625</v>
      </c>
      <c r="AG129" s="996"/>
      <c r="AH129" s="996"/>
      <c r="AI129" s="996"/>
      <c r="AJ129" s="997"/>
      <c r="AK129" s="998">
        <v>299025115</v>
      </c>
      <c r="AL129" s="996"/>
      <c r="AM129" s="996"/>
      <c r="AN129" s="996"/>
      <c r="AO129" s="997"/>
      <c r="AP129" s="1117"/>
      <c r="AQ129" s="1118"/>
      <c r="AR129" s="1118"/>
      <c r="AS129" s="1118"/>
      <c r="AT129" s="1119"/>
      <c r="AU129" s="228"/>
      <c r="AV129" s="228"/>
      <c r="AW129" s="228"/>
      <c r="AX129" s="1108" t="s">
        <v>428</v>
      </c>
      <c r="AY129" s="993"/>
      <c r="AZ129" s="993"/>
      <c r="BA129" s="993"/>
      <c r="BB129" s="993"/>
      <c r="BC129" s="993"/>
      <c r="BD129" s="993"/>
      <c r="BE129" s="994"/>
      <c r="BF129" s="1109" t="s">
        <v>102</v>
      </c>
      <c r="BG129" s="1110"/>
      <c r="BH129" s="1110"/>
      <c r="BI129" s="1110"/>
      <c r="BJ129" s="1110"/>
      <c r="BK129" s="1110"/>
      <c r="BL129" s="1111"/>
      <c r="BM129" s="1109">
        <v>8.75</v>
      </c>
      <c r="BN129" s="1110"/>
      <c r="BO129" s="1110"/>
      <c r="BP129" s="1110"/>
      <c r="BQ129" s="1110"/>
      <c r="BR129" s="1110"/>
      <c r="BS129" s="1111"/>
      <c r="BT129" s="1109">
        <v>15</v>
      </c>
      <c r="BU129" s="1112"/>
      <c r="BV129" s="1112"/>
      <c r="BW129" s="1112"/>
      <c r="BX129" s="1112"/>
      <c r="BY129" s="1112"/>
      <c r="BZ129" s="1113"/>
      <c r="CA129" s="229"/>
      <c r="CB129" s="229"/>
      <c r="CC129" s="229"/>
      <c r="CD129" s="229"/>
      <c r="CE129" s="229"/>
      <c r="CF129" s="229"/>
      <c r="CG129" s="229"/>
      <c r="CH129" s="229"/>
      <c r="CI129" s="229"/>
      <c r="CJ129" s="229"/>
      <c r="CK129" s="229"/>
      <c r="CL129" s="229"/>
      <c r="CM129" s="229"/>
      <c r="CN129" s="229"/>
      <c r="CO129" s="229"/>
      <c r="CP129" s="229"/>
      <c r="CQ129" s="229"/>
      <c r="CR129" s="229"/>
      <c r="CS129" s="229"/>
      <c r="CT129" s="229"/>
      <c r="CU129" s="229"/>
      <c r="CV129" s="229"/>
      <c r="CW129" s="229"/>
      <c r="CX129" s="229"/>
      <c r="CY129" s="229"/>
      <c r="CZ129" s="229"/>
      <c r="DA129" s="229"/>
      <c r="DB129" s="229"/>
      <c r="DC129" s="229"/>
      <c r="DD129" s="229"/>
      <c r="DE129" s="229"/>
      <c r="DF129" s="229"/>
      <c r="DG129" s="229"/>
      <c r="DH129" s="229"/>
      <c r="DI129" s="229"/>
      <c r="DJ129" s="229"/>
      <c r="DK129" s="229"/>
      <c r="DL129" s="229"/>
      <c r="DM129" s="229"/>
      <c r="DN129" s="229"/>
      <c r="DO129" s="229"/>
      <c r="DP129" s="198"/>
      <c r="DQ129" s="198"/>
      <c r="DR129" s="198"/>
      <c r="DS129" s="198"/>
      <c r="DT129" s="198"/>
      <c r="DU129" s="198"/>
      <c r="DV129" s="198"/>
      <c r="DW129" s="198"/>
      <c r="DX129" s="198"/>
      <c r="DY129" s="198"/>
      <c r="DZ129" s="202"/>
    </row>
    <row r="130" spans="1:131" s="191" customFormat="1" ht="26.25" customHeight="1">
      <c r="A130" s="973" t="s">
        <v>429</v>
      </c>
      <c r="B130" s="974"/>
      <c r="C130" s="974"/>
      <c r="D130" s="974"/>
      <c r="E130" s="974"/>
      <c r="F130" s="974"/>
      <c r="G130" s="974"/>
      <c r="H130" s="974"/>
      <c r="I130" s="974"/>
      <c r="J130" s="974"/>
      <c r="K130" s="974"/>
      <c r="L130" s="974"/>
      <c r="M130" s="974"/>
      <c r="N130" s="974"/>
      <c r="O130" s="974"/>
      <c r="P130" s="974"/>
      <c r="Q130" s="974"/>
      <c r="R130" s="974"/>
      <c r="S130" s="974"/>
      <c r="T130" s="974"/>
      <c r="U130" s="974"/>
      <c r="V130" s="974"/>
      <c r="W130" s="1114" t="s">
        <v>430</v>
      </c>
      <c r="X130" s="1115"/>
      <c r="Y130" s="1115"/>
      <c r="Z130" s="1116"/>
      <c r="AA130" s="995">
        <v>58269837</v>
      </c>
      <c r="AB130" s="996"/>
      <c r="AC130" s="996"/>
      <c r="AD130" s="996"/>
      <c r="AE130" s="997"/>
      <c r="AF130" s="998">
        <v>60264182</v>
      </c>
      <c r="AG130" s="996"/>
      <c r="AH130" s="996"/>
      <c r="AI130" s="996"/>
      <c r="AJ130" s="997"/>
      <c r="AK130" s="998">
        <v>61573664</v>
      </c>
      <c r="AL130" s="996"/>
      <c r="AM130" s="996"/>
      <c r="AN130" s="996"/>
      <c r="AO130" s="997"/>
      <c r="AP130" s="1117"/>
      <c r="AQ130" s="1118"/>
      <c r="AR130" s="1118"/>
      <c r="AS130" s="1118"/>
      <c r="AT130" s="1119"/>
      <c r="AU130" s="228"/>
      <c r="AV130" s="228"/>
      <c r="AW130" s="228"/>
      <c r="AX130" s="1108" t="s">
        <v>431</v>
      </c>
      <c r="AY130" s="993"/>
      <c r="AZ130" s="993"/>
      <c r="BA130" s="993"/>
      <c r="BB130" s="993"/>
      <c r="BC130" s="993"/>
      <c r="BD130" s="993"/>
      <c r="BE130" s="994"/>
      <c r="BF130" s="1145">
        <v>13.7</v>
      </c>
      <c r="BG130" s="1146"/>
      <c r="BH130" s="1146"/>
      <c r="BI130" s="1146"/>
      <c r="BJ130" s="1146"/>
      <c r="BK130" s="1146"/>
      <c r="BL130" s="1147"/>
      <c r="BM130" s="1145">
        <v>25</v>
      </c>
      <c r="BN130" s="1146"/>
      <c r="BO130" s="1146"/>
      <c r="BP130" s="1146"/>
      <c r="BQ130" s="1146"/>
      <c r="BR130" s="1146"/>
      <c r="BS130" s="1147"/>
      <c r="BT130" s="1145">
        <v>35</v>
      </c>
      <c r="BU130" s="1148"/>
      <c r="BV130" s="1148"/>
      <c r="BW130" s="1148"/>
      <c r="BX130" s="1148"/>
      <c r="BY130" s="1148"/>
      <c r="BZ130" s="1149"/>
      <c r="CA130" s="229"/>
      <c r="CB130" s="229"/>
      <c r="CC130" s="229"/>
      <c r="CD130" s="229"/>
      <c r="CE130" s="229"/>
      <c r="CF130" s="229"/>
      <c r="CG130" s="229"/>
      <c r="CH130" s="229"/>
      <c r="CI130" s="229"/>
      <c r="CJ130" s="229"/>
      <c r="CK130" s="229"/>
      <c r="CL130" s="229"/>
      <c r="CM130" s="229"/>
      <c r="CN130" s="229"/>
      <c r="CO130" s="229"/>
      <c r="CP130" s="229"/>
      <c r="CQ130" s="229"/>
      <c r="CR130" s="229"/>
      <c r="CS130" s="229"/>
      <c r="CT130" s="229"/>
      <c r="CU130" s="229"/>
      <c r="CV130" s="229"/>
      <c r="CW130" s="229"/>
      <c r="CX130" s="229"/>
      <c r="CY130" s="229"/>
      <c r="CZ130" s="229"/>
      <c r="DA130" s="229"/>
      <c r="DB130" s="229"/>
      <c r="DC130" s="229"/>
      <c r="DD130" s="229"/>
      <c r="DE130" s="229"/>
      <c r="DF130" s="229"/>
      <c r="DG130" s="229"/>
      <c r="DH130" s="229"/>
      <c r="DI130" s="229"/>
      <c r="DJ130" s="229"/>
      <c r="DK130" s="229"/>
      <c r="DL130" s="229"/>
      <c r="DM130" s="229"/>
      <c r="DN130" s="229"/>
      <c r="DO130" s="229"/>
      <c r="DP130" s="198"/>
      <c r="DQ130" s="198"/>
      <c r="DR130" s="198"/>
      <c r="DS130" s="198"/>
      <c r="DT130" s="198"/>
      <c r="DU130" s="198"/>
      <c r="DV130" s="198"/>
      <c r="DW130" s="198"/>
      <c r="DX130" s="198"/>
      <c r="DY130" s="198"/>
      <c r="DZ130" s="202"/>
    </row>
    <row r="131" spans="1:131" s="191" customFormat="1" ht="26.25" customHeight="1" thickBot="1">
      <c r="A131" s="1150"/>
      <c r="B131" s="1151"/>
      <c r="C131" s="1151"/>
      <c r="D131" s="1151"/>
      <c r="E131" s="1151"/>
      <c r="F131" s="1151"/>
      <c r="G131" s="1151"/>
      <c r="H131" s="1151"/>
      <c r="I131" s="1151"/>
      <c r="J131" s="1151"/>
      <c r="K131" s="1151"/>
      <c r="L131" s="1151"/>
      <c r="M131" s="1151"/>
      <c r="N131" s="1151"/>
      <c r="O131" s="1151"/>
      <c r="P131" s="1151"/>
      <c r="Q131" s="1151"/>
      <c r="R131" s="1151"/>
      <c r="S131" s="1151"/>
      <c r="T131" s="1151"/>
      <c r="U131" s="1151"/>
      <c r="V131" s="1151"/>
      <c r="W131" s="1152" t="s">
        <v>432</v>
      </c>
      <c r="X131" s="1153"/>
      <c r="Y131" s="1153"/>
      <c r="Z131" s="1154"/>
      <c r="AA131" s="1155">
        <v>236102328</v>
      </c>
      <c r="AB131" s="1156"/>
      <c r="AC131" s="1156"/>
      <c r="AD131" s="1156"/>
      <c r="AE131" s="1157"/>
      <c r="AF131" s="1158">
        <v>242084443</v>
      </c>
      <c r="AG131" s="1156"/>
      <c r="AH131" s="1156"/>
      <c r="AI131" s="1156"/>
      <c r="AJ131" s="1157"/>
      <c r="AK131" s="1158">
        <v>237451451</v>
      </c>
      <c r="AL131" s="1156"/>
      <c r="AM131" s="1156"/>
      <c r="AN131" s="1156"/>
      <c r="AO131" s="1157"/>
      <c r="AP131" s="1159"/>
      <c r="AQ131" s="1160"/>
      <c r="AR131" s="1160"/>
      <c r="AS131" s="1160"/>
      <c r="AT131" s="1161"/>
      <c r="AU131" s="228"/>
      <c r="AV131" s="228"/>
      <c r="AW131" s="228"/>
      <c r="AX131" s="1127" t="s">
        <v>433</v>
      </c>
      <c r="AY131" s="1078"/>
      <c r="AZ131" s="1078"/>
      <c r="BA131" s="1078"/>
      <c r="BB131" s="1078"/>
      <c r="BC131" s="1078"/>
      <c r="BD131" s="1078"/>
      <c r="BE131" s="1079"/>
      <c r="BF131" s="1128">
        <v>258.2</v>
      </c>
      <c r="BG131" s="1129"/>
      <c r="BH131" s="1129"/>
      <c r="BI131" s="1129"/>
      <c r="BJ131" s="1129"/>
      <c r="BK131" s="1129"/>
      <c r="BL131" s="1130"/>
      <c r="BM131" s="1128">
        <v>400</v>
      </c>
      <c r="BN131" s="1129"/>
      <c r="BO131" s="1129"/>
      <c r="BP131" s="1129"/>
      <c r="BQ131" s="1129"/>
      <c r="BR131" s="1129"/>
      <c r="BS131" s="1130"/>
      <c r="BT131" s="1131"/>
      <c r="BU131" s="1132"/>
      <c r="BV131" s="1132"/>
      <c r="BW131" s="1132"/>
      <c r="BX131" s="1132"/>
      <c r="BY131" s="1132"/>
      <c r="BZ131" s="1133"/>
      <c r="CA131" s="229"/>
      <c r="CB131" s="229"/>
      <c r="CC131" s="229"/>
      <c r="CD131" s="229"/>
      <c r="CE131" s="229"/>
      <c r="CF131" s="229"/>
      <c r="CG131" s="229"/>
      <c r="CH131" s="229"/>
      <c r="CI131" s="229"/>
      <c r="CJ131" s="229"/>
      <c r="CK131" s="229"/>
      <c r="CL131" s="229"/>
      <c r="CM131" s="229"/>
      <c r="CN131" s="229"/>
      <c r="CO131" s="229"/>
      <c r="CP131" s="229"/>
      <c r="CQ131" s="229"/>
      <c r="CR131" s="229"/>
      <c r="CS131" s="229"/>
      <c r="CT131" s="229"/>
      <c r="CU131" s="229"/>
      <c r="CV131" s="229"/>
      <c r="CW131" s="229"/>
      <c r="CX131" s="229"/>
      <c r="CY131" s="229"/>
      <c r="CZ131" s="229"/>
      <c r="DA131" s="229"/>
      <c r="DB131" s="229"/>
      <c r="DC131" s="229"/>
      <c r="DD131" s="229"/>
      <c r="DE131" s="229"/>
      <c r="DF131" s="229"/>
      <c r="DG131" s="229"/>
      <c r="DH131" s="229"/>
      <c r="DI131" s="229"/>
      <c r="DJ131" s="229"/>
      <c r="DK131" s="229"/>
      <c r="DL131" s="229"/>
      <c r="DM131" s="229"/>
      <c r="DN131" s="229"/>
      <c r="DO131" s="229"/>
      <c r="DP131" s="198"/>
      <c r="DQ131" s="198"/>
      <c r="DR131" s="198"/>
      <c r="DS131" s="198"/>
      <c r="DT131" s="198"/>
      <c r="DU131" s="198"/>
      <c r="DV131" s="198"/>
      <c r="DW131" s="198"/>
      <c r="DX131" s="198"/>
      <c r="DY131" s="198"/>
      <c r="DZ131" s="202"/>
    </row>
    <row r="132" spans="1:131" s="191" customFormat="1" ht="26.25" customHeight="1">
      <c r="A132" s="1134" t="s">
        <v>434</v>
      </c>
      <c r="B132" s="1135"/>
      <c r="C132" s="1135"/>
      <c r="D132" s="1135"/>
      <c r="E132" s="1135"/>
      <c r="F132" s="1135"/>
      <c r="G132" s="1135"/>
      <c r="H132" s="1135"/>
      <c r="I132" s="1135"/>
      <c r="J132" s="1135"/>
      <c r="K132" s="1135"/>
      <c r="L132" s="1135"/>
      <c r="M132" s="1135"/>
      <c r="N132" s="1135"/>
      <c r="O132" s="1135"/>
      <c r="P132" s="1135"/>
      <c r="Q132" s="1135"/>
      <c r="R132" s="1135"/>
      <c r="S132" s="1135"/>
      <c r="T132" s="1135"/>
      <c r="U132" s="1135"/>
      <c r="V132" s="1138" t="s">
        <v>435</v>
      </c>
      <c r="W132" s="1138"/>
      <c r="X132" s="1138"/>
      <c r="Y132" s="1138"/>
      <c r="Z132" s="1139"/>
      <c r="AA132" s="1140">
        <v>14.876091779999999</v>
      </c>
      <c r="AB132" s="1141"/>
      <c r="AC132" s="1141"/>
      <c r="AD132" s="1141"/>
      <c r="AE132" s="1142"/>
      <c r="AF132" s="1143">
        <v>13.043408579999999</v>
      </c>
      <c r="AG132" s="1141"/>
      <c r="AH132" s="1141"/>
      <c r="AI132" s="1141"/>
      <c r="AJ132" s="1142"/>
      <c r="AK132" s="1143">
        <v>13.468481179999999</v>
      </c>
      <c r="AL132" s="1141"/>
      <c r="AM132" s="1141"/>
      <c r="AN132" s="1141"/>
      <c r="AO132" s="1142"/>
      <c r="AP132" s="1036"/>
      <c r="AQ132" s="1037"/>
      <c r="AR132" s="1037"/>
      <c r="AS132" s="1037"/>
      <c r="AT132" s="1144"/>
      <c r="AU132" s="230"/>
      <c r="AV132" s="231"/>
      <c r="AW132" s="231"/>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29"/>
      <c r="CB132" s="229"/>
      <c r="CC132" s="229"/>
      <c r="CD132" s="229"/>
      <c r="CE132" s="229"/>
      <c r="CF132" s="229"/>
      <c r="CG132" s="229"/>
      <c r="CH132" s="229"/>
      <c r="CI132" s="229"/>
      <c r="CJ132" s="229"/>
      <c r="CK132" s="229"/>
      <c r="CL132" s="229"/>
      <c r="CM132" s="229"/>
      <c r="CN132" s="229"/>
      <c r="CO132" s="229"/>
      <c r="CP132" s="229"/>
      <c r="CQ132" s="229"/>
      <c r="CR132" s="229"/>
      <c r="CS132" s="229"/>
      <c r="CT132" s="229"/>
      <c r="CU132" s="229"/>
      <c r="CV132" s="229"/>
      <c r="CW132" s="229"/>
      <c r="CX132" s="229"/>
      <c r="CY132" s="229"/>
      <c r="CZ132" s="229"/>
      <c r="DA132" s="229"/>
      <c r="DB132" s="229"/>
      <c r="DC132" s="229"/>
      <c r="DD132" s="229"/>
      <c r="DE132" s="229"/>
      <c r="DF132" s="229"/>
      <c r="DG132" s="229"/>
      <c r="DH132" s="229"/>
      <c r="DI132" s="229"/>
      <c r="DJ132" s="229"/>
      <c r="DK132" s="229"/>
      <c r="DL132" s="229"/>
      <c r="DM132" s="229"/>
      <c r="DN132" s="229"/>
      <c r="DO132" s="229"/>
      <c r="DP132" s="202"/>
      <c r="DQ132" s="202"/>
      <c r="DR132" s="202"/>
      <c r="DS132" s="202"/>
      <c r="DT132" s="202"/>
      <c r="DU132" s="202"/>
      <c r="DV132" s="202"/>
      <c r="DW132" s="202"/>
      <c r="DX132" s="202"/>
      <c r="DY132" s="202"/>
      <c r="DZ132" s="202"/>
    </row>
    <row r="133" spans="1:131" s="191" customFormat="1" ht="26.25" customHeight="1" thickBot="1">
      <c r="A133" s="1136"/>
      <c r="B133" s="1137"/>
      <c r="C133" s="1137"/>
      <c r="D133" s="1137"/>
      <c r="E133" s="1137"/>
      <c r="F133" s="1137"/>
      <c r="G133" s="1137"/>
      <c r="H133" s="1137"/>
      <c r="I133" s="1137"/>
      <c r="J133" s="1137"/>
      <c r="K133" s="1137"/>
      <c r="L133" s="1137"/>
      <c r="M133" s="1137"/>
      <c r="N133" s="1137"/>
      <c r="O133" s="1137"/>
      <c r="P133" s="1137"/>
      <c r="Q133" s="1137"/>
      <c r="R133" s="1137"/>
      <c r="S133" s="1137"/>
      <c r="T133" s="1137"/>
      <c r="U133" s="1137"/>
      <c r="V133" s="1121" t="s">
        <v>436</v>
      </c>
      <c r="W133" s="1121"/>
      <c r="X133" s="1121"/>
      <c r="Y133" s="1121"/>
      <c r="Z133" s="1122"/>
      <c r="AA133" s="1123">
        <v>16.100000000000001</v>
      </c>
      <c r="AB133" s="1124"/>
      <c r="AC133" s="1124"/>
      <c r="AD133" s="1124"/>
      <c r="AE133" s="1125"/>
      <c r="AF133" s="1123">
        <v>14.7</v>
      </c>
      <c r="AG133" s="1124"/>
      <c r="AH133" s="1124"/>
      <c r="AI133" s="1124"/>
      <c r="AJ133" s="1125"/>
      <c r="AK133" s="1123">
        <v>13.7</v>
      </c>
      <c r="AL133" s="1124"/>
      <c r="AM133" s="1124"/>
      <c r="AN133" s="1124"/>
      <c r="AO133" s="1125"/>
      <c r="AP133" s="1067"/>
      <c r="AQ133" s="1068"/>
      <c r="AR133" s="1068"/>
      <c r="AS133" s="1068"/>
      <c r="AT133" s="1126"/>
      <c r="AU133" s="231"/>
      <c r="AV133" s="231"/>
      <c r="AW133" s="231"/>
      <c r="AX133" s="231"/>
      <c r="AY133" s="231"/>
      <c r="AZ133" s="231"/>
      <c r="BA133" s="231"/>
      <c r="BB133" s="231"/>
      <c r="BC133" s="231"/>
      <c r="BD133" s="231"/>
      <c r="BE133" s="231"/>
      <c r="BF133" s="231"/>
      <c r="BG133" s="231"/>
      <c r="BH133" s="231"/>
      <c r="BI133" s="231"/>
      <c r="BJ133" s="231"/>
      <c r="BK133" s="231"/>
      <c r="BL133" s="231"/>
      <c r="BM133" s="231"/>
      <c r="BN133" s="229"/>
      <c r="BO133" s="229"/>
      <c r="BP133" s="229"/>
      <c r="BQ133" s="229"/>
      <c r="BR133" s="229"/>
      <c r="BS133" s="229"/>
      <c r="BT133" s="229"/>
      <c r="BU133" s="229"/>
      <c r="BV133" s="229"/>
      <c r="BW133" s="229"/>
      <c r="BX133" s="229"/>
      <c r="BY133" s="229"/>
      <c r="BZ133" s="229"/>
      <c r="CA133" s="229"/>
      <c r="CB133" s="229"/>
      <c r="CC133" s="229"/>
      <c r="CD133" s="229"/>
      <c r="CE133" s="229"/>
      <c r="CF133" s="229"/>
      <c r="CG133" s="229"/>
      <c r="CH133" s="229"/>
      <c r="CI133" s="229"/>
      <c r="CJ133" s="229"/>
      <c r="CK133" s="229"/>
      <c r="CL133" s="229"/>
      <c r="CM133" s="229"/>
      <c r="CN133" s="229"/>
      <c r="CO133" s="229"/>
      <c r="CP133" s="229"/>
      <c r="CQ133" s="229"/>
      <c r="CR133" s="229"/>
      <c r="CS133" s="229"/>
      <c r="CT133" s="229"/>
      <c r="CU133" s="229"/>
      <c r="CV133" s="229"/>
      <c r="CW133" s="229"/>
      <c r="CX133" s="229"/>
      <c r="CY133" s="229"/>
      <c r="CZ133" s="229"/>
      <c r="DA133" s="229"/>
      <c r="DB133" s="229"/>
      <c r="DC133" s="229"/>
      <c r="DD133" s="229"/>
      <c r="DE133" s="229"/>
      <c r="DF133" s="229"/>
      <c r="DG133" s="229"/>
      <c r="DH133" s="229"/>
      <c r="DI133" s="229"/>
      <c r="DJ133" s="229"/>
      <c r="DK133" s="229"/>
      <c r="DL133" s="229"/>
      <c r="DM133" s="229"/>
      <c r="DN133" s="229"/>
      <c r="DO133" s="229"/>
      <c r="DP133" s="202"/>
      <c r="DQ133" s="202"/>
      <c r="DR133" s="202"/>
      <c r="DS133" s="202"/>
      <c r="DT133" s="202"/>
      <c r="DU133" s="202"/>
      <c r="DV133" s="202"/>
      <c r="DW133" s="202"/>
      <c r="DX133" s="202"/>
      <c r="DY133" s="202"/>
      <c r="DZ133" s="202"/>
    </row>
    <row r="134" spans="1:131" s="192" customFormat="1" ht="11.25" customHeight="1">
      <c r="A134" s="232"/>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c r="AC134" s="232"/>
      <c r="AD134" s="232"/>
      <c r="AE134" s="232"/>
      <c r="AF134" s="232"/>
      <c r="AG134" s="232"/>
      <c r="AH134" s="232"/>
      <c r="AI134" s="232"/>
      <c r="AJ134" s="232"/>
      <c r="AK134" s="232"/>
      <c r="AL134" s="232"/>
      <c r="AM134" s="232"/>
      <c r="AN134" s="232"/>
      <c r="AO134" s="232"/>
      <c r="AP134" s="232"/>
      <c r="AQ134" s="232"/>
      <c r="AR134" s="232"/>
      <c r="AS134" s="232"/>
      <c r="AT134" s="232"/>
      <c r="AU134" s="231"/>
      <c r="AV134" s="231"/>
      <c r="AW134" s="231"/>
      <c r="AX134" s="231"/>
      <c r="AY134" s="231"/>
      <c r="AZ134" s="231"/>
      <c r="BA134" s="231"/>
      <c r="BB134" s="231"/>
      <c r="BC134" s="231"/>
      <c r="BD134" s="231"/>
      <c r="BE134" s="231"/>
      <c r="BF134" s="231"/>
      <c r="BG134" s="231"/>
      <c r="BH134" s="231"/>
      <c r="BI134" s="231"/>
      <c r="BJ134" s="231"/>
      <c r="BK134" s="231"/>
      <c r="BL134" s="231"/>
      <c r="BM134" s="231"/>
      <c r="BN134" s="229"/>
      <c r="BO134" s="229"/>
      <c r="BP134" s="229"/>
      <c r="BQ134" s="229"/>
      <c r="BR134" s="229"/>
      <c r="BS134" s="229"/>
      <c r="BT134" s="229"/>
      <c r="BU134" s="229"/>
      <c r="BV134" s="229"/>
      <c r="BW134" s="229"/>
      <c r="BX134" s="229"/>
      <c r="BY134" s="229"/>
      <c r="BZ134" s="229"/>
      <c r="CA134" s="229"/>
      <c r="CB134" s="229"/>
      <c r="CC134" s="229"/>
      <c r="CD134" s="229"/>
      <c r="CE134" s="229"/>
      <c r="CF134" s="229"/>
      <c r="CG134" s="229"/>
      <c r="CH134" s="229"/>
      <c r="CI134" s="229"/>
      <c r="CJ134" s="229"/>
      <c r="CK134" s="229"/>
      <c r="CL134" s="229"/>
      <c r="CM134" s="229"/>
      <c r="CN134" s="229"/>
      <c r="CO134" s="229"/>
      <c r="CP134" s="229"/>
      <c r="CQ134" s="229"/>
      <c r="CR134" s="229"/>
      <c r="CS134" s="229"/>
      <c r="CT134" s="229"/>
      <c r="CU134" s="229"/>
      <c r="CV134" s="229"/>
      <c r="CW134" s="229"/>
      <c r="CX134" s="229"/>
      <c r="CY134" s="229"/>
      <c r="CZ134" s="229"/>
      <c r="DA134" s="229"/>
      <c r="DB134" s="229"/>
      <c r="DC134" s="229"/>
      <c r="DD134" s="229"/>
      <c r="DE134" s="229"/>
      <c r="DF134" s="229"/>
      <c r="DG134" s="229"/>
      <c r="DH134" s="229"/>
      <c r="DI134" s="229"/>
      <c r="DJ134" s="229"/>
      <c r="DK134" s="229"/>
      <c r="DL134" s="229"/>
      <c r="DM134" s="229"/>
      <c r="DN134" s="229"/>
      <c r="DO134" s="229"/>
      <c r="DP134" s="202"/>
      <c r="DQ134" s="202"/>
      <c r="DR134" s="202"/>
      <c r="DS134" s="202"/>
      <c r="DT134" s="202"/>
      <c r="DU134" s="202"/>
      <c r="DV134" s="202"/>
      <c r="DW134" s="202"/>
      <c r="DX134" s="202"/>
      <c r="DY134" s="202"/>
      <c r="DZ134" s="202"/>
      <c r="EA134" s="191"/>
    </row>
    <row r="135" spans="1:131" ht="14.4" hidden="1">
      <c r="AU135" s="232"/>
      <c r="AV135" s="232"/>
      <c r="AW135" s="232"/>
      <c r="AX135" s="232"/>
      <c r="AY135" s="232"/>
      <c r="AZ135" s="232"/>
      <c r="BA135" s="232"/>
      <c r="BB135" s="232"/>
      <c r="BC135" s="232"/>
      <c r="BD135" s="232"/>
      <c r="BE135" s="232"/>
      <c r="BF135" s="232"/>
      <c r="BG135" s="232"/>
      <c r="BH135" s="232"/>
      <c r="BI135" s="232"/>
      <c r="BJ135" s="232"/>
      <c r="BK135" s="232"/>
      <c r="BL135" s="232"/>
      <c r="BM135" s="232"/>
      <c r="BN135" s="232"/>
      <c r="BO135" s="232"/>
      <c r="BP135" s="232"/>
      <c r="BQ135" s="232"/>
      <c r="BR135" s="232"/>
      <c r="BS135" s="232"/>
      <c r="BT135" s="232"/>
      <c r="BU135" s="232"/>
      <c r="BV135" s="232"/>
      <c r="BW135" s="232"/>
      <c r="BX135" s="232"/>
      <c r="BY135" s="232"/>
      <c r="BZ135" s="232"/>
      <c r="CA135" s="232"/>
      <c r="CB135" s="232"/>
      <c r="CC135" s="232"/>
      <c r="CD135" s="232"/>
      <c r="CE135" s="232"/>
      <c r="CF135" s="232"/>
      <c r="CG135" s="232"/>
      <c r="CH135" s="232"/>
      <c r="CI135" s="232"/>
      <c r="CJ135" s="232"/>
      <c r="CK135" s="232"/>
      <c r="CL135" s="232"/>
      <c r="CM135" s="232"/>
      <c r="CN135" s="232"/>
      <c r="CO135" s="232"/>
      <c r="CP135" s="232"/>
      <c r="CQ135" s="232"/>
      <c r="CR135" s="232"/>
      <c r="CS135" s="232"/>
      <c r="CT135" s="232"/>
      <c r="CU135" s="232"/>
      <c r="CV135" s="232"/>
      <c r="CW135" s="232"/>
      <c r="CX135" s="232"/>
      <c r="CY135" s="232"/>
      <c r="CZ135" s="232"/>
      <c r="DA135" s="232"/>
      <c r="DB135" s="232"/>
      <c r="DC135" s="232"/>
      <c r="DD135" s="232"/>
      <c r="DE135" s="232"/>
      <c r="DF135" s="232"/>
      <c r="DG135" s="232"/>
      <c r="DH135" s="232"/>
      <c r="DI135" s="232"/>
      <c r="DJ135" s="232"/>
      <c r="DK135" s="232"/>
      <c r="DL135" s="232"/>
      <c r="DM135" s="232"/>
      <c r="DN135" s="232"/>
      <c r="DO135" s="232"/>
      <c r="DP135" s="232"/>
      <c r="DQ135" s="232"/>
      <c r="DR135" s="232"/>
      <c r="DS135" s="232"/>
      <c r="DT135" s="232"/>
      <c r="DU135" s="232"/>
      <c r="DV135" s="232"/>
      <c r="DW135" s="232"/>
      <c r="DX135" s="232"/>
      <c r="DY135" s="232"/>
      <c r="DZ135" s="232"/>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5" customWidth="1"/>
    <col min="37" max="16384" width="9" style="234" hidden="1"/>
  </cols>
  <sheetData>
    <row r="1" spans="1:36" ht="13.2">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4"/>
    </row>
    <row r="18" spans="34:36" ht="13.2"/>
    <row r="19" spans="34:36" ht="13.2"/>
    <row r="20" spans="34:36" ht="13.2">
      <c r="AI20" s="234"/>
      <c r="AJ20" s="234"/>
    </row>
    <row r="21" spans="34:36" ht="13.2">
      <c r="AJ21" s="234"/>
    </row>
    <row r="22" spans="34:36" ht="13.2"/>
    <row r="23" spans="34:36" ht="13.2">
      <c r="AI23" s="234"/>
      <c r="AJ23" s="234"/>
    </row>
    <row r="24" spans="34:36" ht="13.2">
      <c r="AJ24" s="234"/>
    </row>
    <row r="25" spans="34:36" ht="13.2">
      <c r="AJ25" s="234"/>
    </row>
    <row r="26" spans="34:36" ht="13.2">
      <c r="AI26" s="234"/>
      <c r="AJ26" s="234"/>
    </row>
    <row r="27" spans="34:36" ht="13.2"/>
    <row r="28" spans="34:36" ht="13.2">
      <c r="AI28" s="234"/>
      <c r="AJ28" s="234"/>
    </row>
    <row r="29" spans="34:36" ht="13.2">
      <c r="AJ29" s="234"/>
    </row>
    <row r="30" spans="34:36" ht="13.2"/>
    <row r="31" spans="34:36" ht="13.2">
      <c r="AH31" s="234"/>
      <c r="AI31" s="234"/>
      <c r="AJ31" s="234"/>
    </row>
    <row r="32" spans="34:36" ht="13.2"/>
    <row r="33" spans="28:36" ht="13.2">
      <c r="AI33" s="234"/>
      <c r="AJ33" s="234"/>
    </row>
    <row r="34" spans="28:36" ht="13.2">
      <c r="AF34" s="234"/>
    </row>
    <row r="35" spans="28:36" ht="13.2">
      <c r="AB35" s="234"/>
      <c r="AC35" s="234"/>
      <c r="AD35" s="234"/>
      <c r="AF35" s="234"/>
      <c r="AG35" s="234"/>
      <c r="AH35" s="234"/>
      <c r="AI35" s="234"/>
      <c r="AJ35" s="234"/>
    </row>
    <row r="36" spans="28:36" ht="13.2"/>
    <row r="37" spans="28:36" ht="13.2">
      <c r="AE37" s="234"/>
      <c r="AJ37" s="234"/>
    </row>
    <row r="38" spans="28:36" ht="13.2">
      <c r="AB38" s="234"/>
      <c r="AC38" s="234"/>
      <c r="AD38" s="234"/>
      <c r="AE38" s="234"/>
      <c r="AG38" s="234"/>
      <c r="AH38" s="234"/>
      <c r="AI38" s="234"/>
      <c r="AJ38" s="234"/>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4"/>
      <c r="AH49" s="234"/>
      <c r="AI49" s="234"/>
      <c r="AJ49" s="234"/>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4"/>
      <c r="AA63" s="234"/>
    </row>
    <row r="64" spans="22:36" ht="13.2">
      <c r="V64" s="234"/>
    </row>
    <row r="65" spans="15:36" ht="13.2">
      <c r="X65" s="234"/>
      <c r="Z65" s="234"/>
      <c r="AC65" s="234"/>
    </row>
    <row r="66" spans="15:36" ht="13.2">
      <c r="Q66" s="234"/>
      <c r="S66" s="234"/>
      <c r="U66" s="234"/>
      <c r="AF66" s="234"/>
    </row>
    <row r="67" spans="15:36" ht="13.2">
      <c r="O67" s="234"/>
      <c r="P67" s="234"/>
      <c r="R67" s="234"/>
      <c r="T67" s="234"/>
      <c r="Y67" s="234"/>
      <c r="AB67" s="234"/>
      <c r="AD67" s="234"/>
      <c r="AE67" s="234"/>
      <c r="AG67" s="234"/>
      <c r="AH67" s="234"/>
      <c r="AI67" s="234"/>
      <c r="AJ67" s="234"/>
    </row>
    <row r="68" spans="15:36" ht="13.2"/>
    <row r="69" spans="15:36" ht="13.2"/>
    <row r="70" spans="15:36" ht="13.2"/>
    <row r="71" spans="15:36" ht="13.2"/>
    <row r="72" spans="15:36" ht="13.2">
      <c r="AJ72" s="234"/>
    </row>
    <row r="73" spans="15:36" ht="13.2">
      <c r="AJ73" s="234"/>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4"/>
    </row>
    <row r="97" spans="24:36" ht="13.2">
      <c r="AA97" s="234"/>
    </row>
    <row r="98" spans="24:36" ht="13.2" hidden="1">
      <c r="AA98" s="234"/>
    </row>
    <row r="99" spans="24:36" ht="13.2" hidden="1">
      <c r="AA99" s="234"/>
    </row>
    <row r="100" spans="24:36" ht="13.2" hidden="1"/>
    <row r="101" spans="24:36" ht="12" hidden="1" customHeight="1">
      <c r="X101" s="234"/>
      <c r="Y101" s="234"/>
      <c r="Z101" s="234"/>
      <c r="AC101" s="234"/>
    </row>
    <row r="102" spans="24:36" ht="1.5" hidden="1" customHeight="1">
      <c r="AC102" s="234"/>
      <c r="AF102" s="234"/>
    </row>
    <row r="103" spans="24:36" ht="13.2" hidden="1">
      <c r="AB103" s="234"/>
      <c r="AD103" s="234"/>
      <c r="AE103" s="234"/>
      <c r="AF103" s="234"/>
      <c r="AG103" s="234"/>
      <c r="AH103" s="234"/>
      <c r="AI103" s="234"/>
      <c r="AJ103" s="234"/>
    </row>
    <row r="104" spans="24:36" ht="13.2" hidden="1">
      <c r="AD104" s="234"/>
      <c r="AE104" s="234"/>
      <c r="AG104" s="234"/>
      <c r="AH104" s="234"/>
      <c r="AI104" s="234"/>
      <c r="AJ104" s="234"/>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2:34" ht="13.2">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2:34" ht="13.2">
      <c r="T2" s="234"/>
    </row>
    <row r="3" spans="2:34" ht="13.2">
      <c r="B3" s="234"/>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4"/>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4"/>
      <c r="T35" s="234"/>
      <c r="AC35" s="234"/>
      <c r="AD35" s="234"/>
      <c r="AE35" s="234"/>
      <c r="AF35" s="234"/>
      <c r="AG35" s="234"/>
      <c r="AH35" s="234"/>
    </row>
    <row r="36" spans="2:34" ht="13.2">
      <c r="B36" s="234"/>
      <c r="C36" s="234"/>
      <c r="D36" s="234"/>
      <c r="E36" s="234"/>
      <c r="F36" s="234"/>
      <c r="G36" s="234"/>
      <c r="H36" s="234"/>
      <c r="I36" s="234"/>
      <c r="J36" s="234"/>
      <c r="K36" s="234"/>
      <c r="L36" s="234"/>
      <c r="N36" s="234"/>
      <c r="O36" s="234"/>
      <c r="P36" s="234"/>
      <c r="Q36" s="234"/>
      <c r="R36" s="234"/>
      <c r="S36" s="234"/>
      <c r="U36" s="234"/>
      <c r="V36" s="234"/>
      <c r="W36" s="234"/>
      <c r="X36" s="234"/>
      <c r="Y36" s="234"/>
      <c r="Z36" s="234"/>
      <c r="AA36" s="234"/>
      <c r="AB36" s="234"/>
      <c r="AC36" s="234"/>
      <c r="AD36" s="234"/>
      <c r="AE36" s="234"/>
      <c r="AF36" s="234"/>
      <c r="AG36" s="234"/>
      <c r="AH36" s="234"/>
    </row>
    <row r="37" spans="2:34" ht="13.2">
      <c r="AH37" s="234"/>
    </row>
    <row r="38" spans="2:34" ht="13.2">
      <c r="AG38" s="234"/>
      <c r="AH38" s="234"/>
    </row>
    <row r="39" spans="2:34" ht="13.2"/>
    <row r="40" spans="2:34" ht="13.2"/>
    <row r="41" spans="2:34" ht="13.2"/>
    <row r="42" spans="2:34" ht="13.2">
      <c r="T42" s="234"/>
      <c r="U42" s="234"/>
    </row>
    <row r="43" spans="2:34" ht="13.2">
      <c r="Q43" s="234"/>
      <c r="R43" s="234"/>
      <c r="S43" s="234"/>
      <c r="V43" s="234"/>
      <c r="W43" s="234"/>
      <c r="X43" s="234"/>
      <c r="Y43" s="234"/>
      <c r="Z43" s="234"/>
      <c r="AA43" s="234"/>
      <c r="AB43" s="234"/>
      <c r="AC43" s="234"/>
      <c r="AD43" s="234"/>
      <c r="AE43" s="234"/>
      <c r="AF43" s="234"/>
      <c r="AG43" s="234"/>
      <c r="AH43" s="234"/>
    </row>
    <row r="44" spans="2:34" ht="13.2">
      <c r="AH44" s="234"/>
    </row>
    <row r="45" spans="2:34" ht="13.2"/>
    <row r="46" spans="2:34" ht="13.2"/>
    <row r="47" spans="2:34" ht="13.2"/>
    <row r="48" spans="2:34" ht="13.2"/>
    <row r="49" spans="29:34" ht="13.2"/>
    <row r="50" spans="29:34" ht="13.2">
      <c r="AC50" s="234"/>
      <c r="AD50" s="234"/>
      <c r="AE50" s="234"/>
      <c r="AF50" s="234"/>
      <c r="AG50" s="234"/>
      <c r="AH50" s="234"/>
    </row>
    <row r="51" spans="29:34" ht="13.2"/>
    <row r="52" spans="29:34" ht="13.2"/>
    <row r="53" spans="29:34" ht="13.2">
      <c r="AH53" s="234"/>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4"/>
      <c r="AG67" s="234"/>
      <c r="AH67" s="234"/>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6" customWidth="1"/>
    <col min="7" max="8" width="15.88671875" style="236" customWidth="1"/>
    <col min="9" max="14" width="16.109375" style="236" customWidth="1"/>
    <col min="15" max="15" width="6.109375" style="243" customWidth="1"/>
    <col min="16" max="16" width="3" style="241" customWidth="1"/>
    <col min="17" max="17" width="19.109375" style="236" hidden="1" customWidth="1"/>
    <col min="18" max="22" width="12.6640625" style="236" hidden="1" customWidth="1"/>
    <col min="23" max="16384" width="8.6640625" style="236" hidden="1"/>
  </cols>
  <sheetData>
    <row r="1" spans="1:16" ht="13.2">
      <c r="O1" s="237"/>
      <c r="P1" s="237"/>
    </row>
    <row r="2" spans="1:16" ht="13.2">
      <c r="O2" s="237"/>
      <c r="P2" s="237"/>
    </row>
    <row r="3" spans="1:16" ht="13.2">
      <c r="O3" s="237"/>
      <c r="P3" s="237"/>
    </row>
    <row r="4" spans="1:16" ht="13.2">
      <c r="O4" s="237"/>
      <c r="P4" s="237"/>
    </row>
    <row r="5" spans="1:16" ht="16.2">
      <c r="A5" s="238" t="s">
        <v>437</v>
      </c>
      <c r="B5" s="239"/>
      <c r="C5" s="239"/>
      <c r="D5" s="239"/>
      <c r="E5" s="239"/>
      <c r="F5" s="239"/>
      <c r="G5" s="239"/>
      <c r="H5" s="239"/>
      <c r="I5" s="239"/>
      <c r="J5" s="239"/>
      <c r="K5" s="239"/>
      <c r="L5" s="239"/>
      <c r="M5" s="239"/>
      <c r="N5" s="239"/>
      <c r="O5" s="240"/>
    </row>
    <row r="6" spans="1:16" ht="13.2">
      <c r="A6" s="241"/>
      <c r="B6" s="237"/>
      <c r="C6" s="237"/>
      <c r="D6" s="237"/>
      <c r="E6" s="237"/>
      <c r="F6" s="237"/>
      <c r="G6" s="242" t="s">
        <v>438</v>
      </c>
      <c r="H6" s="242"/>
      <c r="I6" s="242"/>
      <c r="J6" s="242"/>
      <c r="K6" s="237"/>
      <c r="L6" s="237"/>
      <c r="M6" s="237"/>
      <c r="N6" s="237"/>
    </row>
    <row r="7" spans="1:16" ht="13.2">
      <c r="A7" s="241"/>
      <c r="B7" s="237"/>
      <c r="C7" s="237"/>
      <c r="D7" s="237"/>
      <c r="E7" s="237"/>
      <c r="F7" s="237"/>
      <c r="G7" s="244"/>
      <c r="H7" s="245"/>
      <c r="I7" s="245"/>
      <c r="J7" s="246"/>
      <c r="K7" s="1162" t="s">
        <v>439</v>
      </c>
      <c r="L7" s="247"/>
      <c r="M7" s="248" t="s">
        <v>440</v>
      </c>
      <c r="N7" s="249"/>
    </row>
    <row r="8" spans="1:16" ht="13.2">
      <c r="A8" s="241"/>
      <c r="B8" s="237"/>
      <c r="C8" s="237"/>
      <c r="D8" s="237"/>
      <c r="E8" s="237"/>
      <c r="F8" s="237"/>
      <c r="G8" s="250"/>
      <c r="H8" s="251"/>
      <c r="I8" s="251"/>
      <c r="J8" s="252"/>
      <c r="K8" s="1163"/>
      <c r="L8" s="253" t="s">
        <v>441</v>
      </c>
      <c r="M8" s="254" t="s">
        <v>442</v>
      </c>
      <c r="N8" s="255" t="s">
        <v>443</v>
      </c>
    </row>
    <row r="9" spans="1:16" ht="13.2">
      <c r="A9" s="241"/>
      <c r="B9" s="237"/>
      <c r="C9" s="237"/>
      <c r="D9" s="237"/>
      <c r="E9" s="237"/>
      <c r="F9" s="237"/>
      <c r="G9" s="1164" t="s">
        <v>444</v>
      </c>
      <c r="H9" s="1165"/>
      <c r="I9" s="1165"/>
      <c r="J9" s="1166"/>
      <c r="K9" s="256">
        <v>131925015</v>
      </c>
      <c r="L9" s="257">
        <v>122755</v>
      </c>
      <c r="M9" s="258">
        <v>119256</v>
      </c>
      <c r="N9" s="259">
        <v>2.9</v>
      </c>
    </row>
    <row r="10" spans="1:16" ht="13.2">
      <c r="A10" s="241"/>
      <c r="B10" s="237"/>
      <c r="C10" s="237"/>
      <c r="D10" s="237"/>
      <c r="E10" s="237"/>
      <c r="F10" s="237"/>
      <c r="G10" s="1164" t="s">
        <v>445</v>
      </c>
      <c r="H10" s="1165"/>
      <c r="I10" s="1165"/>
      <c r="J10" s="1166"/>
      <c r="K10" s="256">
        <v>315848</v>
      </c>
      <c r="L10" s="257">
        <v>294</v>
      </c>
      <c r="M10" s="258">
        <v>440</v>
      </c>
      <c r="N10" s="259">
        <v>-33.200000000000003</v>
      </c>
    </row>
    <row r="11" spans="1:16" ht="13.5" customHeight="1">
      <c r="A11" s="241"/>
      <c r="B11" s="237"/>
      <c r="C11" s="237"/>
      <c r="D11" s="237"/>
      <c r="E11" s="237"/>
      <c r="F11" s="237"/>
      <c r="G11" s="1164" t="s">
        <v>446</v>
      </c>
      <c r="H11" s="1165"/>
      <c r="I11" s="1165"/>
      <c r="J11" s="1166"/>
      <c r="K11" s="256">
        <v>155063</v>
      </c>
      <c r="L11" s="257">
        <v>144</v>
      </c>
      <c r="M11" s="258">
        <v>511</v>
      </c>
      <c r="N11" s="259">
        <v>-71.8</v>
      </c>
    </row>
    <row r="12" spans="1:16" ht="13.5" customHeight="1">
      <c r="A12" s="241"/>
      <c r="B12" s="237"/>
      <c r="C12" s="237"/>
      <c r="D12" s="237"/>
      <c r="E12" s="237"/>
      <c r="F12" s="237"/>
      <c r="G12" s="1164" t="s">
        <v>447</v>
      </c>
      <c r="H12" s="1165"/>
      <c r="I12" s="1165"/>
      <c r="J12" s="1166"/>
      <c r="K12" s="256" t="s">
        <v>448</v>
      </c>
      <c r="L12" s="257" t="s">
        <v>448</v>
      </c>
      <c r="M12" s="258" t="s">
        <v>448</v>
      </c>
      <c r="N12" s="259" t="s">
        <v>448</v>
      </c>
    </row>
    <row r="13" spans="1:16" ht="13.5" customHeight="1">
      <c r="A13" s="241"/>
      <c r="B13" s="237"/>
      <c r="C13" s="237"/>
      <c r="D13" s="237"/>
      <c r="E13" s="237"/>
      <c r="F13" s="237"/>
      <c r="G13" s="1164" t="s">
        <v>449</v>
      </c>
      <c r="H13" s="1165"/>
      <c r="I13" s="1165"/>
      <c r="J13" s="1166"/>
      <c r="K13" s="256" t="s">
        <v>448</v>
      </c>
      <c r="L13" s="257" t="s">
        <v>448</v>
      </c>
      <c r="M13" s="258">
        <v>17</v>
      </c>
      <c r="N13" s="259" t="s">
        <v>448</v>
      </c>
    </row>
    <row r="14" spans="1:16" ht="13.5" customHeight="1">
      <c r="A14" s="241"/>
      <c r="B14" s="237"/>
      <c r="C14" s="237"/>
      <c r="D14" s="237"/>
      <c r="E14" s="237"/>
      <c r="F14" s="237"/>
      <c r="G14" s="1164" t="s">
        <v>450</v>
      </c>
      <c r="H14" s="1165"/>
      <c r="I14" s="1165"/>
      <c r="J14" s="1166"/>
      <c r="K14" s="256">
        <v>1281476</v>
      </c>
      <c r="L14" s="257">
        <v>1192</v>
      </c>
      <c r="M14" s="258">
        <v>1688</v>
      </c>
      <c r="N14" s="259">
        <v>-29.4</v>
      </c>
    </row>
    <row r="15" spans="1:16" ht="13.2">
      <c r="A15" s="241"/>
      <c r="B15" s="237"/>
      <c r="C15" s="237"/>
      <c r="D15" s="237"/>
      <c r="E15" s="237"/>
      <c r="F15" s="237"/>
      <c r="G15" s="1164" t="s">
        <v>451</v>
      </c>
      <c r="H15" s="1165"/>
      <c r="I15" s="1165"/>
      <c r="J15" s="1166"/>
      <c r="K15" s="256">
        <v>-12680081</v>
      </c>
      <c r="L15" s="257">
        <v>-11799</v>
      </c>
      <c r="M15" s="258">
        <v>-10887</v>
      </c>
      <c r="N15" s="259">
        <v>8.4</v>
      </c>
    </row>
    <row r="16" spans="1:16" ht="13.2">
      <c r="A16" s="241"/>
      <c r="B16" s="237"/>
      <c r="C16" s="237"/>
      <c r="D16" s="237"/>
      <c r="E16" s="237"/>
      <c r="F16" s="237"/>
      <c r="G16" s="1170" t="s">
        <v>138</v>
      </c>
      <c r="H16" s="1171"/>
      <c r="I16" s="1171"/>
      <c r="J16" s="1172"/>
      <c r="K16" s="257">
        <v>120997321</v>
      </c>
      <c r="L16" s="257">
        <v>112587</v>
      </c>
      <c r="M16" s="258">
        <v>111025</v>
      </c>
      <c r="N16" s="259">
        <v>1.4</v>
      </c>
    </row>
    <row r="17" spans="1:16" ht="13.2">
      <c r="A17" s="241"/>
      <c r="B17" s="237"/>
      <c r="C17" s="237"/>
      <c r="D17" s="237"/>
      <c r="E17" s="237"/>
      <c r="F17" s="237"/>
      <c r="G17" s="260"/>
      <c r="H17" s="260"/>
      <c r="I17" s="260"/>
      <c r="J17" s="260"/>
      <c r="K17" s="261"/>
      <c r="L17" s="261"/>
      <c r="M17" s="261"/>
      <c r="N17" s="262"/>
    </row>
    <row r="18" spans="1:16" ht="13.2">
      <c r="A18" s="241"/>
      <c r="B18" s="237"/>
      <c r="C18" s="237"/>
      <c r="D18" s="237"/>
      <c r="E18" s="237"/>
      <c r="F18" s="237"/>
      <c r="G18" s="237"/>
      <c r="H18" s="237"/>
      <c r="I18" s="237"/>
      <c r="J18" s="237"/>
      <c r="K18" s="237"/>
      <c r="L18" s="237"/>
      <c r="M18" s="263"/>
      <c r="N18" s="263"/>
    </row>
    <row r="19" spans="1:16" ht="13.2">
      <c r="A19" s="241"/>
      <c r="B19" s="237"/>
      <c r="C19" s="237"/>
      <c r="D19" s="237"/>
      <c r="E19" s="237"/>
      <c r="F19" s="237"/>
      <c r="G19" s="237" t="s">
        <v>452</v>
      </c>
      <c r="H19" s="237"/>
      <c r="I19" s="237"/>
      <c r="J19" s="237"/>
      <c r="K19" s="237"/>
      <c r="L19" s="237"/>
      <c r="M19" s="237"/>
      <c r="N19" s="237"/>
    </row>
    <row r="20" spans="1:16" ht="13.2">
      <c r="A20" s="241"/>
      <c r="B20" s="237"/>
      <c r="C20" s="237"/>
      <c r="D20" s="237"/>
      <c r="E20" s="237"/>
      <c r="F20" s="237"/>
      <c r="G20" s="264"/>
      <c r="H20" s="265"/>
      <c r="I20" s="265"/>
      <c r="J20" s="266"/>
      <c r="K20" s="267" t="s">
        <v>453</v>
      </c>
      <c r="L20" s="268" t="s">
        <v>454</v>
      </c>
      <c r="M20" s="269" t="s">
        <v>455</v>
      </c>
      <c r="N20" s="270"/>
    </row>
    <row r="21" spans="1:16" s="276" customFormat="1" ht="13.2">
      <c r="A21" s="271"/>
      <c r="B21" s="242"/>
      <c r="C21" s="242"/>
      <c r="D21" s="242"/>
      <c r="E21" s="242"/>
      <c r="F21" s="242"/>
      <c r="G21" s="1173" t="s">
        <v>456</v>
      </c>
      <c r="H21" s="1174"/>
      <c r="I21" s="1174"/>
      <c r="J21" s="1175"/>
      <c r="K21" s="272">
        <v>1324.74</v>
      </c>
      <c r="L21" s="273">
        <v>1216.19</v>
      </c>
      <c r="M21" s="274">
        <v>108.55</v>
      </c>
      <c r="N21" s="242"/>
      <c r="O21" s="275"/>
      <c r="P21" s="271"/>
    </row>
    <row r="22" spans="1:16" s="276" customFormat="1" ht="13.2">
      <c r="A22" s="271"/>
      <c r="B22" s="242"/>
      <c r="C22" s="242"/>
      <c r="D22" s="242"/>
      <c r="E22" s="242"/>
      <c r="F22" s="242"/>
      <c r="G22" s="1173" t="s">
        <v>457</v>
      </c>
      <c r="H22" s="1174"/>
      <c r="I22" s="1174"/>
      <c r="J22" s="1175"/>
      <c r="K22" s="277">
        <v>98.6</v>
      </c>
      <c r="L22" s="278">
        <v>99.5</v>
      </c>
      <c r="M22" s="279">
        <v>-0.9</v>
      </c>
      <c r="N22" s="263"/>
      <c r="O22" s="275"/>
      <c r="P22" s="271"/>
    </row>
    <row r="23" spans="1:16" s="276" customFormat="1" ht="13.2">
      <c r="A23" s="271"/>
      <c r="B23" s="242"/>
      <c r="C23" s="242"/>
      <c r="D23" s="242"/>
      <c r="E23" s="242"/>
      <c r="F23" s="242"/>
      <c r="G23" s="242"/>
      <c r="H23" s="242"/>
      <c r="I23" s="242"/>
      <c r="J23" s="242"/>
      <c r="K23" s="242"/>
      <c r="L23" s="263"/>
      <c r="M23" s="263"/>
      <c r="N23" s="263"/>
      <c r="O23" s="275"/>
      <c r="P23" s="271"/>
    </row>
    <row r="24" spans="1:16" s="276" customFormat="1" ht="13.2">
      <c r="A24" s="271"/>
      <c r="B24" s="242"/>
      <c r="C24" s="242"/>
      <c r="D24" s="242"/>
      <c r="E24" s="242"/>
      <c r="F24" s="242"/>
      <c r="G24" s="242"/>
      <c r="H24" s="242"/>
      <c r="I24" s="242"/>
      <c r="J24" s="242"/>
      <c r="K24" s="242"/>
      <c r="L24" s="263"/>
      <c r="M24" s="263"/>
      <c r="N24" s="263"/>
      <c r="O24" s="275"/>
      <c r="P24" s="271"/>
    </row>
    <row r="25" spans="1:16" s="276" customFormat="1" ht="13.2">
      <c r="A25" s="280"/>
      <c r="B25" s="281"/>
      <c r="C25" s="281"/>
      <c r="D25" s="281"/>
      <c r="E25" s="281"/>
      <c r="F25" s="281"/>
      <c r="G25" s="281"/>
      <c r="H25" s="281"/>
      <c r="I25" s="281"/>
      <c r="J25" s="281"/>
      <c r="K25" s="281"/>
      <c r="L25" s="282"/>
      <c r="M25" s="282"/>
      <c r="N25" s="282"/>
      <c r="O25" s="283"/>
      <c r="P25" s="271"/>
    </row>
    <row r="26" spans="1:16" s="276" customFormat="1" ht="13.2">
      <c r="A26" s="242" t="s">
        <v>458</v>
      </c>
      <c r="B26" s="242"/>
      <c r="C26" s="242"/>
      <c r="D26" s="242"/>
      <c r="E26" s="242"/>
      <c r="F26" s="242"/>
      <c r="G26" s="242"/>
      <c r="H26" s="242"/>
      <c r="I26" s="242"/>
      <c r="J26" s="242"/>
      <c r="K26" s="242"/>
      <c r="L26" s="263"/>
      <c r="M26" s="263"/>
      <c r="N26" s="263"/>
      <c r="O26" s="242"/>
      <c r="P26" s="242"/>
    </row>
    <row r="27" spans="1:16" ht="13.2">
      <c r="K27" s="237"/>
      <c r="L27" s="237"/>
      <c r="M27" s="237"/>
      <c r="N27" s="237"/>
      <c r="O27" s="237"/>
      <c r="P27" s="237"/>
    </row>
    <row r="28" spans="1:16" ht="16.2">
      <c r="A28" s="238" t="s">
        <v>459</v>
      </c>
      <c r="B28" s="239"/>
      <c r="C28" s="239"/>
      <c r="D28" s="239"/>
      <c r="E28" s="239"/>
      <c r="F28" s="239"/>
      <c r="G28" s="239"/>
      <c r="H28" s="239"/>
      <c r="I28" s="239"/>
      <c r="J28" s="239"/>
      <c r="K28" s="239"/>
      <c r="L28" s="239"/>
      <c r="M28" s="239"/>
      <c r="N28" s="239"/>
      <c r="O28" s="284"/>
    </row>
    <row r="29" spans="1:16" ht="13.2">
      <c r="A29" s="241"/>
      <c r="B29" s="237"/>
      <c r="C29" s="237"/>
      <c r="D29" s="237"/>
      <c r="E29" s="237"/>
      <c r="F29" s="237"/>
      <c r="G29" s="242" t="s">
        <v>460</v>
      </c>
      <c r="H29" s="242"/>
      <c r="I29" s="242"/>
      <c r="J29" s="242"/>
      <c r="K29" s="237"/>
      <c r="L29" s="237"/>
      <c r="M29" s="237"/>
      <c r="N29" s="237"/>
      <c r="O29" s="285"/>
    </row>
    <row r="30" spans="1:16" ht="13.2">
      <c r="A30" s="241"/>
      <c r="B30" s="237"/>
      <c r="C30" s="237"/>
      <c r="D30" s="237"/>
      <c r="E30" s="237"/>
      <c r="F30" s="237"/>
      <c r="G30" s="244"/>
      <c r="H30" s="245"/>
      <c r="I30" s="245"/>
      <c r="J30" s="246"/>
      <c r="K30" s="1162" t="s">
        <v>439</v>
      </c>
      <c r="L30" s="247"/>
      <c r="M30" s="248" t="s">
        <v>440</v>
      </c>
      <c r="N30" s="249"/>
    </row>
    <row r="31" spans="1:16" ht="13.2">
      <c r="A31" s="241"/>
      <c r="B31" s="237"/>
      <c r="C31" s="237"/>
      <c r="D31" s="237"/>
      <c r="E31" s="237"/>
      <c r="F31" s="237"/>
      <c r="G31" s="250"/>
      <c r="H31" s="251"/>
      <c r="I31" s="251"/>
      <c r="J31" s="252"/>
      <c r="K31" s="1163"/>
      <c r="L31" s="253" t="s">
        <v>441</v>
      </c>
      <c r="M31" s="254" t="s">
        <v>442</v>
      </c>
      <c r="N31" s="255" t="s">
        <v>443</v>
      </c>
    </row>
    <row r="32" spans="1:16" ht="27" customHeight="1">
      <c r="A32" s="241"/>
      <c r="B32" s="237"/>
      <c r="C32" s="237"/>
      <c r="D32" s="237"/>
      <c r="E32" s="237"/>
      <c r="F32" s="237"/>
      <c r="G32" s="1167" t="s">
        <v>461</v>
      </c>
      <c r="H32" s="1168"/>
      <c r="I32" s="1168"/>
      <c r="J32" s="1169"/>
      <c r="K32" s="257">
        <v>81997515</v>
      </c>
      <c r="L32" s="257">
        <v>76298</v>
      </c>
      <c r="M32" s="258">
        <v>59419</v>
      </c>
      <c r="N32" s="259">
        <v>28.4</v>
      </c>
    </row>
    <row r="33" spans="1:16" ht="13.5" customHeight="1">
      <c r="A33" s="241"/>
      <c r="B33" s="237"/>
      <c r="C33" s="237"/>
      <c r="D33" s="237"/>
      <c r="E33" s="237"/>
      <c r="F33" s="237"/>
      <c r="G33" s="1167" t="s">
        <v>462</v>
      </c>
      <c r="H33" s="1168"/>
      <c r="I33" s="1168"/>
      <c r="J33" s="1169"/>
      <c r="K33" s="257" t="s">
        <v>448</v>
      </c>
      <c r="L33" s="257" t="s">
        <v>448</v>
      </c>
      <c r="M33" s="258">
        <v>5410</v>
      </c>
      <c r="N33" s="259" t="s">
        <v>448</v>
      </c>
    </row>
    <row r="34" spans="1:16" ht="27" customHeight="1">
      <c r="A34" s="241"/>
      <c r="B34" s="237"/>
      <c r="C34" s="237"/>
      <c r="D34" s="237"/>
      <c r="E34" s="237"/>
      <c r="F34" s="237"/>
      <c r="G34" s="1167" t="s">
        <v>463</v>
      </c>
      <c r="H34" s="1168"/>
      <c r="I34" s="1168"/>
      <c r="J34" s="1169"/>
      <c r="K34" s="257">
        <v>8734692</v>
      </c>
      <c r="L34" s="257">
        <v>8128</v>
      </c>
      <c r="M34" s="258">
        <v>14157</v>
      </c>
      <c r="N34" s="259">
        <v>-42.6</v>
      </c>
    </row>
    <row r="35" spans="1:16" ht="27" customHeight="1">
      <c r="A35" s="241"/>
      <c r="B35" s="237"/>
      <c r="C35" s="237"/>
      <c r="D35" s="237"/>
      <c r="E35" s="237"/>
      <c r="F35" s="237"/>
      <c r="G35" s="1167" t="s">
        <v>464</v>
      </c>
      <c r="H35" s="1168"/>
      <c r="I35" s="1168"/>
      <c r="J35" s="1169"/>
      <c r="K35" s="257">
        <v>3032606</v>
      </c>
      <c r="L35" s="257">
        <v>2822</v>
      </c>
      <c r="M35" s="258">
        <v>1260</v>
      </c>
      <c r="N35" s="259">
        <v>124</v>
      </c>
    </row>
    <row r="36" spans="1:16" ht="27" customHeight="1">
      <c r="A36" s="241"/>
      <c r="B36" s="237"/>
      <c r="C36" s="237"/>
      <c r="D36" s="237"/>
      <c r="E36" s="237"/>
      <c r="F36" s="237"/>
      <c r="G36" s="1167" t="s">
        <v>465</v>
      </c>
      <c r="H36" s="1168"/>
      <c r="I36" s="1168"/>
      <c r="J36" s="1169"/>
      <c r="K36" s="257" t="s">
        <v>448</v>
      </c>
      <c r="L36" s="257" t="s">
        <v>448</v>
      </c>
      <c r="M36" s="258">
        <v>83</v>
      </c>
      <c r="N36" s="259" t="s">
        <v>448</v>
      </c>
    </row>
    <row r="37" spans="1:16" ht="13.5" customHeight="1">
      <c r="A37" s="241"/>
      <c r="B37" s="237"/>
      <c r="C37" s="237"/>
      <c r="D37" s="237"/>
      <c r="E37" s="237"/>
      <c r="F37" s="237"/>
      <c r="G37" s="1167" t="s">
        <v>466</v>
      </c>
      <c r="H37" s="1168"/>
      <c r="I37" s="1168"/>
      <c r="J37" s="1169"/>
      <c r="K37" s="257">
        <v>404354</v>
      </c>
      <c r="L37" s="257">
        <v>376</v>
      </c>
      <c r="M37" s="258">
        <v>1317</v>
      </c>
      <c r="N37" s="259">
        <v>-71.5</v>
      </c>
    </row>
    <row r="38" spans="1:16" ht="27" customHeight="1">
      <c r="A38" s="241"/>
      <c r="B38" s="237"/>
      <c r="C38" s="237"/>
      <c r="D38" s="237"/>
      <c r="E38" s="237"/>
      <c r="F38" s="237"/>
      <c r="G38" s="1176" t="s">
        <v>467</v>
      </c>
      <c r="H38" s="1177"/>
      <c r="I38" s="1177"/>
      <c r="J38" s="1178"/>
      <c r="K38" s="286">
        <v>477</v>
      </c>
      <c r="L38" s="286">
        <v>0</v>
      </c>
      <c r="M38" s="287">
        <v>2</v>
      </c>
      <c r="N38" s="288">
        <v>-100</v>
      </c>
      <c r="O38" s="285"/>
    </row>
    <row r="39" spans="1:16" ht="13.2">
      <c r="A39" s="241"/>
      <c r="B39" s="237"/>
      <c r="C39" s="237"/>
      <c r="D39" s="237"/>
      <c r="E39" s="237"/>
      <c r="F39" s="237"/>
      <c r="G39" s="1176" t="s">
        <v>468</v>
      </c>
      <c r="H39" s="1177"/>
      <c r="I39" s="1177"/>
      <c r="J39" s="1178"/>
      <c r="K39" s="256">
        <v>-614876</v>
      </c>
      <c r="L39" s="256">
        <v>-572</v>
      </c>
      <c r="M39" s="289">
        <v>-2892</v>
      </c>
      <c r="N39" s="290">
        <v>-80.2</v>
      </c>
      <c r="O39" s="285"/>
    </row>
    <row r="40" spans="1:16" ht="27" customHeight="1">
      <c r="A40" s="241"/>
      <c r="B40" s="237"/>
      <c r="C40" s="237"/>
      <c r="D40" s="237"/>
      <c r="E40" s="237"/>
      <c r="F40" s="237"/>
      <c r="G40" s="1167" t="s">
        <v>469</v>
      </c>
      <c r="H40" s="1168"/>
      <c r="I40" s="1168"/>
      <c r="J40" s="1169"/>
      <c r="K40" s="256">
        <v>-61573664</v>
      </c>
      <c r="L40" s="256">
        <v>-57294</v>
      </c>
      <c r="M40" s="289">
        <v>-46581</v>
      </c>
      <c r="N40" s="290">
        <v>23</v>
      </c>
      <c r="O40" s="285"/>
    </row>
    <row r="41" spans="1:16" ht="13.2">
      <c r="A41" s="241"/>
      <c r="B41" s="237"/>
      <c r="C41" s="237"/>
      <c r="D41" s="237"/>
      <c r="E41" s="237"/>
      <c r="F41" s="237"/>
      <c r="G41" s="1170" t="s">
        <v>470</v>
      </c>
      <c r="H41" s="1171"/>
      <c r="I41" s="1171"/>
      <c r="J41" s="1172"/>
      <c r="K41" s="257">
        <v>31981104</v>
      </c>
      <c r="L41" s="256">
        <v>29758</v>
      </c>
      <c r="M41" s="289">
        <v>32175</v>
      </c>
      <c r="N41" s="290">
        <v>-7.5</v>
      </c>
      <c r="O41" s="285"/>
    </row>
    <row r="42" spans="1:16" ht="13.2">
      <c r="A42" s="241"/>
      <c r="B42" s="237"/>
      <c r="C42" s="237"/>
      <c r="D42" s="237"/>
      <c r="E42" s="237"/>
      <c r="F42" s="237"/>
      <c r="G42" s="237"/>
      <c r="H42" s="237"/>
      <c r="I42" s="237"/>
      <c r="J42" s="237"/>
      <c r="K42" s="237"/>
      <c r="L42" s="237"/>
      <c r="M42" s="263"/>
      <c r="N42" s="263"/>
      <c r="O42" s="285"/>
    </row>
    <row r="43" spans="1:16" ht="13.2">
      <c r="A43" s="241"/>
      <c r="B43" s="237"/>
      <c r="C43" s="237"/>
      <c r="D43" s="237"/>
      <c r="E43" s="237"/>
      <c r="F43" s="237"/>
      <c r="G43" s="237"/>
      <c r="H43" s="237"/>
      <c r="I43" s="237"/>
      <c r="J43" s="237"/>
      <c r="K43" s="237"/>
      <c r="L43" s="291"/>
      <c r="M43" s="263"/>
      <c r="N43" s="237"/>
      <c r="O43" s="285"/>
    </row>
    <row r="44" spans="1:16" ht="13.2">
      <c r="A44" s="241"/>
      <c r="B44" s="237"/>
      <c r="C44" s="237"/>
      <c r="D44" s="237"/>
      <c r="E44" s="237"/>
      <c r="F44" s="237"/>
      <c r="G44" s="237"/>
      <c r="H44" s="237"/>
      <c r="I44" s="237"/>
      <c r="J44" s="237"/>
      <c r="K44" s="237"/>
      <c r="L44" s="237"/>
      <c r="M44" s="263"/>
      <c r="N44" s="237"/>
    </row>
    <row r="45" spans="1:16" ht="13.2">
      <c r="A45" s="239"/>
      <c r="B45" s="239"/>
      <c r="C45" s="239"/>
      <c r="D45" s="239"/>
      <c r="E45" s="239"/>
      <c r="F45" s="239"/>
      <c r="G45" s="239"/>
      <c r="H45" s="239"/>
      <c r="I45" s="239"/>
      <c r="J45" s="239"/>
      <c r="K45" s="239"/>
      <c r="L45" s="239"/>
      <c r="M45" s="292"/>
      <c r="N45" s="239"/>
      <c r="O45" s="239"/>
      <c r="P45" s="237"/>
    </row>
    <row r="46" spans="1:16" ht="13.2">
      <c r="A46" s="293"/>
      <c r="B46" s="293"/>
      <c r="C46" s="293"/>
      <c r="D46" s="293"/>
      <c r="E46" s="293"/>
      <c r="F46" s="293"/>
      <c r="G46" s="293"/>
      <c r="H46" s="293"/>
      <c r="I46" s="293"/>
      <c r="J46" s="293"/>
      <c r="K46" s="293"/>
      <c r="L46" s="293"/>
      <c r="M46" s="293"/>
      <c r="N46" s="293"/>
      <c r="O46" s="293"/>
      <c r="P46" s="237"/>
    </row>
    <row r="47" spans="1:16" ht="17.25" customHeight="1">
      <c r="A47" s="294" t="s">
        <v>471</v>
      </c>
      <c r="B47" s="237"/>
      <c r="C47" s="237"/>
      <c r="D47" s="237"/>
      <c r="E47" s="237"/>
      <c r="F47" s="237"/>
      <c r="G47" s="237"/>
      <c r="H47" s="237"/>
      <c r="I47" s="237"/>
      <c r="J47" s="237"/>
      <c r="K47" s="237"/>
      <c r="L47" s="237"/>
      <c r="M47" s="237"/>
      <c r="N47" s="237"/>
    </row>
    <row r="48" spans="1:16" ht="13.2">
      <c r="A48" s="241"/>
      <c r="B48" s="237"/>
      <c r="C48" s="237"/>
      <c r="D48" s="237"/>
      <c r="E48" s="237"/>
      <c r="F48" s="237"/>
      <c r="G48" s="295" t="s">
        <v>472</v>
      </c>
      <c r="H48" s="295"/>
      <c r="I48" s="295"/>
      <c r="J48" s="295"/>
      <c r="K48" s="295"/>
      <c r="L48" s="295"/>
      <c r="M48" s="296"/>
      <c r="N48" s="295"/>
    </row>
    <row r="49" spans="1:14" ht="13.5" customHeight="1">
      <c r="A49" s="241"/>
      <c r="B49" s="237"/>
      <c r="C49" s="237"/>
      <c r="D49" s="237"/>
      <c r="E49" s="237"/>
      <c r="F49" s="237"/>
      <c r="G49" s="297"/>
      <c r="H49" s="298"/>
      <c r="I49" s="1179" t="s">
        <v>439</v>
      </c>
      <c r="J49" s="1181" t="s">
        <v>473</v>
      </c>
      <c r="K49" s="1182"/>
      <c r="L49" s="1182"/>
      <c r="M49" s="1182"/>
      <c r="N49" s="1183"/>
    </row>
    <row r="50" spans="1:14" ht="13.2">
      <c r="A50" s="241"/>
      <c r="B50" s="237"/>
      <c r="C50" s="237"/>
      <c r="D50" s="237"/>
      <c r="E50" s="237"/>
      <c r="F50" s="237"/>
      <c r="G50" s="299"/>
      <c r="H50" s="300"/>
      <c r="I50" s="1180"/>
      <c r="J50" s="301" t="s">
        <v>474</v>
      </c>
      <c r="K50" s="302" t="s">
        <v>475</v>
      </c>
      <c r="L50" s="303" t="s">
        <v>476</v>
      </c>
      <c r="M50" s="304" t="s">
        <v>477</v>
      </c>
      <c r="N50" s="305" t="s">
        <v>478</v>
      </c>
    </row>
    <row r="51" spans="1:14" ht="13.2">
      <c r="A51" s="241"/>
      <c r="B51" s="237"/>
      <c r="C51" s="237"/>
      <c r="D51" s="237"/>
      <c r="E51" s="237"/>
      <c r="F51" s="237"/>
      <c r="G51" s="297" t="s">
        <v>479</v>
      </c>
      <c r="H51" s="298"/>
      <c r="I51" s="306">
        <v>111539787</v>
      </c>
      <c r="J51" s="307">
        <v>101879</v>
      </c>
      <c r="K51" s="308">
        <v>-5.6</v>
      </c>
      <c r="L51" s="309">
        <v>64604</v>
      </c>
      <c r="M51" s="310">
        <v>-6</v>
      </c>
      <c r="N51" s="311">
        <v>0.4</v>
      </c>
    </row>
    <row r="52" spans="1:14" ht="13.2">
      <c r="A52" s="241"/>
      <c r="B52" s="237"/>
      <c r="C52" s="237"/>
      <c r="D52" s="237"/>
      <c r="E52" s="237"/>
      <c r="F52" s="237"/>
      <c r="G52" s="312"/>
      <c r="H52" s="313" t="s">
        <v>480</v>
      </c>
      <c r="I52" s="314">
        <v>40702140</v>
      </c>
      <c r="J52" s="315">
        <v>37177</v>
      </c>
      <c r="K52" s="316">
        <v>-22.2</v>
      </c>
      <c r="L52" s="317">
        <v>19885</v>
      </c>
      <c r="M52" s="318">
        <v>-13.2</v>
      </c>
      <c r="N52" s="319">
        <v>-9</v>
      </c>
    </row>
    <row r="53" spans="1:14" ht="13.2">
      <c r="A53" s="241"/>
      <c r="B53" s="237"/>
      <c r="C53" s="237"/>
      <c r="D53" s="237"/>
      <c r="E53" s="237"/>
      <c r="F53" s="237"/>
      <c r="G53" s="297" t="s">
        <v>481</v>
      </c>
      <c r="H53" s="298"/>
      <c r="I53" s="306">
        <v>103824498</v>
      </c>
      <c r="J53" s="307">
        <v>95111</v>
      </c>
      <c r="K53" s="308">
        <v>-6.6</v>
      </c>
      <c r="L53" s="309">
        <v>75396</v>
      </c>
      <c r="M53" s="310">
        <v>16.7</v>
      </c>
      <c r="N53" s="311">
        <v>-23.3</v>
      </c>
    </row>
    <row r="54" spans="1:14" ht="13.2">
      <c r="A54" s="241"/>
      <c r="B54" s="237"/>
      <c r="C54" s="237"/>
      <c r="D54" s="237"/>
      <c r="E54" s="237"/>
      <c r="F54" s="237"/>
      <c r="G54" s="312"/>
      <c r="H54" s="313" t="s">
        <v>480</v>
      </c>
      <c r="I54" s="314">
        <v>24436893</v>
      </c>
      <c r="J54" s="315">
        <v>22386</v>
      </c>
      <c r="K54" s="316">
        <v>-39.799999999999997</v>
      </c>
      <c r="L54" s="317">
        <v>23659</v>
      </c>
      <c r="M54" s="318">
        <v>19</v>
      </c>
      <c r="N54" s="319">
        <v>-58.8</v>
      </c>
    </row>
    <row r="55" spans="1:14" ht="13.2">
      <c r="A55" s="241"/>
      <c r="B55" s="237"/>
      <c r="C55" s="237"/>
      <c r="D55" s="237"/>
      <c r="E55" s="237"/>
      <c r="F55" s="237"/>
      <c r="G55" s="297" t="s">
        <v>482</v>
      </c>
      <c r="H55" s="298"/>
      <c r="I55" s="306">
        <v>112606735</v>
      </c>
      <c r="J55" s="307">
        <v>103717</v>
      </c>
      <c r="K55" s="308">
        <v>9</v>
      </c>
      <c r="L55" s="309">
        <v>79311</v>
      </c>
      <c r="M55" s="310">
        <v>5.2</v>
      </c>
      <c r="N55" s="311">
        <v>3.8</v>
      </c>
    </row>
    <row r="56" spans="1:14" ht="13.2">
      <c r="A56" s="241"/>
      <c r="B56" s="237"/>
      <c r="C56" s="237"/>
      <c r="D56" s="237"/>
      <c r="E56" s="237"/>
      <c r="F56" s="237"/>
      <c r="G56" s="312"/>
      <c r="H56" s="313" t="s">
        <v>480</v>
      </c>
      <c r="I56" s="314">
        <v>42391266</v>
      </c>
      <c r="J56" s="315">
        <v>39045</v>
      </c>
      <c r="K56" s="316">
        <v>74.400000000000006</v>
      </c>
      <c r="L56" s="317">
        <v>22064</v>
      </c>
      <c r="M56" s="318">
        <v>-6.7</v>
      </c>
      <c r="N56" s="319">
        <v>81.099999999999994</v>
      </c>
    </row>
    <row r="57" spans="1:14" ht="13.2">
      <c r="A57" s="241"/>
      <c r="B57" s="237"/>
      <c r="C57" s="237"/>
      <c r="D57" s="237"/>
      <c r="E57" s="237"/>
      <c r="F57" s="237"/>
      <c r="G57" s="297" t="s">
        <v>483</v>
      </c>
      <c r="H57" s="298"/>
      <c r="I57" s="306">
        <v>82419026</v>
      </c>
      <c r="J57" s="307">
        <v>76303</v>
      </c>
      <c r="K57" s="308">
        <v>-26.4</v>
      </c>
      <c r="L57" s="309">
        <v>67951</v>
      </c>
      <c r="M57" s="310">
        <v>-14.3</v>
      </c>
      <c r="N57" s="311">
        <v>-12.1</v>
      </c>
    </row>
    <row r="58" spans="1:14" ht="13.2">
      <c r="A58" s="241"/>
      <c r="B58" s="237"/>
      <c r="C58" s="237"/>
      <c r="D58" s="237"/>
      <c r="E58" s="237"/>
      <c r="F58" s="237"/>
      <c r="G58" s="312"/>
      <c r="H58" s="313" t="s">
        <v>480</v>
      </c>
      <c r="I58" s="314">
        <v>27065562</v>
      </c>
      <c r="J58" s="315">
        <v>25057</v>
      </c>
      <c r="K58" s="316">
        <v>-35.799999999999997</v>
      </c>
      <c r="L58" s="317">
        <v>17498</v>
      </c>
      <c r="M58" s="318">
        <v>-20.7</v>
      </c>
      <c r="N58" s="319">
        <v>-15.1</v>
      </c>
    </row>
    <row r="59" spans="1:14" ht="13.2">
      <c r="A59" s="241"/>
      <c r="B59" s="237"/>
      <c r="C59" s="237"/>
      <c r="D59" s="237"/>
      <c r="E59" s="237"/>
      <c r="F59" s="237"/>
      <c r="G59" s="297" t="s">
        <v>484</v>
      </c>
      <c r="H59" s="298"/>
      <c r="I59" s="306">
        <v>91447910</v>
      </c>
      <c r="J59" s="307">
        <v>85091</v>
      </c>
      <c r="K59" s="308">
        <v>11.5</v>
      </c>
      <c r="L59" s="309">
        <v>72635</v>
      </c>
      <c r="M59" s="310">
        <v>6.9</v>
      </c>
      <c r="N59" s="311">
        <v>4.5999999999999996</v>
      </c>
    </row>
    <row r="60" spans="1:14" ht="13.2">
      <c r="A60" s="241"/>
      <c r="B60" s="237"/>
      <c r="C60" s="237"/>
      <c r="D60" s="237"/>
      <c r="E60" s="237"/>
      <c r="F60" s="237"/>
      <c r="G60" s="312"/>
      <c r="H60" s="313" t="s">
        <v>480</v>
      </c>
      <c r="I60" s="320">
        <v>33928774</v>
      </c>
      <c r="J60" s="315">
        <v>31570</v>
      </c>
      <c r="K60" s="316">
        <v>26</v>
      </c>
      <c r="L60" s="317">
        <v>18276</v>
      </c>
      <c r="M60" s="318">
        <v>4.4000000000000004</v>
      </c>
      <c r="N60" s="319">
        <v>21.6</v>
      </c>
    </row>
    <row r="61" spans="1:14" ht="13.2">
      <c r="A61" s="241"/>
      <c r="B61" s="237"/>
      <c r="C61" s="237"/>
      <c r="D61" s="237"/>
      <c r="E61" s="237"/>
      <c r="F61" s="237"/>
      <c r="G61" s="297" t="s">
        <v>485</v>
      </c>
      <c r="H61" s="321"/>
      <c r="I61" s="322">
        <v>100367591</v>
      </c>
      <c r="J61" s="323">
        <v>92420</v>
      </c>
      <c r="K61" s="324">
        <v>-3.6</v>
      </c>
      <c r="L61" s="325">
        <v>71979</v>
      </c>
      <c r="M61" s="326">
        <v>1.7</v>
      </c>
      <c r="N61" s="311">
        <v>-5.3</v>
      </c>
    </row>
    <row r="62" spans="1:14" ht="13.2">
      <c r="A62" s="241"/>
      <c r="B62" s="237"/>
      <c r="C62" s="237"/>
      <c r="D62" s="237"/>
      <c r="E62" s="237"/>
      <c r="F62" s="237"/>
      <c r="G62" s="312"/>
      <c r="H62" s="313" t="s">
        <v>480</v>
      </c>
      <c r="I62" s="314">
        <v>33704927</v>
      </c>
      <c r="J62" s="315">
        <v>31047</v>
      </c>
      <c r="K62" s="316">
        <v>0.5</v>
      </c>
      <c r="L62" s="317">
        <v>20276</v>
      </c>
      <c r="M62" s="318">
        <v>-3.4</v>
      </c>
      <c r="N62" s="319">
        <v>3.9</v>
      </c>
    </row>
    <row r="63" spans="1:14" ht="13.2">
      <c r="A63" s="241"/>
      <c r="B63" s="237"/>
      <c r="C63" s="237"/>
      <c r="D63" s="237"/>
      <c r="E63" s="237"/>
      <c r="F63" s="237"/>
      <c r="G63" s="237"/>
      <c r="H63" s="237"/>
      <c r="I63" s="237"/>
      <c r="J63" s="237"/>
      <c r="K63" s="237"/>
      <c r="L63" s="237"/>
      <c r="M63" s="237"/>
      <c r="N63" s="237"/>
    </row>
    <row r="64" spans="1:14" ht="13.2">
      <c r="A64" s="241"/>
      <c r="B64" s="237"/>
      <c r="C64" s="237"/>
      <c r="D64" s="237"/>
      <c r="E64" s="237"/>
      <c r="F64" s="237"/>
      <c r="G64" s="237"/>
      <c r="H64" s="237"/>
      <c r="I64" s="237"/>
      <c r="J64" s="237"/>
      <c r="K64" s="237"/>
      <c r="L64" s="237"/>
      <c r="M64" s="237"/>
      <c r="N64" s="237"/>
    </row>
    <row r="65" spans="1:16" ht="13.2">
      <c r="A65" s="241"/>
      <c r="B65" s="237"/>
      <c r="C65" s="237"/>
      <c r="D65" s="237"/>
      <c r="E65" s="237"/>
      <c r="F65" s="237"/>
      <c r="G65" s="237"/>
      <c r="H65" s="237"/>
      <c r="I65" s="237"/>
      <c r="J65" s="237"/>
      <c r="K65" s="237"/>
      <c r="L65" s="237"/>
      <c r="M65" s="237"/>
      <c r="N65" s="237"/>
    </row>
    <row r="66" spans="1:16" ht="13.2">
      <c r="A66" s="327"/>
      <c r="B66" s="293"/>
      <c r="C66" s="293"/>
      <c r="D66" s="293"/>
      <c r="E66" s="293"/>
      <c r="F66" s="293"/>
      <c r="G66" s="293"/>
      <c r="H66" s="293"/>
      <c r="I66" s="293"/>
      <c r="J66" s="293"/>
      <c r="K66" s="293"/>
      <c r="L66" s="293"/>
      <c r="M66" s="293"/>
      <c r="N66" s="293"/>
      <c r="O66" s="328"/>
    </row>
    <row r="67" spans="1:16" ht="13.5" hidden="1" customHeight="1">
      <c r="G67" s="237"/>
      <c r="H67" s="237"/>
      <c r="I67" s="237"/>
      <c r="J67" s="237"/>
      <c r="K67" s="237"/>
      <c r="L67" s="237"/>
      <c r="M67" s="237"/>
      <c r="N67" s="237"/>
      <c r="O67" s="237"/>
      <c r="P67" s="237"/>
    </row>
    <row r="68" spans="1:16" ht="13.5" hidden="1" customHeight="1">
      <c r="G68" s="237"/>
      <c r="H68" s="237"/>
      <c r="I68" s="237"/>
      <c r="J68" s="237"/>
      <c r="K68" s="237"/>
      <c r="L68" s="237"/>
      <c r="M68" s="237"/>
      <c r="N68" s="237"/>
    </row>
    <row r="69" spans="1:16" ht="13.5" hidden="1" customHeight="1">
      <c r="G69" s="237"/>
      <c r="H69" s="237"/>
      <c r="I69" s="237"/>
      <c r="J69" s="237"/>
      <c r="K69" s="237"/>
      <c r="L69" s="237"/>
      <c r="M69" s="237"/>
      <c r="N69" s="237"/>
    </row>
    <row r="70" spans="1:16" ht="13.2" hidden="1">
      <c r="G70" s="237"/>
      <c r="H70" s="237"/>
      <c r="I70" s="237"/>
      <c r="J70" s="237"/>
      <c r="K70" s="237"/>
      <c r="L70" s="237"/>
      <c r="M70" s="237"/>
      <c r="N70" s="237"/>
    </row>
    <row r="71" spans="1:16" ht="13.2" hidden="1">
      <c r="G71" s="237"/>
      <c r="H71" s="237"/>
      <c r="I71" s="237"/>
      <c r="J71" s="237"/>
      <c r="K71" s="237"/>
      <c r="L71" s="237"/>
      <c r="M71" s="237"/>
      <c r="N71" s="237"/>
    </row>
    <row r="72" spans="1:16" ht="13.2" hidden="1">
      <c r="G72" s="237"/>
      <c r="H72" s="237"/>
      <c r="I72" s="237"/>
      <c r="J72" s="237"/>
      <c r="K72" s="237"/>
      <c r="L72" s="237"/>
      <c r="M72" s="237"/>
      <c r="N72" s="237"/>
    </row>
    <row r="73" spans="1:16" ht="13.2" hidden="1">
      <c r="G73" s="237"/>
      <c r="H73" s="237"/>
      <c r="I73" s="237"/>
      <c r="J73" s="237"/>
      <c r="K73" s="237"/>
      <c r="L73" s="237"/>
      <c r="M73" s="237"/>
      <c r="N73" s="237"/>
    </row>
    <row r="74" spans="1:16" ht="13.2"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1:34" ht="13.5"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3.2">
      <c r="B2" s="234"/>
      <c r="T2" s="234"/>
    </row>
    <row r="3" spans="1:34" ht="13.2">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1:34" ht="13.2"/>
    <row r="5" spans="1:34" ht="13.2"/>
    <row r="6" spans="1:34" ht="13.2"/>
    <row r="7" spans="1:34" ht="13.2"/>
    <row r="8" spans="1:34" ht="13.2"/>
    <row r="9" spans="1:34" ht="13.2">
      <c r="AH9" s="234"/>
    </row>
    <row r="10" spans="1:34" ht="13.2"/>
    <row r="11" spans="1:34" ht="13.2"/>
    <row r="12" spans="1:34" ht="13.2"/>
    <row r="13" spans="1:34" ht="13.2"/>
    <row r="14" spans="1:34" ht="13.2"/>
    <row r="15" spans="1:34" ht="13.2"/>
    <row r="16" spans="1:34" ht="13.2"/>
    <row r="17" spans="2:34" ht="13.2">
      <c r="AH17" s="234"/>
    </row>
    <row r="18" spans="2:34" ht="13.2"/>
    <row r="19" spans="2:34" ht="13.2"/>
    <row r="20" spans="2:34" ht="13.2">
      <c r="AH20" s="234"/>
    </row>
    <row r="21" spans="2:34" ht="13.2">
      <c r="AH21" s="234"/>
    </row>
    <row r="22" spans="2:34" ht="13.2"/>
    <row r="23" spans="2:34" ht="13.2"/>
    <row r="24" spans="2:34" ht="13.2"/>
    <row r="25" spans="2:34" ht="13.2"/>
    <row r="26" spans="2:34" ht="13.2"/>
    <row r="27" spans="2:34" ht="13.2"/>
    <row r="28" spans="2:34" ht="13.2">
      <c r="AH28" s="234"/>
    </row>
    <row r="29" spans="2:34" ht="13.2"/>
    <row r="30" spans="2:34" ht="13.2">
      <c r="B30" s="234"/>
    </row>
    <row r="31" spans="2:34" ht="13.2"/>
    <row r="32" spans="2:34" ht="13.2"/>
    <row r="33" spans="3:34" ht="13.2">
      <c r="G33" s="234"/>
      <c r="I33" s="234"/>
    </row>
    <row r="34" spans="3:34" ht="13.2">
      <c r="C34" s="234"/>
      <c r="P34" s="234"/>
      <c r="R34" s="234"/>
      <c r="U34" s="234"/>
    </row>
    <row r="35" spans="3:34" ht="13.2">
      <c r="D35" s="234"/>
      <c r="E35" s="234"/>
      <c r="T35" s="234"/>
      <c r="W35" s="234"/>
      <c r="AC35" s="234"/>
      <c r="AD35" s="234"/>
      <c r="AE35" s="234"/>
      <c r="AF35" s="234"/>
      <c r="AG35" s="234"/>
      <c r="AH35" s="234"/>
    </row>
    <row r="36" spans="3:34" ht="13.2">
      <c r="F36" s="234"/>
      <c r="H36" s="234"/>
      <c r="J36" s="234"/>
      <c r="K36" s="234"/>
      <c r="L36" s="234"/>
      <c r="M36" s="234"/>
      <c r="N36" s="234"/>
      <c r="O36" s="234"/>
      <c r="Q36" s="234"/>
      <c r="S36" s="234"/>
      <c r="V36" s="234"/>
      <c r="X36" s="234"/>
      <c r="Y36" s="234"/>
      <c r="Z36" s="234"/>
      <c r="AA36" s="234"/>
      <c r="AB36" s="234"/>
      <c r="AC36" s="234"/>
      <c r="AD36" s="234"/>
      <c r="AE36" s="234"/>
      <c r="AF36" s="234"/>
      <c r="AG36" s="234"/>
      <c r="AH36" s="234"/>
    </row>
    <row r="37" spans="3:34" ht="13.2">
      <c r="AH37" s="234"/>
    </row>
    <row r="38" spans="3:34" ht="13.2">
      <c r="AG38" s="234"/>
      <c r="AH38" s="234"/>
    </row>
    <row r="39" spans="3:34" ht="13.2"/>
    <row r="40" spans="3:34" ht="13.2">
      <c r="U40" s="234"/>
    </row>
    <row r="41" spans="3:34" ht="13.2">
      <c r="R41" s="234"/>
    </row>
    <row r="42" spans="3:34" ht="13.2">
      <c r="T42" s="234"/>
      <c r="W42" s="234"/>
    </row>
    <row r="43" spans="3:34" ht="13.2">
      <c r="Q43" s="234"/>
      <c r="S43" s="234"/>
      <c r="V43" s="234"/>
      <c r="X43" s="234"/>
      <c r="Y43" s="234"/>
      <c r="Z43" s="234"/>
      <c r="AA43" s="234"/>
      <c r="AB43" s="234"/>
      <c r="AC43" s="234"/>
      <c r="AD43" s="234"/>
      <c r="AE43" s="234"/>
      <c r="AF43" s="234"/>
      <c r="AG43" s="234"/>
      <c r="AH43" s="234"/>
    </row>
    <row r="44" spans="3:34" ht="13.2">
      <c r="AH44" s="234"/>
    </row>
    <row r="45" spans="3:34" ht="13.2"/>
    <row r="46" spans="3:34" ht="13.2"/>
    <row r="47" spans="3:34" ht="13.2"/>
    <row r="48" spans="3:34" ht="13.2">
      <c r="AG48" s="234"/>
      <c r="AH48" s="234"/>
    </row>
    <row r="49" spans="29:34" ht="13.2"/>
    <row r="50" spans="29:34" ht="13.2">
      <c r="AH50" s="234"/>
    </row>
    <row r="51" spans="29:34" ht="13.2">
      <c r="AC51" s="234"/>
      <c r="AD51" s="234"/>
      <c r="AE51" s="234"/>
      <c r="AF51" s="234"/>
      <c r="AG51" s="234"/>
      <c r="AH51" s="234"/>
    </row>
    <row r="52" spans="29:34" ht="13.2"/>
    <row r="53" spans="29:34" ht="13.2"/>
    <row r="54" spans="29:34" ht="13.2">
      <c r="AH54" s="234"/>
    </row>
    <row r="55" spans="29:34" ht="13.2"/>
    <row r="56" spans="29:34" ht="13.2"/>
    <row r="57" spans="29:34" ht="13.2"/>
    <row r="58" spans="29:34" ht="13.2">
      <c r="AH58" s="234"/>
    </row>
    <row r="59" spans="29:34" ht="13.2"/>
    <row r="60" spans="29:34" ht="13.2"/>
    <row r="61" spans="29:34" ht="13.2"/>
    <row r="62" spans="29:34" ht="13.2"/>
    <row r="63" spans="29:34" ht="13.2">
      <c r="AH63" s="234"/>
    </row>
    <row r="64" spans="29:34" ht="13.2">
      <c r="AG64" s="234"/>
      <c r="AH64" s="234"/>
    </row>
    <row r="65" spans="32:34" ht="13.2"/>
    <row r="66" spans="32:34" ht="13.2"/>
    <row r="67" spans="32:34" ht="13.2"/>
    <row r="68" spans="32:34" ht="13.2"/>
    <row r="69" spans="32:34" ht="13.2">
      <c r="AF69" s="234"/>
      <c r="AG69" s="234"/>
      <c r="AH69" s="234"/>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4"/>
    </row>
    <row r="83" spans="25:34" ht="13.2">
      <c r="Z83" s="234"/>
      <c r="AA83" s="234"/>
      <c r="AB83" s="234"/>
      <c r="AC83" s="234"/>
      <c r="AD83" s="234"/>
      <c r="AE83" s="234"/>
      <c r="AF83" s="234"/>
      <c r="AG83" s="234"/>
      <c r="AH83" s="234"/>
    </row>
    <row r="84" spans="25:34" ht="13.2"/>
    <row r="85" spans="25:34" ht="13.2"/>
    <row r="86" spans="25:34" ht="13.2"/>
    <row r="87" spans="25:34" ht="13.2"/>
    <row r="88" spans="25:34" ht="13.2">
      <c r="AH88" s="234"/>
    </row>
    <row r="89" spans="25:34" ht="13.2"/>
    <row r="90" spans="25:34" ht="13.2"/>
    <row r="91" spans="25:34" ht="13.2"/>
    <row r="92" spans="25:34" ht="13.5" customHeight="1"/>
    <row r="93" spans="25:34" ht="13.5" customHeight="1"/>
    <row r="94" spans="25:34" ht="13.5" customHeight="1">
      <c r="AF94" s="234"/>
      <c r="AG94" s="234"/>
      <c r="AH94" s="234"/>
    </row>
    <row r="95" spans="25:34" ht="13.5" customHeight="1">
      <c r="AH95" s="234"/>
    </row>
    <row r="96" spans="25:34" ht="13.5" customHeight="1"/>
    <row r="97" spans="33:34" ht="13.5" customHeight="1"/>
    <row r="98" spans="33:34" ht="13.5" customHeight="1"/>
    <row r="99" spans="33:34" ht="13.5" customHeight="1"/>
    <row r="100" spans="33:34" ht="13.5" customHeight="1"/>
    <row r="101" spans="33:34" ht="13.5" customHeight="1">
      <c r="AH101" s="234"/>
    </row>
    <row r="102" spans="33:34" ht="13.5" customHeight="1"/>
    <row r="103" spans="33:34" ht="13.5" customHeight="1"/>
    <row r="104" spans="33:34" ht="13.5" customHeight="1">
      <c r="AG104" s="234"/>
      <c r="AH104" s="23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4"/>
    </row>
    <row r="117" spans="34:34" ht="13.5" hidden="1" customHeight="1"/>
    <row r="118" spans="34:34" ht="13.5" hidden="1" customHeight="1"/>
    <row r="119" spans="34:34" ht="13.5" hidden="1" customHeight="1"/>
    <row r="120" spans="34:34" ht="13.5" hidden="1" customHeight="1"/>
    <row r="121" spans="34:34" ht="13.5" hidden="1" customHeight="1">
      <c r="AH121" s="23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1:34" ht="13.5"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3.2">
      <c r="B2" s="234"/>
      <c r="T2" s="234"/>
    </row>
    <row r="3" spans="1:34" ht="13.2">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1:34" ht="13.2"/>
    <row r="5" spans="1:34" ht="13.2"/>
    <row r="6" spans="1:34" ht="13.2"/>
    <row r="7" spans="1:34" ht="13.2"/>
    <row r="8" spans="1:34" ht="13.2"/>
    <row r="9" spans="1:34" ht="13.2">
      <c r="AH9" s="234"/>
    </row>
    <row r="10" spans="1:34" ht="13.2"/>
    <row r="11" spans="1:34" ht="13.2"/>
    <row r="12" spans="1:34" ht="13.2"/>
    <row r="13" spans="1:34" ht="13.2"/>
    <row r="14" spans="1:34" ht="13.2"/>
    <row r="15" spans="1:34" ht="13.2"/>
    <row r="16" spans="1:34" ht="13.2"/>
    <row r="17" spans="9:34" ht="13.2">
      <c r="AH17" s="234"/>
    </row>
    <row r="18" spans="9:34" ht="13.2"/>
    <row r="19" spans="9:34" ht="13.2"/>
    <row r="20" spans="9:34" ht="13.2">
      <c r="AH20" s="234"/>
    </row>
    <row r="21" spans="9:34" ht="13.2">
      <c r="AH21" s="234"/>
    </row>
    <row r="22" spans="9:34" ht="13.2"/>
    <row r="23" spans="9:34" ht="13.2"/>
    <row r="24" spans="9:34" ht="13.2"/>
    <row r="25" spans="9:34" ht="13.2"/>
    <row r="26" spans="9:34" ht="13.2"/>
    <row r="27" spans="9:34" ht="13.2"/>
    <row r="28" spans="9:34" ht="13.2">
      <c r="AH28" s="234"/>
    </row>
    <row r="29" spans="9:34" ht="13.2"/>
    <row r="30" spans="9:34" ht="13.2"/>
    <row r="31" spans="9:34" ht="13.2">
      <c r="I31" s="234"/>
    </row>
    <row r="32" spans="9:34" ht="13.2"/>
    <row r="33" spans="2:34" ht="13.2">
      <c r="G33" s="234"/>
    </row>
    <row r="34" spans="2:34" ht="13.2">
      <c r="C34" s="234"/>
      <c r="P34" s="234"/>
      <c r="R34" s="234"/>
      <c r="U34" s="234"/>
    </row>
    <row r="35" spans="2:34" ht="13.2">
      <c r="B35" s="234"/>
      <c r="D35" s="234"/>
      <c r="E35" s="234"/>
      <c r="T35" s="234"/>
      <c r="W35" s="234"/>
      <c r="AC35" s="234"/>
      <c r="AD35" s="234"/>
      <c r="AE35" s="234"/>
      <c r="AF35" s="234"/>
      <c r="AG35" s="234"/>
      <c r="AH35" s="234"/>
    </row>
    <row r="36" spans="2:34" ht="13.2">
      <c r="F36" s="234"/>
      <c r="H36" s="234"/>
      <c r="J36" s="234"/>
      <c r="K36" s="234"/>
      <c r="L36" s="234"/>
      <c r="M36" s="234"/>
      <c r="N36" s="234"/>
      <c r="O36" s="234"/>
      <c r="Q36" s="234"/>
      <c r="S36" s="234"/>
      <c r="V36" s="234"/>
      <c r="X36" s="234"/>
      <c r="Y36" s="234"/>
      <c r="Z36" s="234"/>
      <c r="AA36" s="234"/>
      <c r="AB36" s="234"/>
      <c r="AC36" s="234"/>
      <c r="AD36" s="234"/>
      <c r="AE36" s="234"/>
      <c r="AF36" s="234"/>
      <c r="AG36" s="234"/>
      <c r="AH36" s="234"/>
    </row>
    <row r="37" spans="2:34" ht="13.2">
      <c r="AH37" s="234"/>
    </row>
    <row r="38" spans="2:34" ht="13.2">
      <c r="AG38" s="234"/>
      <c r="AH38" s="234"/>
    </row>
    <row r="39" spans="2:34" ht="13.2"/>
    <row r="40" spans="2:34" ht="13.2">
      <c r="U40" s="234"/>
    </row>
    <row r="41" spans="2:34" ht="13.2">
      <c r="R41" s="234"/>
    </row>
    <row r="42" spans="2:34" ht="13.2">
      <c r="T42" s="234"/>
      <c r="W42" s="234"/>
    </row>
    <row r="43" spans="2:34" ht="13.2">
      <c r="Q43" s="234"/>
      <c r="S43" s="234"/>
      <c r="V43" s="234"/>
      <c r="X43" s="234"/>
      <c r="Y43" s="234"/>
      <c r="Z43" s="234"/>
      <c r="AA43" s="234"/>
      <c r="AB43" s="234"/>
      <c r="AC43" s="234"/>
      <c r="AD43" s="234"/>
      <c r="AE43" s="234"/>
      <c r="AF43" s="234"/>
      <c r="AG43" s="234"/>
      <c r="AH43" s="234"/>
    </row>
    <row r="44" spans="2:34" ht="13.2">
      <c r="AG44" s="234"/>
      <c r="AH44" s="234"/>
    </row>
    <row r="45" spans="2:34" ht="13.2"/>
    <row r="46" spans="2:34" ht="13.2"/>
    <row r="47" spans="2:34" ht="13.2"/>
    <row r="48" spans="2:34" ht="13.2">
      <c r="AG48" s="234"/>
      <c r="AH48" s="234"/>
    </row>
    <row r="49" spans="29:34" ht="13.2"/>
    <row r="50" spans="29:34" ht="13.2"/>
    <row r="51" spans="29:34" ht="13.2">
      <c r="AC51" s="234"/>
      <c r="AD51" s="234"/>
      <c r="AE51" s="234"/>
      <c r="AF51" s="234"/>
      <c r="AG51" s="234"/>
      <c r="AH51" s="234"/>
    </row>
    <row r="52" spans="29:34" ht="13.2"/>
    <row r="53" spans="29:34" ht="13.2"/>
    <row r="54" spans="29:34" ht="13.2">
      <c r="AH54" s="234"/>
    </row>
    <row r="55" spans="29:34" ht="13.2"/>
    <row r="56" spans="29:34" ht="13.2"/>
    <row r="57" spans="29:34" ht="13.2"/>
    <row r="58" spans="29:34" ht="13.2">
      <c r="AH58" s="234"/>
    </row>
    <row r="59" spans="29:34" ht="13.2"/>
    <row r="60" spans="29:34" ht="13.2"/>
    <row r="61" spans="29:34" ht="13.2"/>
    <row r="62" spans="29:34" ht="13.2"/>
    <row r="63" spans="29:34" ht="13.2">
      <c r="AH63" s="234"/>
    </row>
    <row r="64" spans="29:34" ht="13.2">
      <c r="AG64" s="234"/>
      <c r="AH64" s="234"/>
    </row>
    <row r="65" spans="32:34" ht="13.2"/>
    <row r="66" spans="32:34" ht="13.2"/>
    <row r="67" spans="32:34" ht="13.2"/>
    <row r="68" spans="32:34" ht="13.2"/>
    <row r="69" spans="32:34" ht="13.2">
      <c r="AF69" s="234"/>
      <c r="AG69" s="234"/>
      <c r="AH69" s="234"/>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4"/>
    </row>
    <row r="83" spans="25:34" ht="13.2">
      <c r="Z83" s="234"/>
      <c r="AA83" s="234"/>
      <c r="AB83" s="234"/>
      <c r="AC83" s="234"/>
      <c r="AD83" s="234"/>
      <c r="AE83" s="234"/>
      <c r="AF83" s="234"/>
      <c r="AG83" s="234"/>
      <c r="AH83" s="234"/>
    </row>
    <row r="84" spans="25:34" ht="13.2"/>
    <row r="85" spans="25:34" ht="13.2"/>
    <row r="86" spans="25:34" ht="13.2"/>
    <row r="87" spans="25:34" ht="13.2"/>
    <row r="88" spans="25:34" ht="13.2">
      <c r="AH88" s="234"/>
    </row>
    <row r="89" spans="25:34" ht="13.2"/>
    <row r="90" spans="25:34" ht="13.2"/>
    <row r="91" spans="25:34" ht="13.2"/>
    <row r="92" spans="25:34" ht="13.5" customHeight="1"/>
    <row r="93" spans="25:34" ht="13.5" customHeight="1"/>
    <row r="94" spans="25:34" ht="13.5" customHeight="1">
      <c r="AG94" s="234"/>
      <c r="AH94" s="234"/>
    </row>
    <row r="95" spans="25:34" ht="13.5" customHeight="1">
      <c r="AG95" s="234"/>
      <c r="AH95" s="234"/>
    </row>
    <row r="96" spans="25:34" ht="13.5" customHeight="1"/>
    <row r="97" spans="33:34" ht="13.5" customHeight="1"/>
    <row r="98" spans="33:34" ht="13.5" customHeight="1"/>
    <row r="99" spans="33:34" ht="13.5" customHeight="1"/>
    <row r="100" spans="33:34" ht="13.5" customHeight="1"/>
    <row r="101" spans="33:34" ht="13.5" customHeight="1">
      <c r="AH101" s="234"/>
    </row>
    <row r="102" spans="33:34" ht="13.5" customHeight="1"/>
    <row r="103" spans="33:34" ht="13.5" customHeight="1"/>
    <row r="104" spans="33:34" ht="13.5" customHeight="1">
      <c r="AG104" s="234"/>
      <c r="AH104" s="23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4"/>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9" t="s">
        <v>486</v>
      </c>
      <c r="G46" s="330" t="s">
        <v>487</v>
      </c>
      <c r="H46" s="330" t="s">
        <v>488</v>
      </c>
      <c r="I46" s="330" t="s">
        <v>489</v>
      </c>
      <c r="J46" s="331" t="s">
        <v>490</v>
      </c>
    </row>
    <row r="47" spans="2:10" ht="57.75" customHeight="1">
      <c r="B47" s="7"/>
      <c r="C47" s="1184" t="s">
        <v>3</v>
      </c>
      <c r="D47" s="1184"/>
      <c r="E47" s="1185"/>
      <c r="F47" s="332">
        <v>0.74</v>
      </c>
      <c r="G47" s="333">
        <v>0.74</v>
      </c>
      <c r="H47" s="333">
        <v>0.74</v>
      </c>
      <c r="I47" s="333">
        <v>0.72</v>
      </c>
      <c r="J47" s="334">
        <v>0.8</v>
      </c>
    </row>
    <row r="48" spans="2:10" ht="57.75" customHeight="1">
      <c r="B48" s="8"/>
      <c r="C48" s="1186" t="s">
        <v>4</v>
      </c>
      <c r="D48" s="1186"/>
      <c r="E48" s="1187"/>
      <c r="F48" s="335">
        <v>0.44</v>
      </c>
      <c r="G48" s="336">
        <v>0.43</v>
      </c>
      <c r="H48" s="336">
        <v>0.43</v>
      </c>
      <c r="I48" s="336">
        <v>0.45</v>
      </c>
      <c r="J48" s="337">
        <v>0.48</v>
      </c>
    </row>
    <row r="49" spans="2:10" ht="57.75" customHeight="1" thickBot="1">
      <c r="B49" s="9"/>
      <c r="C49" s="1188" t="s">
        <v>5</v>
      </c>
      <c r="D49" s="1188"/>
      <c r="E49" s="1189"/>
      <c r="F49" s="338">
        <v>0.59</v>
      </c>
      <c r="G49" s="339">
        <v>0.22</v>
      </c>
      <c r="H49" s="339">
        <v>0.96</v>
      </c>
      <c r="I49" s="339">
        <v>0.03</v>
      </c>
      <c r="J49" s="340">
        <v>0.1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486</v>
      </c>
      <c r="G33" s="17" t="s">
        <v>487</v>
      </c>
      <c r="H33" s="17" t="s">
        <v>488</v>
      </c>
      <c r="I33" s="17" t="s">
        <v>489</v>
      </c>
      <c r="J33" s="18" t="s">
        <v>490</v>
      </c>
      <c r="K33" s="10"/>
      <c r="L33" s="10"/>
      <c r="M33" s="10"/>
      <c r="N33" s="10"/>
      <c r="O33" s="10"/>
      <c r="P33" s="10"/>
    </row>
    <row r="34" spans="1:16" ht="39" customHeight="1">
      <c r="A34" s="10"/>
      <c r="B34" s="19"/>
      <c r="C34" s="1196" t="s">
        <v>491</v>
      </c>
      <c r="D34" s="1196"/>
      <c r="E34" s="1197"/>
      <c r="F34" s="20">
        <v>1.73</v>
      </c>
      <c r="G34" s="21">
        <v>1.91</v>
      </c>
      <c r="H34" s="21">
        <v>2.0699999999999998</v>
      </c>
      <c r="I34" s="21">
        <v>2.19</v>
      </c>
      <c r="J34" s="22">
        <v>2.38</v>
      </c>
      <c r="K34" s="10"/>
      <c r="L34" s="10"/>
      <c r="M34" s="10"/>
      <c r="N34" s="10"/>
      <c r="O34" s="10"/>
      <c r="P34" s="10"/>
    </row>
    <row r="35" spans="1:16" ht="39" customHeight="1">
      <c r="A35" s="10"/>
      <c r="B35" s="23"/>
      <c r="C35" s="1190" t="s">
        <v>492</v>
      </c>
      <c r="D35" s="1191"/>
      <c r="E35" s="1192"/>
      <c r="F35" s="24">
        <v>1.8</v>
      </c>
      <c r="G35" s="25">
        <v>1.61</v>
      </c>
      <c r="H35" s="25">
        <v>1.7</v>
      </c>
      <c r="I35" s="25">
        <v>1.08</v>
      </c>
      <c r="J35" s="26">
        <v>1.36</v>
      </c>
      <c r="K35" s="10"/>
      <c r="L35" s="10"/>
      <c r="M35" s="10"/>
      <c r="N35" s="10"/>
      <c r="O35" s="10"/>
      <c r="P35" s="10"/>
    </row>
    <row r="36" spans="1:16" ht="39" customHeight="1">
      <c r="A36" s="10"/>
      <c r="B36" s="23"/>
      <c r="C36" s="1190" t="s">
        <v>493</v>
      </c>
      <c r="D36" s="1191"/>
      <c r="E36" s="1192"/>
      <c r="F36" s="24">
        <v>1.38</v>
      </c>
      <c r="G36" s="25">
        <v>1.59</v>
      </c>
      <c r="H36" s="25">
        <v>1.52</v>
      </c>
      <c r="I36" s="25">
        <v>0.7</v>
      </c>
      <c r="J36" s="26">
        <v>1.34</v>
      </c>
      <c r="K36" s="10"/>
      <c r="L36" s="10"/>
      <c r="M36" s="10"/>
      <c r="N36" s="10"/>
      <c r="O36" s="10"/>
      <c r="P36" s="10"/>
    </row>
    <row r="37" spans="1:16" ht="39" customHeight="1">
      <c r="A37" s="10"/>
      <c r="B37" s="23"/>
      <c r="C37" s="1190" t="s">
        <v>494</v>
      </c>
      <c r="D37" s="1191"/>
      <c r="E37" s="1192"/>
      <c r="F37" s="24">
        <v>0.56999999999999995</v>
      </c>
      <c r="G37" s="25">
        <v>0.56000000000000005</v>
      </c>
      <c r="H37" s="25">
        <v>0.65</v>
      </c>
      <c r="I37" s="25">
        <v>0.04</v>
      </c>
      <c r="J37" s="26">
        <v>0.9</v>
      </c>
      <c r="K37" s="10"/>
      <c r="L37" s="10"/>
      <c r="M37" s="10"/>
      <c r="N37" s="10"/>
      <c r="O37" s="10"/>
      <c r="P37" s="10"/>
    </row>
    <row r="38" spans="1:16" ht="39" customHeight="1">
      <c r="A38" s="10"/>
      <c r="B38" s="23"/>
      <c r="C38" s="1190" t="s">
        <v>495</v>
      </c>
      <c r="D38" s="1191"/>
      <c r="E38" s="1192"/>
      <c r="F38" s="24">
        <v>0.99</v>
      </c>
      <c r="G38" s="25">
        <v>1.35</v>
      </c>
      <c r="H38" s="25">
        <v>1.63</v>
      </c>
      <c r="I38" s="25">
        <v>0.77</v>
      </c>
      <c r="J38" s="26">
        <v>0.76</v>
      </c>
      <c r="K38" s="10"/>
      <c r="L38" s="10"/>
      <c r="M38" s="10"/>
      <c r="N38" s="10"/>
      <c r="O38" s="10"/>
      <c r="P38" s="10"/>
    </row>
    <row r="39" spans="1:16" ht="39" customHeight="1">
      <c r="A39" s="10"/>
      <c r="B39" s="23"/>
      <c r="C39" s="1190" t="s">
        <v>496</v>
      </c>
      <c r="D39" s="1191"/>
      <c r="E39" s="1192"/>
      <c r="F39" s="24">
        <v>0.19</v>
      </c>
      <c r="G39" s="25">
        <v>0.2</v>
      </c>
      <c r="H39" s="25">
        <v>0.22</v>
      </c>
      <c r="I39" s="25">
        <v>0.23</v>
      </c>
      <c r="J39" s="26">
        <v>0.23</v>
      </c>
      <c r="K39" s="10"/>
      <c r="L39" s="10"/>
      <c r="M39" s="10"/>
      <c r="N39" s="10"/>
      <c r="O39" s="10"/>
      <c r="P39" s="10"/>
    </row>
    <row r="40" spans="1:16" ht="39" customHeight="1">
      <c r="A40" s="10"/>
      <c r="B40" s="23"/>
      <c r="C40" s="1190" t="s">
        <v>497</v>
      </c>
      <c r="D40" s="1191"/>
      <c r="E40" s="1192"/>
      <c r="F40" s="24">
        <v>0.43</v>
      </c>
      <c r="G40" s="25">
        <v>0.21</v>
      </c>
      <c r="H40" s="25">
        <v>0.17</v>
      </c>
      <c r="I40" s="25">
        <v>0.22</v>
      </c>
      <c r="J40" s="26">
        <v>0.22</v>
      </c>
      <c r="K40" s="10"/>
      <c r="L40" s="10"/>
      <c r="M40" s="10"/>
      <c r="N40" s="10"/>
      <c r="O40" s="10"/>
      <c r="P40" s="10"/>
    </row>
    <row r="41" spans="1:16" ht="39" customHeight="1">
      <c r="A41" s="10"/>
      <c r="B41" s="23"/>
      <c r="C41" s="1190" t="s">
        <v>498</v>
      </c>
      <c r="D41" s="1191"/>
      <c r="E41" s="1192"/>
      <c r="F41" s="24">
        <v>0.03</v>
      </c>
      <c r="G41" s="25">
        <v>0</v>
      </c>
      <c r="H41" s="25">
        <v>0.05</v>
      </c>
      <c r="I41" s="25">
        <v>0.1</v>
      </c>
      <c r="J41" s="26">
        <v>0.15</v>
      </c>
      <c r="K41" s="10"/>
      <c r="L41" s="10"/>
      <c r="M41" s="10"/>
      <c r="N41" s="10"/>
      <c r="O41" s="10"/>
      <c r="P41" s="10"/>
    </row>
    <row r="42" spans="1:16" ht="39" customHeight="1">
      <c r="A42" s="10"/>
      <c r="B42" s="27"/>
      <c r="C42" s="1190" t="s">
        <v>499</v>
      </c>
      <c r="D42" s="1191"/>
      <c r="E42" s="1192"/>
      <c r="F42" s="24" t="s">
        <v>448</v>
      </c>
      <c r="G42" s="25" t="s">
        <v>448</v>
      </c>
      <c r="H42" s="25" t="s">
        <v>448</v>
      </c>
      <c r="I42" s="25" t="s">
        <v>448</v>
      </c>
      <c r="J42" s="26" t="s">
        <v>448</v>
      </c>
      <c r="K42" s="10"/>
      <c r="L42" s="10"/>
      <c r="M42" s="10"/>
      <c r="N42" s="10"/>
      <c r="O42" s="10"/>
      <c r="P42" s="10"/>
    </row>
    <row r="43" spans="1:16" ht="39" customHeight="1" thickBot="1">
      <c r="A43" s="10"/>
      <c r="B43" s="28"/>
      <c r="C43" s="1193" t="s">
        <v>500</v>
      </c>
      <c r="D43" s="1194"/>
      <c r="E43" s="1195"/>
      <c r="F43" s="29">
        <v>0.26</v>
      </c>
      <c r="G43" s="30">
        <v>0.25</v>
      </c>
      <c r="H43" s="30">
        <v>0.23</v>
      </c>
      <c r="I43" s="30">
        <v>1.99</v>
      </c>
      <c r="J43" s="31">
        <v>0.25</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486</v>
      </c>
      <c r="L44" s="44" t="s">
        <v>487</v>
      </c>
      <c r="M44" s="44" t="s">
        <v>488</v>
      </c>
      <c r="N44" s="44" t="s">
        <v>489</v>
      </c>
      <c r="O44" s="45" t="s">
        <v>490</v>
      </c>
      <c r="P44" s="36"/>
      <c r="Q44" s="36"/>
      <c r="R44" s="36"/>
      <c r="S44" s="36"/>
      <c r="T44" s="36"/>
      <c r="U44" s="36"/>
    </row>
    <row r="45" spans="1:21" ht="30.75" customHeight="1">
      <c r="A45" s="36"/>
      <c r="B45" s="1206" t="s">
        <v>10</v>
      </c>
      <c r="C45" s="1207"/>
      <c r="D45" s="46"/>
      <c r="E45" s="1212" t="s">
        <v>11</v>
      </c>
      <c r="F45" s="1212"/>
      <c r="G45" s="1212"/>
      <c r="H45" s="1212"/>
      <c r="I45" s="1212"/>
      <c r="J45" s="1213"/>
      <c r="K45" s="47">
        <v>84640</v>
      </c>
      <c r="L45" s="48">
        <v>83731</v>
      </c>
      <c r="M45" s="48">
        <v>82271</v>
      </c>
      <c r="N45" s="48">
        <v>80476</v>
      </c>
      <c r="O45" s="49">
        <v>81998</v>
      </c>
      <c r="P45" s="36"/>
      <c r="Q45" s="36"/>
      <c r="R45" s="36"/>
      <c r="S45" s="36"/>
      <c r="T45" s="36"/>
      <c r="U45" s="36"/>
    </row>
    <row r="46" spans="1:21" ht="30.75" customHeight="1">
      <c r="A46" s="36"/>
      <c r="B46" s="1208"/>
      <c r="C46" s="1209"/>
      <c r="D46" s="50"/>
      <c r="E46" s="1200" t="s">
        <v>12</v>
      </c>
      <c r="F46" s="1200"/>
      <c r="G46" s="1200"/>
      <c r="H46" s="1200"/>
      <c r="I46" s="1200"/>
      <c r="J46" s="1201"/>
      <c r="K46" s="51">
        <v>841</v>
      </c>
      <c r="L46" s="52">
        <v>1018</v>
      </c>
      <c r="M46" s="52" t="s">
        <v>448</v>
      </c>
      <c r="N46" s="52" t="s">
        <v>448</v>
      </c>
      <c r="O46" s="53" t="s">
        <v>448</v>
      </c>
      <c r="P46" s="36"/>
      <c r="Q46" s="36"/>
      <c r="R46" s="36"/>
      <c r="S46" s="36"/>
      <c r="T46" s="36"/>
      <c r="U46" s="36"/>
    </row>
    <row r="47" spans="1:21" ht="30.75" customHeight="1">
      <c r="A47" s="36"/>
      <c r="B47" s="1208"/>
      <c r="C47" s="1209"/>
      <c r="D47" s="50"/>
      <c r="E47" s="1200" t="s">
        <v>13</v>
      </c>
      <c r="F47" s="1200"/>
      <c r="G47" s="1200"/>
      <c r="H47" s="1200"/>
      <c r="I47" s="1200"/>
      <c r="J47" s="1201"/>
      <c r="K47" s="51">
        <v>6886</v>
      </c>
      <c r="L47" s="52">
        <v>7149</v>
      </c>
      <c r="M47" s="52">
        <v>7841</v>
      </c>
      <c r="N47" s="52">
        <v>8444</v>
      </c>
      <c r="O47" s="53">
        <v>8735</v>
      </c>
      <c r="P47" s="36"/>
      <c r="Q47" s="36"/>
      <c r="R47" s="36"/>
      <c r="S47" s="36"/>
      <c r="T47" s="36"/>
      <c r="U47" s="36"/>
    </row>
    <row r="48" spans="1:21" ht="30.75" customHeight="1">
      <c r="A48" s="36"/>
      <c r="B48" s="1208"/>
      <c r="C48" s="1209"/>
      <c r="D48" s="50"/>
      <c r="E48" s="1200" t="s">
        <v>14</v>
      </c>
      <c r="F48" s="1200"/>
      <c r="G48" s="1200"/>
      <c r="H48" s="1200"/>
      <c r="I48" s="1200"/>
      <c r="J48" s="1201"/>
      <c r="K48" s="51">
        <v>3293</v>
      </c>
      <c r="L48" s="52">
        <v>3198</v>
      </c>
      <c r="M48" s="52">
        <v>3255</v>
      </c>
      <c r="N48" s="52">
        <v>3123</v>
      </c>
      <c r="O48" s="53">
        <v>3033</v>
      </c>
      <c r="P48" s="36"/>
      <c r="Q48" s="36"/>
      <c r="R48" s="36"/>
      <c r="S48" s="36"/>
      <c r="T48" s="36"/>
      <c r="U48" s="36"/>
    </row>
    <row r="49" spans="1:21" ht="30.75" customHeight="1">
      <c r="A49" s="36"/>
      <c r="B49" s="1208"/>
      <c r="C49" s="1209"/>
      <c r="D49" s="50"/>
      <c r="E49" s="1200" t="s">
        <v>15</v>
      </c>
      <c r="F49" s="1200"/>
      <c r="G49" s="1200"/>
      <c r="H49" s="1200"/>
      <c r="I49" s="1200"/>
      <c r="J49" s="1201"/>
      <c r="K49" s="51" t="s">
        <v>448</v>
      </c>
      <c r="L49" s="52" t="s">
        <v>448</v>
      </c>
      <c r="M49" s="52" t="s">
        <v>448</v>
      </c>
      <c r="N49" s="52" t="s">
        <v>448</v>
      </c>
      <c r="O49" s="53" t="s">
        <v>448</v>
      </c>
      <c r="P49" s="36"/>
      <c r="Q49" s="36"/>
      <c r="R49" s="36"/>
      <c r="S49" s="36"/>
      <c r="T49" s="36"/>
      <c r="U49" s="36"/>
    </row>
    <row r="50" spans="1:21" ht="30.75" customHeight="1">
      <c r="A50" s="36"/>
      <c r="B50" s="1208"/>
      <c r="C50" s="1209"/>
      <c r="D50" s="50"/>
      <c r="E50" s="1200" t="s">
        <v>16</v>
      </c>
      <c r="F50" s="1200"/>
      <c r="G50" s="1200"/>
      <c r="H50" s="1200"/>
      <c r="I50" s="1200"/>
      <c r="J50" s="1201"/>
      <c r="K50" s="51">
        <v>351</v>
      </c>
      <c r="L50" s="52">
        <v>590</v>
      </c>
      <c r="M50" s="52">
        <v>540</v>
      </c>
      <c r="N50" s="52">
        <v>447</v>
      </c>
      <c r="O50" s="53">
        <v>404</v>
      </c>
      <c r="P50" s="36"/>
      <c r="Q50" s="36"/>
      <c r="R50" s="36"/>
      <c r="S50" s="36"/>
      <c r="T50" s="36"/>
      <c r="U50" s="36"/>
    </row>
    <row r="51" spans="1:21" ht="30.75" customHeight="1">
      <c r="A51" s="36"/>
      <c r="B51" s="1210"/>
      <c r="C51" s="1211"/>
      <c r="D51" s="54"/>
      <c r="E51" s="1200" t="s">
        <v>17</v>
      </c>
      <c r="F51" s="1200"/>
      <c r="G51" s="1200"/>
      <c r="H51" s="1200"/>
      <c r="I51" s="1200"/>
      <c r="J51" s="1201"/>
      <c r="K51" s="51">
        <v>41</v>
      </c>
      <c r="L51" s="52">
        <v>34</v>
      </c>
      <c r="M51" s="52">
        <v>23</v>
      </c>
      <c r="N51" s="52">
        <v>1</v>
      </c>
      <c r="O51" s="53">
        <v>0</v>
      </c>
      <c r="P51" s="36"/>
      <c r="Q51" s="36"/>
      <c r="R51" s="36"/>
      <c r="S51" s="36"/>
      <c r="T51" s="36"/>
      <c r="U51" s="36"/>
    </row>
    <row r="52" spans="1:21" ht="30.75" customHeight="1">
      <c r="A52" s="36"/>
      <c r="B52" s="1198" t="s">
        <v>18</v>
      </c>
      <c r="C52" s="1199"/>
      <c r="D52" s="54"/>
      <c r="E52" s="1200" t="s">
        <v>19</v>
      </c>
      <c r="F52" s="1200"/>
      <c r="G52" s="1200"/>
      <c r="H52" s="1200"/>
      <c r="I52" s="1200"/>
      <c r="J52" s="1201"/>
      <c r="K52" s="51">
        <v>54627</v>
      </c>
      <c r="L52" s="52">
        <v>56694</v>
      </c>
      <c r="M52" s="52">
        <v>58822</v>
      </c>
      <c r="N52" s="52">
        <v>60915</v>
      </c>
      <c r="O52" s="53">
        <v>62189</v>
      </c>
      <c r="P52" s="36"/>
      <c r="Q52" s="36"/>
      <c r="R52" s="36"/>
      <c r="S52" s="36"/>
      <c r="T52" s="36"/>
      <c r="U52" s="36"/>
    </row>
    <row r="53" spans="1:21" ht="30.75" customHeight="1" thickBot="1">
      <c r="A53" s="36"/>
      <c r="B53" s="1202" t="s">
        <v>20</v>
      </c>
      <c r="C53" s="1203"/>
      <c r="D53" s="55"/>
      <c r="E53" s="1204" t="s">
        <v>21</v>
      </c>
      <c r="F53" s="1204"/>
      <c r="G53" s="1204"/>
      <c r="H53" s="1204"/>
      <c r="I53" s="1204"/>
      <c r="J53" s="1205"/>
      <c r="K53" s="56">
        <v>41425</v>
      </c>
      <c r="L53" s="57">
        <v>39026</v>
      </c>
      <c r="M53" s="57">
        <v>35108</v>
      </c>
      <c r="N53" s="57">
        <v>31576</v>
      </c>
      <c r="O53" s="58">
        <v>31981</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1" t="s">
        <v>486</v>
      </c>
      <c r="J40" s="342" t="s">
        <v>487</v>
      </c>
      <c r="K40" s="342" t="s">
        <v>488</v>
      </c>
      <c r="L40" s="342" t="s">
        <v>489</v>
      </c>
      <c r="M40" s="343" t="s">
        <v>490</v>
      </c>
    </row>
    <row r="41" spans="2:13" ht="27.75" customHeight="1">
      <c r="B41" s="1214" t="s">
        <v>22</v>
      </c>
      <c r="C41" s="1215"/>
      <c r="D41" s="66"/>
      <c r="E41" s="1220" t="s">
        <v>23</v>
      </c>
      <c r="F41" s="1220"/>
      <c r="G41" s="1220"/>
      <c r="H41" s="1221"/>
      <c r="I41" s="344">
        <v>1227564</v>
      </c>
      <c r="J41" s="345">
        <v>1244623</v>
      </c>
      <c r="K41" s="345">
        <v>1258640</v>
      </c>
      <c r="L41" s="345">
        <v>1251454</v>
      </c>
      <c r="M41" s="346">
        <v>1246825</v>
      </c>
    </row>
    <row r="42" spans="2:13" ht="27.75" customHeight="1">
      <c r="B42" s="1216"/>
      <c r="C42" s="1217"/>
      <c r="D42" s="67"/>
      <c r="E42" s="1222" t="s">
        <v>24</v>
      </c>
      <c r="F42" s="1222"/>
      <c r="G42" s="1222"/>
      <c r="H42" s="1223"/>
      <c r="I42" s="347">
        <v>696</v>
      </c>
      <c r="J42" s="348">
        <v>608</v>
      </c>
      <c r="K42" s="348">
        <v>515</v>
      </c>
      <c r="L42" s="348">
        <v>416</v>
      </c>
      <c r="M42" s="349">
        <v>381</v>
      </c>
    </row>
    <row r="43" spans="2:13" ht="27.75" customHeight="1">
      <c r="B43" s="1216"/>
      <c r="C43" s="1217"/>
      <c r="D43" s="67"/>
      <c r="E43" s="1222" t="s">
        <v>25</v>
      </c>
      <c r="F43" s="1222"/>
      <c r="G43" s="1222"/>
      <c r="H43" s="1223"/>
      <c r="I43" s="347">
        <v>28518</v>
      </c>
      <c r="J43" s="348">
        <v>28586</v>
      </c>
      <c r="K43" s="348">
        <v>27862</v>
      </c>
      <c r="L43" s="348">
        <v>31180</v>
      </c>
      <c r="M43" s="349">
        <v>31588</v>
      </c>
    </row>
    <row r="44" spans="2:13" ht="27.75" customHeight="1">
      <c r="B44" s="1216"/>
      <c r="C44" s="1217"/>
      <c r="D44" s="67"/>
      <c r="E44" s="1222" t="s">
        <v>26</v>
      </c>
      <c r="F44" s="1222"/>
      <c r="G44" s="1222"/>
      <c r="H44" s="1223"/>
      <c r="I44" s="347" t="s">
        <v>448</v>
      </c>
      <c r="J44" s="348" t="s">
        <v>448</v>
      </c>
      <c r="K44" s="348" t="s">
        <v>448</v>
      </c>
      <c r="L44" s="348" t="s">
        <v>448</v>
      </c>
      <c r="M44" s="349" t="s">
        <v>448</v>
      </c>
    </row>
    <row r="45" spans="2:13" ht="27.75" customHeight="1">
      <c r="B45" s="1216"/>
      <c r="C45" s="1217"/>
      <c r="D45" s="67"/>
      <c r="E45" s="1222" t="s">
        <v>27</v>
      </c>
      <c r="F45" s="1222"/>
      <c r="G45" s="1222"/>
      <c r="H45" s="1223"/>
      <c r="I45" s="347">
        <v>151953</v>
      </c>
      <c r="J45" s="348">
        <v>146658</v>
      </c>
      <c r="K45" s="348">
        <v>141118</v>
      </c>
      <c r="L45" s="348">
        <v>133630</v>
      </c>
      <c r="M45" s="349">
        <v>126201</v>
      </c>
    </row>
    <row r="46" spans="2:13" ht="27.75" customHeight="1">
      <c r="B46" s="1216"/>
      <c r="C46" s="1217"/>
      <c r="D46" s="68"/>
      <c r="E46" s="1224" t="s">
        <v>28</v>
      </c>
      <c r="F46" s="1224"/>
      <c r="G46" s="1224"/>
      <c r="H46" s="1225"/>
      <c r="I46" s="347">
        <v>11133</v>
      </c>
      <c r="J46" s="348">
        <v>10998</v>
      </c>
      <c r="K46" s="348">
        <v>15148</v>
      </c>
      <c r="L46" s="348">
        <v>15046</v>
      </c>
      <c r="M46" s="349">
        <v>14768</v>
      </c>
    </row>
    <row r="47" spans="2:13" ht="27.75" customHeight="1">
      <c r="B47" s="1216"/>
      <c r="C47" s="1217"/>
      <c r="D47" s="69"/>
      <c r="E47" s="1226" t="s">
        <v>29</v>
      </c>
      <c r="F47" s="1227"/>
      <c r="G47" s="1227"/>
      <c r="H47" s="1228"/>
      <c r="I47" s="347" t="s">
        <v>448</v>
      </c>
      <c r="J47" s="348" t="s">
        <v>448</v>
      </c>
      <c r="K47" s="348" t="s">
        <v>448</v>
      </c>
      <c r="L47" s="348" t="s">
        <v>448</v>
      </c>
      <c r="M47" s="349" t="s">
        <v>448</v>
      </c>
    </row>
    <row r="48" spans="2:13" ht="27.75" customHeight="1">
      <c r="B48" s="1216"/>
      <c r="C48" s="1217"/>
      <c r="D48" s="67"/>
      <c r="E48" s="1222" t="s">
        <v>30</v>
      </c>
      <c r="F48" s="1222"/>
      <c r="G48" s="1222"/>
      <c r="H48" s="1223"/>
      <c r="I48" s="347" t="s">
        <v>448</v>
      </c>
      <c r="J48" s="348" t="s">
        <v>448</v>
      </c>
      <c r="K48" s="348" t="s">
        <v>448</v>
      </c>
      <c r="L48" s="348" t="s">
        <v>448</v>
      </c>
      <c r="M48" s="349" t="s">
        <v>448</v>
      </c>
    </row>
    <row r="49" spans="2:13" ht="27.75" customHeight="1">
      <c r="B49" s="1218"/>
      <c r="C49" s="1219"/>
      <c r="D49" s="67"/>
      <c r="E49" s="1222" t="s">
        <v>31</v>
      </c>
      <c r="F49" s="1222"/>
      <c r="G49" s="1222"/>
      <c r="H49" s="1223"/>
      <c r="I49" s="347" t="s">
        <v>448</v>
      </c>
      <c r="J49" s="348" t="s">
        <v>448</v>
      </c>
      <c r="K49" s="348" t="s">
        <v>448</v>
      </c>
      <c r="L49" s="348" t="s">
        <v>448</v>
      </c>
      <c r="M49" s="349" t="s">
        <v>448</v>
      </c>
    </row>
    <row r="50" spans="2:13" ht="27.75" customHeight="1">
      <c r="B50" s="1229" t="s">
        <v>32</v>
      </c>
      <c r="C50" s="1230"/>
      <c r="D50" s="70"/>
      <c r="E50" s="1222" t="s">
        <v>33</v>
      </c>
      <c r="F50" s="1222"/>
      <c r="G50" s="1222"/>
      <c r="H50" s="1223"/>
      <c r="I50" s="347">
        <v>38746</v>
      </c>
      <c r="J50" s="348">
        <v>47023</v>
      </c>
      <c r="K50" s="348">
        <v>59649</v>
      </c>
      <c r="L50" s="348">
        <v>68011</v>
      </c>
      <c r="M50" s="349">
        <v>69355</v>
      </c>
    </row>
    <row r="51" spans="2:13" ht="27.75" customHeight="1">
      <c r="B51" s="1216"/>
      <c r="C51" s="1217"/>
      <c r="D51" s="67"/>
      <c r="E51" s="1222" t="s">
        <v>34</v>
      </c>
      <c r="F51" s="1222"/>
      <c r="G51" s="1222"/>
      <c r="H51" s="1223"/>
      <c r="I51" s="347">
        <v>9964</v>
      </c>
      <c r="J51" s="348">
        <v>12221</v>
      </c>
      <c r="K51" s="348">
        <v>11192</v>
      </c>
      <c r="L51" s="348">
        <v>10671</v>
      </c>
      <c r="M51" s="349">
        <v>9902</v>
      </c>
    </row>
    <row r="52" spans="2:13" ht="27.75" customHeight="1">
      <c r="B52" s="1218"/>
      <c r="C52" s="1219"/>
      <c r="D52" s="67"/>
      <c r="E52" s="1222" t="s">
        <v>35</v>
      </c>
      <c r="F52" s="1222"/>
      <c r="G52" s="1222"/>
      <c r="H52" s="1223"/>
      <c r="I52" s="347">
        <v>732198</v>
      </c>
      <c r="J52" s="348">
        <v>741883</v>
      </c>
      <c r="K52" s="348">
        <v>748276</v>
      </c>
      <c r="L52" s="348">
        <v>739742</v>
      </c>
      <c r="M52" s="349">
        <v>727403</v>
      </c>
    </row>
    <row r="53" spans="2:13" ht="27.75" customHeight="1" thickBot="1">
      <c r="B53" s="1231" t="s">
        <v>20</v>
      </c>
      <c r="C53" s="1232"/>
      <c r="D53" s="71"/>
      <c r="E53" s="1233" t="s">
        <v>36</v>
      </c>
      <c r="F53" s="1233"/>
      <c r="G53" s="1233"/>
      <c r="H53" s="1234"/>
      <c r="I53" s="350">
        <v>638957</v>
      </c>
      <c r="J53" s="351">
        <v>630344</v>
      </c>
      <c r="K53" s="351">
        <v>624166</v>
      </c>
      <c r="L53" s="351">
        <v>613302</v>
      </c>
      <c r="M53" s="352">
        <v>613104</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36" customWidth="1"/>
    <col min="2" max="2" width="18.109375" style="236" customWidth="1"/>
    <col min="3" max="3" width="22.6640625" style="236" customWidth="1"/>
    <col min="4" max="9" width="18.109375" style="236" customWidth="1"/>
    <col min="10" max="10" width="22.6640625" style="236" customWidth="1"/>
    <col min="11" max="15" width="18.109375" style="236" customWidth="1"/>
    <col min="16" max="16" width="6.109375" style="243" customWidth="1"/>
    <col min="17" max="17" width="5.88671875" style="241" customWidth="1"/>
    <col min="18" max="18" width="19.109375" style="236" hidden="1"/>
    <col min="19" max="23" width="12.6640625" style="236" hidden="1"/>
    <col min="24" max="257" width="8.6640625" style="236" hidden="1"/>
    <col min="258" max="263" width="14.88671875" style="236" hidden="1"/>
    <col min="264" max="265" width="15.88671875" style="236" hidden="1"/>
    <col min="266" max="271" width="16.109375" style="236" hidden="1"/>
    <col min="272" max="272" width="6.109375" style="236" hidden="1"/>
    <col min="273" max="273" width="3" style="236" hidden="1"/>
    <col min="274" max="513" width="8.6640625" style="236" hidden="1"/>
    <col min="514" max="519" width="14.88671875" style="236" hidden="1"/>
    <col min="520" max="521" width="15.88671875" style="236" hidden="1"/>
    <col min="522" max="527" width="16.109375" style="236" hidden="1"/>
    <col min="528" max="528" width="6.109375" style="236" hidden="1"/>
    <col min="529" max="529" width="3" style="236" hidden="1"/>
    <col min="530" max="769" width="8.6640625" style="236" hidden="1"/>
    <col min="770" max="775" width="14.88671875" style="236" hidden="1"/>
    <col min="776" max="777" width="15.88671875" style="236" hidden="1"/>
    <col min="778" max="783" width="16.109375" style="236" hidden="1"/>
    <col min="784" max="784" width="6.109375" style="236" hidden="1"/>
    <col min="785" max="785" width="3" style="236" hidden="1"/>
    <col min="786" max="1025" width="8.6640625" style="236" hidden="1"/>
    <col min="1026" max="1031" width="14.88671875" style="236" hidden="1"/>
    <col min="1032" max="1033" width="15.88671875" style="236" hidden="1"/>
    <col min="1034" max="1039" width="16.109375" style="236" hidden="1"/>
    <col min="1040" max="1040" width="6.109375" style="236" hidden="1"/>
    <col min="1041" max="1041" width="3" style="236" hidden="1"/>
    <col min="1042" max="1281" width="8.6640625" style="236" hidden="1"/>
    <col min="1282" max="1287" width="14.88671875" style="236" hidden="1"/>
    <col min="1288" max="1289" width="15.88671875" style="236" hidden="1"/>
    <col min="1290" max="1295" width="16.109375" style="236" hidden="1"/>
    <col min="1296" max="1296" width="6.109375" style="236" hidden="1"/>
    <col min="1297" max="1297" width="3" style="236" hidden="1"/>
    <col min="1298" max="1537" width="8.6640625" style="236" hidden="1"/>
    <col min="1538" max="1543" width="14.88671875" style="236" hidden="1"/>
    <col min="1544" max="1545" width="15.88671875" style="236" hidden="1"/>
    <col min="1546" max="1551" width="16.109375" style="236" hidden="1"/>
    <col min="1552" max="1552" width="6.109375" style="236" hidden="1"/>
    <col min="1553" max="1553" width="3" style="236" hidden="1"/>
    <col min="1554" max="1793" width="8.6640625" style="236" hidden="1"/>
    <col min="1794" max="1799" width="14.88671875" style="236" hidden="1"/>
    <col min="1800" max="1801" width="15.88671875" style="236" hidden="1"/>
    <col min="1802" max="1807" width="16.109375" style="236" hidden="1"/>
    <col min="1808" max="1808" width="6.109375" style="236" hidden="1"/>
    <col min="1809" max="1809" width="3" style="236" hidden="1"/>
    <col min="1810" max="2049" width="8.6640625" style="236" hidden="1"/>
    <col min="2050" max="2055" width="14.88671875" style="236" hidden="1"/>
    <col min="2056" max="2057" width="15.88671875" style="236" hidden="1"/>
    <col min="2058" max="2063" width="16.109375" style="236" hidden="1"/>
    <col min="2064" max="2064" width="6.109375" style="236" hidden="1"/>
    <col min="2065" max="2065" width="3" style="236" hidden="1"/>
    <col min="2066" max="2305" width="8.6640625" style="236" hidden="1"/>
    <col min="2306" max="2311" width="14.88671875" style="236" hidden="1"/>
    <col min="2312" max="2313" width="15.88671875" style="236" hidden="1"/>
    <col min="2314" max="2319" width="16.109375" style="236" hidden="1"/>
    <col min="2320" max="2320" width="6.109375" style="236" hidden="1"/>
    <col min="2321" max="2321" width="3" style="236" hidden="1"/>
    <col min="2322" max="2561" width="8.6640625" style="236" hidden="1"/>
    <col min="2562" max="2567" width="14.88671875" style="236" hidden="1"/>
    <col min="2568" max="2569" width="15.88671875" style="236" hidden="1"/>
    <col min="2570" max="2575" width="16.109375" style="236" hidden="1"/>
    <col min="2576" max="2576" width="6.109375" style="236" hidden="1"/>
    <col min="2577" max="2577" width="3" style="236" hidden="1"/>
    <col min="2578" max="2817" width="8.6640625" style="236" hidden="1"/>
    <col min="2818" max="2823" width="14.88671875" style="236" hidden="1"/>
    <col min="2824" max="2825" width="15.88671875" style="236" hidden="1"/>
    <col min="2826" max="2831" width="16.109375" style="236" hidden="1"/>
    <col min="2832" max="2832" width="6.109375" style="236" hidden="1"/>
    <col min="2833" max="2833" width="3" style="236" hidden="1"/>
    <col min="2834" max="3073" width="8.6640625" style="236" hidden="1"/>
    <col min="3074" max="3079" width="14.88671875" style="236" hidden="1"/>
    <col min="3080" max="3081" width="15.88671875" style="236" hidden="1"/>
    <col min="3082" max="3087" width="16.109375" style="236" hidden="1"/>
    <col min="3088" max="3088" width="6.109375" style="236" hidden="1"/>
    <col min="3089" max="3089" width="3" style="236" hidden="1"/>
    <col min="3090" max="3329" width="8.6640625" style="236" hidden="1"/>
    <col min="3330" max="3335" width="14.88671875" style="236" hidden="1"/>
    <col min="3336" max="3337" width="15.88671875" style="236" hidden="1"/>
    <col min="3338" max="3343" width="16.109375" style="236" hidden="1"/>
    <col min="3344" max="3344" width="6.109375" style="236" hidden="1"/>
    <col min="3345" max="3345" width="3" style="236" hidden="1"/>
    <col min="3346" max="3585" width="8.6640625" style="236" hidden="1"/>
    <col min="3586" max="3591" width="14.88671875" style="236" hidden="1"/>
    <col min="3592" max="3593" width="15.88671875" style="236" hidden="1"/>
    <col min="3594" max="3599" width="16.109375" style="236" hidden="1"/>
    <col min="3600" max="3600" width="6.109375" style="236" hidden="1"/>
    <col min="3601" max="3601" width="3" style="236" hidden="1"/>
    <col min="3602" max="3841" width="8.6640625" style="236" hidden="1"/>
    <col min="3842" max="3847" width="14.88671875" style="236" hidden="1"/>
    <col min="3848" max="3849" width="15.88671875" style="236" hidden="1"/>
    <col min="3850" max="3855" width="16.109375" style="236" hidden="1"/>
    <col min="3856" max="3856" width="6.109375" style="236" hidden="1"/>
    <col min="3857" max="3857" width="3" style="236" hidden="1"/>
    <col min="3858" max="4097" width="8.6640625" style="236" hidden="1"/>
    <col min="4098" max="4103" width="14.88671875" style="236" hidden="1"/>
    <col min="4104" max="4105" width="15.88671875" style="236" hidden="1"/>
    <col min="4106" max="4111" width="16.109375" style="236" hidden="1"/>
    <col min="4112" max="4112" width="6.109375" style="236" hidden="1"/>
    <col min="4113" max="4113" width="3" style="236" hidden="1"/>
    <col min="4114" max="4353" width="8.6640625" style="236" hidden="1"/>
    <col min="4354" max="4359" width="14.88671875" style="236" hidden="1"/>
    <col min="4360" max="4361" width="15.88671875" style="236" hidden="1"/>
    <col min="4362" max="4367" width="16.109375" style="236" hidden="1"/>
    <col min="4368" max="4368" width="6.109375" style="236" hidden="1"/>
    <col min="4369" max="4369" width="3" style="236" hidden="1"/>
    <col min="4370" max="4609" width="8.6640625" style="236" hidden="1"/>
    <col min="4610" max="4615" width="14.88671875" style="236" hidden="1"/>
    <col min="4616" max="4617" width="15.88671875" style="236" hidden="1"/>
    <col min="4618" max="4623" width="16.109375" style="236" hidden="1"/>
    <col min="4624" max="4624" width="6.109375" style="236" hidden="1"/>
    <col min="4625" max="4625" width="3" style="236" hidden="1"/>
    <col min="4626" max="4865" width="8.6640625" style="236" hidden="1"/>
    <col min="4866" max="4871" width="14.88671875" style="236" hidden="1"/>
    <col min="4872" max="4873" width="15.88671875" style="236" hidden="1"/>
    <col min="4874" max="4879" width="16.109375" style="236" hidden="1"/>
    <col min="4880" max="4880" width="6.109375" style="236" hidden="1"/>
    <col min="4881" max="4881" width="3" style="236" hidden="1"/>
    <col min="4882" max="5121" width="8.6640625" style="236" hidden="1"/>
    <col min="5122" max="5127" width="14.88671875" style="236" hidden="1"/>
    <col min="5128" max="5129" width="15.88671875" style="236" hidden="1"/>
    <col min="5130" max="5135" width="16.109375" style="236" hidden="1"/>
    <col min="5136" max="5136" width="6.109375" style="236" hidden="1"/>
    <col min="5137" max="5137" width="3" style="236" hidden="1"/>
    <col min="5138" max="5377" width="8.6640625" style="236" hidden="1"/>
    <col min="5378" max="5383" width="14.88671875" style="236" hidden="1"/>
    <col min="5384" max="5385" width="15.88671875" style="236" hidden="1"/>
    <col min="5386" max="5391" width="16.109375" style="236" hidden="1"/>
    <col min="5392" max="5392" width="6.109375" style="236" hidden="1"/>
    <col min="5393" max="5393" width="3" style="236" hidden="1"/>
    <col min="5394" max="5633" width="8.6640625" style="236" hidden="1"/>
    <col min="5634" max="5639" width="14.88671875" style="236" hidden="1"/>
    <col min="5640" max="5641" width="15.88671875" style="236" hidden="1"/>
    <col min="5642" max="5647" width="16.109375" style="236" hidden="1"/>
    <col min="5648" max="5648" width="6.109375" style="236" hidden="1"/>
    <col min="5649" max="5649" width="3" style="236" hidden="1"/>
    <col min="5650" max="5889" width="8.6640625" style="236" hidden="1"/>
    <col min="5890" max="5895" width="14.88671875" style="236" hidden="1"/>
    <col min="5896" max="5897" width="15.88671875" style="236" hidden="1"/>
    <col min="5898" max="5903" width="16.109375" style="236" hidden="1"/>
    <col min="5904" max="5904" width="6.109375" style="236" hidden="1"/>
    <col min="5905" max="5905" width="3" style="236" hidden="1"/>
    <col min="5906" max="6145" width="8.6640625" style="236" hidden="1"/>
    <col min="6146" max="6151" width="14.88671875" style="236" hidden="1"/>
    <col min="6152" max="6153" width="15.88671875" style="236" hidden="1"/>
    <col min="6154" max="6159" width="16.109375" style="236" hidden="1"/>
    <col min="6160" max="6160" width="6.109375" style="236" hidden="1"/>
    <col min="6161" max="6161" width="3" style="236" hidden="1"/>
    <col min="6162" max="6401" width="8.6640625" style="236" hidden="1"/>
    <col min="6402" max="6407" width="14.88671875" style="236" hidden="1"/>
    <col min="6408" max="6409" width="15.88671875" style="236" hidden="1"/>
    <col min="6410" max="6415" width="16.109375" style="236" hidden="1"/>
    <col min="6416" max="6416" width="6.109375" style="236" hidden="1"/>
    <col min="6417" max="6417" width="3" style="236" hidden="1"/>
    <col min="6418" max="6657" width="8.6640625" style="236" hidden="1"/>
    <col min="6658" max="6663" width="14.88671875" style="236" hidden="1"/>
    <col min="6664" max="6665" width="15.88671875" style="236" hidden="1"/>
    <col min="6666" max="6671" width="16.109375" style="236" hidden="1"/>
    <col min="6672" max="6672" width="6.109375" style="236" hidden="1"/>
    <col min="6673" max="6673" width="3" style="236" hidden="1"/>
    <col min="6674" max="6913" width="8.6640625" style="236" hidden="1"/>
    <col min="6914" max="6919" width="14.88671875" style="236" hidden="1"/>
    <col min="6920" max="6921" width="15.88671875" style="236" hidden="1"/>
    <col min="6922" max="6927" width="16.109375" style="236" hidden="1"/>
    <col min="6928" max="6928" width="6.109375" style="236" hidden="1"/>
    <col min="6929" max="6929" width="3" style="236" hidden="1"/>
    <col min="6930" max="7169" width="8.6640625" style="236" hidden="1"/>
    <col min="7170" max="7175" width="14.88671875" style="236" hidden="1"/>
    <col min="7176" max="7177" width="15.88671875" style="236" hidden="1"/>
    <col min="7178" max="7183" width="16.109375" style="236" hidden="1"/>
    <col min="7184" max="7184" width="6.109375" style="236" hidden="1"/>
    <col min="7185" max="7185" width="3" style="236" hidden="1"/>
    <col min="7186" max="7425" width="8.6640625" style="236" hidden="1"/>
    <col min="7426" max="7431" width="14.88671875" style="236" hidden="1"/>
    <col min="7432" max="7433" width="15.88671875" style="236" hidden="1"/>
    <col min="7434" max="7439" width="16.109375" style="236" hidden="1"/>
    <col min="7440" max="7440" width="6.109375" style="236" hidden="1"/>
    <col min="7441" max="7441" width="3" style="236" hidden="1"/>
    <col min="7442" max="7681" width="8.6640625" style="236" hidden="1"/>
    <col min="7682" max="7687" width="14.88671875" style="236" hidden="1"/>
    <col min="7688" max="7689" width="15.88671875" style="236" hidden="1"/>
    <col min="7690" max="7695" width="16.109375" style="236" hidden="1"/>
    <col min="7696" max="7696" width="6.109375" style="236" hidden="1"/>
    <col min="7697" max="7697" width="3" style="236" hidden="1"/>
    <col min="7698" max="7937" width="8.6640625" style="236" hidden="1"/>
    <col min="7938" max="7943" width="14.88671875" style="236" hidden="1"/>
    <col min="7944" max="7945" width="15.88671875" style="236" hidden="1"/>
    <col min="7946" max="7951" width="16.109375" style="236" hidden="1"/>
    <col min="7952" max="7952" width="6.109375" style="236" hidden="1"/>
    <col min="7953" max="7953" width="3" style="236" hidden="1"/>
    <col min="7954" max="8193" width="8.6640625" style="236" hidden="1"/>
    <col min="8194" max="8199" width="14.88671875" style="236" hidden="1"/>
    <col min="8200" max="8201" width="15.88671875" style="236" hidden="1"/>
    <col min="8202" max="8207" width="16.109375" style="236" hidden="1"/>
    <col min="8208" max="8208" width="6.109375" style="236" hidden="1"/>
    <col min="8209" max="8209" width="3" style="236" hidden="1"/>
    <col min="8210" max="8449" width="8.6640625" style="236" hidden="1"/>
    <col min="8450" max="8455" width="14.88671875" style="236" hidden="1"/>
    <col min="8456" max="8457" width="15.88671875" style="236" hidden="1"/>
    <col min="8458" max="8463" width="16.109375" style="236" hidden="1"/>
    <col min="8464" max="8464" width="6.109375" style="236" hidden="1"/>
    <col min="8465" max="8465" width="3" style="236" hidden="1"/>
    <col min="8466" max="8705" width="8.6640625" style="236" hidden="1"/>
    <col min="8706" max="8711" width="14.88671875" style="236" hidden="1"/>
    <col min="8712" max="8713" width="15.88671875" style="236" hidden="1"/>
    <col min="8714" max="8719" width="16.109375" style="236" hidden="1"/>
    <col min="8720" max="8720" width="6.109375" style="236" hidden="1"/>
    <col min="8721" max="8721" width="3" style="236" hidden="1"/>
    <col min="8722" max="8961" width="8.6640625" style="236" hidden="1"/>
    <col min="8962" max="8967" width="14.88671875" style="236" hidden="1"/>
    <col min="8968" max="8969" width="15.88671875" style="236" hidden="1"/>
    <col min="8970" max="8975" width="16.109375" style="236" hidden="1"/>
    <col min="8976" max="8976" width="6.109375" style="236" hidden="1"/>
    <col min="8977" max="8977" width="3" style="236" hidden="1"/>
    <col min="8978" max="9217" width="8.6640625" style="236" hidden="1"/>
    <col min="9218" max="9223" width="14.88671875" style="236" hidden="1"/>
    <col min="9224" max="9225" width="15.88671875" style="236" hidden="1"/>
    <col min="9226" max="9231" width="16.109375" style="236" hidden="1"/>
    <col min="9232" max="9232" width="6.109375" style="236" hidden="1"/>
    <col min="9233" max="9233" width="3" style="236" hidden="1"/>
    <col min="9234" max="9473" width="8.6640625" style="236" hidden="1"/>
    <col min="9474" max="9479" width="14.88671875" style="236" hidden="1"/>
    <col min="9480" max="9481" width="15.88671875" style="236" hidden="1"/>
    <col min="9482" max="9487" width="16.109375" style="236" hidden="1"/>
    <col min="9488" max="9488" width="6.109375" style="236" hidden="1"/>
    <col min="9489" max="9489" width="3" style="236" hidden="1"/>
    <col min="9490" max="9729" width="8.6640625" style="236" hidden="1"/>
    <col min="9730" max="9735" width="14.88671875" style="236" hidden="1"/>
    <col min="9736" max="9737" width="15.88671875" style="236" hidden="1"/>
    <col min="9738" max="9743" width="16.109375" style="236" hidden="1"/>
    <col min="9744" max="9744" width="6.109375" style="236" hidden="1"/>
    <col min="9745" max="9745" width="3" style="236" hidden="1"/>
    <col min="9746" max="9985" width="8.6640625" style="236" hidden="1"/>
    <col min="9986" max="9991" width="14.88671875" style="236" hidden="1"/>
    <col min="9992" max="9993" width="15.88671875" style="236" hidden="1"/>
    <col min="9994" max="9999" width="16.109375" style="236" hidden="1"/>
    <col min="10000" max="10000" width="6.109375" style="236" hidden="1"/>
    <col min="10001" max="10001" width="3" style="236" hidden="1"/>
    <col min="10002" max="10241" width="8.6640625" style="236" hidden="1"/>
    <col min="10242" max="10247" width="14.88671875" style="236" hidden="1"/>
    <col min="10248" max="10249" width="15.88671875" style="236" hidden="1"/>
    <col min="10250" max="10255" width="16.109375" style="236" hidden="1"/>
    <col min="10256" max="10256" width="6.109375" style="236" hidden="1"/>
    <col min="10257" max="10257" width="3" style="236" hidden="1"/>
    <col min="10258" max="10497" width="8.6640625" style="236" hidden="1"/>
    <col min="10498" max="10503" width="14.88671875" style="236" hidden="1"/>
    <col min="10504" max="10505" width="15.88671875" style="236" hidden="1"/>
    <col min="10506" max="10511" width="16.109375" style="236" hidden="1"/>
    <col min="10512" max="10512" width="6.109375" style="236" hidden="1"/>
    <col min="10513" max="10513" width="3" style="236" hidden="1"/>
    <col min="10514" max="10753" width="8.6640625" style="236" hidden="1"/>
    <col min="10754" max="10759" width="14.88671875" style="236" hidden="1"/>
    <col min="10760" max="10761" width="15.88671875" style="236" hidden="1"/>
    <col min="10762" max="10767" width="16.109375" style="236" hidden="1"/>
    <col min="10768" max="10768" width="6.109375" style="236" hidden="1"/>
    <col min="10769" max="10769" width="3" style="236" hidden="1"/>
    <col min="10770" max="11009" width="8.6640625" style="236" hidden="1"/>
    <col min="11010" max="11015" width="14.88671875" style="236" hidden="1"/>
    <col min="11016" max="11017" width="15.88671875" style="236" hidden="1"/>
    <col min="11018" max="11023" width="16.109375" style="236" hidden="1"/>
    <col min="11024" max="11024" width="6.109375" style="236" hidden="1"/>
    <col min="11025" max="11025" width="3" style="236" hidden="1"/>
    <col min="11026" max="11265" width="8.6640625" style="236" hidden="1"/>
    <col min="11266" max="11271" width="14.88671875" style="236" hidden="1"/>
    <col min="11272" max="11273" width="15.88671875" style="236" hidden="1"/>
    <col min="11274" max="11279" width="16.109375" style="236" hidden="1"/>
    <col min="11280" max="11280" width="6.109375" style="236" hidden="1"/>
    <col min="11281" max="11281" width="3" style="236" hidden="1"/>
    <col min="11282" max="11521" width="8.6640625" style="236" hidden="1"/>
    <col min="11522" max="11527" width="14.88671875" style="236" hidden="1"/>
    <col min="11528" max="11529" width="15.88671875" style="236" hidden="1"/>
    <col min="11530" max="11535" width="16.109375" style="236" hidden="1"/>
    <col min="11536" max="11536" width="6.109375" style="236" hidden="1"/>
    <col min="11537" max="11537" width="3" style="236" hidden="1"/>
    <col min="11538" max="11777" width="8.6640625" style="236" hidden="1"/>
    <col min="11778" max="11783" width="14.88671875" style="236" hidden="1"/>
    <col min="11784" max="11785" width="15.88671875" style="236" hidden="1"/>
    <col min="11786" max="11791" width="16.109375" style="236" hidden="1"/>
    <col min="11792" max="11792" width="6.109375" style="236" hidden="1"/>
    <col min="11793" max="11793" width="3" style="236" hidden="1"/>
    <col min="11794" max="12033" width="8.6640625" style="236" hidden="1"/>
    <col min="12034" max="12039" width="14.88671875" style="236" hidden="1"/>
    <col min="12040" max="12041" width="15.88671875" style="236" hidden="1"/>
    <col min="12042" max="12047" width="16.109375" style="236" hidden="1"/>
    <col min="12048" max="12048" width="6.109375" style="236" hidden="1"/>
    <col min="12049" max="12049" width="3" style="236" hidden="1"/>
    <col min="12050" max="12289" width="8.6640625" style="236" hidden="1"/>
    <col min="12290" max="12295" width="14.88671875" style="236" hidden="1"/>
    <col min="12296" max="12297" width="15.88671875" style="236" hidden="1"/>
    <col min="12298" max="12303" width="16.109375" style="236" hidden="1"/>
    <col min="12304" max="12304" width="6.109375" style="236" hidden="1"/>
    <col min="12305" max="12305" width="3" style="236" hidden="1"/>
    <col min="12306" max="12545" width="8.6640625" style="236" hidden="1"/>
    <col min="12546" max="12551" width="14.88671875" style="236" hidden="1"/>
    <col min="12552" max="12553" width="15.88671875" style="236" hidden="1"/>
    <col min="12554" max="12559" width="16.109375" style="236" hidden="1"/>
    <col min="12560" max="12560" width="6.109375" style="236" hidden="1"/>
    <col min="12561" max="12561" width="3" style="236" hidden="1"/>
    <col min="12562" max="12801" width="8.6640625" style="236" hidden="1"/>
    <col min="12802" max="12807" width="14.88671875" style="236" hidden="1"/>
    <col min="12808" max="12809" width="15.88671875" style="236" hidden="1"/>
    <col min="12810" max="12815" width="16.109375" style="236" hidden="1"/>
    <col min="12816" max="12816" width="6.109375" style="236" hidden="1"/>
    <col min="12817" max="12817" width="3" style="236" hidden="1"/>
    <col min="12818" max="13057" width="8.6640625" style="236" hidden="1"/>
    <col min="13058" max="13063" width="14.88671875" style="236" hidden="1"/>
    <col min="13064" max="13065" width="15.88671875" style="236" hidden="1"/>
    <col min="13066" max="13071" width="16.109375" style="236" hidden="1"/>
    <col min="13072" max="13072" width="6.109375" style="236" hidden="1"/>
    <col min="13073" max="13073" width="3" style="236" hidden="1"/>
    <col min="13074" max="13313" width="8.6640625" style="236" hidden="1"/>
    <col min="13314" max="13319" width="14.88671875" style="236" hidden="1"/>
    <col min="13320" max="13321" width="15.88671875" style="236" hidden="1"/>
    <col min="13322" max="13327" width="16.109375" style="236" hidden="1"/>
    <col min="13328" max="13328" width="6.109375" style="236" hidden="1"/>
    <col min="13329" max="13329" width="3" style="236" hidden="1"/>
    <col min="13330" max="13569" width="8.6640625" style="236" hidden="1"/>
    <col min="13570" max="13575" width="14.88671875" style="236" hidden="1"/>
    <col min="13576" max="13577" width="15.88671875" style="236" hidden="1"/>
    <col min="13578" max="13583" width="16.109375" style="236" hidden="1"/>
    <col min="13584" max="13584" width="6.109375" style="236" hidden="1"/>
    <col min="13585" max="13585" width="3" style="236" hidden="1"/>
    <col min="13586" max="13825" width="8.6640625" style="236" hidden="1"/>
    <col min="13826" max="13831" width="14.88671875" style="236" hidden="1"/>
    <col min="13832" max="13833" width="15.88671875" style="236" hidden="1"/>
    <col min="13834" max="13839" width="16.109375" style="236" hidden="1"/>
    <col min="13840" max="13840" width="6.109375" style="236" hidden="1"/>
    <col min="13841" max="13841" width="3" style="236" hidden="1"/>
    <col min="13842" max="14081" width="8.6640625" style="236" hidden="1"/>
    <col min="14082" max="14087" width="14.88671875" style="236" hidden="1"/>
    <col min="14088" max="14089" width="15.88671875" style="236" hidden="1"/>
    <col min="14090" max="14095" width="16.109375" style="236" hidden="1"/>
    <col min="14096" max="14096" width="6.109375" style="236" hidden="1"/>
    <col min="14097" max="14097" width="3" style="236" hidden="1"/>
    <col min="14098" max="14337" width="8.6640625" style="236" hidden="1"/>
    <col min="14338" max="14343" width="14.88671875" style="236" hidden="1"/>
    <col min="14344" max="14345" width="15.88671875" style="236" hidden="1"/>
    <col min="14346" max="14351" width="16.109375" style="236" hidden="1"/>
    <col min="14352" max="14352" width="6.109375" style="236" hidden="1"/>
    <col min="14353" max="14353" width="3" style="236" hidden="1"/>
    <col min="14354" max="14593" width="8.6640625" style="236" hidden="1"/>
    <col min="14594" max="14599" width="14.88671875" style="236" hidden="1"/>
    <col min="14600" max="14601" width="15.88671875" style="236" hidden="1"/>
    <col min="14602" max="14607" width="16.109375" style="236" hidden="1"/>
    <col min="14608" max="14608" width="6.109375" style="236" hidden="1"/>
    <col min="14609" max="14609" width="3" style="236" hidden="1"/>
    <col min="14610" max="14849" width="8.6640625" style="236" hidden="1"/>
    <col min="14850" max="14855" width="14.88671875" style="236" hidden="1"/>
    <col min="14856" max="14857" width="15.88671875" style="236" hidden="1"/>
    <col min="14858" max="14863" width="16.109375" style="236" hidden="1"/>
    <col min="14864" max="14864" width="6.109375" style="236" hidden="1"/>
    <col min="14865" max="14865" width="3" style="236" hidden="1"/>
    <col min="14866" max="15105" width="8.6640625" style="236" hidden="1"/>
    <col min="15106" max="15111" width="14.88671875" style="236" hidden="1"/>
    <col min="15112" max="15113" width="15.88671875" style="236" hidden="1"/>
    <col min="15114" max="15119" width="16.109375" style="236" hidden="1"/>
    <col min="15120" max="15120" width="6.109375" style="236" hidden="1"/>
    <col min="15121" max="15121" width="3" style="236" hidden="1"/>
    <col min="15122" max="15361" width="8.6640625" style="236" hidden="1"/>
    <col min="15362" max="15367" width="14.88671875" style="236" hidden="1"/>
    <col min="15368" max="15369" width="15.88671875" style="236" hidden="1"/>
    <col min="15370" max="15375" width="16.109375" style="236" hidden="1"/>
    <col min="15376" max="15376" width="6.109375" style="236" hidden="1"/>
    <col min="15377" max="15377" width="3" style="236" hidden="1"/>
    <col min="15378" max="15617" width="8.6640625" style="236" hidden="1"/>
    <col min="15618" max="15623" width="14.88671875" style="236" hidden="1"/>
    <col min="15624" max="15625" width="15.88671875" style="236" hidden="1"/>
    <col min="15626" max="15631" width="16.109375" style="236" hidden="1"/>
    <col min="15632" max="15632" width="6.109375" style="236" hidden="1"/>
    <col min="15633" max="15633" width="3" style="236" hidden="1"/>
    <col min="15634" max="15873" width="8.6640625" style="236" hidden="1"/>
    <col min="15874" max="15879" width="14.88671875" style="236" hidden="1"/>
    <col min="15880" max="15881" width="15.88671875" style="236" hidden="1"/>
    <col min="15882" max="15887" width="16.109375" style="236" hidden="1"/>
    <col min="15888" max="15888" width="6.109375" style="236" hidden="1"/>
    <col min="15889" max="15889" width="3" style="236" hidden="1"/>
    <col min="15890" max="16129" width="8.6640625" style="236" hidden="1"/>
    <col min="16130" max="16135" width="14.88671875" style="236" hidden="1"/>
    <col min="16136" max="16137" width="15.88671875" style="236" hidden="1"/>
    <col min="16138" max="16143" width="16.109375" style="236" hidden="1"/>
    <col min="16144" max="16144" width="6.109375" style="236" hidden="1"/>
    <col min="16145" max="16145" width="3" style="236" hidden="1"/>
    <col min="16146" max="16384" width="8.6640625" style="236" hidden="1"/>
  </cols>
  <sheetData>
    <row r="1" spans="1:51" ht="42.75" customHeight="1">
      <c r="A1" s="405"/>
      <c r="B1" s="404"/>
      <c r="C1" s="388"/>
      <c r="D1" s="388"/>
      <c r="E1" s="388"/>
      <c r="F1" s="388"/>
      <c r="G1" s="388"/>
      <c r="H1" s="388"/>
      <c r="I1" s="388"/>
      <c r="J1" s="388"/>
      <c r="K1" s="388"/>
      <c r="L1" s="388"/>
      <c r="M1" s="388"/>
      <c r="N1" s="388"/>
      <c r="O1" s="388"/>
      <c r="P1" s="386"/>
      <c r="Q1" s="386"/>
    </row>
    <row r="2" spans="1:51" ht="25.5" customHeight="1">
      <c r="A2" s="402"/>
      <c r="B2" s="388"/>
      <c r="C2" s="402"/>
      <c r="D2" s="388"/>
      <c r="E2" s="388"/>
      <c r="F2" s="388"/>
      <c r="G2" s="388"/>
      <c r="H2" s="388"/>
      <c r="I2" s="388"/>
      <c r="J2" s="388"/>
      <c r="K2" s="388"/>
      <c r="L2" s="388"/>
      <c r="M2" s="388"/>
      <c r="N2" s="388"/>
      <c r="O2" s="388"/>
      <c r="P2" s="386"/>
      <c r="Q2" s="386"/>
    </row>
    <row r="3" spans="1:51" ht="25.5" customHeight="1">
      <c r="A3" s="402"/>
      <c r="B3" s="388"/>
      <c r="C3" s="402"/>
      <c r="D3" s="388"/>
      <c r="E3" s="388"/>
      <c r="F3" s="388"/>
      <c r="G3" s="388"/>
      <c r="H3" s="388"/>
      <c r="I3" s="388"/>
      <c r="J3" s="388"/>
      <c r="K3" s="388"/>
      <c r="L3" s="388"/>
      <c r="M3" s="388"/>
      <c r="N3" s="388"/>
      <c r="O3" s="388"/>
      <c r="P3" s="386"/>
      <c r="Q3" s="386"/>
    </row>
    <row r="4" spans="1:51" s="400" customFormat="1" ht="13.2">
      <c r="A4" s="402"/>
      <c r="B4" s="402"/>
      <c r="C4" s="402"/>
      <c r="D4" s="402"/>
      <c r="E4" s="402"/>
      <c r="F4" s="402"/>
      <c r="G4" s="402"/>
      <c r="H4" s="402"/>
      <c r="I4" s="402"/>
      <c r="J4" s="402"/>
      <c r="K4" s="402"/>
      <c r="L4" s="402"/>
      <c r="M4" s="402"/>
      <c r="N4" s="402"/>
      <c r="O4" s="402"/>
      <c r="P4" s="402"/>
      <c r="Q4" s="402"/>
      <c r="R4" s="401"/>
      <c r="S4" s="401"/>
      <c r="T4" s="401"/>
      <c r="U4" s="401"/>
      <c r="V4" s="401"/>
      <c r="W4" s="401"/>
      <c r="X4" s="401"/>
      <c r="Y4" s="401"/>
      <c r="Z4" s="401"/>
      <c r="AA4" s="401"/>
      <c r="AB4" s="401"/>
      <c r="AC4" s="401"/>
      <c r="AD4" s="401"/>
      <c r="AE4" s="401"/>
      <c r="AF4" s="401"/>
      <c r="AG4" s="401"/>
      <c r="AH4" s="401"/>
      <c r="AI4" s="401"/>
    </row>
    <row r="5" spans="1:51" s="400" customFormat="1" ht="13.2">
      <c r="A5" s="402"/>
      <c r="B5" s="402"/>
      <c r="C5" s="402"/>
      <c r="D5" s="402"/>
      <c r="E5" s="402"/>
      <c r="F5" s="403"/>
      <c r="G5" s="402"/>
      <c r="H5" s="402"/>
      <c r="I5" s="402"/>
      <c r="J5" s="402"/>
      <c r="K5" s="402"/>
      <c r="L5" s="402"/>
      <c r="M5" s="402"/>
      <c r="N5" s="402"/>
      <c r="O5" s="402"/>
      <c r="P5" s="402"/>
      <c r="Q5" s="402"/>
      <c r="R5" s="401"/>
      <c r="S5" s="401"/>
      <c r="T5" s="401"/>
      <c r="U5" s="401"/>
      <c r="V5" s="401"/>
      <c r="W5" s="401"/>
      <c r="X5" s="401"/>
      <c r="Y5" s="401"/>
      <c r="Z5" s="401"/>
      <c r="AA5" s="401"/>
      <c r="AB5" s="401"/>
      <c r="AC5" s="401"/>
      <c r="AD5" s="401"/>
      <c r="AE5" s="401"/>
      <c r="AF5" s="401"/>
      <c r="AG5" s="401"/>
      <c r="AH5" s="401"/>
      <c r="AI5" s="401"/>
    </row>
    <row r="6" spans="1:51" s="400" customFormat="1" ht="13.2">
      <c r="A6" s="402"/>
      <c r="B6" s="402"/>
      <c r="C6" s="402"/>
      <c r="D6" s="402"/>
      <c r="E6" s="402"/>
      <c r="F6" s="402"/>
      <c r="G6" s="402"/>
      <c r="H6" s="402"/>
      <c r="I6" s="402"/>
      <c r="J6" s="402"/>
      <c r="K6" s="402"/>
      <c r="L6" s="402"/>
      <c r="M6" s="402"/>
      <c r="N6" s="402"/>
      <c r="O6" s="402"/>
      <c r="P6" s="402"/>
      <c r="Q6" s="402"/>
      <c r="R6" s="401"/>
      <c r="S6" s="401"/>
      <c r="T6" s="401"/>
      <c r="U6" s="401"/>
      <c r="V6" s="401"/>
      <c r="W6" s="401"/>
      <c r="X6" s="401"/>
      <c r="Y6" s="401"/>
      <c r="Z6" s="401"/>
      <c r="AA6" s="401"/>
      <c r="AB6" s="401"/>
      <c r="AC6" s="401"/>
      <c r="AD6" s="401"/>
      <c r="AE6" s="401"/>
      <c r="AF6" s="401"/>
      <c r="AG6" s="401"/>
      <c r="AH6" s="401"/>
      <c r="AI6" s="401"/>
    </row>
    <row r="7" spans="1:51" s="400" customFormat="1" ht="13.2">
      <c r="A7" s="402"/>
      <c r="B7" s="402"/>
      <c r="C7" s="402"/>
      <c r="D7" s="402"/>
      <c r="E7" s="402"/>
      <c r="F7" s="402"/>
      <c r="G7" s="402"/>
      <c r="H7" s="402"/>
      <c r="I7" s="402"/>
      <c r="J7" s="402"/>
      <c r="K7" s="402"/>
      <c r="L7" s="402"/>
      <c r="M7" s="402"/>
      <c r="N7" s="402"/>
      <c r="O7" s="402"/>
      <c r="P7" s="402"/>
      <c r="Q7" s="402"/>
      <c r="R7" s="401"/>
      <c r="S7" s="401"/>
      <c r="T7" s="401"/>
      <c r="U7" s="401"/>
      <c r="V7" s="401"/>
      <c r="W7" s="401"/>
      <c r="X7" s="401"/>
      <c r="Y7" s="401"/>
      <c r="Z7" s="401"/>
      <c r="AA7" s="401"/>
      <c r="AB7" s="401"/>
      <c r="AC7" s="401"/>
      <c r="AD7" s="401"/>
      <c r="AE7" s="401"/>
      <c r="AF7" s="401"/>
      <c r="AG7" s="401"/>
      <c r="AH7" s="401"/>
      <c r="AI7" s="401"/>
    </row>
    <row r="8" spans="1:51" s="400" customFormat="1" ht="13.2">
      <c r="A8" s="402"/>
      <c r="B8" s="402"/>
      <c r="C8" s="402"/>
      <c r="D8" s="402"/>
      <c r="E8" s="402"/>
      <c r="F8" s="402"/>
      <c r="G8" s="402"/>
      <c r="H8" s="402"/>
      <c r="I8" s="402"/>
      <c r="J8" s="402"/>
      <c r="K8" s="402"/>
      <c r="L8" s="402"/>
      <c r="M8" s="402"/>
      <c r="N8" s="402"/>
      <c r="O8" s="402"/>
      <c r="P8" s="402"/>
      <c r="Q8" s="402"/>
      <c r="R8" s="401"/>
      <c r="S8" s="401"/>
      <c r="T8" s="401"/>
      <c r="U8" s="401"/>
      <c r="V8" s="401"/>
      <c r="W8" s="401"/>
      <c r="X8" s="401"/>
      <c r="Y8" s="401"/>
      <c r="Z8" s="401"/>
      <c r="AA8" s="401"/>
      <c r="AB8" s="401"/>
      <c r="AC8" s="401"/>
      <c r="AD8" s="401"/>
      <c r="AE8" s="401"/>
      <c r="AF8" s="401"/>
      <c r="AG8" s="401"/>
      <c r="AH8" s="401"/>
      <c r="AI8" s="401"/>
    </row>
    <row r="9" spans="1:51" s="400" customFormat="1" ht="13.2">
      <c r="A9" s="402"/>
      <c r="B9" s="402"/>
      <c r="C9" s="402"/>
      <c r="D9" s="402"/>
      <c r="E9" s="402"/>
      <c r="F9" s="402"/>
      <c r="G9" s="402"/>
      <c r="H9" s="402"/>
      <c r="I9" s="402"/>
      <c r="J9" s="402"/>
      <c r="K9" s="402"/>
      <c r="L9" s="402"/>
      <c r="M9" s="402"/>
      <c r="N9" s="402"/>
      <c r="O9" s="402"/>
      <c r="P9" s="402"/>
      <c r="Q9" s="402"/>
      <c r="R9" s="401"/>
      <c r="S9" s="401"/>
      <c r="T9" s="401"/>
      <c r="U9" s="401"/>
      <c r="V9" s="401"/>
      <c r="W9" s="401"/>
      <c r="X9" s="401"/>
      <c r="Y9" s="401"/>
      <c r="Z9" s="401"/>
      <c r="AA9" s="401"/>
      <c r="AB9" s="401"/>
      <c r="AC9" s="401"/>
      <c r="AD9" s="401"/>
      <c r="AE9" s="401"/>
      <c r="AF9" s="401"/>
      <c r="AG9" s="401"/>
      <c r="AH9" s="401"/>
      <c r="AI9" s="401"/>
    </row>
    <row r="10" spans="1:51" s="400" customFormat="1" ht="13.2">
      <c r="A10" s="402"/>
      <c r="B10" s="402"/>
      <c r="C10" s="402"/>
      <c r="D10" s="402"/>
      <c r="E10" s="402"/>
      <c r="F10" s="402"/>
      <c r="G10" s="402"/>
      <c r="H10" s="402"/>
      <c r="I10" s="402"/>
      <c r="J10" s="402"/>
      <c r="K10" s="402"/>
      <c r="L10" s="402"/>
      <c r="M10" s="402"/>
      <c r="N10" s="402"/>
      <c r="O10" s="402"/>
      <c r="P10" s="402"/>
      <c r="Q10" s="402"/>
      <c r="R10" s="401"/>
      <c r="S10" s="401"/>
      <c r="T10" s="401"/>
      <c r="U10" s="401"/>
      <c r="V10" s="401"/>
      <c r="W10" s="401"/>
      <c r="X10" s="401"/>
      <c r="Y10" s="401"/>
      <c r="Z10" s="401"/>
      <c r="AA10" s="401"/>
      <c r="AB10" s="401"/>
      <c r="AC10" s="401"/>
      <c r="AD10" s="401"/>
      <c r="AE10" s="401"/>
      <c r="AF10" s="401"/>
      <c r="AG10" s="401"/>
      <c r="AH10" s="401"/>
      <c r="AI10" s="401"/>
      <c r="AY10" s="400" t="s">
        <v>593</v>
      </c>
    </row>
    <row r="11" spans="1:51" s="400" customFormat="1" ht="13.2">
      <c r="A11" s="402"/>
      <c r="B11" s="402"/>
      <c r="C11" s="402"/>
      <c r="D11" s="402"/>
      <c r="E11" s="402"/>
      <c r="F11" s="402"/>
      <c r="G11" s="402"/>
      <c r="H11" s="402"/>
      <c r="I11" s="402"/>
      <c r="J11" s="402"/>
      <c r="K11" s="402"/>
      <c r="L11" s="402"/>
      <c r="M11" s="402"/>
      <c r="N11" s="402"/>
      <c r="O11" s="402"/>
      <c r="P11" s="402"/>
      <c r="Q11" s="402"/>
      <c r="R11" s="401"/>
      <c r="S11" s="401"/>
      <c r="T11" s="401"/>
      <c r="U11" s="401"/>
      <c r="V11" s="401"/>
      <c r="W11" s="401"/>
      <c r="X11" s="401"/>
      <c r="Y11" s="401"/>
      <c r="Z11" s="401"/>
      <c r="AA11" s="401"/>
      <c r="AB11" s="401"/>
      <c r="AC11" s="401"/>
      <c r="AD11" s="401"/>
      <c r="AE11" s="401"/>
      <c r="AF11" s="401"/>
      <c r="AG11" s="401"/>
      <c r="AH11" s="401"/>
      <c r="AI11" s="401"/>
    </row>
    <row r="12" spans="1:51" s="400" customFormat="1" ht="13.2">
      <c r="A12" s="402"/>
      <c r="B12" s="402"/>
      <c r="C12" s="402"/>
      <c r="D12" s="402"/>
      <c r="E12" s="402"/>
      <c r="F12" s="402"/>
      <c r="G12" s="402"/>
      <c r="H12" s="402"/>
      <c r="I12" s="402"/>
      <c r="J12" s="402"/>
      <c r="K12" s="402"/>
      <c r="L12" s="402"/>
      <c r="M12" s="402"/>
      <c r="N12" s="402"/>
      <c r="O12" s="402"/>
      <c r="P12" s="402"/>
      <c r="Q12" s="402"/>
      <c r="R12" s="401"/>
      <c r="S12" s="401"/>
      <c r="T12" s="401"/>
      <c r="U12" s="401"/>
      <c r="V12" s="401"/>
      <c r="W12" s="401"/>
      <c r="X12" s="401"/>
      <c r="Y12" s="401"/>
      <c r="Z12" s="401"/>
      <c r="AA12" s="401"/>
      <c r="AB12" s="401"/>
      <c r="AC12" s="401"/>
      <c r="AD12" s="401"/>
      <c r="AE12" s="401"/>
      <c r="AF12" s="401"/>
      <c r="AG12" s="401"/>
      <c r="AH12" s="401"/>
      <c r="AI12" s="401"/>
      <c r="AY12" s="400" t="s">
        <v>593</v>
      </c>
    </row>
    <row r="13" spans="1:51" s="400" customFormat="1" ht="13.2">
      <c r="A13" s="402"/>
      <c r="B13" s="402"/>
      <c r="C13" s="402"/>
      <c r="D13" s="402"/>
      <c r="E13" s="402"/>
      <c r="F13" s="402"/>
      <c r="G13" s="402"/>
      <c r="H13" s="402"/>
      <c r="I13" s="402"/>
      <c r="J13" s="402"/>
      <c r="K13" s="402"/>
      <c r="L13" s="402"/>
      <c r="M13" s="402"/>
      <c r="N13" s="402"/>
      <c r="O13" s="402"/>
      <c r="P13" s="402"/>
      <c r="Q13" s="402"/>
      <c r="R13" s="401"/>
      <c r="S13" s="401"/>
      <c r="T13" s="401"/>
      <c r="U13" s="401"/>
      <c r="V13" s="401"/>
      <c r="W13" s="401"/>
      <c r="X13" s="401"/>
      <c r="Y13" s="401"/>
      <c r="Z13" s="401"/>
      <c r="AA13" s="401"/>
      <c r="AB13" s="401"/>
      <c r="AC13" s="401"/>
      <c r="AD13" s="401"/>
      <c r="AE13" s="401"/>
      <c r="AF13" s="401"/>
      <c r="AG13" s="401"/>
      <c r="AH13" s="401"/>
      <c r="AI13" s="401"/>
    </row>
    <row r="14" spans="1:51" s="400" customFormat="1" ht="13.2">
      <c r="A14" s="402"/>
      <c r="B14" s="402"/>
      <c r="C14" s="402"/>
      <c r="D14" s="402"/>
      <c r="E14" s="402"/>
      <c r="F14" s="402"/>
      <c r="G14" s="402"/>
      <c r="H14" s="402"/>
      <c r="I14" s="402"/>
      <c r="J14" s="402"/>
      <c r="K14" s="402"/>
      <c r="L14" s="402"/>
      <c r="M14" s="402"/>
      <c r="N14" s="402"/>
      <c r="O14" s="402"/>
      <c r="P14" s="402"/>
      <c r="Q14" s="402"/>
      <c r="R14" s="401"/>
      <c r="S14" s="401"/>
      <c r="T14" s="401"/>
      <c r="U14" s="401"/>
      <c r="V14" s="401"/>
      <c r="W14" s="401"/>
      <c r="X14" s="401"/>
      <c r="Y14" s="401"/>
      <c r="Z14" s="401"/>
      <c r="AA14" s="401"/>
      <c r="AB14" s="401"/>
      <c r="AC14" s="401"/>
      <c r="AD14" s="401"/>
      <c r="AE14" s="401"/>
      <c r="AF14" s="401"/>
      <c r="AG14" s="401"/>
      <c r="AH14" s="401"/>
      <c r="AI14" s="401"/>
    </row>
    <row r="15" spans="1:51" s="400" customFormat="1" ht="13.2">
      <c r="A15" s="388"/>
      <c r="B15" s="402"/>
      <c r="C15" s="402"/>
      <c r="D15" s="402"/>
      <c r="E15" s="402"/>
      <c r="F15" s="402"/>
      <c r="G15" s="402"/>
      <c r="H15" s="402"/>
      <c r="I15" s="402"/>
      <c r="J15" s="402"/>
      <c r="K15" s="402"/>
      <c r="L15" s="402"/>
      <c r="M15" s="402"/>
      <c r="N15" s="402"/>
      <c r="O15" s="402"/>
      <c r="P15" s="402"/>
      <c r="Q15" s="402"/>
      <c r="R15" s="401"/>
      <c r="S15" s="401"/>
      <c r="T15" s="401"/>
      <c r="U15" s="401"/>
      <c r="V15" s="401"/>
      <c r="W15" s="401"/>
      <c r="X15" s="401"/>
      <c r="Y15" s="401"/>
      <c r="Z15" s="401"/>
      <c r="AA15" s="401"/>
      <c r="AB15" s="401"/>
      <c r="AC15" s="401"/>
      <c r="AD15" s="401"/>
      <c r="AE15" s="401"/>
      <c r="AF15" s="401"/>
      <c r="AG15" s="401"/>
      <c r="AH15" s="401"/>
      <c r="AI15" s="401"/>
    </row>
    <row r="16" spans="1:51" s="400" customFormat="1" ht="13.2">
      <c r="A16" s="388"/>
      <c r="B16" s="402"/>
      <c r="C16" s="402"/>
      <c r="D16" s="402"/>
      <c r="E16" s="402"/>
      <c r="F16" s="402"/>
      <c r="G16" s="402"/>
      <c r="H16" s="402"/>
      <c r="I16" s="402"/>
      <c r="J16" s="402"/>
      <c r="K16" s="402"/>
      <c r="L16" s="402"/>
      <c r="M16" s="402"/>
      <c r="N16" s="402"/>
      <c r="O16" s="402"/>
      <c r="P16" s="402"/>
      <c r="Q16" s="402"/>
      <c r="R16" s="401"/>
      <c r="S16" s="401"/>
      <c r="T16" s="401"/>
      <c r="U16" s="401"/>
      <c r="V16" s="401"/>
      <c r="W16" s="401"/>
      <c r="X16" s="401"/>
      <c r="Y16" s="401"/>
      <c r="Z16" s="401"/>
      <c r="AA16" s="401"/>
      <c r="AB16" s="401"/>
      <c r="AC16" s="401"/>
      <c r="AD16" s="401"/>
      <c r="AE16" s="401"/>
      <c r="AF16" s="401"/>
      <c r="AG16" s="401"/>
      <c r="AH16" s="401"/>
      <c r="AI16" s="401"/>
    </row>
    <row r="17" spans="1:259" s="400" customFormat="1" ht="13.2">
      <c r="A17" s="388"/>
      <c r="B17" s="402"/>
      <c r="C17" s="402"/>
      <c r="D17" s="402"/>
      <c r="E17" s="402"/>
      <c r="F17" s="402"/>
      <c r="G17" s="402"/>
      <c r="H17" s="402"/>
      <c r="I17" s="402"/>
      <c r="J17" s="402"/>
      <c r="K17" s="402"/>
      <c r="L17" s="402"/>
      <c r="M17" s="402"/>
      <c r="N17" s="402"/>
      <c r="O17" s="402"/>
      <c r="P17" s="402"/>
      <c r="Q17" s="402"/>
      <c r="R17" s="401"/>
      <c r="S17" s="401"/>
      <c r="T17" s="401"/>
      <c r="U17" s="401"/>
      <c r="V17" s="401"/>
      <c r="W17" s="401"/>
      <c r="X17" s="401"/>
      <c r="Y17" s="401"/>
      <c r="Z17" s="401"/>
      <c r="AA17" s="401"/>
      <c r="AB17" s="401"/>
      <c r="AC17" s="401"/>
      <c r="AD17" s="401"/>
      <c r="AE17" s="401"/>
      <c r="AF17" s="401"/>
      <c r="AG17" s="401"/>
      <c r="AH17" s="401"/>
      <c r="AI17" s="401"/>
    </row>
    <row r="18" spans="1:259" s="400" customFormat="1" ht="13.2">
      <c r="A18" s="388"/>
      <c r="B18" s="402"/>
      <c r="C18" s="402"/>
      <c r="D18" s="402"/>
      <c r="E18" s="402"/>
      <c r="F18" s="402"/>
      <c r="G18" s="402"/>
      <c r="H18" s="402"/>
      <c r="I18" s="402"/>
      <c r="J18" s="402"/>
      <c r="K18" s="402"/>
      <c r="L18" s="402"/>
      <c r="M18" s="402"/>
      <c r="N18" s="402"/>
      <c r="O18" s="402"/>
      <c r="P18" s="402"/>
      <c r="Q18" s="402"/>
      <c r="R18" s="401"/>
      <c r="S18" s="401"/>
      <c r="T18" s="401"/>
      <c r="U18" s="401"/>
      <c r="V18" s="401"/>
      <c r="W18" s="401"/>
      <c r="X18" s="401"/>
      <c r="Y18" s="401"/>
      <c r="Z18" s="401"/>
      <c r="AA18" s="401"/>
      <c r="AB18" s="401"/>
      <c r="AC18" s="401"/>
      <c r="AD18" s="401"/>
      <c r="AE18" s="401"/>
      <c r="AF18" s="401"/>
      <c r="AG18" s="401"/>
      <c r="AH18" s="401"/>
      <c r="AI18" s="401"/>
    </row>
    <row r="19" spans="1:259" ht="13.2">
      <c r="A19" s="388"/>
      <c r="B19" s="388"/>
      <c r="C19" s="388"/>
      <c r="D19" s="388"/>
      <c r="E19" s="388"/>
      <c r="F19" s="388"/>
      <c r="G19" s="388"/>
      <c r="H19" s="388"/>
      <c r="I19" s="388"/>
      <c r="J19" s="388"/>
      <c r="K19" s="388"/>
      <c r="L19" s="388"/>
      <c r="M19" s="388"/>
      <c r="N19" s="388"/>
      <c r="O19" s="388"/>
      <c r="P19" s="386"/>
      <c r="Q19" s="386"/>
    </row>
    <row r="20" spans="1:259" ht="13.2">
      <c r="A20" s="388"/>
      <c r="B20" s="388"/>
      <c r="C20" s="388"/>
      <c r="D20" s="388"/>
      <c r="E20" s="388"/>
      <c r="F20" s="388"/>
      <c r="G20" s="388"/>
      <c r="H20" s="388"/>
      <c r="I20" s="388"/>
      <c r="J20" s="388"/>
      <c r="K20" s="388"/>
      <c r="L20" s="388"/>
      <c r="M20" s="388"/>
      <c r="N20" s="388"/>
      <c r="O20" s="388"/>
      <c r="P20" s="386"/>
      <c r="Q20" s="386"/>
    </row>
    <row r="21" spans="1:259" ht="16.2">
      <c r="A21" s="388"/>
      <c r="B21" s="399"/>
      <c r="C21" s="397"/>
      <c r="D21" s="397"/>
      <c r="E21" s="397"/>
      <c r="F21" s="397"/>
      <c r="G21" s="397"/>
      <c r="H21" s="397"/>
      <c r="I21" s="397"/>
      <c r="J21" s="397"/>
      <c r="K21" s="397"/>
      <c r="L21" s="397"/>
      <c r="M21" s="397"/>
      <c r="N21" s="398"/>
      <c r="O21" s="397"/>
      <c r="P21" s="396"/>
      <c r="Q21" s="386"/>
      <c r="IY21" s="395"/>
    </row>
    <row r="22" spans="1:259" ht="16.2">
      <c r="A22" s="388"/>
      <c r="B22" s="389"/>
      <c r="C22" s="388"/>
      <c r="D22" s="388"/>
      <c r="E22" s="388"/>
      <c r="F22" s="388"/>
      <c r="G22" s="388"/>
      <c r="H22" s="388"/>
      <c r="I22" s="388"/>
      <c r="J22" s="388"/>
      <c r="K22" s="388"/>
      <c r="L22" s="388"/>
      <c r="M22" s="388"/>
      <c r="N22" s="388"/>
      <c r="O22" s="388"/>
      <c r="P22" s="393"/>
      <c r="Q22" s="389"/>
      <c r="IY22" s="394"/>
    </row>
    <row r="23" spans="1:259" ht="13.2">
      <c r="A23" s="388"/>
      <c r="B23" s="389"/>
      <c r="C23" s="388"/>
      <c r="D23" s="388"/>
      <c r="E23" s="388"/>
      <c r="F23" s="388"/>
      <c r="G23" s="388"/>
      <c r="H23" s="388"/>
      <c r="I23" s="388"/>
      <c r="J23" s="388"/>
      <c r="K23" s="388"/>
      <c r="L23" s="388"/>
      <c r="M23" s="388"/>
      <c r="N23" s="388"/>
      <c r="O23" s="388"/>
      <c r="P23" s="393"/>
      <c r="Q23" s="389"/>
    </row>
    <row r="24" spans="1:259" ht="13.2">
      <c r="A24" s="388"/>
      <c r="B24" s="389"/>
      <c r="C24" s="388"/>
      <c r="D24" s="388"/>
      <c r="E24" s="388"/>
      <c r="F24" s="388"/>
      <c r="G24" s="388"/>
      <c r="H24" s="388"/>
      <c r="I24" s="388"/>
      <c r="J24" s="388"/>
      <c r="K24" s="388"/>
      <c r="L24" s="388"/>
      <c r="M24" s="388"/>
      <c r="N24" s="388"/>
      <c r="O24" s="388"/>
      <c r="P24" s="393"/>
      <c r="Q24" s="389"/>
    </row>
    <row r="25" spans="1:259" ht="13.2">
      <c r="A25" s="388"/>
      <c r="B25" s="389"/>
      <c r="C25" s="388"/>
      <c r="D25" s="388"/>
      <c r="E25" s="388"/>
      <c r="F25" s="388"/>
      <c r="G25" s="388"/>
      <c r="H25" s="388"/>
      <c r="I25" s="388"/>
      <c r="J25" s="388"/>
      <c r="K25" s="388"/>
      <c r="L25" s="388"/>
      <c r="M25" s="388"/>
      <c r="N25" s="388"/>
      <c r="O25" s="388"/>
      <c r="P25" s="393"/>
      <c r="Q25" s="389"/>
    </row>
    <row r="26" spans="1:259" ht="13.2">
      <c r="A26" s="388"/>
      <c r="B26" s="389"/>
      <c r="C26" s="388"/>
      <c r="D26" s="388"/>
      <c r="E26" s="388"/>
      <c r="F26" s="388"/>
      <c r="G26" s="388"/>
      <c r="H26" s="388"/>
      <c r="I26" s="388"/>
      <c r="J26" s="388"/>
      <c r="K26" s="388"/>
      <c r="L26" s="388"/>
      <c r="M26" s="388"/>
      <c r="N26" s="388"/>
      <c r="O26" s="388"/>
      <c r="P26" s="393"/>
      <c r="Q26" s="389"/>
    </row>
    <row r="27" spans="1:259" ht="13.2">
      <c r="A27" s="388"/>
      <c r="B27" s="389"/>
      <c r="C27" s="388"/>
      <c r="D27" s="388"/>
      <c r="E27" s="388"/>
      <c r="F27" s="388"/>
      <c r="G27" s="388"/>
      <c r="H27" s="388"/>
      <c r="I27" s="388"/>
      <c r="J27" s="388"/>
      <c r="K27" s="388"/>
      <c r="L27" s="388"/>
      <c r="M27" s="388"/>
      <c r="N27" s="388"/>
      <c r="O27" s="388"/>
      <c r="P27" s="393"/>
      <c r="Q27" s="389"/>
    </row>
    <row r="28" spans="1:259" ht="13.2">
      <c r="A28" s="388"/>
      <c r="B28" s="389"/>
      <c r="C28" s="388"/>
      <c r="D28" s="388"/>
      <c r="E28" s="388"/>
      <c r="F28" s="388"/>
      <c r="G28" s="388"/>
      <c r="H28" s="388"/>
      <c r="I28" s="388"/>
      <c r="J28" s="388"/>
      <c r="K28" s="388"/>
      <c r="L28" s="388"/>
      <c r="M28" s="388"/>
      <c r="N28" s="388"/>
      <c r="O28" s="388"/>
      <c r="P28" s="393"/>
      <c r="Q28" s="389"/>
    </row>
    <row r="29" spans="1:259" ht="13.2">
      <c r="A29" s="388"/>
      <c r="B29" s="389"/>
      <c r="C29" s="388"/>
      <c r="D29" s="388"/>
      <c r="E29" s="388"/>
      <c r="F29" s="388"/>
      <c r="G29" s="388"/>
      <c r="H29" s="388"/>
      <c r="I29" s="388"/>
      <c r="J29" s="388"/>
      <c r="K29" s="388"/>
      <c r="L29" s="388"/>
      <c r="M29" s="388"/>
      <c r="N29" s="388"/>
      <c r="O29" s="388"/>
      <c r="P29" s="393"/>
      <c r="Q29" s="389"/>
    </row>
    <row r="30" spans="1:259" ht="13.2">
      <c r="A30" s="388"/>
      <c r="B30" s="389"/>
      <c r="C30" s="388"/>
      <c r="D30" s="388"/>
      <c r="E30" s="388"/>
      <c r="F30" s="388"/>
      <c r="G30" s="388"/>
      <c r="H30" s="388"/>
      <c r="I30" s="388"/>
      <c r="J30" s="388"/>
      <c r="K30" s="388"/>
      <c r="L30" s="388"/>
      <c r="M30" s="388"/>
      <c r="N30" s="388"/>
      <c r="O30" s="388"/>
      <c r="P30" s="393"/>
      <c r="Q30" s="389"/>
    </row>
    <row r="31" spans="1:259" ht="13.2">
      <c r="A31" s="388"/>
      <c r="B31" s="389"/>
      <c r="C31" s="388"/>
      <c r="D31" s="388"/>
      <c r="E31" s="388"/>
      <c r="F31" s="388"/>
      <c r="G31" s="388"/>
      <c r="H31" s="388"/>
      <c r="I31" s="388"/>
      <c r="J31" s="388"/>
      <c r="K31" s="388"/>
      <c r="L31" s="388"/>
      <c r="M31" s="388"/>
      <c r="N31" s="388"/>
      <c r="O31" s="388"/>
      <c r="P31" s="393"/>
      <c r="Q31" s="389"/>
    </row>
    <row r="32" spans="1:259" ht="13.2">
      <c r="A32" s="388"/>
      <c r="B32" s="389"/>
      <c r="C32" s="388"/>
      <c r="D32" s="388"/>
      <c r="E32" s="388"/>
      <c r="F32" s="388"/>
      <c r="G32" s="388"/>
      <c r="H32" s="388"/>
      <c r="I32" s="388"/>
      <c r="J32" s="388"/>
      <c r="K32" s="388"/>
      <c r="L32" s="388"/>
      <c r="M32" s="388"/>
      <c r="N32" s="388"/>
      <c r="O32" s="388"/>
      <c r="P32" s="393"/>
      <c r="Q32" s="389"/>
    </row>
    <row r="33" spans="1:17" ht="13.2">
      <c r="A33" s="388"/>
      <c r="B33" s="389"/>
      <c r="C33" s="388"/>
      <c r="D33" s="388"/>
      <c r="E33" s="388"/>
      <c r="F33" s="388"/>
      <c r="G33" s="388"/>
      <c r="H33" s="388"/>
      <c r="I33" s="388"/>
      <c r="J33" s="388"/>
      <c r="K33" s="388"/>
      <c r="L33" s="388"/>
      <c r="M33" s="388"/>
      <c r="N33" s="388"/>
      <c r="O33" s="388"/>
      <c r="P33" s="393"/>
      <c r="Q33" s="389"/>
    </row>
    <row r="34" spans="1:17" ht="13.2">
      <c r="A34" s="388"/>
      <c r="B34" s="389"/>
      <c r="C34" s="388"/>
      <c r="D34" s="388"/>
      <c r="E34" s="388"/>
      <c r="F34" s="388"/>
      <c r="G34" s="388"/>
      <c r="H34" s="388"/>
      <c r="I34" s="388"/>
      <c r="J34" s="388"/>
      <c r="K34" s="388"/>
      <c r="L34" s="388"/>
      <c r="M34" s="388"/>
      <c r="N34" s="388"/>
      <c r="O34" s="388"/>
      <c r="P34" s="393"/>
      <c r="Q34" s="389"/>
    </row>
    <row r="35" spans="1:17" ht="13.2">
      <c r="A35" s="388"/>
      <c r="B35" s="389"/>
      <c r="C35" s="388"/>
      <c r="D35" s="388"/>
      <c r="E35" s="388"/>
      <c r="F35" s="388"/>
      <c r="G35" s="388"/>
      <c r="H35" s="388"/>
      <c r="I35" s="388"/>
      <c r="J35" s="388"/>
      <c r="K35" s="388"/>
      <c r="L35" s="388"/>
      <c r="M35" s="388"/>
      <c r="N35" s="388"/>
      <c r="O35" s="388"/>
      <c r="P35" s="393"/>
      <c r="Q35" s="389"/>
    </row>
    <row r="36" spans="1:17" ht="13.2">
      <c r="A36" s="388"/>
      <c r="B36" s="389"/>
      <c r="C36" s="388"/>
      <c r="D36" s="388"/>
      <c r="E36" s="388"/>
      <c r="F36" s="388"/>
      <c r="G36" s="388"/>
      <c r="H36" s="388"/>
      <c r="I36" s="388"/>
      <c r="J36" s="388"/>
      <c r="K36" s="388"/>
      <c r="L36" s="388"/>
      <c r="M36" s="388"/>
      <c r="N36" s="388"/>
      <c r="O36" s="388"/>
      <c r="P36" s="393"/>
      <c r="Q36" s="389"/>
    </row>
    <row r="37" spans="1:17" ht="13.2">
      <c r="A37" s="388"/>
      <c r="B37" s="389"/>
      <c r="C37" s="388"/>
      <c r="D37" s="388"/>
      <c r="E37" s="388"/>
      <c r="F37" s="388"/>
      <c r="G37" s="388"/>
      <c r="H37" s="388"/>
      <c r="I37" s="388"/>
      <c r="J37" s="388"/>
      <c r="K37" s="388"/>
      <c r="L37" s="388"/>
      <c r="M37" s="388"/>
      <c r="N37" s="388"/>
      <c r="O37" s="388"/>
      <c r="P37" s="393"/>
      <c r="Q37" s="389"/>
    </row>
    <row r="38" spans="1:17" ht="13.2">
      <c r="A38" s="388"/>
      <c r="B38" s="389"/>
      <c r="C38" s="388"/>
      <c r="D38" s="388"/>
      <c r="E38" s="388"/>
      <c r="F38" s="388"/>
      <c r="G38" s="388"/>
      <c r="H38" s="388"/>
      <c r="I38" s="388"/>
      <c r="J38" s="388"/>
      <c r="K38" s="388"/>
      <c r="L38" s="388"/>
      <c r="M38" s="388"/>
      <c r="N38" s="388"/>
      <c r="O38" s="388"/>
      <c r="P38" s="393"/>
      <c r="Q38" s="389"/>
    </row>
    <row r="39" spans="1:17" ht="13.2">
      <c r="A39" s="388"/>
      <c r="B39" s="392"/>
      <c r="C39" s="391"/>
      <c r="D39" s="391"/>
      <c r="E39" s="391"/>
      <c r="F39" s="391"/>
      <c r="G39" s="391"/>
      <c r="H39" s="391"/>
      <c r="I39" s="391"/>
      <c r="J39" s="391"/>
      <c r="K39" s="391"/>
      <c r="L39" s="391"/>
      <c r="M39" s="391"/>
      <c r="N39" s="391"/>
      <c r="O39" s="391"/>
      <c r="P39" s="390"/>
      <c r="Q39" s="389"/>
    </row>
    <row r="40" spans="1:17" ht="13.2">
      <c r="A40" s="388"/>
      <c r="B40" s="387"/>
      <c r="C40" s="386"/>
      <c r="D40" s="386"/>
      <c r="E40" s="386"/>
      <c r="F40" s="386"/>
      <c r="G40" s="386"/>
      <c r="H40" s="386"/>
      <c r="I40" s="386"/>
      <c r="J40" s="386"/>
      <c r="K40" s="386"/>
      <c r="L40" s="386"/>
      <c r="M40" s="386"/>
      <c r="N40" s="386"/>
      <c r="O40" s="386"/>
      <c r="P40" s="387"/>
      <c r="Q40" s="386"/>
    </row>
    <row r="41" spans="1:17" ht="16.2">
      <c r="B41" s="238" t="s">
        <v>592</v>
      </c>
      <c r="C41" s="239"/>
      <c r="D41" s="239"/>
      <c r="E41" s="239"/>
      <c r="F41" s="239"/>
      <c r="G41" s="239"/>
      <c r="H41" s="239"/>
      <c r="I41" s="239"/>
      <c r="J41" s="239"/>
      <c r="K41" s="239"/>
      <c r="L41" s="239"/>
      <c r="M41" s="239"/>
      <c r="N41" s="239"/>
      <c r="O41" s="239"/>
      <c r="P41" s="240"/>
    </row>
    <row r="42" spans="1:17" ht="13.2">
      <c r="B42" s="241"/>
      <c r="C42" s="237"/>
      <c r="D42" s="237"/>
      <c r="E42" s="237"/>
      <c r="F42" s="237"/>
      <c r="G42" s="385" t="s">
        <v>587</v>
      </c>
      <c r="H42" s="381"/>
      <c r="I42" s="384"/>
      <c r="J42" s="384"/>
      <c r="K42" s="384"/>
      <c r="L42" s="383"/>
      <c r="M42" s="383"/>
      <c r="N42" s="383"/>
      <c r="O42" s="383"/>
    </row>
    <row r="43" spans="1:17" ht="13.2">
      <c r="B43" s="241"/>
      <c r="C43" s="237"/>
      <c r="D43" s="237"/>
      <c r="E43" s="237"/>
      <c r="F43" s="237"/>
      <c r="G43" s="1246" t="s">
        <v>591</v>
      </c>
      <c r="H43" s="1246"/>
      <c r="I43" s="1246"/>
      <c r="J43" s="1246"/>
      <c r="K43" s="1246"/>
      <c r="L43" s="1246"/>
      <c r="M43" s="1246"/>
      <c r="N43" s="1246"/>
      <c r="O43" s="1246"/>
    </row>
    <row r="44" spans="1:17" ht="13.2">
      <c r="B44" s="241"/>
      <c r="C44" s="237"/>
      <c r="D44" s="237"/>
      <c r="E44" s="237"/>
      <c r="F44" s="237"/>
      <c r="G44" s="1246"/>
      <c r="H44" s="1246"/>
      <c r="I44" s="1246"/>
      <c r="J44" s="1246"/>
      <c r="K44" s="1246"/>
      <c r="L44" s="1246"/>
      <c r="M44" s="1246"/>
      <c r="N44" s="1246"/>
      <c r="O44" s="1246"/>
    </row>
    <row r="45" spans="1:17" ht="13.2">
      <c r="B45" s="241"/>
      <c r="C45" s="237"/>
      <c r="D45" s="237"/>
      <c r="E45" s="237"/>
      <c r="F45" s="237"/>
      <c r="G45" s="1246"/>
      <c r="H45" s="1246"/>
      <c r="I45" s="1246"/>
      <c r="J45" s="1246"/>
      <c r="K45" s="1246"/>
      <c r="L45" s="1246"/>
      <c r="M45" s="1246"/>
      <c r="N45" s="1246"/>
      <c r="O45" s="1246"/>
    </row>
    <row r="46" spans="1:17" ht="13.2">
      <c r="B46" s="241"/>
      <c r="C46" s="237"/>
      <c r="D46" s="237"/>
      <c r="E46" s="237"/>
      <c r="F46" s="237"/>
      <c r="G46" s="1246"/>
      <c r="H46" s="1246"/>
      <c r="I46" s="1246"/>
      <c r="J46" s="1246"/>
      <c r="K46" s="1246"/>
      <c r="L46" s="1246"/>
      <c r="M46" s="1246"/>
      <c r="N46" s="1246"/>
      <c r="O46" s="1246"/>
    </row>
    <row r="47" spans="1:17" ht="13.2">
      <c r="B47" s="241"/>
      <c r="C47" s="237"/>
      <c r="D47" s="237"/>
      <c r="E47" s="237"/>
      <c r="F47" s="237"/>
      <c r="G47" s="1246"/>
      <c r="H47" s="1246"/>
      <c r="I47" s="1246"/>
      <c r="J47" s="1246"/>
      <c r="K47" s="1246"/>
      <c r="L47" s="1246"/>
      <c r="M47" s="1246"/>
      <c r="N47" s="1246"/>
      <c r="O47" s="1246"/>
    </row>
    <row r="48" spans="1:17" ht="13.2">
      <c r="B48" s="241"/>
      <c r="C48" s="237"/>
      <c r="D48" s="237"/>
      <c r="E48" s="237"/>
      <c r="F48" s="237"/>
      <c r="G48" s="383"/>
      <c r="H48" s="382"/>
      <c r="I48" s="382"/>
      <c r="J48" s="382"/>
      <c r="K48" s="381"/>
      <c r="L48" s="381"/>
      <c r="M48" s="381"/>
      <c r="N48" s="381"/>
      <c r="O48" s="381"/>
    </row>
    <row r="49" spans="1:17" ht="13.2">
      <c r="B49" s="241"/>
      <c r="C49" s="237"/>
      <c r="D49" s="237"/>
      <c r="E49" s="237"/>
      <c r="F49" s="237"/>
      <c r="G49" s="381" t="s">
        <v>590</v>
      </c>
      <c r="H49" s="381"/>
      <c r="I49" s="381"/>
      <c r="J49" s="381"/>
      <c r="K49" s="381"/>
      <c r="L49" s="381"/>
      <c r="M49" s="381"/>
      <c r="N49" s="381"/>
      <c r="O49" s="381"/>
    </row>
    <row r="50" spans="1:17" ht="13.2">
      <c r="B50" s="241"/>
      <c r="C50" s="237"/>
      <c r="D50" s="237"/>
      <c r="E50" s="237"/>
      <c r="F50" s="237"/>
      <c r="G50" s="1247"/>
      <c r="H50" s="1247"/>
      <c r="I50" s="1247"/>
      <c r="J50" s="1247"/>
      <c r="K50" s="380" t="s">
        <v>584</v>
      </c>
      <c r="L50" s="380" t="s">
        <v>583</v>
      </c>
      <c r="M50" s="379" t="s">
        <v>582</v>
      </c>
      <c r="N50" s="379" t="s">
        <v>581</v>
      </c>
      <c r="O50" s="379" t="s">
        <v>580</v>
      </c>
    </row>
    <row r="51" spans="1:17" ht="13.2">
      <c r="B51" s="241"/>
      <c r="C51" s="237"/>
      <c r="D51" s="237"/>
      <c r="E51" s="237"/>
      <c r="F51" s="237"/>
      <c r="G51" s="1240" t="s">
        <v>579</v>
      </c>
      <c r="H51" s="1240"/>
      <c r="I51" s="1248" t="s">
        <v>577</v>
      </c>
      <c r="J51" s="1248"/>
      <c r="K51" s="1243"/>
      <c r="L51" s="1243"/>
      <c r="M51" s="1243"/>
      <c r="N51" s="1243"/>
      <c r="O51" s="1243"/>
    </row>
    <row r="52" spans="1:17" ht="13.2">
      <c r="B52" s="241"/>
      <c r="C52" s="237"/>
      <c r="D52" s="237"/>
      <c r="E52" s="237"/>
      <c r="F52" s="237"/>
      <c r="G52" s="1240"/>
      <c r="H52" s="1240"/>
      <c r="I52" s="1248"/>
      <c r="J52" s="1248"/>
      <c r="K52" s="1244"/>
      <c r="L52" s="1244"/>
      <c r="M52" s="1244"/>
      <c r="N52" s="1244"/>
      <c r="O52" s="1244"/>
    </row>
    <row r="53" spans="1:17" ht="13.2">
      <c r="A53" s="370"/>
      <c r="B53" s="241"/>
      <c r="C53" s="237"/>
      <c r="D53" s="237"/>
      <c r="E53" s="237"/>
      <c r="F53" s="237"/>
      <c r="G53" s="1240"/>
      <c r="H53" s="1240"/>
      <c r="I53" s="1239" t="s">
        <v>589</v>
      </c>
      <c r="J53" s="1239"/>
      <c r="K53" s="1249"/>
      <c r="L53" s="1249"/>
      <c r="M53" s="1249"/>
      <c r="N53" s="1249"/>
      <c r="O53" s="1249"/>
    </row>
    <row r="54" spans="1:17" ht="13.2">
      <c r="A54" s="370"/>
      <c r="B54" s="241"/>
      <c r="C54" s="237"/>
      <c r="D54" s="237"/>
      <c r="E54" s="237"/>
      <c r="F54" s="237"/>
      <c r="G54" s="1240"/>
      <c r="H54" s="1240"/>
      <c r="I54" s="1239"/>
      <c r="J54" s="1239"/>
      <c r="K54" s="1242"/>
      <c r="L54" s="1242"/>
      <c r="M54" s="1242"/>
      <c r="N54" s="1242"/>
      <c r="O54" s="1242"/>
    </row>
    <row r="55" spans="1:17" ht="13.2">
      <c r="A55" s="370"/>
      <c r="B55" s="241"/>
      <c r="C55" s="237"/>
      <c r="D55" s="237"/>
      <c r="E55" s="237"/>
      <c r="F55" s="237"/>
      <c r="G55" s="1239" t="s">
        <v>578</v>
      </c>
      <c r="H55" s="1239"/>
      <c r="I55" s="1239" t="s">
        <v>577</v>
      </c>
      <c r="J55" s="1239"/>
      <c r="K55" s="1243"/>
      <c r="L55" s="1243"/>
      <c r="M55" s="1243"/>
      <c r="N55" s="1243"/>
      <c r="O55" s="1243"/>
    </row>
    <row r="56" spans="1:17" ht="13.2">
      <c r="A56" s="370"/>
      <c r="B56" s="241"/>
      <c r="C56" s="237"/>
      <c r="D56" s="237"/>
      <c r="E56" s="237"/>
      <c r="F56" s="237"/>
      <c r="G56" s="1239"/>
      <c r="H56" s="1239"/>
      <c r="I56" s="1239"/>
      <c r="J56" s="1239"/>
      <c r="K56" s="1244"/>
      <c r="L56" s="1244"/>
      <c r="M56" s="1244"/>
      <c r="N56" s="1244"/>
      <c r="O56" s="1244"/>
    </row>
    <row r="57" spans="1:17" s="370" customFormat="1" ht="13.2">
      <c r="B57" s="371"/>
      <c r="C57" s="378"/>
      <c r="D57" s="378"/>
      <c r="E57" s="378"/>
      <c r="F57" s="378"/>
      <c r="G57" s="1239"/>
      <c r="H57" s="1239"/>
      <c r="I57" s="1236" t="s">
        <v>589</v>
      </c>
      <c r="J57" s="1236"/>
      <c r="K57" s="1245"/>
      <c r="L57" s="1245"/>
      <c r="M57" s="1245"/>
      <c r="N57" s="1245"/>
      <c r="O57" s="1245"/>
      <c r="P57" s="376"/>
      <c r="Q57" s="371"/>
    </row>
    <row r="58" spans="1:17" s="370" customFormat="1" ht="13.2">
      <c r="A58" s="236"/>
      <c r="B58" s="371"/>
      <c r="C58" s="378"/>
      <c r="D58" s="378"/>
      <c r="E58" s="378"/>
      <c r="F58" s="378"/>
      <c r="G58" s="1239"/>
      <c r="H58" s="1239"/>
      <c r="I58" s="1236"/>
      <c r="J58" s="1236"/>
      <c r="K58" s="1242"/>
      <c r="L58" s="1242"/>
      <c r="M58" s="1242"/>
      <c r="N58" s="1242"/>
      <c r="O58" s="1242"/>
      <c r="P58" s="376"/>
      <c r="Q58" s="371"/>
    </row>
    <row r="59" spans="1:17" s="370" customFormat="1" ht="13.2">
      <c r="A59" s="236"/>
      <c r="B59" s="371"/>
      <c r="C59" s="378"/>
      <c r="D59" s="378"/>
      <c r="E59" s="378"/>
      <c r="F59" s="378"/>
      <c r="G59" s="378"/>
      <c r="H59" s="378"/>
      <c r="I59" s="378"/>
      <c r="J59" s="378"/>
      <c r="K59" s="377"/>
      <c r="L59" s="377"/>
      <c r="M59" s="377"/>
      <c r="N59" s="377"/>
      <c r="O59" s="377"/>
      <c r="P59" s="376"/>
      <c r="Q59" s="371"/>
    </row>
    <row r="60" spans="1:17" s="370" customFormat="1" ht="13.2">
      <c r="A60" s="236"/>
      <c r="B60" s="371"/>
      <c r="C60" s="378"/>
      <c r="D60" s="378"/>
      <c r="E60" s="378"/>
      <c r="F60" s="378"/>
      <c r="G60" s="378"/>
      <c r="H60" s="378"/>
      <c r="I60" s="378"/>
      <c r="J60" s="378"/>
      <c r="K60" s="377"/>
      <c r="L60" s="377"/>
      <c r="M60" s="377"/>
      <c r="N60" s="377"/>
      <c r="O60" s="377"/>
      <c r="P60" s="376"/>
      <c r="Q60" s="371"/>
    </row>
    <row r="61" spans="1:17" s="370" customFormat="1" ht="13.2">
      <c r="A61" s="236"/>
      <c r="B61" s="375"/>
      <c r="C61" s="374"/>
      <c r="D61" s="374"/>
      <c r="E61" s="374"/>
      <c r="F61" s="374"/>
      <c r="G61" s="374"/>
      <c r="H61" s="374"/>
      <c r="I61" s="374"/>
      <c r="J61" s="374"/>
      <c r="K61" s="374"/>
      <c r="L61" s="374"/>
      <c r="M61" s="373"/>
      <c r="N61" s="373"/>
      <c r="O61" s="373"/>
      <c r="P61" s="372"/>
      <c r="Q61" s="371"/>
    </row>
    <row r="62" spans="1:17" ht="13.2">
      <c r="B62" s="369"/>
      <c r="C62" s="369"/>
      <c r="D62" s="369"/>
      <c r="E62" s="369"/>
      <c r="F62" s="369"/>
      <c r="G62" s="369"/>
      <c r="H62" s="369"/>
      <c r="I62" s="369"/>
      <c r="J62" s="369"/>
      <c r="K62" s="369"/>
      <c r="L62" s="369"/>
      <c r="M62" s="369"/>
      <c r="N62" s="369"/>
      <c r="O62" s="369"/>
      <c r="P62" s="369"/>
      <c r="Q62" s="237"/>
    </row>
    <row r="63" spans="1:17" ht="16.2">
      <c r="B63" s="294" t="s">
        <v>588</v>
      </c>
      <c r="C63" s="237"/>
      <c r="D63" s="237"/>
      <c r="E63" s="237"/>
      <c r="F63" s="237"/>
      <c r="G63" s="237"/>
      <c r="H63" s="237"/>
      <c r="I63" s="237"/>
      <c r="J63" s="237"/>
      <c r="K63" s="237"/>
      <c r="L63" s="237"/>
      <c r="M63" s="237"/>
      <c r="N63" s="237"/>
      <c r="O63" s="237"/>
    </row>
    <row r="64" spans="1:17" ht="13.2">
      <c r="B64" s="241"/>
      <c r="C64" s="237"/>
      <c r="D64" s="237"/>
      <c r="E64" s="237"/>
      <c r="F64" s="237"/>
      <c r="G64" s="368" t="s">
        <v>587</v>
      </c>
      <c r="I64" s="366"/>
      <c r="J64" s="366"/>
      <c r="K64" s="366"/>
      <c r="L64" s="366"/>
      <c r="M64" s="366"/>
      <c r="N64" s="367"/>
      <c r="O64" s="366"/>
    </row>
    <row r="65" spans="2:30" ht="13.2">
      <c r="B65" s="241"/>
      <c r="C65" s="237"/>
      <c r="D65" s="237"/>
      <c r="E65" s="237"/>
      <c r="F65" s="237"/>
      <c r="G65" s="1238" t="s">
        <v>586</v>
      </c>
      <c r="H65" s="1238"/>
      <c r="I65" s="1238"/>
      <c r="J65" s="1238"/>
      <c r="K65" s="1238"/>
      <c r="L65" s="1238"/>
      <c r="M65" s="1238"/>
      <c r="N65" s="1238"/>
      <c r="O65" s="1238"/>
    </row>
    <row r="66" spans="2:30" ht="13.2">
      <c r="B66" s="241"/>
      <c r="C66" s="237"/>
      <c r="D66" s="237"/>
      <c r="E66" s="237"/>
      <c r="F66" s="237"/>
      <c r="G66" s="1238"/>
      <c r="H66" s="1238"/>
      <c r="I66" s="1238"/>
      <c r="J66" s="1238"/>
      <c r="K66" s="1238"/>
      <c r="L66" s="1238"/>
      <c r="M66" s="1238"/>
      <c r="N66" s="1238"/>
      <c r="O66" s="1238"/>
    </row>
    <row r="67" spans="2:30" ht="13.2">
      <c r="B67" s="241"/>
      <c r="C67" s="237"/>
      <c r="D67" s="237"/>
      <c r="E67" s="237"/>
      <c r="F67" s="237"/>
      <c r="G67" s="1238"/>
      <c r="H67" s="1238"/>
      <c r="I67" s="1238"/>
      <c r="J67" s="1238"/>
      <c r="K67" s="1238"/>
      <c r="L67" s="1238"/>
      <c r="M67" s="1238"/>
      <c r="N67" s="1238"/>
      <c r="O67" s="1238"/>
    </row>
    <row r="68" spans="2:30" ht="13.2">
      <c r="B68" s="241"/>
      <c r="C68" s="237"/>
      <c r="D68" s="237"/>
      <c r="E68" s="237"/>
      <c r="F68" s="237"/>
      <c r="G68" s="1238"/>
      <c r="H68" s="1238"/>
      <c r="I68" s="1238"/>
      <c r="J68" s="1238"/>
      <c r="K68" s="1238"/>
      <c r="L68" s="1238"/>
      <c r="M68" s="1238"/>
      <c r="N68" s="1238"/>
      <c r="O68" s="1238"/>
    </row>
    <row r="69" spans="2:30" ht="13.2">
      <c r="B69" s="241"/>
      <c r="C69" s="237"/>
      <c r="D69" s="237"/>
      <c r="E69" s="237"/>
      <c r="F69" s="237"/>
      <c r="G69" s="1238"/>
      <c r="H69" s="1238"/>
      <c r="I69" s="1238"/>
      <c r="J69" s="1238"/>
      <c r="K69" s="1238"/>
      <c r="L69" s="1238"/>
      <c r="M69" s="1238"/>
      <c r="N69" s="1238"/>
      <c r="O69" s="1238"/>
    </row>
    <row r="70" spans="2:30" ht="13.2">
      <c r="B70" s="241"/>
      <c r="C70" s="237"/>
      <c r="D70" s="237"/>
      <c r="E70" s="237"/>
      <c r="F70" s="237"/>
      <c r="G70" s="237"/>
      <c r="H70" s="365"/>
      <c r="I70" s="365"/>
      <c r="J70" s="362"/>
      <c r="K70" s="362"/>
      <c r="L70" s="361"/>
      <c r="M70" s="362"/>
      <c r="N70" s="361"/>
      <c r="O70" s="360"/>
    </row>
    <row r="71" spans="2:30" ht="13.2">
      <c r="B71" s="241"/>
      <c r="C71" s="237"/>
      <c r="D71" s="237"/>
      <c r="E71" s="237"/>
      <c r="F71" s="237"/>
      <c r="G71" s="364" t="s">
        <v>585</v>
      </c>
      <c r="I71" s="363"/>
      <c r="J71" s="362"/>
      <c r="K71" s="362"/>
      <c r="L71" s="361"/>
      <c r="M71" s="362"/>
      <c r="N71" s="361"/>
      <c r="O71" s="360"/>
    </row>
    <row r="72" spans="2:30" ht="13.2">
      <c r="B72" s="241"/>
      <c r="C72" s="237"/>
      <c r="D72" s="237"/>
      <c r="E72" s="237"/>
      <c r="F72" s="237"/>
      <c r="G72" s="1239"/>
      <c r="H72" s="1239"/>
      <c r="I72" s="1239"/>
      <c r="J72" s="1239"/>
      <c r="K72" s="359" t="s">
        <v>584</v>
      </c>
      <c r="L72" s="359" t="s">
        <v>583</v>
      </c>
      <c r="M72" s="358" t="s">
        <v>582</v>
      </c>
      <c r="N72" s="358" t="s">
        <v>581</v>
      </c>
      <c r="O72" s="358" t="s">
        <v>580</v>
      </c>
    </row>
    <row r="73" spans="2:30" ht="13.2">
      <c r="B73" s="241"/>
      <c r="C73" s="237"/>
      <c r="D73" s="237"/>
      <c r="E73" s="237"/>
      <c r="F73" s="237"/>
      <c r="G73" s="1240" t="s">
        <v>579</v>
      </c>
      <c r="H73" s="1240"/>
      <c r="I73" s="1240" t="s">
        <v>577</v>
      </c>
      <c r="J73" s="1240"/>
      <c r="K73" s="1235">
        <v>265.39999999999998</v>
      </c>
      <c r="L73" s="1235">
        <v>265.3</v>
      </c>
      <c r="M73" s="1235">
        <v>264.3</v>
      </c>
      <c r="N73" s="1235">
        <v>253.3</v>
      </c>
      <c r="O73" s="1235">
        <v>258.2</v>
      </c>
      <c r="S73" s="236">
        <v>9.9</v>
      </c>
    </row>
    <row r="74" spans="2:30" ht="13.2">
      <c r="B74" s="241"/>
      <c r="C74" s="237"/>
      <c r="D74" s="237"/>
      <c r="E74" s="237"/>
      <c r="F74" s="237"/>
      <c r="G74" s="1240"/>
      <c r="H74" s="1240"/>
      <c r="I74" s="1240"/>
      <c r="J74" s="1240"/>
      <c r="K74" s="1235"/>
      <c r="L74" s="1235"/>
      <c r="M74" s="1235"/>
      <c r="N74" s="1235"/>
      <c r="O74" s="1235"/>
    </row>
    <row r="75" spans="2:30" ht="13.2">
      <c r="B75" s="241"/>
      <c r="C75" s="237"/>
      <c r="D75" s="237"/>
      <c r="E75" s="237"/>
      <c r="F75" s="237"/>
      <c r="G75" s="1240"/>
      <c r="H75" s="1240"/>
      <c r="I75" s="1239" t="s">
        <v>576</v>
      </c>
      <c r="J75" s="1239"/>
      <c r="K75" s="1241">
        <v>18.2</v>
      </c>
      <c r="L75" s="1241">
        <v>17.399999999999999</v>
      </c>
      <c r="M75" s="1241">
        <v>16.100000000000001</v>
      </c>
      <c r="N75" s="1241">
        <v>14.7</v>
      </c>
      <c r="O75" s="1241">
        <v>13.7</v>
      </c>
      <c r="U75" s="236">
        <v>81.2</v>
      </c>
      <c r="W75" s="236">
        <v>87.2</v>
      </c>
      <c r="Y75" s="236">
        <v>99.8</v>
      </c>
      <c r="AA75" s="236">
        <v>109.5</v>
      </c>
      <c r="AC75" s="236">
        <v>115.2</v>
      </c>
    </row>
    <row r="76" spans="2:30" ht="13.2">
      <c r="B76" s="241"/>
      <c r="C76" s="237"/>
      <c r="D76" s="237"/>
      <c r="E76" s="237"/>
      <c r="F76" s="237"/>
      <c r="G76" s="1240"/>
      <c r="H76" s="1240"/>
      <c r="I76" s="1239"/>
      <c r="J76" s="1239"/>
      <c r="K76" s="1242"/>
      <c r="L76" s="1242"/>
      <c r="M76" s="1242"/>
      <c r="N76" s="1242"/>
      <c r="O76" s="1242"/>
    </row>
    <row r="77" spans="2:30" ht="13.2">
      <c r="B77" s="241"/>
      <c r="C77" s="237"/>
      <c r="D77" s="237"/>
      <c r="E77" s="237"/>
      <c r="F77" s="237"/>
      <c r="G77" s="1239" t="s">
        <v>578</v>
      </c>
      <c r="H77" s="1239"/>
      <c r="I77" s="1239" t="s">
        <v>577</v>
      </c>
      <c r="J77" s="1239"/>
      <c r="K77" s="1235">
        <v>206</v>
      </c>
      <c r="L77" s="1235">
        <v>199.1</v>
      </c>
      <c r="M77" s="1235">
        <v>208.1</v>
      </c>
      <c r="N77" s="1235">
        <v>239.1</v>
      </c>
      <c r="O77" s="1235">
        <v>244</v>
      </c>
      <c r="R77" s="236">
        <v>12.3</v>
      </c>
      <c r="T77" s="236">
        <v>11.1</v>
      </c>
    </row>
    <row r="78" spans="2:30" ht="13.2">
      <c r="B78" s="241"/>
      <c r="C78" s="237"/>
      <c r="D78" s="237"/>
      <c r="E78" s="237"/>
      <c r="F78" s="237"/>
      <c r="G78" s="1239"/>
      <c r="H78" s="1239"/>
      <c r="I78" s="1239"/>
      <c r="J78" s="1239"/>
      <c r="K78" s="1235"/>
      <c r="L78" s="1235"/>
      <c r="M78" s="1235"/>
      <c r="N78" s="1235"/>
      <c r="O78" s="1235"/>
    </row>
    <row r="79" spans="2:30" ht="13.2">
      <c r="B79" s="241"/>
      <c r="C79" s="237"/>
      <c r="D79" s="237"/>
      <c r="E79" s="237"/>
      <c r="F79" s="237"/>
      <c r="G79" s="1239"/>
      <c r="H79" s="1239"/>
      <c r="I79" s="1236" t="s">
        <v>576</v>
      </c>
      <c r="J79" s="1236"/>
      <c r="K79" s="1237">
        <v>15.7</v>
      </c>
      <c r="L79" s="1237">
        <v>14.9</v>
      </c>
      <c r="M79" s="1237">
        <v>14.2</v>
      </c>
      <c r="N79" s="1237">
        <v>15.9</v>
      </c>
      <c r="O79" s="1237">
        <v>15.4</v>
      </c>
      <c r="V79" s="236">
        <v>53.5</v>
      </c>
      <c r="X79" s="236">
        <v>48.2</v>
      </c>
      <c r="Z79" s="236">
        <v>34.200000000000003</v>
      </c>
      <c r="AB79" s="236">
        <v>30.3</v>
      </c>
      <c r="AD79" s="236">
        <v>28.9</v>
      </c>
    </row>
    <row r="80" spans="2:30" ht="13.2">
      <c r="B80" s="241"/>
      <c r="C80" s="237"/>
      <c r="D80" s="237"/>
      <c r="E80" s="237"/>
      <c r="F80" s="237"/>
      <c r="G80" s="1239"/>
      <c r="H80" s="1239"/>
      <c r="I80" s="1236"/>
      <c r="J80" s="1236"/>
      <c r="K80" s="1237"/>
      <c r="L80" s="1237"/>
      <c r="M80" s="1237"/>
      <c r="N80" s="1237"/>
      <c r="O80" s="1237"/>
    </row>
    <row r="81" spans="2:17" ht="13.2">
      <c r="B81" s="241"/>
      <c r="C81" s="237"/>
      <c r="D81" s="237"/>
      <c r="E81" s="237"/>
      <c r="F81" s="237"/>
      <c r="G81" s="237"/>
      <c r="H81" s="237"/>
      <c r="I81" s="237"/>
      <c r="J81" s="237"/>
      <c r="K81" s="237"/>
      <c r="L81" s="237"/>
      <c r="M81" s="237"/>
      <c r="N81" s="237"/>
      <c r="O81" s="237"/>
    </row>
    <row r="82" spans="2:17" ht="16.2">
      <c r="B82" s="241"/>
      <c r="C82" s="237"/>
      <c r="D82" s="237"/>
      <c r="E82" s="237"/>
      <c r="F82" s="237"/>
      <c r="G82" s="237"/>
      <c r="H82" s="237"/>
      <c r="I82" s="237"/>
      <c r="J82" s="237"/>
      <c r="K82" s="357"/>
      <c r="L82" s="357"/>
      <c r="M82" s="357"/>
      <c r="N82" s="357"/>
      <c r="O82" s="357"/>
    </row>
    <row r="83" spans="2:17" ht="13.2">
      <c r="B83" s="327"/>
      <c r="C83" s="293"/>
      <c r="D83" s="293"/>
      <c r="E83" s="293"/>
      <c r="F83" s="293"/>
      <c r="G83" s="293"/>
      <c r="H83" s="293"/>
      <c r="I83" s="293"/>
      <c r="J83" s="293"/>
      <c r="K83" s="293"/>
      <c r="L83" s="293"/>
      <c r="M83" s="293"/>
      <c r="N83" s="293"/>
      <c r="O83" s="293"/>
      <c r="P83" s="328"/>
    </row>
    <row r="84" spans="2:17" ht="13.2">
      <c r="H84" s="237"/>
      <c r="I84" s="237"/>
      <c r="J84" s="237"/>
      <c r="K84" s="237"/>
      <c r="L84" s="237"/>
      <c r="M84" s="237"/>
      <c r="N84" s="237"/>
      <c r="O84" s="237"/>
      <c r="P84" s="237"/>
      <c r="Q84" s="237"/>
    </row>
    <row r="85" spans="2:17" ht="13.2">
      <c r="B85" s="237"/>
      <c r="C85" s="237"/>
      <c r="D85" s="237"/>
      <c r="E85" s="237"/>
      <c r="F85" s="237"/>
      <c r="G85" s="237"/>
      <c r="H85" s="237"/>
      <c r="I85" s="237"/>
      <c r="J85" s="237"/>
      <c r="K85" s="237"/>
      <c r="L85" s="237"/>
      <c r="M85" s="237"/>
      <c r="N85" s="237"/>
      <c r="O85" s="237"/>
      <c r="P85" s="237"/>
      <c r="Q85" s="237"/>
    </row>
    <row r="86" spans="2:17" ht="13.2" hidden="1">
      <c r="B86" s="237"/>
      <c r="C86" s="237"/>
      <c r="D86" s="237"/>
      <c r="E86" s="237"/>
      <c r="F86" s="237"/>
      <c r="G86" s="237"/>
      <c r="H86" s="237"/>
      <c r="I86" s="237"/>
      <c r="J86" s="237"/>
      <c r="K86" s="237"/>
      <c r="L86" s="237"/>
      <c r="M86" s="237"/>
      <c r="N86" s="237"/>
      <c r="O86" s="237"/>
      <c r="P86" s="237"/>
      <c r="Q86" s="237"/>
    </row>
    <row r="87" spans="2:17" ht="13.2" hidden="1">
      <c r="B87" s="237"/>
      <c r="C87" s="237"/>
      <c r="D87" s="237"/>
      <c r="E87" s="237"/>
      <c r="F87" s="237"/>
      <c r="G87" s="237"/>
      <c r="H87" s="237"/>
      <c r="I87" s="237"/>
      <c r="J87" s="237"/>
      <c r="K87" s="356"/>
      <c r="L87" s="237"/>
      <c r="M87" s="237"/>
      <c r="N87" s="237"/>
      <c r="O87" s="237"/>
      <c r="P87" s="237"/>
      <c r="Q87" s="237"/>
    </row>
    <row r="88" spans="2:17" ht="13.2" hidden="1">
      <c r="B88" s="237"/>
      <c r="C88" s="237"/>
      <c r="D88" s="237"/>
      <c r="E88" s="237"/>
      <c r="F88" s="237"/>
      <c r="G88" s="237"/>
      <c r="H88" s="237"/>
      <c r="I88" s="237"/>
      <c r="J88" s="237"/>
      <c r="K88" s="237"/>
      <c r="L88" s="237"/>
      <c r="M88" s="237"/>
      <c r="N88" s="237"/>
      <c r="O88" s="237"/>
      <c r="P88" s="237"/>
      <c r="Q88" s="237"/>
    </row>
    <row r="89" spans="2:17" ht="13.2" hidden="1">
      <c r="B89" s="237"/>
      <c r="C89" s="237"/>
      <c r="D89" s="237"/>
      <c r="E89" s="237"/>
      <c r="F89" s="237"/>
      <c r="G89" s="237"/>
      <c r="H89" s="237"/>
      <c r="I89" s="237"/>
      <c r="J89" s="237"/>
      <c r="K89" s="237"/>
      <c r="L89" s="237"/>
      <c r="M89" s="237"/>
      <c r="N89" s="237"/>
      <c r="O89" s="237"/>
      <c r="P89" s="237"/>
      <c r="Q89" s="237"/>
    </row>
    <row r="90" spans="2:17" ht="13.2" hidden="1">
      <c r="B90" s="237"/>
      <c r="C90" s="237"/>
      <c r="D90" s="237"/>
      <c r="E90" s="237"/>
      <c r="F90" s="237"/>
      <c r="G90" s="237"/>
      <c r="H90" s="237"/>
      <c r="I90" s="237"/>
      <c r="J90" s="237"/>
      <c r="K90" s="237"/>
      <c r="L90" s="237"/>
      <c r="M90" s="237"/>
      <c r="N90" s="237"/>
      <c r="O90" s="237"/>
      <c r="P90" s="237"/>
      <c r="Q90" s="237"/>
    </row>
    <row r="91" spans="2:17" ht="13.2" hidden="1">
      <c r="B91" s="237"/>
      <c r="C91" s="237"/>
      <c r="D91" s="237"/>
      <c r="E91" s="237"/>
      <c r="F91" s="237"/>
      <c r="G91" s="237"/>
      <c r="H91" s="237"/>
      <c r="I91" s="237"/>
      <c r="J91" s="237"/>
      <c r="K91" s="237"/>
      <c r="L91" s="237"/>
      <c r="M91" s="237"/>
      <c r="N91" s="237"/>
      <c r="O91" s="237"/>
      <c r="P91" s="237"/>
      <c r="Q91" s="237"/>
    </row>
    <row r="92" spans="2:17" ht="13.5" hidden="1" customHeight="1">
      <c r="B92" s="237"/>
      <c r="C92" s="237"/>
      <c r="D92" s="237"/>
      <c r="E92" s="237"/>
      <c r="F92" s="237"/>
      <c r="G92" s="237"/>
      <c r="H92" s="237"/>
      <c r="I92" s="237"/>
      <c r="J92" s="237"/>
      <c r="K92" s="237"/>
      <c r="L92" s="237"/>
      <c r="M92" s="237"/>
      <c r="N92" s="237"/>
      <c r="O92" s="237"/>
      <c r="P92" s="237"/>
      <c r="Q92" s="237"/>
    </row>
    <row r="93" spans="2:17" ht="13.5" hidden="1" customHeight="1">
      <c r="B93" s="237"/>
      <c r="C93" s="237"/>
      <c r="D93" s="237"/>
      <c r="E93" s="237"/>
      <c r="F93" s="237"/>
      <c r="G93" s="237"/>
      <c r="H93" s="237"/>
      <c r="I93" s="237"/>
      <c r="J93" s="237"/>
      <c r="K93" s="237"/>
      <c r="L93" s="237"/>
      <c r="M93" s="237"/>
      <c r="N93" s="237"/>
      <c r="O93" s="237"/>
      <c r="P93" s="237"/>
      <c r="Q93" s="237"/>
    </row>
    <row r="94" spans="2:17" ht="13.5" hidden="1" customHeight="1">
      <c r="B94" s="237"/>
      <c r="C94" s="237"/>
      <c r="D94" s="237"/>
      <c r="E94" s="237"/>
      <c r="F94" s="237"/>
      <c r="G94" s="237"/>
      <c r="H94" s="237"/>
      <c r="I94" s="237"/>
      <c r="J94" s="237"/>
      <c r="K94" s="237"/>
      <c r="L94" s="237"/>
      <c r="M94" s="237"/>
      <c r="N94" s="237"/>
      <c r="O94" s="237"/>
      <c r="P94" s="237"/>
      <c r="Q94" s="237"/>
    </row>
    <row r="95" spans="2:17" ht="13.5" hidden="1" customHeight="1">
      <c r="B95" s="237"/>
      <c r="C95" s="237"/>
      <c r="D95" s="237"/>
      <c r="E95" s="237"/>
      <c r="F95" s="237"/>
      <c r="G95" s="237"/>
      <c r="H95" s="237"/>
      <c r="I95" s="237"/>
      <c r="J95" s="237"/>
      <c r="K95" s="237"/>
      <c r="L95" s="237"/>
      <c r="M95" s="237"/>
      <c r="N95" s="237"/>
      <c r="O95" s="237"/>
      <c r="P95" s="237"/>
      <c r="Q95" s="237"/>
    </row>
    <row r="96" spans="2:17" ht="13.5" hidden="1" customHeight="1">
      <c r="B96" s="237"/>
      <c r="C96" s="237"/>
      <c r="D96" s="237"/>
      <c r="E96" s="237"/>
      <c r="F96" s="237"/>
      <c r="G96" s="237"/>
      <c r="H96" s="237"/>
      <c r="I96" s="237"/>
      <c r="J96" s="237"/>
      <c r="K96" s="237"/>
      <c r="L96" s="237"/>
      <c r="M96" s="237"/>
      <c r="N96" s="237"/>
      <c r="O96" s="237"/>
      <c r="P96" s="237"/>
      <c r="Q96" s="237"/>
    </row>
    <row r="97" spans="2:17" ht="13.5" hidden="1" customHeight="1">
      <c r="B97" s="237"/>
      <c r="C97" s="237"/>
      <c r="D97" s="237"/>
      <c r="E97" s="237"/>
      <c r="F97" s="237"/>
      <c r="G97" s="237"/>
      <c r="H97" s="237"/>
      <c r="I97" s="237"/>
      <c r="J97" s="237"/>
      <c r="K97" s="237"/>
      <c r="L97" s="237"/>
      <c r="M97" s="237"/>
      <c r="N97" s="237"/>
      <c r="O97" s="237"/>
      <c r="P97" s="237"/>
      <c r="Q97" s="237"/>
    </row>
    <row r="98" spans="2:17" ht="13.5" hidden="1" customHeight="1">
      <c r="B98" s="237"/>
      <c r="C98" s="237"/>
      <c r="D98" s="237"/>
      <c r="E98" s="237"/>
      <c r="F98" s="237"/>
      <c r="G98" s="237"/>
      <c r="H98" s="237"/>
      <c r="I98" s="237"/>
      <c r="J98" s="237"/>
      <c r="K98" s="237"/>
      <c r="L98" s="237"/>
      <c r="M98" s="237"/>
      <c r="N98" s="237"/>
      <c r="O98" s="237"/>
      <c r="P98" s="237"/>
      <c r="Q98" s="237"/>
    </row>
    <row r="99" spans="2:17" ht="13.5" hidden="1" customHeight="1">
      <c r="B99" s="237"/>
      <c r="C99" s="237"/>
      <c r="D99" s="237"/>
      <c r="E99" s="237"/>
      <c r="F99" s="237"/>
      <c r="G99" s="237"/>
      <c r="H99" s="237"/>
      <c r="I99" s="237"/>
      <c r="J99" s="237"/>
      <c r="K99" s="237"/>
      <c r="L99" s="237"/>
      <c r="M99" s="237"/>
      <c r="N99" s="237"/>
      <c r="O99" s="237"/>
      <c r="P99" s="237"/>
      <c r="Q99" s="237"/>
    </row>
    <row r="100" spans="2:17" ht="13.5" hidden="1" customHeight="1">
      <c r="B100" s="237"/>
      <c r="C100" s="237"/>
      <c r="D100" s="237"/>
      <c r="E100" s="237"/>
      <c r="F100" s="237"/>
      <c r="G100" s="237"/>
      <c r="H100" s="237"/>
      <c r="I100" s="237"/>
      <c r="J100" s="237"/>
      <c r="K100" s="237"/>
      <c r="L100" s="237"/>
      <c r="M100" s="237"/>
      <c r="N100" s="237"/>
      <c r="O100" s="237"/>
      <c r="P100" s="237"/>
      <c r="Q100" s="237"/>
    </row>
    <row r="101" spans="2:17" ht="13.5" hidden="1" customHeight="1">
      <c r="B101" s="237"/>
      <c r="C101" s="237"/>
      <c r="D101" s="237"/>
      <c r="E101" s="237"/>
      <c r="F101" s="237"/>
      <c r="G101" s="237"/>
      <c r="H101" s="237"/>
      <c r="I101" s="237"/>
      <c r="J101" s="237"/>
      <c r="K101" s="237"/>
      <c r="L101" s="237"/>
      <c r="M101" s="237"/>
      <c r="N101" s="237"/>
      <c r="O101" s="237"/>
      <c r="P101" s="237"/>
      <c r="Q101" s="237"/>
    </row>
    <row r="102" spans="2:17" ht="13.5" hidden="1" customHeight="1">
      <c r="B102" s="237"/>
      <c r="C102" s="237"/>
      <c r="D102" s="237"/>
      <c r="E102" s="237"/>
      <c r="F102" s="237"/>
      <c r="G102" s="237"/>
      <c r="H102" s="237"/>
      <c r="I102" s="237"/>
      <c r="J102" s="237"/>
      <c r="K102" s="237"/>
      <c r="L102" s="237"/>
      <c r="M102" s="237"/>
      <c r="N102" s="237"/>
      <c r="O102" s="237"/>
      <c r="P102" s="237"/>
      <c r="Q102" s="237"/>
    </row>
    <row r="103" spans="2:17" ht="13.5" hidden="1" customHeight="1">
      <c r="B103" s="237"/>
      <c r="C103" s="237"/>
      <c r="D103" s="237"/>
      <c r="E103" s="237"/>
      <c r="F103" s="237"/>
      <c r="G103" s="237"/>
      <c r="H103" s="237"/>
      <c r="I103" s="237"/>
      <c r="J103" s="237"/>
      <c r="K103" s="237"/>
      <c r="L103" s="237"/>
      <c r="M103" s="237"/>
      <c r="N103" s="237"/>
      <c r="O103" s="237"/>
      <c r="P103" s="237"/>
      <c r="Q103" s="237"/>
    </row>
    <row r="104" spans="2:17" ht="13.5" hidden="1" customHeight="1">
      <c r="B104" s="237"/>
      <c r="C104" s="237"/>
      <c r="D104" s="237"/>
      <c r="E104" s="237"/>
      <c r="F104" s="237"/>
      <c r="G104" s="237"/>
      <c r="H104" s="237"/>
      <c r="I104" s="237"/>
      <c r="J104" s="237"/>
      <c r="K104" s="237"/>
      <c r="L104" s="237"/>
      <c r="M104" s="237"/>
      <c r="N104" s="237"/>
      <c r="O104" s="237"/>
      <c r="P104" s="237"/>
      <c r="Q104" s="237"/>
    </row>
    <row r="105" spans="2:17" ht="13.5" hidden="1" customHeight="1">
      <c r="B105" s="237"/>
      <c r="C105" s="237"/>
      <c r="D105" s="237"/>
      <c r="E105" s="237"/>
      <c r="F105" s="237"/>
      <c r="G105" s="237"/>
      <c r="H105" s="237"/>
      <c r="I105" s="237"/>
      <c r="J105" s="237"/>
      <c r="K105" s="237"/>
      <c r="L105" s="237"/>
      <c r="M105" s="237"/>
      <c r="N105" s="237"/>
      <c r="O105" s="237"/>
      <c r="P105" s="237"/>
      <c r="Q105" s="237"/>
    </row>
    <row r="106" spans="2:17" ht="13.5" hidden="1" customHeight="1">
      <c r="B106" s="237"/>
      <c r="C106" s="237"/>
      <c r="D106" s="237"/>
      <c r="E106" s="237"/>
      <c r="F106" s="237"/>
      <c r="G106" s="237"/>
      <c r="H106" s="237"/>
      <c r="I106" s="237"/>
      <c r="J106" s="237"/>
      <c r="K106" s="237"/>
      <c r="L106" s="237"/>
      <c r="M106" s="237"/>
      <c r="N106" s="237"/>
      <c r="O106" s="237"/>
      <c r="P106" s="237"/>
      <c r="Q106" s="237"/>
    </row>
    <row r="107" spans="2:17" ht="13.5" hidden="1" customHeight="1">
      <c r="B107" s="237"/>
      <c r="C107" s="237"/>
      <c r="D107" s="237"/>
      <c r="E107" s="237"/>
      <c r="F107" s="237"/>
      <c r="G107" s="237"/>
      <c r="H107" s="237"/>
      <c r="I107" s="237"/>
      <c r="J107" s="237"/>
      <c r="K107" s="237"/>
      <c r="L107" s="237"/>
      <c r="M107" s="237"/>
      <c r="N107" s="237"/>
      <c r="O107" s="237"/>
      <c r="P107" s="237"/>
      <c r="Q107" s="237"/>
    </row>
    <row r="108" spans="2:17" ht="13.5" hidden="1" customHeight="1">
      <c r="B108" s="237"/>
      <c r="C108" s="237"/>
      <c r="D108" s="237"/>
      <c r="E108" s="237"/>
      <c r="F108" s="237"/>
      <c r="G108" s="237"/>
      <c r="H108" s="237"/>
      <c r="I108" s="237"/>
      <c r="J108" s="237"/>
      <c r="K108" s="237"/>
      <c r="L108" s="237"/>
      <c r="M108" s="237"/>
      <c r="N108" s="237"/>
      <c r="O108" s="237"/>
      <c r="P108" s="237"/>
      <c r="Q108" s="237"/>
    </row>
    <row r="109" spans="2:17" ht="13.5" hidden="1" customHeight="1">
      <c r="B109" s="237"/>
      <c r="C109" s="237"/>
      <c r="D109" s="237"/>
      <c r="E109" s="237"/>
      <c r="F109" s="237"/>
      <c r="G109" s="237"/>
      <c r="H109" s="237"/>
      <c r="I109" s="237"/>
      <c r="J109" s="237"/>
      <c r="K109" s="237"/>
      <c r="L109" s="237"/>
      <c r="M109" s="237"/>
      <c r="N109" s="237"/>
      <c r="O109" s="237"/>
      <c r="P109" s="237"/>
      <c r="Q109" s="237"/>
    </row>
    <row r="110" spans="2:17" ht="13.5" hidden="1" customHeight="1">
      <c r="B110" s="237"/>
      <c r="C110" s="237"/>
      <c r="D110" s="237"/>
      <c r="E110" s="237"/>
      <c r="F110" s="237"/>
      <c r="G110" s="237"/>
      <c r="H110" s="237"/>
      <c r="I110" s="237"/>
      <c r="J110" s="237"/>
      <c r="K110" s="237"/>
      <c r="L110" s="237"/>
      <c r="M110" s="237"/>
      <c r="N110" s="237"/>
      <c r="O110" s="237"/>
      <c r="P110" s="237"/>
      <c r="Q110" s="237"/>
    </row>
    <row r="111" spans="2:17" ht="13.5" hidden="1" customHeight="1">
      <c r="B111" s="237"/>
      <c r="C111" s="237"/>
      <c r="D111" s="237"/>
      <c r="E111" s="237"/>
      <c r="F111" s="237"/>
      <c r="G111" s="237"/>
      <c r="H111" s="237"/>
      <c r="I111" s="237"/>
      <c r="J111" s="237"/>
      <c r="K111" s="237"/>
      <c r="L111" s="237"/>
      <c r="M111" s="237"/>
      <c r="N111" s="237"/>
      <c r="O111" s="237"/>
      <c r="P111" s="237"/>
      <c r="Q111" s="237"/>
    </row>
    <row r="112" spans="2:17" ht="13.5" hidden="1" customHeight="1">
      <c r="B112" s="237"/>
      <c r="C112" s="237"/>
      <c r="D112" s="237"/>
      <c r="E112" s="237"/>
      <c r="F112" s="237"/>
      <c r="G112" s="237"/>
      <c r="H112" s="237"/>
      <c r="I112" s="237"/>
      <c r="J112" s="237"/>
      <c r="K112" s="237"/>
      <c r="L112" s="237"/>
      <c r="M112" s="237"/>
      <c r="N112" s="237"/>
      <c r="O112" s="237"/>
      <c r="P112" s="237"/>
      <c r="Q112" s="237"/>
    </row>
    <row r="113" spans="2:17" ht="13.5" hidden="1" customHeight="1">
      <c r="B113" s="237"/>
      <c r="C113" s="237"/>
      <c r="D113" s="237"/>
      <c r="E113" s="237"/>
      <c r="F113" s="237"/>
      <c r="G113" s="237"/>
      <c r="H113" s="237"/>
      <c r="I113" s="237"/>
      <c r="J113" s="237"/>
      <c r="K113" s="237"/>
      <c r="L113" s="237"/>
      <c r="M113" s="237"/>
      <c r="N113" s="237"/>
      <c r="O113" s="237"/>
      <c r="P113" s="237"/>
      <c r="Q113" s="237"/>
    </row>
    <row r="114" spans="2:17" ht="13.5" hidden="1" customHeight="1">
      <c r="B114" s="237"/>
      <c r="C114" s="237"/>
      <c r="D114" s="237"/>
      <c r="E114" s="237"/>
      <c r="F114" s="237"/>
      <c r="G114" s="237"/>
      <c r="H114" s="237"/>
      <c r="I114" s="237"/>
      <c r="J114" s="237"/>
      <c r="K114" s="237"/>
      <c r="L114" s="237"/>
      <c r="M114" s="237"/>
      <c r="N114" s="237"/>
      <c r="O114" s="237"/>
      <c r="P114" s="237"/>
      <c r="Q114" s="237"/>
    </row>
    <row r="115" spans="2:17" ht="13.5" hidden="1" customHeight="1">
      <c r="B115" s="237"/>
      <c r="C115" s="237"/>
      <c r="D115" s="237"/>
      <c r="E115" s="237"/>
      <c r="F115" s="237"/>
      <c r="G115" s="237"/>
      <c r="H115" s="237"/>
      <c r="I115" s="237"/>
      <c r="J115" s="237"/>
      <c r="K115" s="237"/>
      <c r="L115" s="237"/>
      <c r="M115" s="237"/>
      <c r="N115" s="237"/>
      <c r="O115" s="237"/>
      <c r="P115" s="237"/>
      <c r="Q115" s="237"/>
    </row>
    <row r="116" spans="2:17" ht="13.5" hidden="1" customHeight="1">
      <c r="B116" s="237"/>
      <c r="C116" s="237"/>
      <c r="D116" s="237"/>
      <c r="E116" s="237"/>
      <c r="F116" s="237"/>
      <c r="G116" s="237"/>
      <c r="H116" s="237"/>
      <c r="I116" s="237"/>
      <c r="J116" s="237"/>
      <c r="K116" s="237"/>
      <c r="L116" s="237"/>
      <c r="M116" s="237"/>
      <c r="N116" s="237"/>
      <c r="O116" s="237"/>
      <c r="P116" s="237"/>
      <c r="Q116" s="237"/>
    </row>
    <row r="117" spans="2:17" ht="13.5" hidden="1" customHeight="1">
      <c r="B117" s="237"/>
      <c r="C117" s="237"/>
      <c r="D117" s="237"/>
      <c r="E117" s="237"/>
      <c r="F117" s="237"/>
      <c r="G117" s="237"/>
      <c r="H117" s="237"/>
      <c r="I117" s="237"/>
      <c r="J117" s="237"/>
      <c r="K117" s="237"/>
      <c r="L117" s="237"/>
      <c r="M117" s="237"/>
      <c r="N117" s="237"/>
      <c r="O117" s="237"/>
      <c r="P117" s="237"/>
      <c r="Q117" s="237"/>
    </row>
    <row r="118" spans="2:17" ht="13.5" hidden="1" customHeight="1">
      <c r="B118" s="237"/>
      <c r="C118" s="237"/>
      <c r="D118" s="237"/>
      <c r="E118" s="237"/>
      <c r="F118" s="237"/>
      <c r="G118" s="237"/>
      <c r="H118" s="237"/>
      <c r="I118" s="237"/>
      <c r="J118" s="237"/>
      <c r="K118" s="237"/>
      <c r="L118" s="237"/>
      <c r="M118" s="237"/>
      <c r="N118" s="237"/>
      <c r="O118" s="237"/>
      <c r="P118" s="237"/>
      <c r="Q118" s="237"/>
    </row>
    <row r="119" spans="2:17" ht="13.5" hidden="1" customHeight="1">
      <c r="B119" s="237"/>
      <c r="C119" s="237"/>
      <c r="D119" s="237"/>
      <c r="E119" s="237"/>
      <c r="F119" s="237"/>
      <c r="G119" s="237"/>
      <c r="H119" s="237"/>
      <c r="I119" s="237"/>
      <c r="J119" s="237"/>
      <c r="K119" s="237"/>
      <c r="L119" s="237"/>
      <c r="M119" s="237"/>
      <c r="N119" s="237"/>
      <c r="O119" s="237"/>
      <c r="P119" s="237"/>
      <c r="Q119" s="237"/>
    </row>
    <row r="120" spans="2:17" ht="13.5" hidden="1" customHeight="1">
      <c r="B120" s="237"/>
      <c r="C120" s="237"/>
      <c r="D120" s="237"/>
      <c r="E120" s="237"/>
      <c r="F120" s="237"/>
      <c r="G120" s="237"/>
      <c r="H120" s="237"/>
      <c r="I120" s="237"/>
      <c r="J120" s="237"/>
      <c r="K120" s="237"/>
      <c r="L120" s="237"/>
      <c r="M120" s="237"/>
      <c r="N120" s="237"/>
      <c r="O120" s="237"/>
      <c r="P120" s="237"/>
      <c r="Q120" s="237"/>
    </row>
    <row r="121" spans="2:17" ht="13.5" hidden="1" customHeight="1">
      <c r="B121" s="237"/>
      <c r="C121" s="237"/>
      <c r="D121" s="237"/>
      <c r="E121" s="237"/>
      <c r="F121" s="237"/>
      <c r="G121" s="237"/>
      <c r="H121" s="237"/>
      <c r="I121" s="237"/>
      <c r="J121" s="237"/>
      <c r="K121" s="237"/>
      <c r="L121" s="237"/>
      <c r="M121" s="237"/>
      <c r="N121" s="237"/>
      <c r="O121" s="237"/>
      <c r="P121" s="237"/>
      <c r="Q121" s="237"/>
    </row>
    <row r="122" spans="2:17" ht="13.5" hidden="1" customHeight="1">
      <c r="B122" s="237"/>
      <c r="C122" s="237"/>
      <c r="D122" s="237"/>
      <c r="E122" s="237"/>
      <c r="F122" s="237"/>
      <c r="G122" s="237"/>
      <c r="H122" s="237"/>
      <c r="I122" s="237"/>
      <c r="J122" s="237"/>
      <c r="K122" s="237"/>
      <c r="L122" s="237"/>
      <c r="M122" s="237"/>
      <c r="N122" s="237"/>
      <c r="O122" s="237"/>
      <c r="P122" s="237"/>
      <c r="Q122" s="237"/>
    </row>
    <row r="123" spans="2:17" ht="13.5" hidden="1" customHeight="1">
      <c r="B123" s="237"/>
      <c r="C123" s="237"/>
      <c r="D123" s="237"/>
      <c r="E123" s="237"/>
      <c r="F123" s="237"/>
      <c r="G123" s="237"/>
      <c r="H123" s="237"/>
      <c r="I123" s="237"/>
      <c r="J123" s="237"/>
      <c r="K123" s="237"/>
      <c r="L123" s="237"/>
      <c r="M123" s="237"/>
      <c r="N123" s="237"/>
      <c r="O123" s="237"/>
      <c r="P123" s="237"/>
      <c r="Q123" s="237"/>
    </row>
    <row r="124" spans="2:17" ht="13.5" hidden="1" customHeight="1">
      <c r="B124" s="237"/>
      <c r="C124" s="237"/>
      <c r="D124" s="237"/>
      <c r="E124" s="237"/>
      <c r="F124" s="237"/>
      <c r="G124" s="237"/>
      <c r="H124" s="237"/>
      <c r="I124" s="237"/>
      <c r="J124" s="237"/>
      <c r="K124" s="237"/>
      <c r="L124" s="237"/>
      <c r="M124" s="237"/>
      <c r="N124" s="237"/>
      <c r="O124" s="237"/>
      <c r="P124" s="237"/>
      <c r="Q124" s="237"/>
    </row>
    <row r="125" spans="2:17" ht="13.5" hidden="1" customHeight="1">
      <c r="B125" s="237"/>
      <c r="C125" s="237"/>
      <c r="D125" s="237"/>
      <c r="E125" s="237"/>
      <c r="F125" s="237"/>
      <c r="G125" s="237"/>
      <c r="H125" s="237"/>
      <c r="I125" s="237"/>
      <c r="J125" s="237"/>
      <c r="K125" s="237"/>
      <c r="L125" s="237"/>
      <c r="M125" s="237"/>
      <c r="N125" s="237"/>
      <c r="O125" s="237"/>
      <c r="P125" s="237"/>
      <c r="Q125" s="237"/>
    </row>
    <row r="126" spans="2:17" ht="13.5" hidden="1" customHeight="1">
      <c r="B126" s="237"/>
      <c r="C126" s="237"/>
      <c r="D126" s="237"/>
      <c r="E126" s="237"/>
      <c r="F126" s="237"/>
      <c r="G126" s="237"/>
      <c r="H126" s="237"/>
      <c r="I126" s="237"/>
      <c r="J126" s="237"/>
      <c r="K126" s="237"/>
      <c r="L126" s="237"/>
      <c r="M126" s="237"/>
      <c r="N126" s="237"/>
      <c r="O126" s="237"/>
      <c r="P126" s="237"/>
      <c r="Q126" s="237"/>
    </row>
    <row r="127" spans="2:17" ht="13.5" hidden="1" customHeight="1">
      <c r="B127" s="237"/>
      <c r="C127" s="237"/>
      <c r="D127" s="237"/>
      <c r="E127" s="237"/>
      <c r="F127" s="237"/>
      <c r="G127" s="237"/>
      <c r="H127" s="237"/>
      <c r="I127" s="237"/>
      <c r="J127" s="237"/>
      <c r="K127" s="237"/>
      <c r="L127" s="237"/>
      <c r="M127" s="237"/>
      <c r="N127" s="237"/>
      <c r="O127" s="237"/>
      <c r="P127" s="237"/>
      <c r="Q127" s="237"/>
    </row>
    <row r="128" spans="2:17" ht="13.5" hidden="1" customHeight="1">
      <c r="B128" s="237"/>
      <c r="C128" s="237"/>
      <c r="D128" s="237"/>
      <c r="E128" s="237"/>
      <c r="F128" s="237"/>
      <c r="G128" s="237"/>
      <c r="H128" s="237"/>
      <c r="I128" s="237"/>
      <c r="J128" s="237"/>
      <c r="K128" s="237"/>
      <c r="L128" s="237"/>
      <c r="M128" s="237"/>
      <c r="N128" s="237"/>
      <c r="O128" s="237"/>
      <c r="P128" s="237"/>
      <c r="Q128" s="237"/>
    </row>
    <row r="129" spans="2:17" ht="13.5" hidden="1" customHeight="1">
      <c r="B129" s="237"/>
      <c r="C129" s="237"/>
      <c r="D129" s="237"/>
      <c r="E129" s="237"/>
      <c r="F129" s="237"/>
      <c r="G129" s="237"/>
      <c r="H129" s="237"/>
      <c r="I129" s="237"/>
      <c r="J129" s="237"/>
      <c r="K129" s="237"/>
      <c r="L129" s="237"/>
      <c r="M129" s="237"/>
      <c r="N129" s="237"/>
      <c r="O129" s="237"/>
      <c r="P129" s="237"/>
      <c r="Q129" s="237"/>
    </row>
    <row r="130" spans="2:17" ht="13.5" hidden="1" customHeight="1">
      <c r="B130" s="237"/>
      <c r="C130" s="237"/>
      <c r="D130" s="237"/>
      <c r="E130" s="237"/>
      <c r="F130" s="237"/>
      <c r="G130" s="237"/>
      <c r="H130" s="237"/>
      <c r="I130" s="237"/>
      <c r="J130" s="237"/>
      <c r="K130" s="237"/>
      <c r="L130" s="237"/>
      <c r="M130" s="237"/>
      <c r="N130" s="237"/>
      <c r="O130" s="237"/>
      <c r="P130" s="237"/>
      <c r="Q130" s="237"/>
    </row>
    <row r="131" spans="2:17" ht="13.5" hidden="1" customHeight="1">
      <c r="B131" s="237"/>
      <c r="C131" s="237"/>
      <c r="D131" s="237"/>
      <c r="E131" s="237"/>
      <c r="F131" s="237"/>
      <c r="G131" s="237"/>
      <c r="H131" s="237"/>
      <c r="I131" s="237"/>
      <c r="J131" s="237"/>
      <c r="K131" s="237"/>
      <c r="L131" s="237"/>
      <c r="M131" s="237"/>
      <c r="N131" s="237"/>
      <c r="O131" s="237"/>
      <c r="P131" s="237"/>
      <c r="Q131" s="237"/>
    </row>
    <row r="132" spans="2:17" ht="13.5" hidden="1" customHeight="1">
      <c r="B132" s="237"/>
      <c r="C132" s="237"/>
      <c r="D132" s="237"/>
      <c r="E132" s="237"/>
      <c r="F132" s="237"/>
      <c r="G132" s="237"/>
      <c r="H132" s="237"/>
      <c r="I132" s="237"/>
      <c r="J132" s="237"/>
      <c r="K132" s="237"/>
      <c r="L132" s="237"/>
      <c r="M132" s="237"/>
      <c r="N132" s="237"/>
      <c r="O132" s="237"/>
      <c r="P132" s="237"/>
      <c r="Q132" s="237"/>
    </row>
    <row r="133" spans="2:17" ht="13.5" hidden="1" customHeight="1">
      <c r="B133" s="237"/>
      <c r="C133" s="237"/>
      <c r="D133" s="237"/>
      <c r="E133" s="237"/>
      <c r="F133" s="237"/>
      <c r="G133" s="237"/>
      <c r="H133" s="237"/>
      <c r="I133" s="237"/>
      <c r="J133" s="237"/>
      <c r="K133" s="237"/>
      <c r="L133" s="237"/>
      <c r="M133" s="237"/>
      <c r="N133" s="237"/>
      <c r="O133" s="237"/>
      <c r="P133" s="237"/>
      <c r="Q133" s="237"/>
    </row>
    <row r="134" spans="2:17" ht="13.5" hidden="1" customHeight="1">
      <c r="B134" s="237"/>
      <c r="C134" s="237"/>
      <c r="D134" s="237"/>
      <c r="E134" s="237"/>
      <c r="F134" s="237"/>
      <c r="G134" s="237"/>
      <c r="H134" s="237"/>
      <c r="I134" s="237"/>
      <c r="J134" s="237"/>
      <c r="K134" s="237"/>
      <c r="L134" s="237"/>
      <c r="M134" s="237"/>
      <c r="N134" s="237"/>
      <c r="O134" s="237"/>
      <c r="P134" s="237"/>
      <c r="Q134" s="237"/>
    </row>
    <row r="135" spans="2:17" ht="13.5" hidden="1" customHeight="1">
      <c r="B135" s="237"/>
      <c r="C135" s="237"/>
      <c r="D135" s="237"/>
      <c r="E135" s="237"/>
      <c r="F135" s="237"/>
      <c r="G135" s="237"/>
      <c r="H135" s="237"/>
      <c r="I135" s="237"/>
      <c r="J135" s="237"/>
      <c r="K135" s="237"/>
      <c r="L135" s="237"/>
      <c r="M135" s="237"/>
      <c r="N135" s="237"/>
      <c r="O135" s="237"/>
      <c r="P135" s="237"/>
      <c r="Q135" s="237"/>
    </row>
    <row r="136" spans="2:17" ht="13.5" hidden="1" customHeight="1">
      <c r="B136" s="237"/>
      <c r="C136" s="237"/>
      <c r="D136" s="237"/>
      <c r="E136" s="237"/>
      <c r="F136" s="237"/>
      <c r="G136" s="237"/>
      <c r="H136" s="237"/>
      <c r="I136" s="237"/>
      <c r="J136" s="237"/>
      <c r="K136" s="237"/>
      <c r="L136" s="237"/>
      <c r="M136" s="237"/>
      <c r="N136" s="237"/>
      <c r="O136" s="237"/>
      <c r="P136" s="237"/>
      <c r="Q136" s="237"/>
    </row>
    <row r="137" spans="2:17" ht="13.5" hidden="1" customHeight="1">
      <c r="B137" s="237"/>
      <c r="C137" s="237"/>
      <c r="D137" s="237"/>
      <c r="E137" s="237"/>
      <c r="F137" s="237"/>
      <c r="G137" s="237"/>
      <c r="H137" s="237"/>
      <c r="I137" s="237"/>
      <c r="J137" s="237"/>
      <c r="K137" s="237"/>
      <c r="L137" s="237"/>
      <c r="M137" s="237"/>
      <c r="N137" s="237"/>
      <c r="O137" s="237"/>
      <c r="P137" s="237"/>
      <c r="Q137" s="237"/>
    </row>
    <row r="138" spans="2:17" ht="13.5" hidden="1" customHeight="1">
      <c r="B138" s="237"/>
      <c r="C138" s="237"/>
      <c r="D138" s="237"/>
      <c r="E138" s="237"/>
      <c r="F138" s="237"/>
      <c r="G138" s="237"/>
      <c r="H138" s="237"/>
      <c r="I138" s="237"/>
      <c r="J138" s="237"/>
      <c r="K138" s="237"/>
      <c r="L138" s="237"/>
      <c r="M138" s="237"/>
      <c r="N138" s="237"/>
      <c r="O138" s="237"/>
      <c r="P138" s="237"/>
      <c r="Q138" s="237"/>
    </row>
    <row r="139" spans="2:17" ht="13.5" hidden="1" customHeight="1">
      <c r="B139" s="237"/>
      <c r="C139" s="237"/>
      <c r="D139" s="237"/>
      <c r="E139" s="237"/>
      <c r="F139" s="237"/>
      <c r="G139" s="237"/>
      <c r="H139" s="237"/>
      <c r="I139" s="237"/>
      <c r="J139" s="237"/>
      <c r="K139" s="237"/>
      <c r="L139" s="237"/>
      <c r="M139" s="237"/>
      <c r="N139" s="237"/>
      <c r="O139" s="237"/>
      <c r="P139" s="237"/>
      <c r="Q139" s="237"/>
    </row>
    <row r="140" spans="2:17" ht="13.5" hidden="1" customHeight="1">
      <c r="B140" s="237"/>
      <c r="C140" s="237"/>
      <c r="D140" s="237"/>
      <c r="E140" s="237"/>
      <c r="F140" s="237"/>
      <c r="G140" s="237"/>
      <c r="H140" s="237"/>
      <c r="I140" s="237"/>
      <c r="J140" s="237"/>
      <c r="K140" s="237"/>
      <c r="L140" s="237"/>
      <c r="M140" s="237"/>
      <c r="N140" s="237"/>
      <c r="O140" s="237"/>
      <c r="P140" s="237"/>
      <c r="Q140" s="237"/>
    </row>
    <row r="141" spans="2:17" ht="13.5" hidden="1" customHeight="1">
      <c r="B141" s="237"/>
      <c r="C141" s="237"/>
      <c r="D141" s="237"/>
      <c r="E141" s="237"/>
      <c r="F141" s="237"/>
      <c r="G141" s="237"/>
      <c r="H141" s="237"/>
      <c r="I141" s="237"/>
      <c r="J141" s="237"/>
      <c r="K141" s="237"/>
      <c r="L141" s="237"/>
      <c r="M141" s="237"/>
      <c r="N141" s="237"/>
      <c r="O141" s="237"/>
      <c r="P141" s="237"/>
      <c r="Q141" s="237"/>
    </row>
    <row r="142" spans="2:17" ht="13.5" hidden="1" customHeight="1">
      <c r="B142" s="237"/>
      <c r="C142" s="237"/>
      <c r="D142" s="237"/>
      <c r="E142" s="237"/>
      <c r="F142" s="237"/>
      <c r="G142" s="237"/>
      <c r="H142" s="237"/>
      <c r="I142" s="237"/>
      <c r="J142" s="237"/>
      <c r="K142" s="237"/>
      <c r="L142" s="237"/>
      <c r="M142" s="237"/>
      <c r="N142" s="237"/>
      <c r="O142" s="237"/>
      <c r="P142" s="237"/>
      <c r="Q142" s="237"/>
    </row>
    <row r="143" spans="2:17" ht="13.5" hidden="1" customHeight="1">
      <c r="B143" s="237"/>
      <c r="C143" s="237"/>
      <c r="D143" s="237"/>
      <c r="E143" s="237"/>
      <c r="F143" s="237"/>
      <c r="G143" s="237"/>
      <c r="H143" s="237"/>
      <c r="I143" s="237"/>
      <c r="J143" s="237"/>
      <c r="K143" s="237"/>
      <c r="L143" s="237"/>
      <c r="M143" s="237"/>
      <c r="N143" s="237"/>
      <c r="O143" s="237"/>
      <c r="P143" s="237"/>
      <c r="Q143" s="237"/>
    </row>
    <row r="144" spans="2:17" ht="13.5" hidden="1" customHeight="1">
      <c r="B144" s="237"/>
      <c r="C144" s="237"/>
      <c r="D144" s="237"/>
      <c r="E144" s="237"/>
      <c r="F144" s="237"/>
      <c r="G144" s="237"/>
      <c r="H144" s="237"/>
      <c r="I144" s="237"/>
      <c r="J144" s="237"/>
      <c r="K144" s="237"/>
      <c r="L144" s="237"/>
      <c r="M144" s="237"/>
      <c r="N144" s="237"/>
      <c r="O144" s="237"/>
      <c r="P144" s="237"/>
      <c r="Q144" s="237"/>
    </row>
    <row r="145" spans="2:17" ht="13.5" hidden="1" customHeight="1">
      <c r="B145" s="237"/>
      <c r="C145" s="237"/>
      <c r="D145" s="237"/>
      <c r="E145" s="237"/>
      <c r="F145" s="237"/>
      <c r="G145" s="237"/>
      <c r="H145" s="237"/>
      <c r="I145" s="237"/>
      <c r="J145" s="237"/>
      <c r="K145" s="237"/>
      <c r="L145" s="237"/>
      <c r="M145" s="237"/>
      <c r="N145" s="237"/>
      <c r="O145" s="237"/>
      <c r="P145" s="237"/>
      <c r="Q145" s="237"/>
    </row>
    <row r="146" spans="2:17" ht="13.5" hidden="1" customHeight="1">
      <c r="B146" s="237"/>
      <c r="C146" s="237"/>
      <c r="D146" s="237"/>
      <c r="E146" s="237"/>
      <c r="F146" s="237"/>
      <c r="G146" s="237"/>
      <c r="H146" s="237"/>
      <c r="I146" s="237"/>
      <c r="J146" s="237"/>
      <c r="K146" s="237"/>
      <c r="L146" s="237"/>
      <c r="M146" s="237"/>
      <c r="N146" s="237"/>
      <c r="O146" s="237"/>
      <c r="P146" s="237"/>
      <c r="Q146" s="237"/>
    </row>
    <row r="147" spans="2:17" ht="13.5" hidden="1" customHeight="1">
      <c r="B147" s="237"/>
      <c r="C147" s="237"/>
      <c r="D147" s="237"/>
      <c r="E147" s="237"/>
      <c r="F147" s="237"/>
      <c r="G147" s="237"/>
      <c r="H147" s="237"/>
      <c r="I147" s="237"/>
      <c r="J147" s="237"/>
      <c r="K147" s="237"/>
      <c r="L147" s="237"/>
      <c r="M147" s="237"/>
      <c r="N147" s="237"/>
      <c r="O147" s="237"/>
      <c r="P147" s="237"/>
      <c r="Q147" s="237"/>
    </row>
    <row r="148" spans="2:17" ht="13.5" hidden="1" customHeight="1">
      <c r="B148" s="237"/>
      <c r="C148" s="237"/>
      <c r="D148" s="237"/>
      <c r="E148" s="237"/>
      <c r="F148" s="237"/>
      <c r="G148" s="237"/>
      <c r="H148" s="237"/>
      <c r="I148" s="237"/>
      <c r="J148" s="237"/>
      <c r="K148" s="237"/>
      <c r="L148" s="237"/>
      <c r="M148" s="237"/>
      <c r="N148" s="237"/>
      <c r="O148" s="237"/>
      <c r="P148" s="237"/>
      <c r="Q148" s="237"/>
    </row>
    <row r="149" spans="2:17" ht="13.5" hidden="1" customHeight="1">
      <c r="B149" s="237"/>
      <c r="C149" s="237"/>
      <c r="D149" s="237"/>
      <c r="E149" s="237"/>
      <c r="F149" s="237"/>
      <c r="G149" s="237"/>
      <c r="H149" s="237"/>
      <c r="I149" s="237"/>
      <c r="J149" s="237"/>
      <c r="K149" s="237"/>
      <c r="L149" s="237"/>
      <c r="M149" s="237"/>
      <c r="N149" s="237"/>
      <c r="O149" s="237"/>
      <c r="P149" s="237"/>
      <c r="Q149" s="237"/>
    </row>
    <row r="150" spans="2:17" ht="13.5" hidden="1" customHeight="1">
      <c r="B150" s="237"/>
      <c r="C150" s="237"/>
      <c r="D150" s="237"/>
      <c r="E150" s="237"/>
      <c r="F150" s="237"/>
      <c r="G150" s="237"/>
      <c r="H150" s="237"/>
      <c r="I150" s="237"/>
      <c r="J150" s="237"/>
      <c r="K150" s="237"/>
      <c r="L150" s="237"/>
      <c r="M150" s="237"/>
      <c r="N150" s="237"/>
      <c r="O150" s="237"/>
      <c r="P150" s="237"/>
      <c r="Q150" s="237"/>
    </row>
    <row r="151" spans="2:17" ht="13.5" hidden="1" customHeight="1">
      <c r="B151" s="237"/>
      <c r="C151" s="237"/>
      <c r="D151" s="237"/>
      <c r="E151" s="237"/>
      <c r="F151" s="237"/>
      <c r="G151" s="237"/>
      <c r="H151" s="237"/>
      <c r="I151" s="237"/>
      <c r="J151" s="237"/>
      <c r="K151" s="237"/>
      <c r="L151" s="237"/>
      <c r="M151" s="237"/>
      <c r="N151" s="237"/>
      <c r="O151" s="237"/>
      <c r="P151" s="237"/>
      <c r="Q151" s="237"/>
    </row>
    <row r="152" spans="2:17" ht="13.5" hidden="1" customHeight="1">
      <c r="B152" s="237"/>
      <c r="C152" s="237"/>
      <c r="D152" s="237"/>
      <c r="E152" s="237"/>
      <c r="F152" s="237"/>
      <c r="G152" s="237"/>
      <c r="H152" s="237"/>
      <c r="I152" s="237"/>
      <c r="J152" s="237"/>
      <c r="K152" s="237"/>
      <c r="L152" s="237"/>
      <c r="M152" s="237"/>
      <c r="N152" s="237"/>
      <c r="O152" s="237"/>
      <c r="P152" s="237"/>
      <c r="Q152" s="237"/>
    </row>
    <row r="153" spans="2:17" ht="13.5" hidden="1" customHeight="1">
      <c r="B153" s="237"/>
      <c r="C153" s="237"/>
      <c r="D153" s="237"/>
      <c r="E153" s="237"/>
      <c r="F153" s="237"/>
      <c r="G153" s="237"/>
      <c r="H153" s="237"/>
      <c r="I153" s="237"/>
      <c r="J153" s="237"/>
      <c r="K153" s="237"/>
      <c r="L153" s="237"/>
      <c r="M153" s="237"/>
      <c r="N153" s="237"/>
      <c r="O153" s="237"/>
      <c r="P153" s="237"/>
      <c r="Q153" s="237"/>
    </row>
    <row r="154" spans="2:17" ht="13.5" hidden="1" customHeight="1">
      <c r="B154" s="237"/>
      <c r="C154" s="237"/>
      <c r="D154" s="237"/>
      <c r="E154" s="237"/>
      <c r="F154" s="237"/>
      <c r="G154" s="237"/>
      <c r="H154" s="237"/>
      <c r="I154" s="237"/>
      <c r="J154" s="237"/>
      <c r="K154" s="237"/>
      <c r="L154" s="237"/>
      <c r="M154" s="237"/>
      <c r="N154" s="237"/>
      <c r="O154" s="237"/>
      <c r="P154" s="237"/>
      <c r="Q154" s="237"/>
    </row>
    <row r="155" spans="2:17" ht="13.5" hidden="1" customHeight="1">
      <c r="B155" s="237"/>
      <c r="C155" s="237"/>
      <c r="D155" s="237"/>
      <c r="E155" s="237"/>
      <c r="F155" s="237"/>
      <c r="G155" s="237"/>
      <c r="H155" s="237"/>
      <c r="I155" s="237"/>
      <c r="J155" s="237"/>
      <c r="K155" s="237"/>
      <c r="L155" s="237"/>
      <c r="M155" s="237"/>
      <c r="N155" s="237"/>
      <c r="O155" s="237"/>
      <c r="P155" s="237"/>
      <c r="Q155" s="237"/>
    </row>
    <row r="156" spans="2:17" ht="13.5" hidden="1" customHeight="1">
      <c r="B156" s="237"/>
      <c r="C156" s="237"/>
      <c r="D156" s="237"/>
      <c r="E156" s="237"/>
      <c r="F156" s="237"/>
      <c r="G156" s="237"/>
      <c r="H156" s="237"/>
      <c r="I156" s="237"/>
      <c r="J156" s="237"/>
      <c r="K156" s="237"/>
      <c r="L156" s="237"/>
      <c r="M156" s="237"/>
      <c r="N156" s="237"/>
      <c r="O156" s="237"/>
      <c r="P156" s="237"/>
      <c r="Q156" s="237"/>
    </row>
    <row r="157" spans="2:17" ht="13.5" hidden="1" customHeight="1">
      <c r="B157" s="237"/>
      <c r="C157" s="237"/>
      <c r="D157" s="237"/>
      <c r="E157" s="237"/>
      <c r="F157" s="237"/>
      <c r="G157" s="237"/>
      <c r="H157" s="237"/>
      <c r="I157" s="237"/>
      <c r="J157" s="237"/>
      <c r="K157" s="237"/>
      <c r="L157" s="237"/>
      <c r="M157" s="237"/>
      <c r="N157" s="237"/>
      <c r="O157" s="237"/>
      <c r="P157" s="237"/>
      <c r="Q157" s="237"/>
    </row>
    <row r="158" spans="2:17" ht="13.5" hidden="1" customHeight="1">
      <c r="B158" s="237"/>
      <c r="C158" s="237"/>
      <c r="D158" s="237"/>
      <c r="E158" s="237"/>
      <c r="F158" s="237"/>
      <c r="G158" s="237"/>
      <c r="H158" s="237"/>
      <c r="I158" s="237"/>
      <c r="J158" s="237"/>
      <c r="K158" s="237"/>
      <c r="L158" s="237"/>
      <c r="M158" s="237"/>
      <c r="N158" s="237"/>
      <c r="O158" s="237"/>
      <c r="P158" s="237"/>
      <c r="Q158" s="237"/>
    </row>
    <row r="159" spans="2:17" ht="13.5" hidden="1" customHeight="1">
      <c r="B159" s="237"/>
      <c r="C159" s="237"/>
      <c r="D159" s="237"/>
      <c r="E159" s="237"/>
      <c r="F159" s="237"/>
      <c r="G159" s="237"/>
      <c r="H159" s="237"/>
      <c r="I159" s="237"/>
      <c r="J159" s="237"/>
      <c r="K159" s="237"/>
      <c r="L159" s="237"/>
      <c r="M159" s="237"/>
      <c r="N159" s="237"/>
      <c r="O159" s="237"/>
      <c r="P159" s="237"/>
      <c r="Q159" s="237"/>
    </row>
    <row r="160" spans="2:17" ht="13.5" hidden="1" customHeight="1">
      <c r="B160" s="237"/>
      <c r="C160" s="237"/>
      <c r="D160" s="237"/>
      <c r="E160" s="237"/>
      <c r="F160" s="237"/>
      <c r="G160" s="237"/>
      <c r="H160" s="237"/>
      <c r="I160" s="237"/>
      <c r="J160" s="237"/>
      <c r="K160" s="237"/>
      <c r="L160" s="237"/>
      <c r="M160" s="237"/>
      <c r="N160" s="237"/>
      <c r="O160" s="237"/>
      <c r="P160" s="237"/>
      <c r="Q160" s="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yWS99WD9w/c5UjF6TwklykLoM+D1d/wWyRZHWuct4WPTITYsX2FeExQdg9nAszqsR5QMVkHlzrP7bBPtgZksA==" saltValue="1xzFD368aEqy3qdCve2aDQ==" spinCount="100000" sheet="1" objects="1" scenarios="1"/>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1:34" ht="13.5"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3.2">
      <c r="S2" s="234"/>
      <c r="AH2" s="234"/>
    </row>
    <row r="3" spans="1:34" ht="13.2">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1:34" ht="13.2"/>
    <row r="5" spans="1:34" ht="13.2"/>
    <row r="6" spans="1:34" ht="13.2"/>
    <row r="7" spans="1:34" ht="13.2"/>
    <row r="8" spans="1:34" ht="13.2"/>
    <row r="9" spans="1:34" ht="13.2">
      <c r="AH9" s="234"/>
    </row>
    <row r="10" spans="1:34" ht="13.2"/>
    <row r="11" spans="1:34" ht="13.2"/>
    <row r="12" spans="1:34" ht="13.2"/>
    <row r="13" spans="1:34" ht="13.2"/>
    <row r="14" spans="1:34" ht="13.2"/>
    <row r="15" spans="1:34" ht="13.2"/>
    <row r="16" spans="1:34" ht="13.2"/>
    <row r="17" spans="12:34" ht="13.2">
      <c r="AH17" s="234"/>
    </row>
    <row r="18" spans="12:34" ht="13.2"/>
    <row r="19" spans="12:34" ht="13.2"/>
    <row r="20" spans="12:34" ht="13.2">
      <c r="AH20" s="234"/>
    </row>
    <row r="21" spans="12:34" ht="13.2">
      <c r="AH21" s="234"/>
    </row>
    <row r="22" spans="12:34" ht="13.2"/>
    <row r="23" spans="12:34" ht="13.2"/>
    <row r="24" spans="12:34" ht="13.2">
      <c r="Q24" s="234"/>
    </row>
    <row r="25" spans="12:34" ht="13.2"/>
    <row r="26" spans="12:34" ht="13.2"/>
    <row r="27" spans="12:34" ht="13.2"/>
    <row r="28" spans="12:34" ht="13.2">
      <c r="T28" s="234"/>
      <c r="AH28" s="234"/>
    </row>
    <row r="29" spans="12:34" ht="13.2">
      <c r="U29" s="234"/>
    </row>
    <row r="30" spans="12:34" ht="13.2"/>
    <row r="31" spans="12:34" ht="13.2">
      <c r="Q31" s="234"/>
    </row>
    <row r="32" spans="12:34" ht="13.2">
      <c r="L32" s="234"/>
    </row>
    <row r="33" spans="2:34" ht="13.2">
      <c r="C33" s="234"/>
      <c r="E33" s="234"/>
      <c r="G33" s="234"/>
      <c r="I33" s="234"/>
      <c r="X33" s="234"/>
    </row>
    <row r="34" spans="2:34" ht="13.2">
      <c r="B34" s="234"/>
      <c r="O34" s="234"/>
      <c r="P34" s="234"/>
      <c r="R34" s="234"/>
      <c r="T34" s="234"/>
    </row>
    <row r="35" spans="2:34" ht="13.2">
      <c r="D35" s="234"/>
      <c r="U35" s="234"/>
      <c r="W35" s="234"/>
      <c r="AC35" s="234"/>
      <c r="AD35" s="234"/>
      <c r="AE35" s="234"/>
      <c r="AF35" s="234"/>
      <c r="AG35" s="234"/>
      <c r="AH35" s="234"/>
    </row>
    <row r="36" spans="2:34" ht="13.2">
      <c r="H36" s="234"/>
      <c r="J36" s="234"/>
      <c r="K36" s="234"/>
      <c r="M36" s="234"/>
      <c r="V36" s="234"/>
      <c r="Y36" s="234"/>
      <c r="Z36" s="234"/>
      <c r="AA36" s="234"/>
      <c r="AB36" s="234"/>
      <c r="AC36" s="234"/>
      <c r="AD36" s="234"/>
      <c r="AE36" s="234"/>
      <c r="AF36" s="234"/>
      <c r="AG36" s="234"/>
      <c r="AH36" s="234"/>
    </row>
    <row r="37" spans="2:34" ht="13.2">
      <c r="AH37" s="234"/>
    </row>
    <row r="38" spans="2:34" ht="13.2">
      <c r="AG38" s="234"/>
      <c r="AH38" s="234"/>
    </row>
    <row r="39" spans="2:34" ht="13.2"/>
    <row r="40" spans="2:34" ht="13.2">
      <c r="X40" s="234"/>
    </row>
    <row r="41" spans="2:34" ht="13.2">
      <c r="R41" s="234"/>
    </row>
    <row r="42" spans="2:34" ht="13.2">
      <c r="W42" s="234"/>
    </row>
    <row r="43" spans="2:34" ht="13.2">
      <c r="V43" s="234"/>
      <c r="Y43" s="234"/>
      <c r="Z43" s="234"/>
      <c r="AA43" s="234"/>
      <c r="AB43" s="234"/>
      <c r="AC43" s="234"/>
      <c r="AD43" s="234"/>
      <c r="AE43" s="234"/>
      <c r="AF43" s="234"/>
      <c r="AG43" s="234"/>
      <c r="AH43" s="234"/>
    </row>
    <row r="44" spans="2:34" ht="13.2">
      <c r="AH44" s="234"/>
    </row>
    <row r="45" spans="2:34" ht="13.2">
      <c r="X45" s="234"/>
    </row>
    <row r="46" spans="2:34" ht="13.2"/>
    <row r="47" spans="2:34" ht="13.2"/>
    <row r="48" spans="2:34" ht="13.2">
      <c r="U48" s="234"/>
      <c r="V48" s="234"/>
      <c r="W48" s="234"/>
      <c r="Y48" s="234"/>
      <c r="Z48" s="234"/>
      <c r="AA48" s="234"/>
      <c r="AB48" s="234"/>
      <c r="AC48" s="234"/>
      <c r="AD48" s="234"/>
      <c r="AE48" s="234"/>
      <c r="AF48" s="234"/>
      <c r="AG48" s="234"/>
      <c r="AH48" s="234"/>
    </row>
    <row r="49" spans="28:34" ht="13.2"/>
    <row r="50" spans="28:34" ht="13.2">
      <c r="AE50" s="234"/>
      <c r="AF50" s="234"/>
      <c r="AG50" s="234"/>
      <c r="AH50" s="234"/>
    </row>
    <row r="51" spans="28:34" ht="13.2">
      <c r="AC51" s="234"/>
      <c r="AD51" s="234"/>
      <c r="AE51" s="234"/>
      <c r="AF51" s="234"/>
      <c r="AG51" s="234"/>
      <c r="AH51" s="234"/>
    </row>
    <row r="52" spans="28:34" ht="13.2"/>
    <row r="53" spans="28:34" ht="13.2">
      <c r="AF53" s="234"/>
      <c r="AG53" s="234"/>
      <c r="AH53" s="234"/>
    </row>
    <row r="54" spans="28:34" ht="13.2">
      <c r="AH54" s="234"/>
    </row>
    <row r="55" spans="28:34" ht="13.2"/>
    <row r="56" spans="28:34" ht="13.2">
      <c r="AB56" s="234"/>
      <c r="AC56" s="234"/>
      <c r="AD56" s="234"/>
      <c r="AE56" s="234"/>
      <c r="AF56" s="234"/>
      <c r="AG56" s="234"/>
      <c r="AH56" s="234"/>
    </row>
    <row r="57" spans="28:34" ht="13.2">
      <c r="AH57" s="234"/>
    </row>
    <row r="58" spans="28:34" ht="13.2">
      <c r="AH58" s="234"/>
    </row>
    <row r="59" spans="28:34" ht="13.2"/>
    <row r="60" spans="28:34" ht="13.2"/>
    <row r="61" spans="28:34" ht="13.2"/>
    <row r="62" spans="28:34" ht="13.2"/>
    <row r="63" spans="28:34" ht="13.2">
      <c r="AH63" s="234"/>
    </row>
    <row r="64" spans="28:34" ht="13.2">
      <c r="AG64" s="234"/>
      <c r="AH64" s="234"/>
    </row>
    <row r="65" spans="28:34" ht="13.2"/>
    <row r="66" spans="28:34" ht="13.2"/>
    <row r="67" spans="28:34" ht="13.2"/>
    <row r="68" spans="28:34" ht="13.2">
      <c r="AB68" s="234"/>
      <c r="AC68" s="234"/>
      <c r="AD68" s="234"/>
      <c r="AE68" s="234"/>
      <c r="AF68" s="234"/>
      <c r="AG68" s="234"/>
      <c r="AH68" s="234"/>
    </row>
    <row r="69" spans="28:34" ht="13.2">
      <c r="AF69" s="234"/>
      <c r="AG69" s="234"/>
      <c r="AH69" s="234"/>
    </row>
    <row r="70" spans="28:34" ht="13.2"/>
    <row r="71" spans="28:34" ht="13.2"/>
    <row r="72" spans="28:34" ht="13.2"/>
    <row r="73" spans="28:34" ht="13.2"/>
    <row r="74" spans="28:34" ht="13.2"/>
    <row r="75" spans="28:34" ht="13.2">
      <c r="AH75" s="234"/>
    </row>
    <row r="76" spans="28:34" ht="13.2">
      <c r="AF76" s="234"/>
      <c r="AG76" s="234"/>
      <c r="AH76" s="234"/>
    </row>
    <row r="77" spans="28:34" ht="13.2">
      <c r="AG77" s="234"/>
      <c r="AH77" s="234"/>
    </row>
    <row r="78" spans="28:34" ht="13.2"/>
    <row r="79" spans="28:34" ht="13.2"/>
    <row r="80" spans="28:34" ht="13.2"/>
    <row r="81" spans="25:34" ht="13.2"/>
    <row r="82" spans="25:34" ht="13.2">
      <c r="Y82" s="234"/>
    </row>
    <row r="83" spans="25:34" ht="13.2">
      <c r="Y83" s="234"/>
      <c r="Z83" s="234"/>
      <c r="AA83" s="234"/>
      <c r="AB83" s="234"/>
      <c r="AC83" s="234"/>
      <c r="AD83" s="234"/>
      <c r="AE83" s="234"/>
      <c r="AF83" s="234"/>
      <c r="AG83" s="234"/>
      <c r="AH83" s="234"/>
    </row>
    <row r="84" spans="25:34" ht="13.2"/>
    <row r="85" spans="25:34" ht="13.2"/>
    <row r="86" spans="25:34" ht="13.2"/>
    <row r="87" spans="25:34" ht="13.2"/>
    <row r="88" spans="25:34" ht="13.2">
      <c r="AH88" s="234"/>
    </row>
    <row r="89" spans="25:34" ht="13.2"/>
    <row r="90" spans="25:34" ht="13.2"/>
    <row r="91" spans="25:34" ht="13.2"/>
    <row r="92" spans="25:34" ht="13.5" customHeight="1"/>
    <row r="93" spans="25:34" ht="13.5" customHeight="1"/>
    <row r="94" spans="25:34" ht="13.5" customHeight="1">
      <c r="AF94" s="234"/>
      <c r="AG94" s="234"/>
      <c r="AH94" s="234"/>
    </row>
    <row r="95" spans="25:34" ht="13.5" customHeight="1">
      <c r="AH95" s="234"/>
    </row>
    <row r="96" spans="25:34" ht="13.5" customHeight="1"/>
    <row r="97" spans="33:34" ht="13.5" customHeight="1"/>
    <row r="98" spans="33:34" ht="13.5" customHeight="1"/>
    <row r="99" spans="33:34" ht="13.5" customHeight="1"/>
    <row r="100" spans="33:34" ht="13.5" customHeight="1"/>
    <row r="101" spans="33:34" ht="13.5" customHeight="1">
      <c r="AH101" s="234"/>
    </row>
    <row r="102" spans="33:34" ht="13.5" customHeight="1"/>
    <row r="103" spans="33:34" ht="13.5" customHeight="1"/>
    <row r="104" spans="33:34" ht="13.5" customHeight="1">
      <c r="AG104" s="234"/>
      <c r="AH104" s="23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4"/>
    </row>
    <row r="117" spans="34:34" ht="13.5" customHeight="1"/>
    <row r="118" spans="34:34" ht="13.5" customHeight="1"/>
    <row r="119" spans="34:34" ht="13.5" customHeight="1"/>
    <row r="120" spans="34:34" ht="13.5" customHeight="1">
      <c r="AH120" s="234"/>
    </row>
    <row r="121" spans="34:34" ht="13.5" customHeight="1">
      <c r="AH121" s="23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1:34" ht="13.5"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3.2">
      <c r="S2" s="234"/>
      <c r="AH2" s="234"/>
    </row>
    <row r="3" spans="1:34" ht="13.2">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1:34" ht="13.2"/>
    <row r="5" spans="1:34" ht="13.2"/>
    <row r="6" spans="1:34" ht="13.2"/>
    <row r="7" spans="1:34" ht="13.2"/>
    <row r="8" spans="1:34" ht="13.2"/>
    <row r="9" spans="1:34" ht="13.2">
      <c r="AH9" s="234"/>
    </row>
    <row r="10" spans="1:34" ht="13.2"/>
    <row r="11" spans="1:34" ht="13.2"/>
    <row r="12" spans="1:34" ht="13.2"/>
    <row r="13" spans="1:34" ht="13.2"/>
    <row r="14" spans="1:34" ht="13.2"/>
    <row r="15" spans="1:34" ht="13.2"/>
    <row r="16" spans="1:34" ht="13.2"/>
    <row r="17" spans="12:34" ht="13.2">
      <c r="AH17" s="234"/>
    </row>
    <row r="18" spans="12:34" ht="13.2"/>
    <row r="19" spans="12:34" ht="13.2"/>
    <row r="20" spans="12:34" ht="13.2">
      <c r="AH20" s="234"/>
    </row>
    <row r="21" spans="12:34" ht="13.2">
      <c r="AH21" s="234"/>
    </row>
    <row r="22" spans="12:34" ht="13.2"/>
    <row r="23" spans="12:34" ht="13.2"/>
    <row r="24" spans="12:34" ht="13.2">
      <c r="Q24" s="234"/>
    </row>
    <row r="25" spans="12:34" ht="13.2"/>
    <row r="26" spans="12:34" ht="13.2"/>
    <row r="27" spans="12:34" ht="13.2"/>
    <row r="28" spans="12:34" ht="13.2">
      <c r="T28" s="234"/>
      <c r="AH28" s="234"/>
    </row>
    <row r="29" spans="12:34" ht="13.2">
      <c r="U29" s="234"/>
    </row>
    <row r="30" spans="12:34" ht="13.2"/>
    <row r="31" spans="12:34" ht="13.2">
      <c r="Q31" s="234"/>
      <c r="X31" s="234"/>
    </row>
    <row r="32" spans="12:34" ht="13.2">
      <c r="L32" s="234"/>
    </row>
    <row r="33" spans="2:34" ht="13.2">
      <c r="C33" s="234"/>
      <c r="E33" s="234"/>
      <c r="G33" s="234"/>
      <c r="I33" s="234"/>
    </row>
    <row r="34" spans="2:34" ht="13.2">
      <c r="B34" s="234"/>
      <c r="O34" s="234"/>
      <c r="P34" s="234"/>
      <c r="R34" s="234"/>
      <c r="T34" s="234"/>
    </row>
    <row r="35" spans="2:34" ht="13.2">
      <c r="D35" s="234"/>
      <c r="U35" s="234"/>
      <c r="W35" s="234"/>
      <c r="AC35" s="234"/>
      <c r="AD35" s="234"/>
      <c r="AE35" s="234"/>
      <c r="AF35" s="234"/>
      <c r="AG35" s="234"/>
      <c r="AH35" s="234"/>
    </row>
    <row r="36" spans="2:34" ht="13.2">
      <c r="H36" s="234"/>
      <c r="J36" s="234"/>
      <c r="K36" s="234"/>
      <c r="M36" s="234"/>
      <c r="V36" s="234"/>
      <c r="Y36" s="234"/>
      <c r="Z36" s="234"/>
      <c r="AA36" s="234"/>
      <c r="AB36" s="234"/>
      <c r="AC36" s="234"/>
      <c r="AD36" s="234"/>
      <c r="AE36" s="234"/>
      <c r="AF36" s="234"/>
      <c r="AG36" s="234"/>
      <c r="AH36" s="234"/>
    </row>
    <row r="37" spans="2:34" ht="13.2">
      <c r="AH37" s="234"/>
    </row>
    <row r="38" spans="2:34" ht="13.2">
      <c r="X38" s="234"/>
      <c r="AG38" s="234"/>
      <c r="AH38" s="234"/>
    </row>
    <row r="39" spans="2:34" ht="13.2"/>
    <row r="40" spans="2:34" ht="13.2"/>
    <row r="41" spans="2:34" ht="13.2">
      <c r="R41" s="234"/>
    </row>
    <row r="42" spans="2:34" ht="13.2">
      <c r="W42" s="234"/>
    </row>
    <row r="43" spans="2:34" ht="13.2">
      <c r="V43" s="234"/>
      <c r="X43" s="234"/>
      <c r="Y43" s="234"/>
      <c r="Z43" s="234"/>
      <c r="AA43" s="234"/>
      <c r="AB43" s="234"/>
      <c r="AC43" s="234"/>
      <c r="AD43" s="234"/>
      <c r="AE43" s="234"/>
      <c r="AF43" s="234"/>
      <c r="AG43" s="234"/>
      <c r="AH43" s="234"/>
    </row>
    <row r="44" spans="2:34" ht="13.2">
      <c r="AH44" s="234"/>
    </row>
    <row r="45" spans="2:34" ht="13.2"/>
    <row r="46" spans="2:34" ht="13.2"/>
    <row r="47" spans="2:34" ht="13.2"/>
    <row r="48" spans="2:34" ht="13.2">
      <c r="U48" s="234"/>
      <c r="V48" s="234"/>
      <c r="W48" s="234"/>
      <c r="Y48" s="234"/>
      <c r="Z48" s="234"/>
      <c r="AA48" s="234"/>
      <c r="AB48" s="234"/>
      <c r="AC48" s="234"/>
      <c r="AD48" s="234"/>
      <c r="AE48" s="234"/>
      <c r="AF48" s="234"/>
      <c r="AG48" s="234"/>
      <c r="AH48" s="234"/>
    </row>
    <row r="49" spans="28:34" ht="13.2"/>
    <row r="50" spans="28:34" ht="13.2">
      <c r="AE50" s="234"/>
      <c r="AF50" s="234"/>
      <c r="AG50" s="234"/>
      <c r="AH50" s="234"/>
    </row>
    <row r="51" spans="28:34" ht="13.2">
      <c r="AC51" s="234"/>
      <c r="AD51" s="234"/>
      <c r="AE51" s="234"/>
      <c r="AF51" s="234"/>
      <c r="AG51" s="234"/>
      <c r="AH51" s="234"/>
    </row>
    <row r="52" spans="28:34" ht="13.2"/>
    <row r="53" spans="28:34" ht="13.2">
      <c r="AF53" s="234"/>
      <c r="AG53" s="234"/>
      <c r="AH53" s="234"/>
    </row>
    <row r="54" spans="28:34" ht="13.2">
      <c r="AH54" s="234"/>
    </row>
    <row r="55" spans="28:34" ht="13.2"/>
    <row r="56" spans="28:34" ht="13.2">
      <c r="AB56" s="234"/>
      <c r="AC56" s="234"/>
      <c r="AD56" s="234"/>
      <c r="AE56" s="234"/>
      <c r="AF56" s="234"/>
      <c r="AG56" s="234"/>
      <c r="AH56" s="234"/>
    </row>
    <row r="57" spans="28:34" ht="13.2">
      <c r="AH57" s="234"/>
    </row>
    <row r="58" spans="28:34" ht="13.2">
      <c r="AH58" s="234"/>
    </row>
    <row r="59" spans="28:34" ht="13.2"/>
    <row r="60" spans="28:34" ht="13.2"/>
    <row r="61" spans="28:34" ht="13.2"/>
    <row r="62" spans="28:34" ht="13.2"/>
    <row r="63" spans="28:34" ht="13.2">
      <c r="AH63" s="234"/>
    </row>
    <row r="64" spans="28:34" ht="13.2">
      <c r="AG64" s="234"/>
      <c r="AH64" s="234"/>
    </row>
    <row r="65" spans="28:34" ht="13.2"/>
    <row r="66" spans="28:34" ht="13.2"/>
    <row r="67" spans="28:34" ht="13.2"/>
    <row r="68" spans="28:34" ht="13.2">
      <c r="AB68" s="234"/>
      <c r="AC68" s="234"/>
      <c r="AD68" s="234"/>
      <c r="AE68" s="234"/>
      <c r="AF68" s="234"/>
      <c r="AG68" s="234"/>
      <c r="AH68" s="234"/>
    </row>
    <row r="69" spans="28:34" ht="13.2">
      <c r="AF69" s="234"/>
      <c r="AG69" s="234"/>
      <c r="AH69" s="234"/>
    </row>
    <row r="70" spans="28:34" ht="13.2"/>
    <row r="71" spans="28:34" ht="13.2"/>
    <row r="72" spans="28:34" ht="13.2"/>
    <row r="73" spans="28:34" ht="13.2"/>
    <row r="74" spans="28:34" ht="13.2"/>
    <row r="75" spans="28:34" ht="13.2">
      <c r="AH75" s="234"/>
    </row>
    <row r="76" spans="28:34" ht="13.2">
      <c r="AF76" s="234"/>
      <c r="AG76" s="234"/>
      <c r="AH76" s="234"/>
    </row>
    <row r="77" spans="28:34" ht="13.2">
      <c r="AG77" s="234"/>
      <c r="AH77" s="234"/>
    </row>
    <row r="78" spans="28:34" ht="13.2"/>
    <row r="79" spans="28:34" ht="13.2"/>
    <row r="80" spans="28:34" ht="13.2"/>
    <row r="81" spans="25:34" ht="13.2"/>
    <row r="82" spans="25:34" ht="13.2">
      <c r="Y82" s="234"/>
    </row>
    <row r="83" spans="25:34" ht="13.2">
      <c r="Y83" s="234"/>
      <c r="Z83" s="234"/>
      <c r="AA83" s="234"/>
      <c r="AB83" s="234"/>
      <c r="AC83" s="234"/>
      <c r="AD83" s="234"/>
      <c r="AE83" s="234"/>
      <c r="AF83" s="234"/>
      <c r="AG83" s="234"/>
      <c r="AH83" s="234"/>
    </row>
    <row r="84" spans="25:34" ht="13.2"/>
    <row r="85" spans="25:34" ht="13.2"/>
    <row r="86" spans="25:34" ht="13.2"/>
    <row r="87" spans="25:34" ht="13.2"/>
    <row r="88" spans="25:34" ht="13.2">
      <c r="AH88" s="234"/>
    </row>
    <row r="89" spans="25:34" ht="13.2"/>
    <row r="90" spans="25:34" ht="13.2"/>
    <row r="91" spans="25:34" ht="13.2"/>
    <row r="92" spans="25:34" ht="13.5" customHeight="1"/>
    <row r="93" spans="25:34" ht="13.5" customHeight="1"/>
    <row r="94" spans="25:34" ht="13.5" customHeight="1">
      <c r="AF94" s="234"/>
      <c r="AG94" s="234"/>
      <c r="AH94" s="234"/>
    </row>
    <row r="95" spans="25:34" ht="13.5" customHeight="1">
      <c r="AH95" s="234"/>
    </row>
    <row r="96" spans="25:34" ht="13.5" customHeight="1"/>
    <row r="97" spans="33:34" ht="13.5" customHeight="1"/>
    <row r="98" spans="33:34" ht="13.5" customHeight="1"/>
    <row r="99" spans="33:34" ht="13.5" customHeight="1"/>
    <row r="100" spans="33:34" ht="13.5" customHeight="1"/>
    <row r="101" spans="33:34" ht="13.5" customHeight="1">
      <c r="AH101" s="234"/>
    </row>
    <row r="102" spans="33:34" ht="13.5" customHeight="1"/>
    <row r="103" spans="33:34" ht="13.5" customHeight="1"/>
    <row r="104" spans="33:34" ht="13.5" customHeight="1">
      <c r="AG104" s="234"/>
      <c r="AH104" s="23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4"/>
    </row>
    <row r="117" spans="34:34" ht="13.5" customHeight="1"/>
    <row r="118" spans="34:34" ht="13.5" customHeight="1"/>
    <row r="119" spans="34:34" ht="13.5" customHeight="1"/>
    <row r="120" spans="34:34" ht="13.5" customHeight="1">
      <c r="AH120" s="234"/>
    </row>
    <row r="121" spans="34:34" ht="13.5" customHeight="1">
      <c r="AH121" s="234"/>
    </row>
    <row r="122" spans="34:34" ht="13.5" customHeight="1"/>
    <row r="123" spans="34:34" ht="13.5" customHeight="1"/>
    <row r="124" spans="34:34" ht="13.5" customHeight="1">
      <c r="AH124" s="234"/>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479</v>
      </c>
      <c r="B3" s="90"/>
      <c r="C3" s="91"/>
      <c r="D3" s="92">
        <v>101879</v>
      </c>
      <c r="E3" s="93"/>
      <c r="F3" s="94">
        <v>64604</v>
      </c>
      <c r="G3" s="95"/>
      <c r="H3" s="96"/>
    </row>
    <row r="4" spans="1:8">
      <c r="A4" s="97"/>
      <c r="B4" s="98"/>
      <c r="C4" s="99"/>
      <c r="D4" s="100">
        <v>37177</v>
      </c>
      <c r="E4" s="101"/>
      <c r="F4" s="102">
        <v>19885</v>
      </c>
      <c r="G4" s="103"/>
      <c r="H4" s="104"/>
    </row>
    <row r="5" spans="1:8">
      <c r="A5" s="85" t="s">
        <v>481</v>
      </c>
      <c r="B5" s="90"/>
      <c r="C5" s="91"/>
      <c r="D5" s="92">
        <v>95111</v>
      </c>
      <c r="E5" s="93"/>
      <c r="F5" s="94">
        <v>75396</v>
      </c>
      <c r="G5" s="95"/>
      <c r="H5" s="96"/>
    </row>
    <row r="6" spans="1:8">
      <c r="A6" s="97"/>
      <c r="B6" s="98"/>
      <c r="C6" s="99"/>
      <c r="D6" s="100">
        <v>22386</v>
      </c>
      <c r="E6" s="101"/>
      <c r="F6" s="102">
        <v>23659</v>
      </c>
      <c r="G6" s="103"/>
      <c r="H6" s="104"/>
    </row>
    <row r="7" spans="1:8">
      <c r="A7" s="85" t="s">
        <v>482</v>
      </c>
      <c r="B7" s="90"/>
      <c r="C7" s="91"/>
      <c r="D7" s="92">
        <v>103717</v>
      </c>
      <c r="E7" s="93"/>
      <c r="F7" s="94">
        <v>79311</v>
      </c>
      <c r="G7" s="95"/>
      <c r="H7" s="96"/>
    </row>
    <row r="8" spans="1:8">
      <c r="A8" s="97"/>
      <c r="B8" s="98"/>
      <c r="C8" s="99"/>
      <c r="D8" s="100">
        <v>39045</v>
      </c>
      <c r="E8" s="101"/>
      <c r="F8" s="102">
        <v>22064</v>
      </c>
      <c r="G8" s="103"/>
      <c r="H8" s="104"/>
    </row>
    <row r="9" spans="1:8">
      <c r="A9" s="85" t="s">
        <v>483</v>
      </c>
      <c r="B9" s="90"/>
      <c r="C9" s="91"/>
      <c r="D9" s="92">
        <v>76303</v>
      </c>
      <c r="E9" s="93"/>
      <c r="F9" s="94">
        <v>67951</v>
      </c>
      <c r="G9" s="95"/>
      <c r="H9" s="96"/>
    </row>
    <row r="10" spans="1:8">
      <c r="A10" s="97"/>
      <c r="B10" s="98"/>
      <c r="C10" s="99"/>
      <c r="D10" s="100">
        <v>25057</v>
      </c>
      <c r="E10" s="101"/>
      <c r="F10" s="102">
        <v>17498</v>
      </c>
      <c r="G10" s="103"/>
      <c r="H10" s="104"/>
    </row>
    <row r="11" spans="1:8">
      <c r="A11" s="85" t="s">
        <v>484</v>
      </c>
      <c r="B11" s="90"/>
      <c r="C11" s="91"/>
      <c r="D11" s="92">
        <v>85091</v>
      </c>
      <c r="E11" s="93"/>
      <c r="F11" s="94">
        <v>72635</v>
      </c>
      <c r="G11" s="95"/>
      <c r="H11" s="96"/>
    </row>
    <row r="12" spans="1:8">
      <c r="A12" s="97"/>
      <c r="B12" s="98"/>
      <c r="C12" s="105"/>
      <c r="D12" s="100">
        <v>31570</v>
      </c>
      <c r="E12" s="101"/>
      <c r="F12" s="102">
        <v>18276</v>
      </c>
      <c r="G12" s="103"/>
      <c r="H12" s="104"/>
    </row>
    <row r="13" spans="1:8">
      <c r="A13" s="85"/>
      <c r="B13" s="90"/>
      <c r="C13" s="106"/>
      <c r="D13" s="107">
        <v>92420</v>
      </c>
      <c r="E13" s="108"/>
      <c r="F13" s="109">
        <v>71979</v>
      </c>
      <c r="G13" s="110"/>
      <c r="H13" s="96"/>
    </row>
    <row r="14" spans="1:8">
      <c r="A14" s="97"/>
      <c r="B14" s="98"/>
      <c r="C14" s="99"/>
      <c r="D14" s="100">
        <v>31047</v>
      </c>
      <c r="E14" s="101"/>
      <c r="F14" s="102">
        <v>20276</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0.44</v>
      </c>
      <c r="C19" s="111">
        <f>ROUND(VALUE(SUBSTITUTE(実質収支比率等に係る経年分析!G$48,"▲","-")),2)</f>
        <v>0.43</v>
      </c>
      <c r="D19" s="111">
        <f>ROUND(VALUE(SUBSTITUTE(実質収支比率等に係る経年分析!H$48,"▲","-")),2)</f>
        <v>0.43</v>
      </c>
      <c r="E19" s="111">
        <f>ROUND(VALUE(SUBSTITUTE(実質収支比率等に係る経年分析!I$48,"▲","-")),2)</f>
        <v>0.45</v>
      </c>
      <c r="F19" s="111">
        <f>ROUND(VALUE(SUBSTITUTE(実質収支比率等に係る経年分析!J$48,"▲","-")),2)</f>
        <v>0.48</v>
      </c>
    </row>
    <row r="20" spans="1:11">
      <c r="A20" s="111" t="s">
        <v>41</v>
      </c>
      <c r="B20" s="111">
        <f>ROUND(VALUE(SUBSTITUTE(実質収支比率等に係る経年分析!F$47,"▲","-")),2)</f>
        <v>0.74</v>
      </c>
      <c r="C20" s="111">
        <f>ROUND(VALUE(SUBSTITUTE(実質収支比率等に係る経年分析!G$47,"▲","-")),2)</f>
        <v>0.74</v>
      </c>
      <c r="D20" s="111">
        <f>ROUND(VALUE(SUBSTITUTE(実質収支比率等に係る経年分析!H$47,"▲","-")),2)</f>
        <v>0.74</v>
      </c>
      <c r="E20" s="111">
        <f>ROUND(VALUE(SUBSTITUTE(実質収支比率等に係る経年分析!I$47,"▲","-")),2)</f>
        <v>0.72</v>
      </c>
      <c r="F20" s="111">
        <f>ROUND(VALUE(SUBSTITUTE(実質収支比率等に係る経年分析!J$47,"▲","-")),2)</f>
        <v>0.8</v>
      </c>
    </row>
    <row r="21" spans="1:11">
      <c r="A21" s="111" t="s">
        <v>42</v>
      </c>
      <c r="B21" s="111">
        <f>IF(ISNUMBER(VALUE(SUBSTITUTE(実質収支比率等に係る経年分析!F$49,"▲","-"))),ROUND(VALUE(SUBSTITUTE(実質収支比率等に係る経年分析!F$49,"▲","-")),2),NA())</f>
        <v>0.59</v>
      </c>
      <c r="C21" s="111">
        <f>IF(ISNUMBER(VALUE(SUBSTITUTE(実質収支比率等に係る経年分析!G$49,"▲","-"))),ROUND(VALUE(SUBSTITUTE(実質収支比率等に係る経年分析!G$49,"▲","-")),2),NA())</f>
        <v>0.22</v>
      </c>
      <c r="D21" s="111">
        <f>IF(ISNUMBER(VALUE(SUBSTITUTE(実質収支比率等に係る経年分析!H$49,"▲","-"))),ROUND(VALUE(SUBSTITUTE(実質収支比率等に係る経年分析!H$49,"▲","-")),2),NA())</f>
        <v>0.96</v>
      </c>
      <c r="E21" s="111">
        <f>IF(ISNUMBER(VALUE(SUBSTITUTE(実質収支比率等に係る経年分析!I$49,"▲","-"))),ROUND(VALUE(SUBSTITUTE(実質収支比率等に係る経年分析!I$49,"▲","-")),2),NA())</f>
        <v>0.03</v>
      </c>
      <c r="F21" s="111">
        <f>IF(ISNUMBER(VALUE(SUBSTITUTE(実質収支比率等に係る経年分析!J$49,"▲","-"))),ROUND(VALUE(SUBSTITUTE(実質収支比率等に係る経年分析!J$49,"▲","-")),2),NA())</f>
        <v>0.1</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0.26</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0.25</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0.23</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1.99</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0.25</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工業用地等管理特別会計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0.03</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0.05</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0.1</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0.15</v>
      </c>
    </row>
    <row r="30" spans="1:11">
      <c r="A30" s="112" t="str">
        <f>IF(連結実質赤字比率に係る赤字・黒字の構成分析!C$40="",NA(),連結実質赤字比率に係る赤字・黒字の構成分析!C$40)</f>
        <v>流域下水道事業特別会計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0.43</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0.21</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0.17</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0.22</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0.22</v>
      </c>
    </row>
    <row r="31" spans="1:11">
      <c r="A31" s="112" t="str">
        <f>IF(連結実質赤字比率に係る赤字・黒字の構成分析!C$39="",NA(),連結実質赤字比率に係る赤字・黒字の構成分析!C$39)</f>
        <v>一般会計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0.19</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0.2</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0.22</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0.23</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0.23</v>
      </c>
    </row>
    <row r="32" spans="1:11">
      <c r="A32" s="112" t="str">
        <f>IF(連結実質赤字比率に係る赤字・黒字の構成分析!C$38="",NA(),連結実質赤字比率に係る赤字・黒字の構成分析!C$38)</f>
        <v>水道事業会計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0.99</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1.35</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1.63</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0.77</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0.76</v>
      </c>
    </row>
    <row r="33" spans="1:16">
      <c r="A33" s="112" t="str">
        <f>IF(連結実質赤字比率に係る赤字・黒字の構成分析!C$37="",NA(),連結実質赤字比率に係る赤字・黒字の構成分析!C$37)</f>
        <v>工業用水道事業会計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0.56999999999999995</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0.56000000000000005</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0.65</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0.04</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0.9</v>
      </c>
    </row>
    <row r="34" spans="1:16">
      <c r="A34" s="112" t="str">
        <f>IF(連結実質赤字比率に係る赤字・黒字の構成分析!C$36="",NA(),連結実質赤字比率に係る赤字・黒字の構成分析!C$36)</f>
        <v>電気事業会計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1.38</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1.59</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1.52</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0.7</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1.34</v>
      </c>
    </row>
    <row r="35" spans="1:16">
      <c r="A35" s="112" t="str">
        <f>IF(連結実質赤字比率に係る赤字・黒字の構成分析!C$35="",NA(),連結実質赤字比率に係る赤字・黒字の構成分析!C$35)</f>
        <v>病院事業会計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1.8</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1.61</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1.7</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1.08</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1.36</v>
      </c>
    </row>
    <row r="36" spans="1:16">
      <c r="A36" s="112" t="str">
        <f>IF(連結実質赤字比率に係る赤字・黒字の構成分析!C$34="",NA(),連結実質赤字比率に係る赤字・黒字の構成分析!C$34)</f>
        <v>「元富山県営水力電気並鉄道事業」資金特別会計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1.73</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1.91</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2.0699999999999998</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2.19</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2.38</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54627</v>
      </c>
      <c r="E42" s="113"/>
      <c r="F42" s="113"/>
      <c r="G42" s="113">
        <f>'実質公債費比率（分子）の構造'!L$52</f>
        <v>56694</v>
      </c>
      <c r="H42" s="113"/>
      <c r="I42" s="113"/>
      <c r="J42" s="113">
        <f>'実質公債費比率（分子）の構造'!M$52</f>
        <v>58822</v>
      </c>
      <c r="K42" s="113"/>
      <c r="L42" s="113"/>
      <c r="M42" s="113">
        <f>'実質公債費比率（分子）の構造'!N$52</f>
        <v>60915</v>
      </c>
      <c r="N42" s="113"/>
      <c r="O42" s="113"/>
      <c r="P42" s="113">
        <f>'実質公債費比率（分子）の構造'!O$52</f>
        <v>62189</v>
      </c>
    </row>
    <row r="43" spans="1:16">
      <c r="A43" s="113" t="s">
        <v>50</v>
      </c>
      <c r="B43" s="113">
        <f>'実質公債費比率（分子）の構造'!K$51</f>
        <v>41</v>
      </c>
      <c r="C43" s="113"/>
      <c r="D43" s="113"/>
      <c r="E43" s="113">
        <f>'実質公債費比率（分子）の構造'!L$51</f>
        <v>34</v>
      </c>
      <c r="F43" s="113"/>
      <c r="G43" s="113"/>
      <c r="H43" s="113">
        <f>'実質公債費比率（分子）の構造'!M$51</f>
        <v>23</v>
      </c>
      <c r="I43" s="113"/>
      <c r="J43" s="113"/>
      <c r="K43" s="113">
        <f>'実質公債費比率（分子）の構造'!N$51</f>
        <v>1</v>
      </c>
      <c r="L43" s="113"/>
      <c r="M43" s="113"/>
      <c r="N43" s="113">
        <f>'実質公債費比率（分子）の構造'!O$51</f>
        <v>0</v>
      </c>
      <c r="O43" s="113"/>
      <c r="P43" s="113"/>
    </row>
    <row r="44" spans="1:16">
      <c r="A44" s="113" t="s">
        <v>51</v>
      </c>
      <c r="B44" s="113">
        <f>'実質公債費比率（分子）の構造'!K$50</f>
        <v>351</v>
      </c>
      <c r="C44" s="113"/>
      <c r="D44" s="113"/>
      <c r="E44" s="113">
        <f>'実質公債費比率（分子）の構造'!L$50</f>
        <v>590</v>
      </c>
      <c r="F44" s="113"/>
      <c r="G44" s="113"/>
      <c r="H44" s="113">
        <f>'実質公債費比率（分子）の構造'!M$50</f>
        <v>540</v>
      </c>
      <c r="I44" s="113"/>
      <c r="J44" s="113"/>
      <c r="K44" s="113">
        <f>'実質公債費比率（分子）の構造'!N$50</f>
        <v>447</v>
      </c>
      <c r="L44" s="113"/>
      <c r="M44" s="113"/>
      <c r="N44" s="113">
        <f>'実質公債費比率（分子）の構造'!O$50</f>
        <v>404</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53</v>
      </c>
      <c r="B46" s="113">
        <f>'実質公債費比率（分子）の構造'!K$48</f>
        <v>3293</v>
      </c>
      <c r="C46" s="113"/>
      <c r="D46" s="113"/>
      <c r="E46" s="113">
        <f>'実質公債費比率（分子）の構造'!L$48</f>
        <v>3198</v>
      </c>
      <c r="F46" s="113"/>
      <c r="G46" s="113"/>
      <c r="H46" s="113">
        <f>'実質公債費比率（分子）の構造'!M$48</f>
        <v>3255</v>
      </c>
      <c r="I46" s="113"/>
      <c r="J46" s="113"/>
      <c r="K46" s="113">
        <f>'実質公債費比率（分子）の構造'!N$48</f>
        <v>3123</v>
      </c>
      <c r="L46" s="113"/>
      <c r="M46" s="113"/>
      <c r="N46" s="113">
        <f>'実質公債費比率（分子）の構造'!O$48</f>
        <v>3033</v>
      </c>
      <c r="O46" s="113"/>
      <c r="P46" s="113"/>
    </row>
    <row r="47" spans="1:16">
      <c r="A47" s="113" t="s">
        <v>54</v>
      </c>
      <c r="B47" s="113">
        <f>'実質公債費比率（分子）の構造'!K$47</f>
        <v>6886</v>
      </c>
      <c r="C47" s="113"/>
      <c r="D47" s="113"/>
      <c r="E47" s="113">
        <f>'実質公債費比率（分子）の構造'!L$47</f>
        <v>7149</v>
      </c>
      <c r="F47" s="113"/>
      <c r="G47" s="113"/>
      <c r="H47" s="113">
        <f>'実質公債費比率（分子）の構造'!M$47</f>
        <v>7841</v>
      </c>
      <c r="I47" s="113"/>
      <c r="J47" s="113"/>
      <c r="K47" s="113">
        <f>'実質公債費比率（分子）の構造'!N$47</f>
        <v>8444</v>
      </c>
      <c r="L47" s="113"/>
      <c r="M47" s="113"/>
      <c r="N47" s="113">
        <f>'実質公債費比率（分子）の構造'!O$47</f>
        <v>8735</v>
      </c>
      <c r="O47" s="113"/>
      <c r="P47" s="113"/>
    </row>
    <row r="48" spans="1:16">
      <c r="A48" s="113" t="s">
        <v>55</v>
      </c>
      <c r="B48" s="113">
        <f>'実質公債費比率（分子）の構造'!K$46</f>
        <v>841</v>
      </c>
      <c r="C48" s="113"/>
      <c r="D48" s="113"/>
      <c r="E48" s="113">
        <f>'実質公債費比率（分子）の構造'!L$46</f>
        <v>1018</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84640</v>
      </c>
      <c r="C49" s="113"/>
      <c r="D49" s="113"/>
      <c r="E49" s="113">
        <f>'実質公債費比率（分子）の構造'!L$45</f>
        <v>83731</v>
      </c>
      <c r="F49" s="113"/>
      <c r="G49" s="113"/>
      <c r="H49" s="113">
        <f>'実質公債費比率（分子）の構造'!M$45</f>
        <v>82271</v>
      </c>
      <c r="I49" s="113"/>
      <c r="J49" s="113"/>
      <c r="K49" s="113">
        <f>'実質公債費比率（分子）の構造'!N$45</f>
        <v>80476</v>
      </c>
      <c r="L49" s="113"/>
      <c r="M49" s="113"/>
      <c r="N49" s="113">
        <f>'実質公債費比率（分子）の構造'!O$45</f>
        <v>81998</v>
      </c>
      <c r="O49" s="113"/>
      <c r="P49" s="113"/>
    </row>
    <row r="50" spans="1:16">
      <c r="A50" s="113" t="s">
        <v>57</v>
      </c>
      <c r="B50" s="113" t="e">
        <f>NA()</f>
        <v>#N/A</v>
      </c>
      <c r="C50" s="113">
        <f>IF(ISNUMBER('実質公債費比率（分子）の構造'!K$53),'実質公債費比率（分子）の構造'!K$53,NA())</f>
        <v>41425</v>
      </c>
      <c r="D50" s="113" t="e">
        <f>NA()</f>
        <v>#N/A</v>
      </c>
      <c r="E50" s="113" t="e">
        <f>NA()</f>
        <v>#N/A</v>
      </c>
      <c r="F50" s="113">
        <f>IF(ISNUMBER('実質公債費比率（分子）の構造'!L$53),'実質公債費比率（分子）の構造'!L$53,NA())</f>
        <v>39026</v>
      </c>
      <c r="G50" s="113" t="e">
        <f>NA()</f>
        <v>#N/A</v>
      </c>
      <c r="H50" s="113" t="e">
        <f>NA()</f>
        <v>#N/A</v>
      </c>
      <c r="I50" s="113">
        <f>IF(ISNUMBER('実質公債費比率（分子）の構造'!M$53),'実質公債費比率（分子）の構造'!M$53,NA())</f>
        <v>35108</v>
      </c>
      <c r="J50" s="113" t="e">
        <f>NA()</f>
        <v>#N/A</v>
      </c>
      <c r="K50" s="113" t="e">
        <f>NA()</f>
        <v>#N/A</v>
      </c>
      <c r="L50" s="113">
        <f>IF(ISNUMBER('実質公債費比率（分子）の構造'!N$53),'実質公債費比率（分子）の構造'!N$53,NA())</f>
        <v>31576</v>
      </c>
      <c r="M50" s="113" t="e">
        <f>NA()</f>
        <v>#N/A</v>
      </c>
      <c r="N50" s="113" t="e">
        <f>NA()</f>
        <v>#N/A</v>
      </c>
      <c r="O50" s="113">
        <f>IF(ISNUMBER('実質公債費比率（分子）の構造'!O$53),'実質公債費比率（分子）の構造'!O$53,NA())</f>
        <v>31981</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732198</v>
      </c>
      <c r="E56" s="112"/>
      <c r="F56" s="112"/>
      <c r="G56" s="112">
        <f>'将来負担比率（分子）の構造'!J$52</f>
        <v>741883</v>
      </c>
      <c r="H56" s="112"/>
      <c r="I56" s="112"/>
      <c r="J56" s="112">
        <f>'将来負担比率（分子）の構造'!K$52</f>
        <v>748276</v>
      </c>
      <c r="K56" s="112"/>
      <c r="L56" s="112"/>
      <c r="M56" s="112">
        <f>'将来負担比率（分子）の構造'!L$52</f>
        <v>739742</v>
      </c>
      <c r="N56" s="112"/>
      <c r="O56" s="112"/>
      <c r="P56" s="112">
        <f>'将来負担比率（分子）の構造'!M$52</f>
        <v>727403</v>
      </c>
    </row>
    <row r="57" spans="1:16">
      <c r="A57" s="112" t="s">
        <v>34</v>
      </c>
      <c r="B57" s="112"/>
      <c r="C57" s="112"/>
      <c r="D57" s="112">
        <f>'将来負担比率（分子）の構造'!I$51</f>
        <v>9964</v>
      </c>
      <c r="E57" s="112"/>
      <c r="F57" s="112"/>
      <c r="G57" s="112">
        <f>'将来負担比率（分子）の構造'!J$51</f>
        <v>12221</v>
      </c>
      <c r="H57" s="112"/>
      <c r="I57" s="112"/>
      <c r="J57" s="112">
        <f>'将来負担比率（分子）の構造'!K$51</f>
        <v>11192</v>
      </c>
      <c r="K57" s="112"/>
      <c r="L57" s="112"/>
      <c r="M57" s="112">
        <f>'将来負担比率（分子）の構造'!L$51</f>
        <v>10671</v>
      </c>
      <c r="N57" s="112"/>
      <c r="O57" s="112"/>
      <c r="P57" s="112">
        <f>'将来負担比率（分子）の構造'!M$51</f>
        <v>9902</v>
      </c>
    </row>
    <row r="58" spans="1:16">
      <c r="A58" s="112" t="s">
        <v>33</v>
      </c>
      <c r="B58" s="112"/>
      <c r="C58" s="112"/>
      <c r="D58" s="112">
        <f>'将来負担比率（分子）の構造'!I$50</f>
        <v>38746</v>
      </c>
      <c r="E58" s="112"/>
      <c r="F58" s="112"/>
      <c r="G58" s="112">
        <f>'将来負担比率（分子）の構造'!J$50</f>
        <v>47023</v>
      </c>
      <c r="H58" s="112"/>
      <c r="I58" s="112"/>
      <c r="J58" s="112">
        <f>'将来負担比率（分子）の構造'!K$50</f>
        <v>59649</v>
      </c>
      <c r="K58" s="112"/>
      <c r="L58" s="112"/>
      <c r="M58" s="112">
        <f>'将来負担比率（分子）の構造'!L$50</f>
        <v>68011</v>
      </c>
      <c r="N58" s="112"/>
      <c r="O58" s="112"/>
      <c r="P58" s="112">
        <f>'将来負担比率（分子）の構造'!M$50</f>
        <v>69355</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11133</v>
      </c>
      <c r="C61" s="112"/>
      <c r="D61" s="112"/>
      <c r="E61" s="112">
        <f>'将来負担比率（分子）の構造'!J$46</f>
        <v>10998</v>
      </c>
      <c r="F61" s="112"/>
      <c r="G61" s="112"/>
      <c r="H61" s="112">
        <f>'将来負担比率（分子）の構造'!K$46</f>
        <v>15148</v>
      </c>
      <c r="I61" s="112"/>
      <c r="J61" s="112"/>
      <c r="K61" s="112">
        <f>'将来負担比率（分子）の構造'!L$46</f>
        <v>15046</v>
      </c>
      <c r="L61" s="112"/>
      <c r="M61" s="112"/>
      <c r="N61" s="112">
        <f>'将来負担比率（分子）の構造'!M$46</f>
        <v>14768</v>
      </c>
      <c r="O61" s="112"/>
      <c r="P61" s="112"/>
    </row>
    <row r="62" spans="1:16">
      <c r="A62" s="112" t="s">
        <v>27</v>
      </c>
      <c r="B62" s="112">
        <f>'将来負担比率（分子）の構造'!I$45</f>
        <v>151953</v>
      </c>
      <c r="C62" s="112"/>
      <c r="D62" s="112"/>
      <c r="E62" s="112">
        <f>'将来負担比率（分子）の構造'!J$45</f>
        <v>146658</v>
      </c>
      <c r="F62" s="112"/>
      <c r="G62" s="112"/>
      <c r="H62" s="112">
        <f>'将来負担比率（分子）の構造'!K$45</f>
        <v>141118</v>
      </c>
      <c r="I62" s="112"/>
      <c r="J62" s="112"/>
      <c r="K62" s="112">
        <f>'将来負担比率（分子）の構造'!L$45</f>
        <v>133630</v>
      </c>
      <c r="L62" s="112"/>
      <c r="M62" s="112"/>
      <c r="N62" s="112">
        <f>'将来負担比率（分子）の構造'!M$45</f>
        <v>126201</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28518</v>
      </c>
      <c r="C64" s="112"/>
      <c r="D64" s="112"/>
      <c r="E64" s="112">
        <f>'将来負担比率（分子）の構造'!J$43</f>
        <v>28586</v>
      </c>
      <c r="F64" s="112"/>
      <c r="G64" s="112"/>
      <c r="H64" s="112">
        <f>'将来負担比率（分子）の構造'!K$43</f>
        <v>27862</v>
      </c>
      <c r="I64" s="112"/>
      <c r="J64" s="112"/>
      <c r="K64" s="112">
        <f>'将来負担比率（分子）の構造'!L$43</f>
        <v>31180</v>
      </c>
      <c r="L64" s="112"/>
      <c r="M64" s="112"/>
      <c r="N64" s="112">
        <f>'将来負担比率（分子）の構造'!M$43</f>
        <v>31588</v>
      </c>
      <c r="O64" s="112"/>
      <c r="P64" s="112"/>
    </row>
    <row r="65" spans="1:16">
      <c r="A65" s="112" t="s">
        <v>24</v>
      </c>
      <c r="B65" s="112">
        <f>'将来負担比率（分子）の構造'!I$42</f>
        <v>696</v>
      </c>
      <c r="C65" s="112"/>
      <c r="D65" s="112"/>
      <c r="E65" s="112">
        <f>'将来負担比率（分子）の構造'!J$42</f>
        <v>608</v>
      </c>
      <c r="F65" s="112"/>
      <c r="G65" s="112"/>
      <c r="H65" s="112">
        <f>'将来負担比率（分子）の構造'!K$42</f>
        <v>515</v>
      </c>
      <c r="I65" s="112"/>
      <c r="J65" s="112"/>
      <c r="K65" s="112">
        <f>'将来負担比率（分子）の構造'!L$42</f>
        <v>416</v>
      </c>
      <c r="L65" s="112"/>
      <c r="M65" s="112"/>
      <c r="N65" s="112">
        <f>'将来負担比率（分子）の構造'!M$42</f>
        <v>381</v>
      </c>
      <c r="O65" s="112"/>
      <c r="P65" s="112"/>
    </row>
    <row r="66" spans="1:16">
      <c r="A66" s="112" t="s">
        <v>23</v>
      </c>
      <c r="B66" s="112">
        <f>'将来負担比率（分子）の構造'!I$41</f>
        <v>1227564</v>
      </c>
      <c r="C66" s="112"/>
      <c r="D66" s="112"/>
      <c r="E66" s="112">
        <f>'将来負担比率（分子）の構造'!J$41</f>
        <v>1244623</v>
      </c>
      <c r="F66" s="112"/>
      <c r="G66" s="112"/>
      <c r="H66" s="112">
        <f>'将来負担比率（分子）の構造'!K$41</f>
        <v>1258640</v>
      </c>
      <c r="I66" s="112"/>
      <c r="J66" s="112"/>
      <c r="K66" s="112">
        <f>'将来負担比率（分子）の構造'!L$41</f>
        <v>1251454</v>
      </c>
      <c r="L66" s="112"/>
      <c r="M66" s="112"/>
      <c r="N66" s="112">
        <f>'将来負担比率（分子）の構造'!M$41</f>
        <v>1246825</v>
      </c>
      <c r="O66" s="112"/>
      <c r="P66" s="112"/>
    </row>
    <row r="67" spans="1:16">
      <c r="A67" s="112" t="s">
        <v>61</v>
      </c>
      <c r="B67" s="112" t="e">
        <f>NA()</f>
        <v>#N/A</v>
      </c>
      <c r="C67" s="112">
        <f>IF(ISNUMBER('将来負担比率（分子）の構造'!I$53), IF('将来負担比率（分子）の構造'!I$53 &lt; 0, 0, '将来負担比率（分子）の構造'!I$53), NA())</f>
        <v>638957</v>
      </c>
      <c r="D67" s="112" t="e">
        <f>NA()</f>
        <v>#N/A</v>
      </c>
      <c r="E67" s="112" t="e">
        <f>NA()</f>
        <v>#N/A</v>
      </c>
      <c r="F67" s="112">
        <f>IF(ISNUMBER('将来負担比率（分子）の構造'!J$53), IF('将来負担比率（分子）の構造'!J$53 &lt; 0, 0, '将来負担比率（分子）の構造'!J$53), NA())</f>
        <v>630344</v>
      </c>
      <c r="G67" s="112" t="e">
        <f>NA()</f>
        <v>#N/A</v>
      </c>
      <c r="H67" s="112" t="e">
        <f>NA()</f>
        <v>#N/A</v>
      </c>
      <c r="I67" s="112">
        <f>IF(ISNUMBER('将来負担比率（分子）の構造'!K$53), IF('将来負担比率（分子）の構造'!K$53 &lt; 0, 0, '将来負担比率（分子）の構造'!K$53), NA())</f>
        <v>624166</v>
      </c>
      <c r="J67" s="112" t="e">
        <f>NA()</f>
        <v>#N/A</v>
      </c>
      <c r="K67" s="112" t="e">
        <f>NA()</f>
        <v>#N/A</v>
      </c>
      <c r="L67" s="112">
        <f>IF(ISNUMBER('将来負担比率（分子）の構造'!L$53), IF('将来負担比率（分子）の構造'!L$53 &lt; 0, 0, '将来負担比率（分子）の構造'!L$53), NA())</f>
        <v>613302</v>
      </c>
      <c r="M67" s="112" t="e">
        <f>NA()</f>
        <v>#N/A</v>
      </c>
      <c r="N67" s="112" t="e">
        <f>NA()</f>
        <v>#N/A</v>
      </c>
      <c r="O67" s="112">
        <f>IF(ISNUMBER('将来負担比率（分子）の構造'!M$53), IF('将来負担比率（分子）の構造'!M$53 &lt; 0, 0, '将来負担比率（分子）の構造'!M$53), NA())</f>
        <v>613104</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2018-03-06T01:14:47Z</cp:lastPrinted>
  <dcterms:created xsi:type="dcterms:W3CDTF">2018-01-24T03:03:49Z</dcterms:created>
  <dcterms:modified xsi:type="dcterms:W3CDTF">2018-11-28T08:02:53Z</dcterms:modified>
</cp:coreProperties>
</file>