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全社共有\下水道課\下水道課\経営戦略\経営比較分析表\【R8.1ｺﾒﾝﾄ入力】R6決算 16中新川（下水道・法適）\下水道（法適用）\"/>
    </mc:Choice>
  </mc:AlternateContent>
  <xr:revisionPtr revIDLastSave="0" documentId="13_ncr:1_{A9D5FA3A-C0B8-4690-A05B-A7EC2C88FAD1}" xr6:coauthVersionLast="47" xr6:coauthVersionMax="47" xr10:uidLastSave="{00000000-0000-0000-0000-000000000000}"/>
  <workbookProtection workbookAlgorithmName="SHA-512" workbookHashValue="956xI/SmNzP8VP8GqHbWjOaCYnj4e0Ik8UBXYcHr0BtFYB2YMB/AbIHNRGYFwfO8CHPzONfnHl2r3wXm/azYQg==" workbookSaltValue="HKkgVF2pI2fSy+L2ze+auA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P8" i="4"/>
  <c r="I8" i="4"/>
</calcChain>
</file>

<file path=xl/sharedStrings.xml><?xml version="1.0" encoding="utf-8"?>
<sst xmlns="http://schemas.openxmlformats.org/spreadsheetml/2006/main" count="239" uniqueCount="115">
  <si>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</si>
  <si>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</si>
  <si>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</si>
  <si>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</si>
  <si>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</si>
  <si>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</si>
  <si>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</si>
  <si>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</si>
  <si>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</si>
  <si>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</si>
  <si>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</si>
  <si>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</si>
  <si>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</si>
  <si>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</si>
  <si>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</si>
  <si>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</si>
  <si>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</si>
  <si>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</si>
  <si>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</si>
  <si>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</si>
  <si>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</si>
  <si>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</si>
  <si>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</si>
  <si>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</si>
  <si>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</si>
  <si>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</si>
  <si>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</si>
  <si>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</si>
  <si>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</si>
  <si>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</si>
  <si>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</si>
  <si>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</si>
  <si>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</si>
  <si>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</si>
  <si>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</si>
  <si>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</si>
  <si>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</si>
  <si>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</si>
  <si>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</si>
  <si>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</si>
  <si>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</si>
  <si>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</si>
  <si>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</si>
  <si>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</si>
  <si>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</si>
  <si>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</si>
  <si>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</si>
  <si>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</si>
  <si>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</si>
  <si>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</si>
  <si>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</si>
  <si>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</si>
  <si>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</si>
  <si>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</si>
  <si>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</si>
  <si>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</si>
  <si>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</si>
  <si>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</si>
  <si>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</si>
  <si>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</si>
  <si>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</si>
  <si>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</si>
  <si>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</si>
  <si>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</si>
  <si>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</si>
  <si>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</si>
  <si>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</si>
  <si>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</si>
  <si>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</si>
  <si>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</si>
  <si>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</si>
  <si>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</si>
  <si>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</si>
  <si>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</si>
  <si>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</si>
  <si>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</si>
  <si>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</si>
  <si>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</si>
  <si>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</si>
  <si>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</si>
  <si>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</si>
  <si>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</si>
  <si>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</si>
  <si>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</si>
  <si>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</si>
  <si>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</si>
  <si>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</si>
  <si>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</si>
  <si>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</si>
  <si>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</si>
  <si>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</si>
  <si>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</si>
  <si>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</si>
  <si>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</si>
  <si>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</si>
  <si>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</si>
  <si>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中新川広域行政事務組合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</si>
  <si>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</si>
  <si>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</si>
  <si>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</si>
  <si>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</si>
  <si>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</si>
  <si>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</si>
  <si>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</si>
  <si>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</si>
  <si>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</si>
  <si>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</si>
  <si>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</si>
  <si>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</si>
  <si>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</si>
  <si>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</si>
  <si>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</si>
  <si>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経営戦略をＨ２８に策定しており、計画期間５年目のＲ３に改定を行った。Ｈ２８から公営企業会計を適用した。経営状況を議会及び住民に公表し、管理費の経費削減を図った上で、Ｒ１に料金改定を行った。当組合は２町１村の組合であり、構成町村である上市町及び立山町では、特環及び農集の処理場を有しており、人口減による処理水量の減に合わせ、施設の効率的な運用を図るため、各処理区の統廃合を行う必要がある。</t>
    <phoneticPr fontId="4"/>
  </si>
  <si>
    <t>本事業は、Ｈ２８から法適用している。 ①経常収支比率は前年度比２７ポイント増の約１６０％となり、類似団体と比較しても高い値となった。公共の処理場へ接続しており、処理場建設費の企業債利息が無いため、経常費用が抑えられている。 ②純損失が無く、累積欠損金が生じなかった。 ③流動比率は前年度比１９ポイント増の約１７６％となり、類似団体と比較しても高い値となった。処理場建設費の企業債は公共で借入れているため、流動負債が抑えられている。 ④企業債残高対事業規模比率は、類似団体と比較すると低めである。管渠整備で地方債現在高が増え続けていたため、料金収入が追い付くよう努力する必要がある。 ⑤経費回収率は１００％と類似団体と比較すると高い値となった。処理場建設費の資本費が無いため、汚水処理費が抑えられている。 ⑥汚水処理原価は約１７０円となり、類似団体と比較すると低い。公共の処理場へ接続しているため、汚水処理費が抑えられている。 ⑦公共の処理場へ接続しているため、数値がない。 ⑧水洗化率は前年度比０．６ポイント増の約８４％となった。水洗化率は増加傾向である。Ｒ３まで管渠整備を進めてきたため、水洗化人口が増加している。</t>
    <rPh sb="37" eb="38">
      <t>ゾウ</t>
    </rPh>
    <rPh sb="150" eb="151">
      <t>ゾウ</t>
    </rPh>
    <phoneticPr fontId="4"/>
  </si>
  <si>
    <t>①前年度比２ポイント増の約１８％となったが、類似団体と比較すると低い値となった。特環の管渠整備がＲ３に終了したばかりで、法定耐用年数に近い資産が少ない。 ②③管渠については、標準耐用年数が経過するＲ３２（2050年）以降に、事業費を平準化させて老朽化対策を実施する計画である。</t>
    <rPh sb="51" eb="53">
      <t>シュウリョウ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</si>
</sst>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7-4D20-8C82-9FC87396B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7-4D20-8C82-9FC87396B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3-4C01-BCE4-D24C92F7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3-4C01-BCE4-D24C92F7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81.290000000000006</c:v>
                </c:pt>
                <c:pt idx="1">
                  <c:v>81.42</c:v>
                </c:pt>
                <c:pt idx="2">
                  <c:v>82.79</c:v>
                </c:pt>
                <c:pt idx="3">
                  <c:v>83.48</c:v>
                </c:pt>
                <c:pt idx="4">
                  <c:v>84.12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8-42C5-B2D6-E21917039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2C5-B2D6-E21917039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124.21</c:v>
                </c:pt>
                <c:pt idx="1">
                  <c:v>130.09</c:v>
                </c:pt>
                <c:pt idx="2">
                  <c:v>123.7</c:v>
                </c:pt>
                <c:pt idx="3">
                  <c:v>133.56</c:v>
                </c:pt>
                <c:pt idx="4">
                  <c:v>160.29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D-44CD-AB37-08C33116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D-44CD-AB37-08C33116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10.1</c:v>
                </c:pt>
                <c:pt idx="1">
                  <c:v>12.06</c:v>
                </c:pt>
                <c:pt idx="2">
                  <c:v>14.14</c:v>
                </c:pt>
                <c:pt idx="3">
                  <c:v>16.23</c:v>
                </c:pt>
                <c:pt idx="4">
                  <c:v>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D-4481-BF73-98408B90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D-4481-BF73-98408B90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1-46EE-A376-855C9FAF7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1-46EE-A376-855C9FAF7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D28-81F6-5608DA1C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3-4D28-81F6-5608DA1C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162.9</c:v>
                </c:pt>
                <c:pt idx="1">
                  <c:v>172.36</c:v>
                </c:pt>
                <c:pt idx="2">
                  <c:v>159.69999999999999</c:v>
                </c:pt>
                <c:pt idx="3">
                  <c:v>156.77000000000001</c:v>
                </c:pt>
                <c:pt idx="4">
                  <c:v>175.57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8-4BCF-A246-DB12A5834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BCF-A246-DB12A5834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375.23</c:v>
                </c:pt>
                <c:pt idx="1">
                  <c:v>469.88</c:v>
                </c:pt>
                <c:pt idx="2">
                  <c:v>876.35</c:v>
                </c:pt>
                <c:pt idx="3">
                  <c:v>840.15</c:v>
                </c:pt>
                <c:pt idx="4">
                  <c:v>431.21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E-48B6-9EDB-61589DD68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E-48B6-9EDB-61589DD68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D-4206-9FB1-B750B024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D-4206-9FB1-B750B024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173.57</c:v>
                </c:pt>
                <c:pt idx="1">
                  <c:v>171.21</c:v>
                </c:pt>
                <c:pt idx="2">
                  <c:v>172.04</c:v>
                </c:pt>
                <c:pt idx="3">
                  <c:v>170.9</c:v>
                </c:pt>
                <c:pt idx="4">
                  <c:v>169.69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F-4F7C-B9D7-B2D6067A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F-4F7C-B9D7-B2D6067A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H1" zoomScale="120" zoomScaleNormal="12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富山県　中新川広域行政事務組合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 t="str">
        <f>データ!S6</f>
        <v>-</v>
      </c>
      <c r="AM8" s="36"/>
      <c r="AN8" s="36"/>
      <c r="AO8" s="36"/>
      <c r="AP8" s="36"/>
      <c r="AQ8" s="36"/>
      <c r="AR8" s="36"/>
      <c r="AS8" s="36"/>
      <c r="AT8" s="37" t="str">
        <f>データ!T6</f>
        <v>-</v>
      </c>
      <c r="AU8" s="37"/>
      <c r="AV8" s="37"/>
      <c r="AW8" s="37"/>
      <c r="AX8" s="37"/>
      <c r="AY8" s="37"/>
      <c r="AZ8" s="37"/>
      <c r="BA8" s="37"/>
      <c r="BB8" s="37" t="str">
        <f>データ!U6</f>
        <v>-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53.01</v>
      </c>
      <c r="J10" s="37"/>
      <c r="K10" s="37"/>
      <c r="L10" s="37"/>
      <c r="M10" s="37"/>
      <c r="N10" s="37"/>
      <c r="O10" s="37"/>
      <c r="P10" s="37">
        <f>データ!P6</f>
        <v>27.26</v>
      </c>
      <c r="Q10" s="37"/>
      <c r="R10" s="37"/>
      <c r="S10" s="37"/>
      <c r="T10" s="37"/>
      <c r="U10" s="37"/>
      <c r="V10" s="37"/>
      <c r="W10" s="37">
        <f>データ!Q6</f>
        <v>85.76</v>
      </c>
      <c r="X10" s="37"/>
      <c r="Y10" s="37"/>
      <c r="Z10" s="37"/>
      <c r="AA10" s="37"/>
      <c r="AB10" s="37"/>
      <c r="AC10" s="37"/>
      <c r="AD10" s="36">
        <f>データ!R6</f>
        <v>3740</v>
      </c>
      <c r="AE10" s="36"/>
      <c r="AF10" s="36"/>
      <c r="AG10" s="36"/>
      <c r="AH10" s="36"/>
      <c r="AI10" s="36"/>
      <c r="AJ10" s="36"/>
      <c r="AK10" s="2"/>
      <c r="AL10" s="36">
        <f>データ!V6</f>
        <v>12566</v>
      </c>
      <c r="AM10" s="36"/>
      <c r="AN10" s="36"/>
      <c r="AO10" s="36"/>
      <c r="AP10" s="36"/>
      <c r="AQ10" s="36"/>
      <c r="AR10" s="36"/>
      <c r="AS10" s="36"/>
      <c r="AT10" s="37">
        <f>データ!W6</f>
        <v>4.84</v>
      </c>
      <c r="AU10" s="37"/>
      <c r="AV10" s="37"/>
      <c r="AW10" s="37"/>
      <c r="AX10" s="37"/>
      <c r="AY10" s="37"/>
      <c r="AZ10" s="37"/>
      <c r="BA10" s="37"/>
      <c r="BB10" s="37">
        <f>データ!X6</f>
        <v>2596.2800000000002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112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SrlcvDBH2lj2WDiZuScUidkh3BDuaB5cSgx7TPHnsmhcYNn6PVz+SEggbv2/sf7xdW/9FVdIS6/2poYGit+MQg==" saltValue="FzIu3Fu2EE6n6Rt0ef/Yb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169048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富山県　中新川広域行政事務組合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53.01</v>
      </c>
      <c r="P6" s="20">
        <f t="shared" si="3"/>
        <v>27.26</v>
      </c>
      <c r="Q6" s="20">
        <f t="shared" si="3"/>
        <v>85.76</v>
      </c>
      <c r="R6" s="20">
        <f t="shared" si="3"/>
        <v>3740</v>
      </c>
      <c r="S6" s="20" t="str">
        <f t="shared" si="3"/>
        <v>-</v>
      </c>
      <c r="T6" s="20" t="str">
        <f t="shared" si="3"/>
        <v>-</v>
      </c>
      <c r="U6" s="20" t="str">
        <f t="shared" si="3"/>
        <v>-</v>
      </c>
      <c r="V6" s="20">
        <f t="shared" si="3"/>
        <v>12566</v>
      </c>
      <c r="W6" s="20">
        <f t="shared" si="3"/>
        <v>4.84</v>
      </c>
      <c r="X6" s="20">
        <f t="shared" si="3"/>
        <v>2596.2800000000002</v>
      </c>
      <c r="Y6" s="21">
        <f>IF(Y7="",NA(),Y7)</f>
        <v>124.21</v>
      </c>
      <c r="Z6" s="21">
        <f t="shared" ref="Z6:AH6" si="4">IF(Z7="",NA(),Z7)</f>
        <v>130.09</v>
      </c>
      <c r="AA6" s="21">
        <f t="shared" si="4"/>
        <v>123.7</v>
      </c>
      <c r="AB6" s="21">
        <f t="shared" si="4"/>
        <v>133.56</v>
      </c>
      <c r="AC6" s="21">
        <f t="shared" si="4"/>
        <v>160.29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162.9</v>
      </c>
      <c r="AV6" s="21">
        <f t="shared" ref="AV6:BD6" si="6">IF(AV7="",NA(),AV7)</f>
        <v>172.36</v>
      </c>
      <c r="AW6" s="21">
        <f t="shared" si="6"/>
        <v>159.69999999999999</v>
      </c>
      <c r="AX6" s="21">
        <f t="shared" si="6"/>
        <v>156.77000000000001</v>
      </c>
      <c r="AY6" s="21">
        <f t="shared" si="6"/>
        <v>175.57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375.23</v>
      </c>
      <c r="BG6" s="21">
        <f t="shared" ref="BG6:BO6" si="7">IF(BG7="",NA(),BG7)</f>
        <v>469.88</v>
      </c>
      <c r="BH6" s="21">
        <f t="shared" si="7"/>
        <v>876.35</v>
      </c>
      <c r="BI6" s="21">
        <f t="shared" si="7"/>
        <v>840.15</v>
      </c>
      <c r="BJ6" s="21">
        <f t="shared" si="7"/>
        <v>431.21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173.57</v>
      </c>
      <c r="CC6" s="21">
        <f t="shared" ref="CC6:CK6" si="9">IF(CC7="",NA(),CC7)</f>
        <v>171.21</v>
      </c>
      <c r="CD6" s="21">
        <f t="shared" si="9"/>
        <v>172.04</v>
      </c>
      <c r="CE6" s="21">
        <f t="shared" si="9"/>
        <v>170.9</v>
      </c>
      <c r="CF6" s="21">
        <f t="shared" si="9"/>
        <v>169.69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81.290000000000006</v>
      </c>
      <c r="CY6" s="21">
        <f t="shared" ref="CY6:DG6" si="11">IF(CY7="",NA(),CY7)</f>
        <v>81.42</v>
      </c>
      <c r="CZ6" s="21">
        <f t="shared" si="11"/>
        <v>82.79</v>
      </c>
      <c r="DA6" s="21">
        <f t="shared" si="11"/>
        <v>83.48</v>
      </c>
      <c r="DB6" s="21">
        <f t="shared" si="11"/>
        <v>84.12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10.1</v>
      </c>
      <c r="DJ6" s="21">
        <f t="shared" ref="DJ6:DR6" si="12">IF(DJ7="",NA(),DJ7)</f>
        <v>12.06</v>
      </c>
      <c r="DK6" s="21">
        <f t="shared" si="12"/>
        <v>14.14</v>
      </c>
      <c r="DL6" s="21">
        <f t="shared" si="12"/>
        <v>16.23</v>
      </c>
      <c r="DM6" s="21">
        <f t="shared" si="12"/>
        <v>18.29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169048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53.01</v>
      </c>
      <c r="P7" s="24">
        <v>27.26</v>
      </c>
      <c r="Q7" s="24">
        <v>85.76</v>
      </c>
      <c r="R7" s="24">
        <v>3740</v>
      </c>
      <c r="S7" s="24" t="s">
        <v>102</v>
      </c>
      <c r="T7" s="24" t="s">
        <v>102</v>
      </c>
      <c r="U7" s="24" t="s">
        <v>102</v>
      </c>
      <c r="V7" s="24">
        <v>12566</v>
      </c>
      <c r="W7" s="24">
        <v>4.84</v>
      </c>
      <c r="X7" s="24">
        <v>2596.2800000000002</v>
      </c>
      <c r="Y7" s="24">
        <v>124.21</v>
      </c>
      <c r="Z7" s="24">
        <v>130.09</v>
      </c>
      <c r="AA7" s="24">
        <v>123.7</v>
      </c>
      <c r="AB7" s="24">
        <v>133.56</v>
      </c>
      <c r="AC7" s="24">
        <v>160.29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162.9</v>
      </c>
      <c r="AV7" s="24">
        <v>172.36</v>
      </c>
      <c r="AW7" s="24">
        <v>159.69999999999999</v>
      </c>
      <c r="AX7" s="24">
        <v>156.77000000000001</v>
      </c>
      <c r="AY7" s="24">
        <v>175.57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375.23</v>
      </c>
      <c r="BG7" s="24">
        <v>469.88</v>
      </c>
      <c r="BH7" s="24">
        <v>876.35</v>
      </c>
      <c r="BI7" s="24">
        <v>840.15</v>
      </c>
      <c r="BJ7" s="24">
        <v>431.21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100</v>
      </c>
      <c r="BR7" s="24">
        <v>100</v>
      </c>
      <c r="BS7" s="24">
        <v>100</v>
      </c>
      <c r="BT7" s="24">
        <v>100</v>
      </c>
      <c r="BU7" s="24">
        <v>100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173.57</v>
      </c>
      <c r="CC7" s="24">
        <v>171.21</v>
      </c>
      <c r="CD7" s="24">
        <v>172.04</v>
      </c>
      <c r="CE7" s="24">
        <v>170.9</v>
      </c>
      <c r="CF7" s="24">
        <v>169.69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81.290000000000006</v>
      </c>
      <c r="CY7" s="24">
        <v>81.42</v>
      </c>
      <c r="CZ7" s="24">
        <v>82.79</v>
      </c>
      <c r="DA7" s="24">
        <v>83.48</v>
      </c>
      <c r="DB7" s="24">
        <v>84.12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10.1</v>
      </c>
      <c r="DJ7" s="24">
        <v>12.06</v>
      </c>
      <c r="DK7" s="24">
        <v>14.14</v>
      </c>
      <c r="DL7" s="24">
        <v>16.23</v>
      </c>
      <c r="DM7" s="24">
        <v>18.29</v>
      </c>
      <c r="DN7" s="24">
        <v>21.36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