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113 公営企業に係る経営比較分析表（令和６年度決算）の分析等について\03 市町村→県\13立山町　提出有\上水道\"/>
    </mc:Choice>
  </mc:AlternateContent>
  <xr:revisionPtr revIDLastSave="0" documentId="13_ncr:1_{CCBEE73D-28E9-40C7-AEB0-216DDD30766D}" xr6:coauthVersionLast="47" xr6:coauthVersionMax="47" xr10:uidLastSave="{00000000-0000-0000-0000-000000000000}"/>
  <workbookProtection workbookAlgorithmName="SHA-512" workbookHashValue="B6/bcIfL04Eq4PL20zxchaoweQHHjw++Z9cUO9KpKHPfLRUvhV33z7nVpAsMcH9yNL0Qs4GJEr6C49S88c+x5g==" workbookSaltValue="7Xjtuzrqk0xzHZrz6dKSDw==" workbookSpinCount="100000" lockStructure="1"/>
  <bookViews>
    <workbookView xWindow="28680" yWindow="4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P10" i="4" s="1"/>
  <c r="O6" i="5"/>
  <c r="I10" i="4" s="1"/>
  <c r="N6" i="5"/>
  <c r="B10" i="4" s="1"/>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E85" i="4"/>
  <c r="BB10" i="4"/>
  <c r="W10" i="4"/>
  <c r="BB8" i="4"/>
  <c r="AT8" i="4"/>
  <c r="AL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<sst xmlns="http://schemas.openxmlformats.org/spreadsheetml/2006/main" count="228" uniqueCount="112">
  <si>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</si>
  <si>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</si>
  <si>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</si>
  <si>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</si>
  <si>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</si>
  <si>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</si>
  <si>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</si>
  <si>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</si>
  <si>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</si>
  <si>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</si>
  <si>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</si>
  <si>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</si>
  <si>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</si>
  <si>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</si>
  <si>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</si>
  <si>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</si>
  <si>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</si>
  <si>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</si>
  <si>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</si>
  <si>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</si>
  <si>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</si>
  <si>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</si>
  <si>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</si>
  <si>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</si>
  <si>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</si>
  <si>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</si>
  <si>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</si>
  <si>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</si>
  <si>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</si>
  <si>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</si>
  <si>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</si>
  <si>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</si>
  <si>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</si>
  <si>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</si>
  <si>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</si>
  <si>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</si>
  <si>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</si>
  <si>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</si>
  <si>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</si>
  <si>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</si>
  <si>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</si>
  <si>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</si>
  <si>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</si>
  <si>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</si>
  <si>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</si>
  <si>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</si>
  <si>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</si>
  <si>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</si>
  <si>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</si>
  <si>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</si>
  <si>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</si>
  <si>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</si>
  <si>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</si>
  <si>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</si>
  <si>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</si>
  <si>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</si>
  <si>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</si>
  <si>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</si>
  <si>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</si>
  <si>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</si>
  <si>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</si>
  <si>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</si>
  <si>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</si>
  <si>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</si>
  <si>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</si>
  <si>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</si>
  <si>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</si>
  <si>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</si>
  <si>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</si>
  <si>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</si>
  <si>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</si>
  <si>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</si>
  <si>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</si>
  <si>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</si>
  <si>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</si>
  <si>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</si>
  <si>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</si>
  <si>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</si>
  <si>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</si>
  <si>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</si>
  <si>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</si>
  <si>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</si>
  <si>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</si>
  <si>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</si>
  <si>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</si>
  <si>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</si>
  <si>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</si>
  <si>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</si>
  <si>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</si>
  <si>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</si>
  <si>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</si>
  <si>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</si>
  <si>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</si>
  <si>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立山町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</si>
  <si>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</si>
  <si>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</si>
  <si>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</si>
  <si>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</si>
  <si>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</si>
  <si>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</si>
  <si>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</si>
  <si>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</si>
  <si>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</si>
  <si>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</si>
  <si>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</si>
  <si>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</si>
  <si>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</si>
  <si>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</si>
  <si>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</si>
  <si>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有形固定資産減価償却率は49.25%と類似団体平均（53.48%）を下回っており、施設全体の老朽化度合いは比較的低い水準にある。
　一方、管路経年化率は33.06%と類似団体平均（24.31%）を大きく上回っており、法定耐用年数を超過した管路が多い状況が続いている。高度経済成長期に布設した管路の老朽化が顕著であり、引き続き重点的な対策が必要である。
　管路更新率は0.24%と類似団体平均（0.41%）を下回り、前年度（0.56%）から低下した。令和元年度策定の老朽管緊急更新整備計画に基づき、令和2・4年度の料金改定により確保した財源を活用し、基幹管路を中心とした計画的な更新を着実に進めていく必要がある。
　今後も漏水事故の未然防止と安定給水の確保に向け、アセットマネジメントに基づく効率的な管路更新に努めていく。</t>
    <phoneticPr fontId="4"/>
  </si>
  <si>
    <t>　経常収支比率や料金回収率が100%を上回り、累積欠損金も発生していないことから、現状の経営は比較的健全な状態にある。給水原価も類似団体平均を大幅に下回っており、効率的な事業運営ができている。
　一方、管路経年化率は33.06%と類似団体平均を大きく上回り、老朽管路への対応が喫緊の課題である。令和元年度策定の老朽管緊急更新整備計画に基づき、令和2・4年度の料金改定で確保した財源を活用し、基幹管路の計画的な更新を着実に推進していく。
　今後、給水人口の減少に伴う料金収入の減少が見込まれる中、企業債残高の増加抑制や流動資産の確保にも留意しながら、収支状況を注視しつつ経営の効率化と老朽化対策の両立を図り、将来にわたり安全で安定した水道水の供給が可能となるよう、持続可能な事業運営に努めていく。</t>
    <phoneticPr fontId="4"/>
  </si>
  <si>
    <t>　①経常収支比率は116.16%と100%を上回り、単年度収支の黒字を継続している。②累積欠損金も発生しておらず、基本的な収支構造は健全な状態を維持している。
　⑤料金回収率は118.57%で類似団体平均（92.16%）を大きく上回っており、給水に係る費用を水道料金収入で十分に賄えている。また、⑥給水原価は154.51円と類似団体平均（196.75円）を大幅に下回り、効率的な給水サービスの提供ができている。⑦施設利用率も64.06%と類似団体平均（54.99%）を上回っており、施設の効率的な運用が図られている。
　一方、④企業債残高対給水収益比率は406.58%と類似団体平均（391.13%）を上回り、近年増加傾向にあることから、過度な起債に依存しないよう引き続き適正な投資規模での事業運営に努める必要がある。また、③流動比率は302.65%と100%を上回っているものの、類似団体平均（352.34%）を下回っており、突発的な老朽管更新や施設修繕への対応に備え、流動資産の確保に努めていく。
　⑧有収率は80.91%と類似団体平均（79.34%）を若干上回っているが、前年度から低下傾向にあるため、計画的な管路更新等により漏水防止対策を継続していく。
　今後、給水人口の減少に伴う料金収入の減少が見込まれる中、令和2・4年度に実施した料金改定の効果を検証しつつ、老朽化施設の計画的な更新と経営の効率化を両立させ、持続可能な事業運営を推進していく。</t>
    <rPh sb="100" eb="102">
      <t>ヘイキン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</si>
</sst>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1.26</c:v>
                </c:pt>
                <c:pt idx="1">
                  <c:v>0.64</c:v>
                </c:pt>
                <c:pt idx="2">
                  <c:v>0.56999999999999995</c:v>
                </c:pt>
                <c:pt idx="3">
                  <c:v>0.56000000000000005</c:v>
                </c:pt>
                <c:pt idx="4">
                  <c:v>0.24</c:v>
                </c:pt>
              </c:numCache>
            </c:numRef>
          </c:val>
          <c:extLst>
            <c:ext xmlns:c16="http://schemas.microsoft.com/office/drawing/2014/chart" uri="{C3380CC4-5D6E-409C-BE32-E72D297353CC}">
              <c16:uniqueId val="{00000000-D69A-449C-8649-C116C99262F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69A-449C-8649-C116C99262F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65.849999999999994</c:v>
                </c:pt>
                <c:pt idx="1">
                  <c:v>64.72</c:v>
                </c:pt>
                <c:pt idx="2">
                  <c:v>65.209999999999994</c:v>
                </c:pt>
                <c:pt idx="3">
                  <c:v>62.44</c:v>
                </c:pt>
                <c:pt idx="4">
                  <c:v>64.06</c:v>
                </c:pt>
              </c:numCache>
            </c:numRef>
          </c:val>
          <c:extLst>
            <c:ext xmlns:c16="http://schemas.microsoft.com/office/drawing/2014/chart" uri="{C3380CC4-5D6E-409C-BE32-E72D297353CC}">
              <c16:uniqueId val="{00000000-A8CA-4BA8-844D-C78EC688BA5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8CA-4BA8-844D-C78EC688BA5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82.75</c:v>
                </c:pt>
                <c:pt idx="1">
                  <c:v>82.75</c:v>
                </c:pt>
                <c:pt idx="2">
                  <c:v>82.75</c:v>
                </c:pt>
                <c:pt idx="3">
                  <c:v>82.75</c:v>
                </c:pt>
                <c:pt idx="4">
                  <c:v>80.91</c:v>
                </c:pt>
              </c:numCache>
            </c:numRef>
          </c:val>
          <c:extLst>
            <c:ext xmlns:c16="http://schemas.microsoft.com/office/drawing/2014/chart" uri="{C3380CC4-5D6E-409C-BE32-E72D297353CC}">
              <c16:uniqueId val="{00000000-F608-415D-A2D3-2045389DAF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F608-415D-A2D3-2045389DAF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112.89</c:v>
                </c:pt>
                <c:pt idx="1">
                  <c:v>117.81</c:v>
                </c:pt>
                <c:pt idx="2">
                  <c:v>120.21</c:v>
                </c:pt>
                <c:pt idx="3">
                  <c:v>117.7</c:v>
                </c:pt>
                <c:pt idx="4">
                  <c:v>116.16</c:v>
                </c:pt>
              </c:numCache>
            </c:numRef>
          </c:val>
          <c:extLst>
            <c:ext xmlns:c16="http://schemas.microsoft.com/office/drawing/2014/chart" uri="{C3380CC4-5D6E-409C-BE32-E72D297353CC}">
              <c16:uniqueId val="{00000000-81C0-48A7-93D3-572FDB2EE7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1C0-48A7-93D3-572FDB2EE7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46.3</c:v>
                </c:pt>
                <c:pt idx="1">
                  <c:v>47.1</c:v>
                </c:pt>
                <c:pt idx="2">
                  <c:v>47.83</c:v>
                </c:pt>
                <c:pt idx="3">
                  <c:v>48.41</c:v>
                </c:pt>
                <c:pt idx="4">
                  <c:v>49.25</c:v>
                </c:pt>
              </c:numCache>
            </c:numRef>
          </c:val>
          <c:extLst>
            <c:ext xmlns:c16="http://schemas.microsoft.com/office/drawing/2014/chart" uri="{C3380CC4-5D6E-409C-BE32-E72D297353CC}">
              <c16:uniqueId val="{00000000-49D2-47A5-B198-A56374934E9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49D2-47A5-B198-A56374934E9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32.94</c:v>
                </c:pt>
                <c:pt idx="1">
                  <c:v>32.409999999999997</c:v>
                </c:pt>
                <c:pt idx="2">
                  <c:v>31.76</c:v>
                </c:pt>
                <c:pt idx="3">
                  <c:v>32.700000000000003</c:v>
                </c:pt>
                <c:pt idx="4">
                  <c:v>33.06</c:v>
                </c:pt>
              </c:numCache>
            </c:numRef>
          </c:val>
          <c:extLst>
            <c:ext xmlns:c16="http://schemas.microsoft.com/office/drawing/2014/chart" uri="{C3380CC4-5D6E-409C-BE32-E72D297353CC}">
              <c16:uniqueId val="{00000000-2EA3-4074-8E2A-76B9B41192E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2EA3-4074-8E2A-76B9B41192E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2C-4481-A4BB-6ADC154BF0C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DA2C-4481-A4BB-6ADC154BF0C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158</c:v>
                </c:pt>
                <c:pt idx="1">
                  <c:v>203.31</c:v>
                </c:pt>
                <c:pt idx="2">
                  <c:v>242.06</c:v>
                </c:pt>
                <c:pt idx="3">
                  <c:v>246.24</c:v>
                </c:pt>
                <c:pt idx="4">
                  <c:v>302.64999999999998</c:v>
                </c:pt>
              </c:numCache>
            </c:numRef>
          </c:val>
          <c:extLst>
            <c:ext xmlns:c16="http://schemas.microsoft.com/office/drawing/2014/chart" uri="{C3380CC4-5D6E-409C-BE32-E72D297353CC}">
              <c16:uniqueId val="{00000000-26B4-4E1F-AA82-F3CD62CA6BC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26B4-4E1F-AA82-F3CD62CA6BC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439.06</c:v>
                </c:pt>
                <c:pt idx="1">
                  <c:v>427.99</c:v>
                </c:pt>
                <c:pt idx="2">
                  <c:v>398.53</c:v>
                </c:pt>
                <c:pt idx="3">
                  <c:v>403.84</c:v>
                </c:pt>
                <c:pt idx="4">
                  <c:v>406.58</c:v>
                </c:pt>
              </c:numCache>
            </c:numRef>
          </c:val>
          <c:extLst>
            <c:ext xmlns:c16="http://schemas.microsoft.com/office/drawing/2014/chart" uri="{C3380CC4-5D6E-409C-BE32-E72D297353CC}">
              <c16:uniqueId val="{00000000-69D9-44BA-B997-C8F374FDAC5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69D9-44BA-B997-C8F374FDAC5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115.04</c:v>
                </c:pt>
                <c:pt idx="1">
                  <c:v>123.22</c:v>
                </c:pt>
                <c:pt idx="2">
                  <c:v>123.83</c:v>
                </c:pt>
                <c:pt idx="3">
                  <c:v>120.02</c:v>
                </c:pt>
                <c:pt idx="4">
                  <c:v>118.57</c:v>
                </c:pt>
              </c:numCache>
            </c:numRef>
          </c:val>
          <c:extLst>
            <c:ext xmlns:c16="http://schemas.microsoft.com/office/drawing/2014/chart" uri="{C3380CC4-5D6E-409C-BE32-E72D297353CC}">
              <c16:uniqueId val="{00000000-8ED7-4570-BCA0-4BCF6BC70A6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8ED7-4570-BCA0-4BCF6BC70A6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149.63</c:v>
                </c:pt>
                <c:pt idx="1">
                  <c:v>141.52000000000001</c:v>
                </c:pt>
                <c:pt idx="2">
                  <c:v>147.72</c:v>
                </c:pt>
                <c:pt idx="3">
                  <c:v>153.41999999999999</c:v>
                </c:pt>
                <c:pt idx="4">
                  <c:v>154.51</c:v>
                </c:pt>
              </c:numCache>
            </c:numRef>
          </c:val>
          <c:extLst>
            <c:ext xmlns:c16="http://schemas.microsoft.com/office/drawing/2014/chart" uri="{C3380CC4-5D6E-409C-BE32-E72D297353CC}">
              <c16:uniqueId val="{00000000-522B-405D-9033-43D1F283C47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522B-405D-9033-43D1F283C47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20" zoomScale="98" zoomScaleNormal="98"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富山県　立山町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24294</v>
      </c>
      <c r="AM8" s="44"/>
      <c r="AN8" s="44"/>
      <c r="AO8" s="44"/>
      <c r="AP8" s="44"/>
      <c r="AQ8" s="44"/>
      <c r="AR8" s="44"/>
      <c r="AS8" s="44"/>
      <c r="AT8" s="45">
        <f>データ!$S$6</f>
        <v>307.29000000000002</v>
      </c>
      <c r="AU8" s="46"/>
      <c r="AV8" s="46"/>
      <c r="AW8" s="46"/>
      <c r="AX8" s="46"/>
      <c r="AY8" s="46"/>
      <c r="AZ8" s="46"/>
      <c r="BA8" s="46"/>
      <c r="BB8" s="47">
        <f>データ!$T$6</f>
        <v>79.06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71.08</v>
      </c>
      <c r="J10" s="46"/>
      <c r="K10" s="46"/>
      <c r="L10" s="46"/>
      <c r="M10" s="46"/>
      <c r="N10" s="46"/>
      <c r="O10" s="80"/>
      <c r="P10" s="47">
        <f>データ!$P$6</f>
        <v>95.52</v>
      </c>
      <c r="Q10" s="47"/>
      <c r="R10" s="47"/>
      <c r="S10" s="47"/>
      <c r="T10" s="47"/>
      <c r="U10" s="47"/>
      <c r="V10" s="47"/>
      <c r="W10" s="44">
        <f>データ!$Q$6</f>
        <v>3636</v>
      </c>
      <c r="X10" s="44"/>
      <c r="Y10" s="44"/>
      <c r="Z10" s="44"/>
      <c r="AA10" s="44"/>
      <c r="AB10" s="44"/>
      <c r="AC10" s="44"/>
      <c r="AD10" s="2"/>
      <c r="AE10" s="2"/>
      <c r="AF10" s="2"/>
      <c r="AG10" s="2"/>
      <c r="AH10" s="2"/>
      <c r="AI10" s="2"/>
      <c r="AJ10" s="2"/>
      <c r="AK10" s="2"/>
      <c r="AL10" s="44">
        <f>データ!$U$6</f>
        <v>23139</v>
      </c>
      <c r="AM10" s="44"/>
      <c r="AN10" s="44"/>
      <c r="AO10" s="44"/>
      <c r="AP10" s="44"/>
      <c r="AQ10" s="44"/>
      <c r="AR10" s="44"/>
      <c r="AS10" s="44"/>
      <c r="AT10" s="45">
        <f>データ!$V$6</f>
        <v>61.15</v>
      </c>
      <c r="AU10" s="46"/>
      <c r="AV10" s="46"/>
      <c r="AW10" s="46"/>
      <c r="AX10" s="46"/>
      <c r="AY10" s="46"/>
      <c r="AZ10" s="46"/>
      <c r="BA10" s="46"/>
      <c r="BB10" s="47">
        <f>データ!$W$6</f>
        <v>378.4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s1KCMBRtPAZMvimHML6/5X92ox/zZ50K4AfHlv8omhlKavPverViaqwybXcNN07WTJFo9yclh3IHAM8Jeb7PQ==" saltValue="wOZRcb7GDM6Z+HFnt2qOd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163236</v>
      </c>
      <c r="D6" s="20">
        <f t="shared" si="3"/>
        <v>46</v>
      </c>
      <c r="E6" s="20">
        <f t="shared" si="3"/>
        <v>1</v>
      </c>
      <c r="F6" s="20">
        <f t="shared" si="3"/>
        <v>0</v>
      </c>
      <c r="G6" s="20">
        <f t="shared" si="3"/>
        <v>1</v>
      </c>
      <c r="H6" s="20" t="str">
        <f t="shared" si="3"/>
        <v>富山県　立山町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71.08</v>
      </c>
      <c r="P6" s="21">
        <f t="shared" si="3"/>
        <v>95.52</v>
      </c>
      <c r="Q6" s="21">
        <f t="shared" si="3"/>
        <v>3636</v>
      </c>
      <c r="R6" s="21">
        <f t="shared" si="3"/>
        <v>24294</v>
      </c>
      <c r="S6" s="21">
        <f t="shared" si="3"/>
        <v>307.29000000000002</v>
      </c>
      <c r="T6" s="21">
        <f t="shared" si="3"/>
        <v>79.06</v>
      </c>
      <c r="U6" s="21">
        <f t="shared" si="3"/>
        <v>23139</v>
      </c>
      <c r="V6" s="21">
        <f t="shared" si="3"/>
        <v>61.15</v>
      </c>
      <c r="W6" s="21">
        <f t="shared" si="3"/>
        <v>378.4</v>
      </c>
      <c r="X6" s="22">
        <f>IF(X7="",NA(),X7)</f>
        <v>112.89</v>
      </c>
      <c r="Y6" s="22">
        <f t="shared" ref="Y6:AG6" si="4">IF(Y7="",NA(),Y7)</f>
        <v>117.81</v>
      </c>
      <c r="Z6" s="22">
        <f t="shared" si="4"/>
        <v>120.21</v>
      </c>
      <c r="AA6" s="22">
        <f t="shared" si="4"/>
        <v>117.7</v>
      </c>
      <c r="AB6" s="22">
        <f t="shared" si="4"/>
        <v>116.16</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158</v>
      </c>
      <c r="AU6" s="22">
        <f t="shared" ref="AU6:BC6" si="6">IF(AU7="",NA(),AU7)</f>
        <v>203.31</v>
      </c>
      <c r="AV6" s="22">
        <f t="shared" si="6"/>
        <v>242.06</v>
      </c>
      <c r="AW6" s="22">
        <f t="shared" si="6"/>
        <v>246.24</v>
      </c>
      <c r="AX6" s="22">
        <f t="shared" si="6"/>
        <v>302.64999999999998</v>
      </c>
      <c r="AY6" s="22">
        <f t="shared" si="6"/>
        <v>367.55</v>
      </c>
      <c r="AZ6" s="22">
        <f t="shared" si="6"/>
        <v>378.56</v>
      </c>
      <c r="BA6" s="22">
        <f t="shared" si="6"/>
        <v>364.46</v>
      </c>
      <c r="BB6" s="22">
        <f t="shared" si="6"/>
        <v>338.89</v>
      </c>
      <c r="BC6" s="22">
        <f t="shared" si="6"/>
        <v>352.34</v>
      </c>
      <c r="BD6" s="21" t="str">
        <f>IF(BD7="","",IF(BD7="-","【-】","【"&amp;SUBSTITUTE(TEXT(BD7,"#,##0.00"),"-","△")&amp;"】"))</f>
        <v>【239.69】</v>
      </c>
      <c r="BE6" s="22">
        <f>IF(BE7="",NA(),BE7)</f>
        <v>439.06</v>
      </c>
      <c r="BF6" s="22">
        <f t="shared" ref="BF6:BN6" si="7">IF(BF7="",NA(),BF7)</f>
        <v>427.99</v>
      </c>
      <c r="BG6" s="22">
        <f t="shared" si="7"/>
        <v>398.53</v>
      </c>
      <c r="BH6" s="22">
        <f t="shared" si="7"/>
        <v>403.84</v>
      </c>
      <c r="BI6" s="22">
        <f t="shared" si="7"/>
        <v>406.58</v>
      </c>
      <c r="BJ6" s="22">
        <f t="shared" si="7"/>
        <v>418.68</v>
      </c>
      <c r="BK6" s="22">
        <f t="shared" si="7"/>
        <v>395.68</v>
      </c>
      <c r="BL6" s="22">
        <f t="shared" si="7"/>
        <v>403.72</v>
      </c>
      <c r="BM6" s="22">
        <f t="shared" si="7"/>
        <v>400.21</v>
      </c>
      <c r="BN6" s="22">
        <f t="shared" si="7"/>
        <v>391.13</v>
      </c>
      <c r="BO6" s="21" t="str">
        <f>IF(BO7="","",IF(BO7="-","【-】","【"&amp;SUBSTITUTE(TEXT(BO7,"#,##0.00"),"-","△")&amp;"】"))</f>
        <v>【264.86】</v>
      </c>
      <c r="BP6" s="22">
        <f>IF(BP7="",NA(),BP7)</f>
        <v>115.04</v>
      </c>
      <c r="BQ6" s="22">
        <f t="shared" ref="BQ6:BY6" si="8">IF(BQ7="",NA(),BQ7)</f>
        <v>123.22</v>
      </c>
      <c r="BR6" s="22">
        <f t="shared" si="8"/>
        <v>123.83</v>
      </c>
      <c r="BS6" s="22">
        <f t="shared" si="8"/>
        <v>120.02</v>
      </c>
      <c r="BT6" s="22">
        <f t="shared" si="8"/>
        <v>118.57</v>
      </c>
      <c r="BU6" s="22">
        <f t="shared" si="8"/>
        <v>94.78</v>
      </c>
      <c r="BV6" s="22">
        <f t="shared" si="8"/>
        <v>97.59</v>
      </c>
      <c r="BW6" s="22">
        <f t="shared" si="8"/>
        <v>92.17</v>
      </c>
      <c r="BX6" s="22">
        <f t="shared" si="8"/>
        <v>92.83</v>
      </c>
      <c r="BY6" s="22">
        <f t="shared" si="8"/>
        <v>92.16</v>
      </c>
      <c r="BZ6" s="21" t="str">
        <f>IF(BZ7="","",IF(BZ7="-","【-】","【"&amp;SUBSTITUTE(TEXT(BZ7,"#,##0.00"),"-","△")&amp;"】"))</f>
        <v>【97.59】</v>
      </c>
      <c r="CA6" s="22">
        <f>IF(CA7="",NA(),CA7)</f>
        <v>149.63</v>
      </c>
      <c r="CB6" s="22">
        <f t="shared" ref="CB6:CJ6" si="9">IF(CB7="",NA(),CB7)</f>
        <v>141.52000000000001</v>
      </c>
      <c r="CC6" s="22">
        <f t="shared" si="9"/>
        <v>147.72</v>
      </c>
      <c r="CD6" s="22">
        <f t="shared" si="9"/>
        <v>153.41999999999999</v>
      </c>
      <c r="CE6" s="22">
        <f t="shared" si="9"/>
        <v>154.51</v>
      </c>
      <c r="CF6" s="22">
        <f t="shared" si="9"/>
        <v>181.3</v>
      </c>
      <c r="CG6" s="22">
        <f t="shared" si="9"/>
        <v>181.71</v>
      </c>
      <c r="CH6" s="22">
        <f t="shared" si="9"/>
        <v>188.51</v>
      </c>
      <c r="CI6" s="22">
        <f t="shared" si="9"/>
        <v>189.43</v>
      </c>
      <c r="CJ6" s="22">
        <f t="shared" si="9"/>
        <v>196.75</v>
      </c>
      <c r="CK6" s="21" t="str">
        <f>IF(CK7="","",IF(CK7="-","【-】","【"&amp;SUBSTITUTE(TEXT(CK7,"#,##0.00"),"-","△")&amp;"】"))</f>
        <v>【181.66】</v>
      </c>
      <c r="CL6" s="22">
        <f>IF(CL7="",NA(),CL7)</f>
        <v>65.849999999999994</v>
      </c>
      <c r="CM6" s="22">
        <f t="shared" ref="CM6:CU6" si="10">IF(CM7="",NA(),CM7)</f>
        <v>64.72</v>
      </c>
      <c r="CN6" s="22">
        <f t="shared" si="10"/>
        <v>65.209999999999994</v>
      </c>
      <c r="CO6" s="22">
        <f t="shared" si="10"/>
        <v>62.44</v>
      </c>
      <c r="CP6" s="22">
        <f t="shared" si="10"/>
        <v>64.06</v>
      </c>
      <c r="CQ6" s="22">
        <f t="shared" si="10"/>
        <v>55.89</v>
      </c>
      <c r="CR6" s="22">
        <f t="shared" si="10"/>
        <v>55.72</v>
      </c>
      <c r="CS6" s="22">
        <f t="shared" si="10"/>
        <v>55.31</v>
      </c>
      <c r="CT6" s="22">
        <f t="shared" si="10"/>
        <v>55.14</v>
      </c>
      <c r="CU6" s="22">
        <f t="shared" si="10"/>
        <v>54.99</v>
      </c>
      <c r="CV6" s="21" t="str">
        <f>IF(CV7="","",IF(CV7="-","【-】","【"&amp;SUBSTITUTE(TEXT(CV7,"#,##0.00"),"-","△")&amp;"】"))</f>
        <v>【60.21】</v>
      </c>
      <c r="CW6" s="22">
        <f>IF(CW7="",NA(),CW7)</f>
        <v>82.75</v>
      </c>
      <c r="CX6" s="22">
        <f t="shared" ref="CX6:DF6" si="11">IF(CX7="",NA(),CX7)</f>
        <v>82.75</v>
      </c>
      <c r="CY6" s="22">
        <f t="shared" si="11"/>
        <v>82.75</v>
      </c>
      <c r="CZ6" s="22">
        <f t="shared" si="11"/>
        <v>82.75</v>
      </c>
      <c r="DA6" s="22">
        <f t="shared" si="11"/>
        <v>80.91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46.3</v>
      </c>
      <c r="DI6" s="22">
        <f t="shared" ref="DI6:DQ6" si="12">IF(DI7="",NA(),DI7)</f>
        <v>47.1</v>
      </c>
      <c r="DJ6" s="22">
        <f t="shared" si="12"/>
        <v>47.83</v>
      </c>
      <c r="DK6" s="22">
        <f t="shared" si="12"/>
        <v>48.41</v>
      </c>
      <c r="DL6" s="22">
        <f t="shared" si="12"/>
        <v>49.25</v>
      </c>
      <c r="DM6" s="22">
        <f t="shared" si="12"/>
        <v>50.63</v>
      </c>
      <c r="DN6" s="22">
        <f t="shared" si="12"/>
        <v>51.29</v>
      </c>
      <c r="DO6" s="22">
        <f t="shared" si="12"/>
        <v>52.2</v>
      </c>
      <c r="DP6" s="22">
        <f t="shared" si="12"/>
        <v>52.7</v>
      </c>
      <c r="DQ6" s="22">
        <f t="shared" si="12"/>
        <v>53.48</v>
      </c>
      <c r="DR6" s="21" t="str">
        <f>IF(DR7="","",IF(DR7="-","【-】","【"&amp;SUBSTITUTE(TEXT(DR7,"#,##0.00"),"-","△")&amp;"】"))</f>
        <v>【52.41】</v>
      </c>
      <c r="DS6" s="22">
        <f>IF(DS7="",NA(),DS7)</f>
        <v>32.94</v>
      </c>
      <c r="DT6" s="22">
        <f t="shared" ref="DT6:EB6" si="13">IF(DT7="",NA(),DT7)</f>
        <v>32.409999999999997</v>
      </c>
      <c r="DU6" s="22">
        <f t="shared" si="13"/>
        <v>31.76</v>
      </c>
      <c r="DV6" s="22">
        <f t="shared" si="13"/>
        <v>32.700000000000003</v>
      </c>
      <c r="DW6" s="22">
        <f t="shared" si="13"/>
        <v>33.06</v>
      </c>
      <c r="DX6" s="22">
        <f t="shared" si="13"/>
        <v>18.28</v>
      </c>
      <c r="DY6" s="22">
        <f t="shared" si="13"/>
        <v>19.61</v>
      </c>
      <c r="DZ6" s="22">
        <f t="shared" si="13"/>
        <v>20.73</v>
      </c>
      <c r="EA6" s="22">
        <f t="shared" si="13"/>
        <v>22.86</v>
      </c>
      <c r="EB6" s="22">
        <f t="shared" si="13"/>
        <v>24.31</v>
      </c>
      <c r="EC6" s="21" t="str">
        <f>IF(EC7="","",IF(EC7="-","【-】","【"&amp;SUBSTITUTE(TEXT(EC7,"#,##0.00"),"-","△")&amp;"】"))</f>
        <v>【26.78】</v>
      </c>
      <c r="ED6" s="22">
        <f>IF(ED7="",NA(),ED7)</f>
        <v>1.26</v>
      </c>
      <c r="EE6" s="22">
        <f t="shared" ref="EE6:EM6" si="14">IF(EE7="",NA(),EE7)</f>
        <v>0.64</v>
      </c>
      <c r="EF6" s="22">
        <f t="shared" si="14"/>
        <v>0.56999999999999995</v>
      </c>
      <c r="EG6" s="22">
        <f t="shared" si="14"/>
        <v>0.56000000000000005</v>
      </c>
      <c r="EH6" s="22">
        <f t="shared" si="14"/>
        <v>0.24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163236</v>
      </c>
      <c r="D7" s="24">
        <v>46</v>
      </c>
      <c r="E7" s="24">
        <v>1</v>
      </c>
      <c r="F7" s="24">
        <v>0</v>
      </c>
      <c r="G7" s="24">
        <v>1</v>
      </c>
      <c r="H7" s="24" t="s">
        <v>93</v>
      </c>
      <c r="I7" s="24" t="s">
        <v>94</v>
      </c>
      <c r="J7" s="24" t="s">
        <v>95</v>
      </c>
      <c r="K7" s="24" t="s">
        <v>96</v>
      </c>
      <c r="L7" s="24" t="s">
        <v>97</v>
      </c>
      <c r="M7" s="24" t="s">
        <v>98</v>
      </c>
      <c r="N7" s="25" t="s">
        <v>99</v>
      </c>
      <c r="O7" s="25">
        <v>71.08</v>
      </c>
      <c r="P7" s="25">
        <v>95.52</v>
      </c>
      <c r="Q7" s="25">
        <v>3636</v>
      </c>
      <c r="R7" s="25">
        <v>24294</v>
      </c>
      <c r="S7" s="25">
        <v>307.29000000000002</v>
      </c>
      <c r="T7" s="25">
        <v>79.06</v>
      </c>
      <c r="U7" s="25">
        <v>23139</v>
      </c>
      <c r="V7" s="25">
        <v>61.15</v>
      </c>
      <c r="W7" s="25">
        <v>378.4</v>
      </c>
      <c r="X7" s="25">
        <v>112.89</v>
      </c>
      <c r="Y7" s="25">
        <v>117.81</v>
      </c>
      <c r="Z7" s="25">
        <v>120.21</v>
      </c>
      <c r="AA7" s="25">
        <v>117.7</v>
      </c>
      <c r="AB7" s="25">
        <v>116.16</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158</v>
      </c>
      <c r="AU7" s="25">
        <v>203.31</v>
      </c>
      <c r="AV7" s="25">
        <v>242.06</v>
      </c>
      <c r="AW7" s="25">
        <v>246.24</v>
      </c>
      <c r="AX7" s="25">
        <v>302.64999999999998</v>
      </c>
      <c r="AY7" s="25">
        <v>367.55</v>
      </c>
      <c r="AZ7" s="25">
        <v>378.56</v>
      </c>
      <c r="BA7" s="25">
        <v>364.46</v>
      </c>
      <c r="BB7" s="25">
        <v>338.89</v>
      </c>
      <c r="BC7" s="25">
        <v>352.34</v>
      </c>
      <c r="BD7" s="25">
        <v>239.69</v>
      </c>
      <c r="BE7" s="25">
        <v>439.06</v>
      </c>
      <c r="BF7" s="25">
        <v>427.99</v>
      </c>
      <c r="BG7" s="25">
        <v>398.53</v>
      </c>
      <c r="BH7" s="25">
        <v>403.84</v>
      </c>
      <c r="BI7" s="25">
        <v>406.58</v>
      </c>
      <c r="BJ7" s="25">
        <v>418.68</v>
      </c>
      <c r="BK7" s="25">
        <v>395.68</v>
      </c>
      <c r="BL7" s="25">
        <v>403.72</v>
      </c>
      <c r="BM7" s="25">
        <v>400.21</v>
      </c>
      <c r="BN7" s="25">
        <v>391.13</v>
      </c>
      <c r="BO7" s="25">
        <v>264.86</v>
      </c>
      <c r="BP7" s="25">
        <v>115.04</v>
      </c>
      <c r="BQ7" s="25">
        <v>123.22</v>
      </c>
      <c r="BR7" s="25">
        <v>123.83</v>
      </c>
      <c r="BS7" s="25">
        <v>120.02</v>
      </c>
      <c r="BT7" s="25">
        <v>118.57</v>
      </c>
      <c r="BU7" s="25">
        <v>94.78</v>
      </c>
      <c r="BV7" s="25">
        <v>97.59</v>
      </c>
      <c r="BW7" s="25">
        <v>92.17</v>
      </c>
      <c r="BX7" s="25">
        <v>92.83</v>
      </c>
      <c r="BY7" s="25">
        <v>92.16</v>
      </c>
      <c r="BZ7" s="25">
        <v>97.59</v>
      </c>
      <c r="CA7" s="25">
        <v>149.63</v>
      </c>
      <c r="CB7" s="25">
        <v>141.52000000000001</v>
      </c>
      <c r="CC7" s="25">
        <v>147.72</v>
      </c>
      <c r="CD7" s="25">
        <v>153.41999999999999</v>
      </c>
      <c r="CE7" s="25">
        <v>154.51</v>
      </c>
      <c r="CF7" s="25">
        <v>181.3</v>
      </c>
      <c r="CG7" s="25">
        <v>181.71</v>
      </c>
      <c r="CH7" s="25">
        <v>188.51</v>
      </c>
      <c r="CI7" s="25">
        <v>189.43</v>
      </c>
      <c r="CJ7" s="25">
        <v>196.75</v>
      </c>
      <c r="CK7" s="25">
        <v>181.66</v>
      </c>
      <c r="CL7" s="25">
        <v>65.849999999999994</v>
      </c>
      <c r="CM7" s="25">
        <v>64.72</v>
      </c>
      <c r="CN7" s="25">
        <v>65.209999999999994</v>
      </c>
      <c r="CO7" s="25">
        <v>62.44</v>
      </c>
      <c r="CP7" s="25">
        <v>64.06</v>
      </c>
      <c r="CQ7" s="25">
        <v>55.89</v>
      </c>
      <c r="CR7" s="25">
        <v>55.72</v>
      </c>
      <c r="CS7" s="25">
        <v>55.31</v>
      </c>
      <c r="CT7" s="25">
        <v>55.14</v>
      </c>
      <c r="CU7" s="25">
        <v>54.99</v>
      </c>
      <c r="CV7" s="25">
        <v>60.21</v>
      </c>
      <c r="CW7" s="25">
        <v>82.75</v>
      </c>
      <c r="CX7" s="25">
        <v>82.75</v>
      </c>
      <c r="CY7" s="25">
        <v>82.75</v>
      </c>
      <c r="CZ7" s="25">
        <v>82.75</v>
      </c>
      <c r="DA7" s="25">
        <v>80.91</v>
      </c>
      <c r="DB7" s="25">
        <v>81.27</v>
      </c>
      <c r="DC7" s="25">
        <v>81.260000000000005</v>
      </c>
      <c r="DD7" s="25">
        <v>80.36</v>
      </c>
      <c r="DE7" s="25">
        <v>80.13</v>
      </c>
      <c r="DF7" s="25">
        <v>79.34</v>
      </c>
      <c r="DG7" s="25">
        <v>89.21</v>
      </c>
      <c r="DH7" s="25">
        <v>46.3</v>
      </c>
      <c r="DI7" s="25">
        <v>47.1</v>
      </c>
      <c r="DJ7" s="25">
        <v>47.83</v>
      </c>
      <c r="DK7" s="25">
        <v>48.41</v>
      </c>
      <c r="DL7" s="25">
        <v>49.25</v>
      </c>
      <c r="DM7" s="25">
        <v>50.63</v>
      </c>
      <c r="DN7" s="25">
        <v>51.29</v>
      </c>
      <c r="DO7" s="25">
        <v>52.2</v>
      </c>
      <c r="DP7" s="25">
        <v>52.7</v>
      </c>
      <c r="DQ7" s="25">
        <v>53.48</v>
      </c>
      <c r="DR7" s="25">
        <v>52.41</v>
      </c>
      <c r="DS7" s="25">
        <v>32.94</v>
      </c>
      <c r="DT7" s="25">
        <v>32.409999999999997</v>
      </c>
      <c r="DU7" s="25">
        <v>31.76</v>
      </c>
      <c r="DV7" s="25">
        <v>32.700000000000003</v>
      </c>
      <c r="DW7" s="25">
        <v>33.06</v>
      </c>
      <c r="DX7" s="25">
        <v>18.28</v>
      </c>
      <c r="DY7" s="25">
        <v>19.61</v>
      </c>
      <c r="DZ7" s="25">
        <v>20.73</v>
      </c>
      <c r="EA7" s="25">
        <v>22.86</v>
      </c>
      <c r="EB7" s="25">
        <v>24.31</v>
      </c>
      <c r="EC7" s="25">
        <v>26.78</v>
      </c>
      <c r="ED7" s="25">
        <v>1.26</v>
      </c>
      <c r="EE7" s="25">
        <v>0.64</v>
      </c>
      <c r="EF7" s="25">
        <v>0.56999999999999995</v>
      </c>
      <c r="EG7" s="25">
        <v>0.56000000000000005</v>
      </c>
      <c r="EH7" s="25">
        <v>0.24</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長濱　健仁</cp:lastModifiedBy>
  <dcterms:modified xsi:type="dcterms:W3CDTF">2026-02-25T06:47:30Z</dcterms:modified>
</cp:coreProperties>
</file>