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ile\建設課\上下水道班\事務管理\240928 narise\10 県照会等(調査)\市町村支援課\R07\R0801__経営比較分析表\"/>
    </mc:Choice>
  </mc:AlternateContent>
  <xr:revisionPtr revIDLastSave="0" documentId="13_ncr:1_{0AD93321-7EC0-41AD-A4D8-0745540E80E5}" xr6:coauthVersionLast="47" xr6:coauthVersionMax="47" xr10:uidLastSave="{00000000-0000-0000-0000-000000000000}"/>
  <workbookProtection workbookAlgorithmName="SHA-512" workbookHashValue="T9bLVDtjlM7FA97PPGvFIXkCbOKX+4SrG0feHdNEjNI1gci4REM+GCbaqz5RuSqF8uhyoCsOgTq+PgqbwnQg+w==" workbookSaltValue="+OhsI5FVBPJ9Q6+eNc8Nv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<sst xmlns="http://schemas.openxmlformats.org/spreadsheetml/2006/main" count="319" uniqueCount="116">
  <si>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</si>
  <si>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</si>
  <si>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</si>
  <si>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</si>
  <si>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</si>
  <si>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</si>
  <si>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</si>
  <si>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</si>
  <si>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</si>
  <si>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</si>
  <si>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</si>
  <si>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</si>
  <si>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</si>
  <si>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</si>
  <si>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</si>
  <si>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</si>
  <si>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</si>
  <si>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</si>
  <si>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</si>
  <si>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</si>
  <si>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</si>
  <si>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</si>
  <si>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</si>
  <si>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</si>
  <si>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</si>
  <si>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</si>
  <si>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</si>
  <si>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</si>
  <si>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</si>
  <si>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</si>
  <si>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</si>
  <si>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</si>
  <si>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</si>
  <si>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</si>
  <si>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</si>
  <si>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</si>
  <si>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</si>
  <si>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</si>
  <si>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</si>
  <si>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</si>
  <si>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</si>
  <si>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</si>
  <si>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</si>
  <si>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</si>
  <si>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</si>
  <si>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</si>
  <si>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</si>
  <si>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</si>
  <si>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</si>
  <si>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</si>
  <si>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</si>
  <si>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</si>
  <si>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</si>
  <si>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</si>
  <si>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</si>
  <si>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</si>
  <si>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</si>
  <si>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</si>
  <si>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</si>
  <si>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</si>
  <si>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</si>
  <si>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</si>
  <si>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</si>
  <si>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</si>
  <si>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</si>
  <si>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</si>
  <si>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</si>
  <si>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</si>
  <si>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</si>
  <si>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</si>
  <si>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</si>
  <si>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</si>
  <si>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</si>
  <si>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</si>
  <si>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</si>
  <si>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</si>
  <si>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</si>
  <si>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</si>
  <si>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</si>
  <si>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</si>
  <si>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</si>
  <si>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</si>
  <si>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</si>
  <si>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</si>
  <si>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</si>
  <si>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</si>
  <si>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</si>
  <si>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</si>
  <si>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</si>
  <si>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</si>
  <si>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</si>
  <si>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</si>
  <si>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</si>
  <si>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</si>
  <si>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</si>
  <si>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</si>
  <si>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上市町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</si>
  <si>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</si>
  <si>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</si>
  <si>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</si>
  <si>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</si>
  <si>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</si>
  <si>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</si>
  <si>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</si>
  <si>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</si>
  <si>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</si>
  <si>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</si>
  <si>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</si>
  <si>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</si>
  <si>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</si>
  <si>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</si>
  <si>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</si>
  <si>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</si>
  <si>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①本年度から法的化したため昨年度比率の数字がないが、3.91％と非常に低い数値となっている。事業開始がＨ２からのため、施設の老朽化が喫緊ではないためだと思われる。
②③管渠については、初期の管渠は布設後30年が経過し始めているため、今後、管渠の点検等が必要となってくる。標準耐用年数50年が経過するＲ22（2040年）以降に、事業費を平準化させて老朽化対策を実施する必要がある。</t>
    <rPh sb="1" eb="4">
      <t>ホンネンド</t>
    </rPh>
    <rPh sb="6" eb="9">
      <t>ホウテキカ</t>
    </rPh>
    <rPh sb="13" eb="16">
      <t>サクネンド</t>
    </rPh>
    <rPh sb="16" eb="18">
      <t>ヒリツ</t>
    </rPh>
    <rPh sb="19" eb="21">
      <t>スウジ</t>
    </rPh>
    <rPh sb="32" eb="34">
      <t>ヒジョウ</t>
    </rPh>
    <rPh sb="35" eb="36">
      <t>ヒク</t>
    </rPh>
    <rPh sb="37" eb="39">
      <t>スウチ</t>
    </rPh>
    <rPh sb="46" eb="50">
      <t>ジギョウカイシ</t>
    </rPh>
    <rPh sb="59" eb="61">
      <t>シセツ</t>
    </rPh>
    <rPh sb="62" eb="65">
      <t>ロウキュウカ</t>
    </rPh>
    <rPh sb="66" eb="68">
      <t>キッキン</t>
    </rPh>
    <rPh sb="76" eb="77">
      <t>オモ</t>
    </rPh>
    <rPh sb="143" eb="144">
      <t>ネン</t>
    </rPh>
    <rPh sb="183" eb="185">
      <t>ヒツヨウ</t>
    </rPh>
    <phoneticPr fontId="4"/>
  </si>
  <si>
    <t>本年度から公営企業会計を適用した。
人口が減少しているため収益の上昇は見込まれない半面、施設備品の更新が必要となってくるため費用の増加が予想される。
Ｒ１に料金改定を行っているが、以降の料金改定についても中新川広域行政事務組合下水道の改定タイミングに合わせて行う予定。
また、汚水管渠の面的整備事業は終了しているが、今後は近隣団体との広域連携や、更新時期のサイズダウン、合併浄化槽への事業転換等、事業継続のため根本的な検討をする必要があると思われる。経営統合や委託業務の共同発注等も検討していきたい。</t>
    <rPh sb="0" eb="3">
      <t>ホンネンド</t>
    </rPh>
    <rPh sb="225" eb="229">
      <t>ケイエイトウゴウ</t>
    </rPh>
    <rPh sb="230" eb="234">
      <t>イタクギョウム</t>
    </rPh>
    <rPh sb="241" eb="243">
      <t>ケントウ</t>
    </rPh>
    <phoneticPr fontId="4"/>
  </si>
  <si>
    <t>本事業は、Ｒ６から法適用している。
①経常収支比率は144.4％となり、類似団体より高い値となった。今後も経費の削減等に努めたい。
②純損失が無く、累積欠損金が生じなかった。
③流動比率は19.29％と非常に低い。一般会計から繰入を受けて事業を運営しており、独立採算が非常に難しいことを示している。
④企業債残高対事業規模比率は、類似団体と比較すると非常に低い。地方債残高は前年比△91,533千円と減少している。
⑤経費回収率は100％となっており、ほぼ使用料で経費を回収できている。
⑥汚水処理原価は約177.4円と、類似団体よりも低い。
⑦施設利用率は82.73％と高いく適正に利用されていると思われるが、更新時期などにはサイズダウンや合併浄化槽への事業転換などを検討する必要があると思われる。
⑧水洗化率は95.69％と類似団体の平均値より高い水準にある。今後も水洗化率の向上に努めていく。</t>
    <rPh sb="42" eb="43">
      <t>タカ</t>
    </rPh>
    <rPh sb="50" eb="52">
      <t>コンゴ</t>
    </rPh>
    <rPh sb="53" eb="55">
      <t>ケイヒ</t>
    </rPh>
    <rPh sb="56" eb="58">
      <t>サクゲン</t>
    </rPh>
    <rPh sb="58" eb="59">
      <t>トウ</t>
    </rPh>
    <rPh sb="60" eb="61">
      <t>ツト</t>
    </rPh>
    <rPh sb="101" eb="103">
      <t>ヒジョウ</t>
    </rPh>
    <rPh sb="104" eb="105">
      <t>ヒク</t>
    </rPh>
    <rPh sb="107" eb="111">
      <t>イッパンカイケイ</t>
    </rPh>
    <rPh sb="113" eb="115">
      <t>クリイレ</t>
    </rPh>
    <rPh sb="116" eb="117">
      <t>ウ</t>
    </rPh>
    <rPh sb="119" eb="121">
      <t>ジギョウ</t>
    </rPh>
    <rPh sb="122" eb="124">
      <t>ウンエイ</t>
    </rPh>
    <rPh sb="175" eb="177">
      <t>ヒジョウ</t>
    </rPh>
    <rPh sb="181" eb="186">
      <t>チホウサイザンダカ</t>
    </rPh>
    <rPh sb="187" eb="190">
      <t>ゼンネンヒ</t>
    </rPh>
    <rPh sb="197" eb="199">
      <t>センエン</t>
    </rPh>
    <rPh sb="200" eb="202">
      <t>ゲンショウ</t>
    </rPh>
    <rPh sb="228" eb="231">
      <t>シヨウリョウ</t>
    </rPh>
    <rPh sb="232" eb="234">
      <t>ケイヒ</t>
    </rPh>
    <rPh sb="235" eb="237">
      <t>カイシュウ</t>
    </rPh>
    <rPh sb="268" eb="269">
      <t>ヒク</t>
    </rPh>
    <rPh sb="273" eb="278">
      <t>シセツリヨウリツ</t>
    </rPh>
    <rPh sb="286" eb="287">
      <t>タカ</t>
    </rPh>
    <rPh sb="289" eb="291">
      <t>テキセイ</t>
    </rPh>
    <rPh sb="292" eb="294">
      <t>リヨウ</t>
    </rPh>
    <rPh sb="300" eb="301">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</si>
</sst>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D9-4C72-93AB-FB1C825DBC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FD9-4C72-93AB-FB1C825DBC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82.73</c:v>
                </c:pt>
              </c:numCache>
            </c:numRef>
          </c:val>
          <c:extLst>
            <c:ext xmlns:c16="http://schemas.microsoft.com/office/drawing/2014/chart" uri="{C3380CC4-5D6E-409C-BE32-E72D297353CC}">
              <c16:uniqueId val="{00000000-1AF9-4B7C-9F5C-1CA330EAAF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AF9-4B7C-9F5C-1CA330EAAF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95.69</c:v>
                </c:pt>
              </c:numCache>
            </c:numRef>
          </c:val>
          <c:extLst>
            <c:ext xmlns:c16="http://schemas.microsoft.com/office/drawing/2014/chart" uri="{C3380CC4-5D6E-409C-BE32-E72D297353CC}">
              <c16:uniqueId val="{00000000-AC89-4D63-91E3-913B574A6D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C89-4D63-91E3-913B574A6D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144.41</c:v>
                </c:pt>
              </c:numCache>
            </c:numRef>
          </c:val>
          <c:extLst>
            <c:ext xmlns:c16="http://schemas.microsoft.com/office/drawing/2014/chart" uri="{C3380CC4-5D6E-409C-BE32-E72D297353CC}">
              <c16:uniqueId val="{00000000-5C05-4FEF-A1A1-EFBCC29267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5C05-4FEF-A1A1-EFBCC29267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3.91</c:v>
                </c:pt>
              </c:numCache>
            </c:numRef>
          </c:val>
          <c:extLst>
            <c:ext xmlns:c16="http://schemas.microsoft.com/office/drawing/2014/chart" uri="{C3380CC4-5D6E-409C-BE32-E72D297353CC}">
              <c16:uniqueId val="{00000000-9B91-448D-A573-95A23C2900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9B91-448D-A573-95A23C2900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4A-43EB-8DC8-5F15DC9184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C4A-43EB-8DC8-5F15DC9184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5A-4C64-B7FA-E41C865FD1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165A-4C64-B7FA-E41C865FD1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19.29</c:v>
                </c:pt>
              </c:numCache>
            </c:numRef>
          </c:val>
          <c:extLst>
            <c:ext xmlns:c16="http://schemas.microsoft.com/office/drawing/2014/chart" uri="{C3380CC4-5D6E-409C-BE32-E72D297353CC}">
              <c16:uniqueId val="{00000000-290B-4D03-B163-7C3B69E757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290B-4D03-B163-7C3B69E757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184.27</c:v>
                </c:pt>
              </c:numCache>
            </c:numRef>
          </c:val>
          <c:extLst>
            <c:ext xmlns:c16="http://schemas.microsoft.com/office/drawing/2014/chart" uri="{C3380CC4-5D6E-409C-BE32-E72D297353CC}">
              <c16:uniqueId val="{00000000-DB2B-4F25-9DE8-3FC5B45BE8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B2B-4F25-9DE8-3FC5B45BE8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6CB-49D8-B7EA-AA6937FAB1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C6CB-49D8-B7EA-AA6937FAB1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177.4</c:v>
                </c:pt>
              </c:numCache>
            </c:numRef>
          </c:val>
          <c:extLst>
            <c:ext xmlns:c16="http://schemas.microsoft.com/office/drawing/2014/chart" uri="{C3380CC4-5D6E-409C-BE32-E72D297353CC}">
              <c16:uniqueId val="{00000000-BFD1-442A-A918-08D042D1C7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BFD1-442A-A918-08D042D1C7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上市町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18657</v>
      </c>
      <c r="AM8" s="41"/>
      <c r="AN8" s="41"/>
      <c r="AO8" s="41"/>
      <c r="AP8" s="41"/>
      <c r="AQ8" s="41"/>
      <c r="AR8" s="41"/>
      <c r="AS8" s="41"/>
      <c r="AT8" s="34">
        <f>データ!T6</f>
        <v>236.71</v>
      </c>
      <c r="AU8" s="34"/>
      <c r="AV8" s="34"/>
      <c r="AW8" s="34"/>
      <c r="AX8" s="34"/>
      <c r="AY8" s="34"/>
      <c r="AZ8" s="34"/>
      <c r="BA8" s="34"/>
      <c r="BB8" s="34">
        <f>データ!U6</f>
        <v>78.819999999999993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74.03</v>
      </c>
      <c r="J10" s="34"/>
      <c r="K10" s="34"/>
      <c r="L10" s="34"/>
      <c r="M10" s="34"/>
      <c r="N10" s="34"/>
      <c r="O10" s="34"/>
      <c r="P10" s="34">
        <f>データ!P6</f>
        <v>11</v>
      </c>
      <c r="Q10" s="34"/>
      <c r="R10" s="34"/>
      <c r="S10" s="34"/>
      <c r="T10" s="34"/>
      <c r="U10" s="34"/>
      <c r="V10" s="34"/>
      <c r="W10" s="34">
        <f>データ!Q6</f>
        <v>77.28</v>
      </c>
      <c r="X10" s="34"/>
      <c r="Y10" s="34"/>
      <c r="Z10" s="34"/>
      <c r="AA10" s="34"/>
      <c r="AB10" s="34"/>
      <c r="AC10" s="34"/>
      <c r="AD10" s="41">
        <f>データ!R6</f>
        <v>3740</v>
      </c>
      <c r="AE10" s="41"/>
      <c r="AF10" s="41"/>
      <c r="AG10" s="41"/>
      <c r="AH10" s="41"/>
      <c r="AI10" s="41"/>
      <c r="AJ10" s="41"/>
      <c r="AK10" s="2"/>
      <c r="AL10" s="41">
        <f>データ!V6</f>
        <v>2040</v>
      </c>
      <c r="AM10" s="41"/>
      <c r="AN10" s="41"/>
      <c r="AO10" s="41"/>
      <c r="AP10" s="41"/>
      <c r="AQ10" s="41"/>
      <c r="AR10" s="41"/>
      <c r="AS10" s="41"/>
      <c r="AT10" s="34">
        <f>データ!W6</f>
        <v>0.92</v>
      </c>
      <c r="AU10" s="34"/>
      <c r="AV10" s="34"/>
      <c r="AW10" s="34"/>
      <c r="AX10" s="34"/>
      <c r="AY10" s="34"/>
      <c r="AZ10" s="34"/>
      <c r="BA10" s="34"/>
      <c r="BB10" s="34">
        <f>データ!X6</f>
        <v>2217.39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UQFttHmel6lg6CJGQkK0Dc9iSJ9BsxkDfik8V1Yz2OCN092AqPCfgUZuqOpewhd75NDDC24vaI2M3n2vYbvww==" saltValue="2NYPjG29t8gNr9rOHQ8B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163228</v>
      </c>
      <c r="D6" s="19">
        <f t="shared" si="3"/>
        <v>46</v>
      </c>
      <c r="E6" s="19">
        <f t="shared" si="3"/>
        <v>17</v>
      </c>
      <c r="F6" s="19">
        <f t="shared" si="3"/>
        <v>5</v>
      </c>
      <c r="G6" s="19">
        <f t="shared" si="3"/>
        <v>0</v>
      </c>
      <c r="H6" s="19" t="str">
        <f t="shared" si="3"/>
        <v>富山県　上市町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74.03</v>
      </c>
      <c r="P6" s="20">
        <f t="shared" si="3"/>
        <v>11</v>
      </c>
      <c r="Q6" s="20">
        <f t="shared" si="3"/>
        <v>77.28</v>
      </c>
      <c r="R6" s="20">
        <f t="shared" si="3"/>
        <v>3740</v>
      </c>
      <c r="S6" s="20">
        <f t="shared" si="3"/>
        <v>18657</v>
      </c>
      <c r="T6" s="20">
        <f t="shared" si="3"/>
        <v>236.71</v>
      </c>
      <c r="U6" s="20">
        <f t="shared" si="3"/>
        <v>78.819999999999993</v>
      </c>
      <c r="V6" s="20">
        <f t="shared" si="3"/>
        <v>2040</v>
      </c>
      <c r="W6" s="20">
        <f t="shared" si="3"/>
        <v>0.92</v>
      </c>
      <c r="X6" s="20">
        <f t="shared" si="3"/>
        <v>2217.39</v>
      </c>
      <c r="Y6" s="21" t="str">
        <f>IF(Y7="",NA(),Y7)</f>
        <v>-</v>
      </c>
      <c r="Z6" s="21" t="str">
        <f t="shared" ref="Z6:AH6" si="4">IF(Z7="",NA(),Z7)</f>
        <v>-</v>
      </c>
      <c r="AA6" s="21" t="str">
        <f t="shared" si="4"/>
        <v>-</v>
      </c>
      <c r="AB6" s="21" t="str">
        <f t="shared" si="4"/>
        <v>-</v>
      </c>
      <c r="AC6" s="21">
        <f t="shared" si="4"/>
        <v>144.41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19.29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184.27</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100</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177.4</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82.73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95.69</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3.91</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163228</v>
      </c>
      <c r="D7" s="23">
        <v>46</v>
      </c>
      <c r="E7" s="23">
        <v>17</v>
      </c>
      <c r="F7" s="23">
        <v>5</v>
      </c>
      <c r="G7" s="23">
        <v>0</v>
      </c>
      <c r="H7" s="23" t="s">
        <v>96</v>
      </c>
      <c r="I7" s="23" t="s">
        <v>97</v>
      </c>
      <c r="J7" s="23" t="s">
        <v>98</v>
      </c>
      <c r="K7" s="23" t="s">
        <v>99</v>
      </c>
      <c r="L7" s="23" t="s">
        <v>100</v>
      </c>
      <c r="M7" s="23" t="s">
        <v>101</v>
      </c>
      <c r="N7" s="24" t="s">
        <v>102</v>
      </c>
      <c r="O7" s="24">
        <v>74.03</v>
      </c>
      <c r="P7" s="24">
        <v>11</v>
      </c>
      <c r="Q7" s="24">
        <v>77.28</v>
      </c>
      <c r="R7" s="24">
        <v>3740</v>
      </c>
      <c r="S7" s="24">
        <v>18657</v>
      </c>
      <c r="T7" s="24">
        <v>236.71</v>
      </c>
      <c r="U7" s="24">
        <v>78.819999999999993</v>
      </c>
      <c r="V7" s="24">
        <v>2040</v>
      </c>
      <c r="W7" s="24">
        <v>0.92</v>
      </c>
      <c r="X7" s="24">
        <v>2217.39</v>
      </c>
      <c r="Y7" s="24" t="s">
        <v>102</v>
      </c>
      <c r="Z7" s="24" t="s">
        <v>102</v>
      </c>
      <c r="AA7" s="24" t="s">
        <v>102</v>
      </c>
      <c r="AB7" s="24" t="s">
        <v>102</v>
      </c>
      <c r="AC7" s="24">
        <v>144.41</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19.29</v>
      </c>
      <c r="AZ7" s="24" t="s">
        <v>102</v>
      </c>
      <c r="BA7" s="24" t="s">
        <v>102</v>
      </c>
      <c r="BB7" s="24" t="s">
        <v>102</v>
      </c>
      <c r="BC7" s="24" t="s">
        <v>102</v>
      </c>
      <c r="BD7" s="24">
        <v>41.03</v>
      </c>
      <c r="BE7" s="24">
        <v>47.19</v>
      </c>
      <c r="BF7" s="24" t="s">
        <v>102</v>
      </c>
      <c r="BG7" s="24" t="s">
        <v>102</v>
      </c>
      <c r="BH7" s="24" t="s">
        <v>102</v>
      </c>
      <c r="BI7" s="24" t="s">
        <v>102</v>
      </c>
      <c r="BJ7" s="24">
        <v>184.27</v>
      </c>
      <c r="BK7" s="24" t="s">
        <v>102</v>
      </c>
      <c r="BL7" s="24" t="s">
        <v>102</v>
      </c>
      <c r="BM7" s="24" t="s">
        <v>102</v>
      </c>
      <c r="BN7" s="24" t="s">
        <v>102</v>
      </c>
      <c r="BO7" s="24">
        <v>796.8</v>
      </c>
      <c r="BP7" s="24">
        <v>798.1</v>
      </c>
      <c r="BQ7" s="24" t="s">
        <v>102</v>
      </c>
      <c r="BR7" s="24" t="s">
        <v>102</v>
      </c>
      <c r="BS7" s="24" t="s">
        <v>102</v>
      </c>
      <c r="BT7" s="24" t="s">
        <v>102</v>
      </c>
      <c r="BU7" s="24">
        <v>100</v>
      </c>
      <c r="BV7" s="24" t="s">
        <v>102</v>
      </c>
      <c r="BW7" s="24" t="s">
        <v>102</v>
      </c>
      <c r="BX7" s="24" t="s">
        <v>102</v>
      </c>
      <c r="BY7" s="24" t="s">
        <v>102</v>
      </c>
      <c r="BZ7" s="24">
        <v>58.41</v>
      </c>
      <c r="CA7" s="24">
        <v>54.51</v>
      </c>
      <c r="CB7" s="24" t="s">
        <v>102</v>
      </c>
      <c r="CC7" s="24" t="s">
        <v>102</v>
      </c>
      <c r="CD7" s="24" t="s">
        <v>102</v>
      </c>
      <c r="CE7" s="24" t="s">
        <v>102</v>
      </c>
      <c r="CF7" s="24">
        <v>177.4</v>
      </c>
      <c r="CG7" s="24" t="s">
        <v>102</v>
      </c>
      <c r="CH7" s="24" t="s">
        <v>102</v>
      </c>
      <c r="CI7" s="24" t="s">
        <v>102</v>
      </c>
      <c r="CJ7" s="24" t="s">
        <v>102</v>
      </c>
      <c r="CK7" s="24">
        <v>267.33999999999997</v>
      </c>
      <c r="CL7" s="24">
        <v>286.33</v>
      </c>
      <c r="CM7" s="24" t="s">
        <v>102</v>
      </c>
      <c r="CN7" s="24" t="s">
        <v>102</v>
      </c>
      <c r="CO7" s="24" t="s">
        <v>102</v>
      </c>
      <c r="CP7" s="24" t="s">
        <v>102</v>
      </c>
      <c r="CQ7" s="24">
        <v>82.73</v>
      </c>
      <c r="CR7" s="24" t="s">
        <v>102</v>
      </c>
      <c r="CS7" s="24" t="s">
        <v>102</v>
      </c>
      <c r="CT7" s="24" t="s">
        <v>102</v>
      </c>
      <c r="CU7" s="24" t="s">
        <v>102</v>
      </c>
      <c r="CV7" s="24">
        <v>52.34</v>
      </c>
      <c r="CW7" s="24">
        <v>49.92</v>
      </c>
      <c r="CX7" s="24" t="s">
        <v>102</v>
      </c>
      <c r="CY7" s="24" t="s">
        <v>102</v>
      </c>
      <c r="CZ7" s="24" t="s">
        <v>102</v>
      </c>
      <c r="DA7" s="24" t="s">
        <v>102</v>
      </c>
      <c r="DB7" s="24">
        <v>95.69</v>
      </c>
      <c r="DC7" s="24" t="s">
        <v>102</v>
      </c>
      <c r="DD7" s="24" t="s">
        <v>102</v>
      </c>
      <c r="DE7" s="24" t="s">
        <v>102</v>
      </c>
      <c r="DF7" s="24" t="s">
        <v>102</v>
      </c>
      <c r="DG7" s="24">
        <v>90.05</v>
      </c>
      <c r="DH7" s="24">
        <v>87.8</v>
      </c>
      <c r="DI7" s="24" t="s">
        <v>102</v>
      </c>
      <c r="DJ7" s="24" t="s">
        <v>102</v>
      </c>
      <c r="DK7" s="24" t="s">
        <v>102</v>
      </c>
      <c r="DL7" s="24" t="s">
        <v>102</v>
      </c>
      <c r="DM7" s="24">
        <v>3.91</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建設課 LGWAN系端末011</cp:lastModifiedBy>
  <cp:lastPrinted>2026-01-26T02:43:21Z</cp:lastPrinted>
  <dcterms:modified xsi:type="dcterms:W3CDTF">2026-01-26T02:43:25Z</dcterms:modified>
</cp:coreProperties>
</file>