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Lg-file\建設課\上下水道班\事務管理\240928 narise\10 県照会等(調査)\市町村支援課\R07\R0801__経営比較分析表\"/>
    </mc:Choice>
  </mc:AlternateContent>
  <xr:revisionPtr revIDLastSave="0" documentId="13_ncr:1_{5135A89D-BB2A-4FAF-955E-F28C908EB544}" xr6:coauthVersionLast="47" xr6:coauthVersionMax="47" xr10:uidLastSave="{00000000-0000-0000-0000-000000000000}"/>
  <workbookProtection workbookAlgorithmName="SHA-512" workbookHashValue="dHgtfoQVbYuuGbAWZBZAd2N3MEBLpse9zUfgBZ0Jt+LuucR1Yo+qIwQT2Z98VQMtW9MbjCW00Uqr+tChgr27Og==" workbookSaltValue="YRzLoj3tuFdJwniTQ7u99Q=="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G85" i="4"/>
  <c r="F85" i="4"/>
  <c r="AL10" i="4"/>
  <c r="I10" i="4"/>
  <c r="I8"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<sst xmlns="http://schemas.openxmlformats.org/spreadsheetml/2006/main" count="319" uniqueCount="116">
  <si>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</si>
  <si>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</si>
  <si>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</si>
  <si>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</si>
  <si>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</si>
  <si>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</si>
  <si>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</si>
  <si>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</si>
  <si>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</si>
  <si>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</si>
  <si>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</si>
  <si>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</si>
  <si>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</si>
  <si>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</si>
  <si>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</si>
  <si>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</si>
  <si>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</si>
  <si>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</si>
  <si>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</si>
  <si>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</si>
  <si>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</si>
  <si>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</si>
  <si>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</si>
  <si>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</si>
  <si>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</si>
  <si>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</si>
  <si>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</si>
  <si>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</si>
  <si>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</si>
  <si>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</si>
  <si>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</si>
  <si>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</si>
  <si>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</si>
  <si>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</si>
  <si>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</si>
  <si>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</si>
  <si>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</si>
  <si>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</si>
  <si>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</si>
  <si>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</si>
  <si>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</si>
  <si>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</si>
  <si>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</si>
  <si>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</si>
  <si>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</si>
  <si>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</si>
  <si>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</si>
  <si>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</si>
  <si>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</si>
  <si>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</si>
  <si>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</si>
  <si>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</si>
  <si>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</si>
  <si>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</si>
  <si>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</si>
  <si>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</si>
  <si>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</si>
  <si>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</si>
  <si>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</si>
  <si>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</si>
  <si>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</si>
  <si>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</si>
  <si>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</si>
  <si>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</si>
  <si>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</si>
  <si>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</si>
  <si>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</si>
  <si>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</si>
  <si>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</si>
  <si>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</si>
  <si>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</si>
  <si>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</si>
  <si>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</si>
  <si>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</si>
  <si>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</si>
  <si>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</si>
  <si>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</si>
  <si>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</si>
  <si>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</si>
  <si>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</si>
  <si>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</si>
  <si>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</si>
  <si>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</si>
  <si>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</si>
  <si>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</si>
  <si>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</si>
  <si>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</si>
  <si>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</si>
  <si>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</si>
  <si>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</si>
  <si>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</si>
  <si>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</si>
  <si>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</si>
  <si>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</si>
  <si>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</si>
  <si>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</si>
  <si>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富山県　上市町</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</si>
  <si>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</si>
  <si>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</si>
  <si>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</si>
  <si>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</si>
  <si>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</si>
  <si>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</si>
  <si>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</si>
  <si>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</si>
  <si>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</si>
  <si>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</si>
  <si>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</si>
  <si>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</si>
  <si>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</si>
  <si>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</si>
  <si>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</si>
  <si>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</si>
  <si>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①本年度から法的化したため昨年度比率の数字がないが、3.5％と非常に低い数値となっている。事業開始がＨ４からのため、施設の老朽化が喫緊ではないためだと思われる。
②③管渠については、初期の管渠は布設後30年が経過し始めているため、今後、管渠の点検等が必要となってくる。標準耐用年数50年が経過するＲ24（2042年）以降に、事業費を平準化させて老朽化対策を実施する必要がある。</t>
    <rPh sb="1" eb="4">
      <t>ホンネンド</t>
    </rPh>
    <rPh sb="6" eb="9">
      <t>ホウテキカ</t>
    </rPh>
    <rPh sb="13" eb="16">
      <t>サクネンド</t>
    </rPh>
    <rPh sb="16" eb="18">
      <t>ヒリツ</t>
    </rPh>
    <rPh sb="19" eb="21">
      <t>スウジ</t>
    </rPh>
    <rPh sb="31" eb="33">
      <t>ヒジョウ</t>
    </rPh>
    <rPh sb="34" eb="35">
      <t>ヒク</t>
    </rPh>
    <rPh sb="36" eb="38">
      <t>スウチ</t>
    </rPh>
    <rPh sb="45" eb="49">
      <t>ジギョウカイシ</t>
    </rPh>
    <rPh sb="58" eb="60">
      <t>シセツ</t>
    </rPh>
    <rPh sb="61" eb="64">
      <t>ロウキュウカ</t>
    </rPh>
    <rPh sb="65" eb="67">
      <t>キッキン</t>
    </rPh>
    <rPh sb="75" eb="76">
      <t>オモ</t>
    </rPh>
    <rPh sb="142" eb="143">
      <t>ネン</t>
    </rPh>
    <rPh sb="182" eb="184">
      <t>ヒツヨウ</t>
    </rPh>
    <phoneticPr fontId="4"/>
  </si>
  <si>
    <t>本事業は、Ｒ６から法適用している。
①経常収支比率は116.3％となり、類似団体とほぼ同等の値となった。神田浄化センターを中新川広域行政事務組合の処理場へ接続して処理しているため、経常費用が抑えられている。
②純損失が無く、累積欠損金が生じなかった。
③流動比率は22.43％と非常に低い。一般会計から繰入を受けて事業を運営しており、独立採算が非常に難しいことを示している。
④企業債残高対事業規模比率は、類似団体と比較すると非常に低い。地方債残高は前年比△114,886千円と減少している。
⑤経費回収率は65.59％と類似団体と比較すると低い値となった。経費に対して収益が伸びないことが理由ではあるが、下水道料金を中新川広域行政事務組合下水道と同額としているため増加が望めない状態である。
⑥汚水処理原価は約272.89円と、類似団体よりも高い。現在、石仏浄化センター公共の処理場への接続工事を行っているため、接続後には汚水処理費が抑えられる見込みである。
⑦施設利用率は84％と高く施設の効率性が図られているといえる。
⑧水洗化率は92.85％と高い。今後も水洗化率の向上に努めていく。</t>
    <rPh sb="43" eb="45">
      <t>ドウトウ</t>
    </rPh>
    <rPh sb="61" eb="72">
      <t>ナカニイカワコウイキギョウセイジムクミアイ</t>
    </rPh>
    <rPh sb="81" eb="83">
      <t>ショリ</t>
    </rPh>
    <rPh sb="139" eb="141">
      <t>ヒジョウ</t>
    </rPh>
    <rPh sb="142" eb="143">
      <t>ヒク</t>
    </rPh>
    <rPh sb="145" eb="149">
      <t>イッパンカイケイ</t>
    </rPh>
    <rPh sb="151" eb="153">
      <t>クリイレ</t>
    </rPh>
    <rPh sb="154" eb="155">
      <t>ウ</t>
    </rPh>
    <rPh sb="157" eb="159">
      <t>ジギョウ</t>
    </rPh>
    <rPh sb="160" eb="162">
      <t>ウンエイ</t>
    </rPh>
    <rPh sb="213" eb="215">
      <t>ヒジョウ</t>
    </rPh>
    <rPh sb="271" eb="272">
      <t>ヒク</t>
    </rPh>
    <rPh sb="279" eb="281">
      <t>ケイヒ</t>
    </rPh>
    <rPh sb="282" eb="283">
      <t>タイ</t>
    </rPh>
    <rPh sb="285" eb="287">
      <t>シュウエキ</t>
    </rPh>
    <rPh sb="288" eb="289">
      <t>ノ</t>
    </rPh>
    <rPh sb="295" eb="297">
      <t>リユウ</t>
    </rPh>
    <rPh sb="303" eb="308">
      <t>ゲスイドウリョウキン</t>
    </rPh>
    <rPh sb="309" eb="320">
      <t>ナカニイカワコウイキギョウセイジムクミアイ</t>
    </rPh>
    <rPh sb="320" eb="323">
      <t>ゲスイドウ</t>
    </rPh>
    <rPh sb="324" eb="326">
      <t>ドウガク</t>
    </rPh>
    <rPh sb="333" eb="335">
      <t>ゾウカ</t>
    </rPh>
    <rPh sb="336" eb="337">
      <t>ノゾ</t>
    </rPh>
    <rPh sb="340" eb="342">
      <t>ジョウタイ</t>
    </rPh>
    <rPh sb="372" eb="373">
      <t>タカ</t>
    </rPh>
    <rPh sb="375" eb="377">
      <t>ゲンザイ</t>
    </rPh>
    <rPh sb="378" eb="382">
      <t>イシボトケジョウカ</t>
    </rPh>
    <rPh sb="396" eb="398">
      <t>コウジ</t>
    </rPh>
    <rPh sb="399" eb="400">
      <t>オコナ</t>
    </rPh>
    <rPh sb="407" eb="410">
      <t>セツゾクゴ</t>
    </rPh>
    <rPh sb="423" eb="425">
      <t>ミコ</t>
    </rPh>
    <rPh sb="432" eb="437">
      <t>シセツリヨウリツ</t>
    </rPh>
    <rPh sb="442" eb="443">
      <t>タカ</t>
    </rPh>
    <rPh sb="444" eb="446">
      <t>シセツ</t>
    </rPh>
    <rPh sb="447" eb="450">
      <t>コウリツセイ</t>
    </rPh>
    <rPh sb="451" eb="452">
      <t>ハカ</t>
    </rPh>
    <rPh sb="476" eb="477">
      <t>タカ</t>
    </rPh>
    <phoneticPr fontId="4"/>
  </si>
  <si>
    <t>本年度から公営企業会計を適用した。
人口が減少しているため収益の上昇は見込まれない半面、施設備品の更新が必要となってくるため費用の増加が予想される。
Ｒ１に料金改定を行っているが、以降の料金改定についても中新川広域行政事務組合下水道の改定タイミングに合わせて行う予定。同一町内の下水道は料金を同じとしており、独自での料金改定を行わないため、収支比率や経費回収率の改善は見込めない。
現在、石仏浄化センターを中新川広域行政事務組合下水道に接続する工事を行っており、完了した後は経費の改善があると思われる。
また、汚水管渠の面的整備事業は終了しているが、今後は近隣団体との広域連携や委託業務の共同発注等等、事業継続のため根本的な検討をする必要があると思われる。</t>
    <rPh sb="0" eb="3">
      <t>ホンネンド</t>
    </rPh>
    <rPh sb="90" eb="92">
      <t>イコウ</t>
    </rPh>
    <rPh sb="93" eb="97">
      <t>リョウキンカイテイ</t>
    </rPh>
    <rPh sb="102" eb="113">
      <t>ナカニイカワコウイキギョウセイジムクミアイ</t>
    </rPh>
    <rPh sb="113" eb="116">
      <t>ゲスイドウ</t>
    </rPh>
    <rPh sb="117" eb="119">
      <t>カイテイ</t>
    </rPh>
    <rPh sb="120" eb="121">
      <t>ア</t>
    </rPh>
    <rPh sb="124" eb="125">
      <t>オコナ</t>
    </rPh>
    <rPh sb="126" eb="128">
      <t>ヨテイ</t>
    </rPh>
    <rPh sb="129" eb="131">
      <t>ドウイツ</t>
    </rPh>
    <rPh sb="131" eb="133">
      <t>チョウナイ</t>
    </rPh>
    <rPh sb="134" eb="137">
      <t>ゲスイドウ</t>
    </rPh>
    <rPh sb="138" eb="140">
      <t>リョウキン</t>
    </rPh>
    <rPh sb="141" eb="142">
      <t>オナ</t>
    </rPh>
    <rPh sb="149" eb="151">
      <t>ドクジ</t>
    </rPh>
    <rPh sb="153" eb="155">
      <t>リョウキン</t>
    </rPh>
    <rPh sb="155" eb="157">
      <t>カイテイ</t>
    </rPh>
    <rPh sb="158" eb="159">
      <t>オコナ</t>
    </rPh>
    <rPh sb="165" eb="167">
      <t>シュウシ</t>
    </rPh>
    <rPh sb="167" eb="169">
      <t>ヒリツ</t>
    </rPh>
    <rPh sb="170" eb="175">
      <t>ケイヒカイシュウリツ</t>
    </rPh>
    <rPh sb="176" eb="178">
      <t>カイゼン</t>
    </rPh>
    <rPh sb="179" eb="181">
      <t>ミコ</t>
    </rPh>
    <rPh sb="186" eb="188">
      <t>ゲンザイ</t>
    </rPh>
    <rPh sb="189" eb="193">
      <t>イシボトケジョウカ</t>
    </rPh>
    <rPh sb="198" eb="212">
      <t>ナカニイカワコウイキギョウセイジムクミアイゲスイドウ</t>
    </rPh>
    <rPh sb="213" eb="215">
      <t>セツゾク</t>
    </rPh>
    <rPh sb="217" eb="219">
      <t>コウジ</t>
    </rPh>
    <rPh sb="220" eb="221">
      <t>オコナ</t>
    </rPh>
    <rPh sb="226" eb="228">
      <t>カンリョウ</t>
    </rPh>
    <rPh sb="230" eb="231">
      <t>ノチ</t>
    </rPh>
    <rPh sb="232" eb="234">
      <t>ケイヒ</t>
    </rPh>
    <rPh sb="235" eb="237">
      <t>カイゼン</t>
    </rPh>
    <rPh sb="241" eb="242">
      <t>オモ</t>
    </rPh>
    <rPh sb="323" eb="327">
      <t>ケイエイトウゴウ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</si>
</sst>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58A-4B4D-8CAA-7555B5A162C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0.27</c:v>
                </c:pt>
              </c:numCache>
            </c:numRef>
          </c:val>
          <c:smooth val="0"/>
          <c:extLst>
            <c:ext xmlns:c16="http://schemas.microsoft.com/office/drawing/2014/chart" uri="{C3380CC4-5D6E-409C-BE32-E72D297353CC}">
              <c16:uniqueId val="{00000001-458A-4B4D-8CAA-7555B5A162C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84</c:v>
                </c:pt>
              </c:numCache>
            </c:numRef>
          </c:val>
          <c:extLst>
            <c:ext xmlns:c16="http://schemas.microsoft.com/office/drawing/2014/chart" uri="{C3380CC4-5D6E-409C-BE32-E72D297353CC}">
              <c16:uniqueId val="{00000000-0E3C-4982-A2E0-763A6E927E1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44.79</c:v>
                </c:pt>
              </c:numCache>
            </c:numRef>
          </c:val>
          <c:smooth val="0"/>
          <c:extLst>
            <c:ext xmlns:c16="http://schemas.microsoft.com/office/drawing/2014/chart" uri="{C3380CC4-5D6E-409C-BE32-E72D297353CC}">
              <c16:uniqueId val="{00000001-0E3C-4982-A2E0-763A6E927E1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92.85</c:v>
                </c:pt>
              </c:numCache>
            </c:numRef>
          </c:val>
          <c:extLst>
            <c:ext xmlns:c16="http://schemas.microsoft.com/office/drawing/2014/chart" uri="{C3380CC4-5D6E-409C-BE32-E72D297353CC}">
              <c16:uniqueId val="{00000000-9CEF-4112-B77A-A37BC0A9446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88.68</c:v>
                </c:pt>
              </c:numCache>
            </c:numRef>
          </c:val>
          <c:smooth val="0"/>
          <c:extLst>
            <c:ext xmlns:c16="http://schemas.microsoft.com/office/drawing/2014/chart" uri="{C3380CC4-5D6E-409C-BE32-E72D297353CC}">
              <c16:uniqueId val="{00000001-9CEF-4112-B77A-A37BC0A9446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116.31</c:v>
                </c:pt>
              </c:numCache>
            </c:numRef>
          </c:val>
          <c:extLst>
            <c:ext xmlns:c16="http://schemas.microsoft.com/office/drawing/2014/chart" uri="{C3380CC4-5D6E-409C-BE32-E72D297353CC}">
              <c16:uniqueId val="{00000000-10F2-422F-A1B7-6D8083C522C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103.79</c:v>
                </c:pt>
              </c:numCache>
            </c:numRef>
          </c:val>
          <c:smooth val="0"/>
          <c:extLst>
            <c:ext xmlns:c16="http://schemas.microsoft.com/office/drawing/2014/chart" uri="{C3380CC4-5D6E-409C-BE32-E72D297353CC}">
              <c16:uniqueId val="{00000001-10F2-422F-A1B7-6D8083C522C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3.5</c:v>
                </c:pt>
              </c:numCache>
            </c:numRef>
          </c:val>
          <c:extLst>
            <c:ext xmlns:c16="http://schemas.microsoft.com/office/drawing/2014/chart" uri="{C3380CC4-5D6E-409C-BE32-E72D297353CC}">
              <c16:uniqueId val="{00000000-9CB0-4F5F-BA0E-C9C86CF14CC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34.590000000000003</c:v>
                </c:pt>
              </c:numCache>
            </c:numRef>
          </c:val>
          <c:smooth val="0"/>
          <c:extLst>
            <c:ext xmlns:c16="http://schemas.microsoft.com/office/drawing/2014/chart" uri="{C3380CC4-5D6E-409C-BE32-E72D297353CC}">
              <c16:uniqueId val="{00000001-9CB0-4F5F-BA0E-C9C86CF14CC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C84-427A-9AB9-8506F42FA49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0.1</c:v>
                </c:pt>
              </c:numCache>
            </c:numRef>
          </c:val>
          <c:smooth val="0"/>
          <c:extLst>
            <c:ext xmlns:c16="http://schemas.microsoft.com/office/drawing/2014/chart" uri="{C3380CC4-5D6E-409C-BE32-E72D297353CC}">
              <c16:uniqueId val="{00000001-AC84-427A-9AB9-8506F42FA49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FED-4256-BB6E-8C3A8DC2F3F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53.87</c:v>
                </c:pt>
              </c:numCache>
            </c:numRef>
          </c:val>
          <c:smooth val="0"/>
          <c:extLst>
            <c:ext xmlns:c16="http://schemas.microsoft.com/office/drawing/2014/chart" uri="{C3380CC4-5D6E-409C-BE32-E72D297353CC}">
              <c16:uniqueId val="{00000001-5FED-4256-BB6E-8C3A8DC2F3F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22.43</c:v>
                </c:pt>
              </c:numCache>
            </c:numRef>
          </c:val>
          <c:extLst>
            <c:ext xmlns:c16="http://schemas.microsoft.com/office/drawing/2014/chart" uri="{C3380CC4-5D6E-409C-BE32-E72D297353CC}">
              <c16:uniqueId val="{00000000-2040-403A-996C-33235DF67D8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46.37</c:v>
                </c:pt>
              </c:numCache>
            </c:numRef>
          </c:val>
          <c:smooth val="0"/>
          <c:extLst>
            <c:ext xmlns:c16="http://schemas.microsoft.com/office/drawing/2014/chart" uri="{C3380CC4-5D6E-409C-BE32-E72D297353CC}">
              <c16:uniqueId val="{00000001-2040-403A-996C-33235DF67D8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91.01</c:v>
                </c:pt>
              </c:numCache>
            </c:numRef>
          </c:val>
          <c:extLst>
            <c:ext xmlns:c16="http://schemas.microsoft.com/office/drawing/2014/chart" uri="{C3380CC4-5D6E-409C-BE32-E72D297353CC}">
              <c16:uniqueId val="{00000000-72D0-426C-9060-9B98DE023D9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1062.58</c:v>
                </c:pt>
              </c:numCache>
            </c:numRef>
          </c:val>
          <c:smooth val="0"/>
          <c:extLst>
            <c:ext xmlns:c16="http://schemas.microsoft.com/office/drawing/2014/chart" uri="{C3380CC4-5D6E-409C-BE32-E72D297353CC}">
              <c16:uniqueId val="{00000001-72D0-426C-9060-9B98DE023D9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65.59</c:v>
                </c:pt>
              </c:numCache>
            </c:numRef>
          </c:val>
          <c:extLst>
            <c:ext xmlns:c16="http://schemas.microsoft.com/office/drawing/2014/chart" uri="{C3380CC4-5D6E-409C-BE32-E72D297353CC}">
              <c16:uniqueId val="{00000000-723F-48F1-AF1E-A1F7EC9EEC2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80.36</c:v>
                </c:pt>
              </c:numCache>
            </c:numRef>
          </c:val>
          <c:smooth val="0"/>
          <c:extLst>
            <c:ext xmlns:c16="http://schemas.microsoft.com/office/drawing/2014/chart" uri="{C3380CC4-5D6E-409C-BE32-E72D297353CC}">
              <c16:uniqueId val="{00000001-723F-48F1-AF1E-A1F7EC9EEC2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272.89</c:v>
                </c:pt>
              </c:numCache>
            </c:numRef>
          </c:val>
          <c:extLst>
            <c:ext xmlns:c16="http://schemas.microsoft.com/office/drawing/2014/chart" uri="{C3380CC4-5D6E-409C-BE32-E72D297353CC}">
              <c16:uniqueId val="{00000000-7120-4A77-92CE-DAA36B38612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201.33</c:v>
                </c:pt>
              </c:numCache>
            </c:numRef>
          </c:val>
          <c:smooth val="0"/>
          <c:extLst>
            <c:ext xmlns:c16="http://schemas.microsoft.com/office/drawing/2014/chart" uri="{C3380CC4-5D6E-409C-BE32-E72D297353CC}">
              <c16:uniqueId val="{00000001-7120-4A77-92CE-DAA36B38612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D12" zoomScale="80" zoomScaleNormal="8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富山県　上市町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D1</v>
      </c>
      <c r="X8" s="39"/>
      <c r="Y8" s="39"/>
      <c r="Z8" s="39"/>
      <c r="AA8" s="39"/>
      <c r="AB8" s="39"/>
      <c r="AC8" s="39"/>
      <c r="AD8" s="40" t="str">
        <f>データ!$M$6</f>
        <v>非設置</v>
      </c>
      <c r="AE8" s="40"/>
      <c r="AF8" s="40"/>
      <c r="AG8" s="40"/>
      <c r="AH8" s="40"/>
      <c r="AI8" s="40"/>
      <c r="AJ8" s="40"/>
      <c r="AK8" s="3"/>
      <c r="AL8" s="41">
        <f>データ!S6</f>
        <v>18657</v>
      </c>
      <c r="AM8" s="41"/>
      <c r="AN8" s="41"/>
      <c r="AO8" s="41"/>
      <c r="AP8" s="41"/>
      <c r="AQ8" s="41"/>
      <c r="AR8" s="41"/>
      <c r="AS8" s="41"/>
      <c r="AT8" s="34">
        <f>データ!T6</f>
        <v>236.71</v>
      </c>
      <c r="AU8" s="34"/>
      <c r="AV8" s="34"/>
      <c r="AW8" s="34"/>
      <c r="AX8" s="34"/>
      <c r="AY8" s="34"/>
      <c r="AZ8" s="34"/>
      <c r="BA8" s="34"/>
      <c r="BB8" s="34">
        <f>データ!U6</f>
        <v>78.819999999999993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63.95</v>
      </c>
      <c r="J10" s="34"/>
      <c r="K10" s="34"/>
      <c r="L10" s="34"/>
      <c r="M10" s="34"/>
      <c r="N10" s="34"/>
      <c r="O10" s="34"/>
      <c r="P10" s="34">
        <f>データ!P6</f>
        <v>15.53</v>
      </c>
      <c r="Q10" s="34"/>
      <c r="R10" s="34"/>
      <c r="S10" s="34"/>
      <c r="T10" s="34"/>
      <c r="U10" s="34"/>
      <c r="V10" s="34"/>
      <c r="W10" s="34">
        <f>データ!Q6</f>
        <v>69.45</v>
      </c>
      <c r="X10" s="34"/>
      <c r="Y10" s="34"/>
      <c r="Z10" s="34"/>
      <c r="AA10" s="34"/>
      <c r="AB10" s="34"/>
      <c r="AC10" s="34"/>
      <c r="AD10" s="41">
        <f>データ!R6</f>
        <v>3740</v>
      </c>
      <c r="AE10" s="41"/>
      <c r="AF10" s="41"/>
      <c r="AG10" s="41"/>
      <c r="AH10" s="41"/>
      <c r="AI10" s="41"/>
      <c r="AJ10" s="41"/>
      <c r="AK10" s="2"/>
      <c r="AL10" s="41">
        <f>データ!V6</f>
        <v>2880</v>
      </c>
      <c r="AM10" s="41"/>
      <c r="AN10" s="41"/>
      <c r="AO10" s="41"/>
      <c r="AP10" s="41"/>
      <c r="AQ10" s="41"/>
      <c r="AR10" s="41"/>
      <c r="AS10" s="41"/>
      <c r="AT10" s="34">
        <f>データ!W6</f>
        <v>1.24</v>
      </c>
      <c r="AU10" s="34"/>
      <c r="AV10" s="34"/>
      <c r="AW10" s="34"/>
      <c r="AX10" s="34"/>
      <c r="AY10" s="34"/>
      <c r="AZ10" s="34"/>
      <c r="BA10" s="34"/>
      <c r="BB10" s="34">
        <f>データ!X6</f>
        <v>2322.58</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EteKXAv+oh6CCe1MHTQkmFJJYyqjv/FafhYc6+oQFZiMEwmzyMoSQg8v+f2Rsje/0pda7hTjuGl1lYWqceh7g==" saltValue="a6HFtPw6FZ0tiYrAbW9RB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163228</v>
      </c>
      <c r="D6" s="19">
        <f t="shared" si="3"/>
        <v>46</v>
      </c>
      <c r="E6" s="19">
        <f t="shared" si="3"/>
        <v>17</v>
      </c>
      <c r="F6" s="19">
        <f t="shared" si="3"/>
        <v>4</v>
      </c>
      <c r="G6" s="19">
        <f t="shared" si="3"/>
        <v>0</v>
      </c>
      <c r="H6" s="19" t="str">
        <f t="shared" si="3"/>
        <v>富山県　上市町</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63.95</v>
      </c>
      <c r="P6" s="20">
        <f t="shared" si="3"/>
        <v>15.53</v>
      </c>
      <c r="Q6" s="20">
        <f t="shared" si="3"/>
        <v>69.45</v>
      </c>
      <c r="R6" s="20">
        <f t="shared" si="3"/>
        <v>3740</v>
      </c>
      <c r="S6" s="20">
        <f t="shared" si="3"/>
        <v>18657</v>
      </c>
      <c r="T6" s="20">
        <f t="shared" si="3"/>
        <v>236.71</v>
      </c>
      <c r="U6" s="20">
        <f t="shared" si="3"/>
        <v>78.819999999999993</v>
      </c>
      <c r="V6" s="20">
        <f t="shared" si="3"/>
        <v>2880</v>
      </c>
      <c r="W6" s="20">
        <f t="shared" si="3"/>
        <v>1.24</v>
      </c>
      <c r="X6" s="20">
        <f t="shared" si="3"/>
        <v>2322.58</v>
      </c>
      <c r="Y6" s="21" t="str">
        <f>IF(Y7="",NA(),Y7)</f>
        <v>-</v>
      </c>
      <c r="Z6" s="21" t="str">
        <f t="shared" ref="Z6:AH6" si="4">IF(Z7="",NA(),Z7)</f>
        <v>-</v>
      </c>
      <c r="AA6" s="21" t="str">
        <f t="shared" si="4"/>
        <v>-</v>
      </c>
      <c r="AB6" s="21" t="str">
        <f t="shared" si="4"/>
        <v>-</v>
      </c>
      <c r="AC6" s="21">
        <f t="shared" si="4"/>
        <v>116.31</v>
      </c>
      <c r="AD6" s="21" t="str">
        <f t="shared" si="4"/>
        <v>-</v>
      </c>
      <c r="AE6" s="21" t="str">
        <f t="shared" si="4"/>
        <v>-</v>
      </c>
      <c r="AF6" s="21" t="str">
        <f t="shared" si="4"/>
        <v>-</v>
      </c>
      <c r="AG6" s="21" t="str">
        <f t="shared" si="4"/>
        <v>-</v>
      </c>
      <c r="AH6" s="21">
        <f t="shared" si="4"/>
        <v>103.79</v>
      </c>
      <c r="AI6" s="20" t="str">
        <f>IF(AI7="","",IF(AI7="-","【-】","【"&amp;SUBSTITUTE(TEXT(AI7,"#,##0.00"),"-","△")&amp;"】"))</f>
        <v>【105.07】</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53.87</v>
      </c>
      <c r="AT6" s="20" t="str">
        <f>IF(AT7="","",IF(AT7="-","【-】","【"&amp;SUBSTITUTE(TEXT(AT7,"#,##0.00"),"-","△")&amp;"】"))</f>
        <v>【63.54】</v>
      </c>
      <c r="AU6" s="21" t="str">
        <f>IF(AU7="",NA(),AU7)</f>
        <v>-</v>
      </c>
      <c r="AV6" s="21" t="str">
        <f t="shared" ref="AV6:BD6" si="6">IF(AV7="",NA(),AV7)</f>
        <v>-</v>
      </c>
      <c r="AW6" s="21" t="str">
        <f t="shared" si="6"/>
        <v>-</v>
      </c>
      <c r="AX6" s="21" t="str">
        <f t="shared" si="6"/>
        <v>-</v>
      </c>
      <c r="AY6" s="21">
        <f t="shared" si="6"/>
        <v>22.43</v>
      </c>
      <c r="AZ6" s="21" t="str">
        <f t="shared" si="6"/>
        <v>-</v>
      </c>
      <c r="BA6" s="21" t="str">
        <f t="shared" si="6"/>
        <v>-</v>
      </c>
      <c r="BB6" s="21" t="str">
        <f t="shared" si="6"/>
        <v>-</v>
      </c>
      <c r="BC6" s="21" t="str">
        <f t="shared" si="6"/>
        <v>-</v>
      </c>
      <c r="BD6" s="21">
        <f t="shared" si="6"/>
        <v>46.37</v>
      </c>
      <c r="BE6" s="20" t="str">
        <f>IF(BE7="","",IF(BE7="-","【-】","【"&amp;SUBSTITUTE(TEXT(BE7,"#,##0.00"),"-","△")&amp;"】"))</f>
        <v>【50.90】</v>
      </c>
      <c r="BF6" s="21" t="str">
        <f>IF(BF7="",NA(),BF7)</f>
        <v>-</v>
      </c>
      <c r="BG6" s="21" t="str">
        <f t="shared" ref="BG6:BO6" si="7">IF(BG7="",NA(),BG7)</f>
        <v>-</v>
      </c>
      <c r="BH6" s="21" t="str">
        <f t="shared" si="7"/>
        <v>-</v>
      </c>
      <c r="BI6" s="21" t="str">
        <f t="shared" si="7"/>
        <v>-</v>
      </c>
      <c r="BJ6" s="21">
        <f t="shared" si="7"/>
        <v>91.01</v>
      </c>
      <c r="BK6" s="21" t="str">
        <f t="shared" si="7"/>
        <v>-</v>
      </c>
      <c r="BL6" s="21" t="str">
        <f t="shared" si="7"/>
        <v>-</v>
      </c>
      <c r="BM6" s="21" t="str">
        <f t="shared" si="7"/>
        <v>-</v>
      </c>
      <c r="BN6" s="21" t="str">
        <f t="shared" si="7"/>
        <v>-</v>
      </c>
      <c r="BO6" s="21">
        <f t="shared" si="7"/>
        <v>1062.58</v>
      </c>
      <c r="BP6" s="20" t="str">
        <f>IF(BP7="","",IF(BP7="-","【-】","【"&amp;SUBSTITUTE(TEXT(BP7,"#,##0.00"),"-","△")&amp;"】"))</f>
        <v>【1,099.15】</v>
      </c>
      <c r="BQ6" s="21" t="str">
        <f>IF(BQ7="",NA(),BQ7)</f>
        <v>-</v>
      </c>
      <c r="BR6" s="21" t="str">
        <f t="shared" ref="BR6:BZ6" si="8">IF(BR7="",NA(),BR7)</f>
        <v>-</v>
      </c>
      <c r="BS6" s="21" t="str">
        <f t="shared" si="8"/>
        <v>-</v>
      </c>
      <c r="BT6" s="21" t="str">
        <f t="shared" si="8"/>
        <v>-</v>
      </c>
      <c r="BU6" s="21">
        <f t="shared" si="8"/>
        <v>65.59</v>
      </c>
      <c r="BV6" s="21" t="str">
        <f t="shared" si="8"/>
        <v>-</v>
      </c>
      <c r="BW6" s="21" t="str">
        <f t="shared" si="8"/>
        <v>-</v>
      </c>
      <c r="BX6" s="21" t="str">
        <f t="shared" si="8"/>
        <v>-</v>
      </c>
      <c r="BY6" s="21" t="str">
        <f t="shared" si="8"/>
        <v>-</v>
      </c>
      <c r="BZ6" s="21">
        <f t="shared" si="8"/>
        <v>80.36</v>
      </c>
      <c r="CA6" s="20" t="str">
        <f>IF(CA7="","",IF(CA7="-","【-】","【"&amp;SUBSTITUTE(TEXT(CA7,"#,##0.00"),"-","△")&amp;"】"))</f>
        <v>【72.92】</v>
      </c>
      <c r="CB6" s="21" t="str">
        <f>IF(CB7="",NA(),CB7)</f>
        <v>-</v>
      </c>
      <c r="CC6" s="21" t="str">
        <f t="shared" ref="CC6:CK6" si="9">IF(CC7="",NA(),CC7)</f>
        <v>-</v>
      </c>
      <c r="CD6" s="21" t="str">
        <f t="shared" si="9"/>
        <v>-</v>
      </c>
      <c r="CE6" s="21" t="str">
        <f t="shared" si="9"/>
        <v>-</v>
      </c>
      <c r="CF6" s="21">
        <f t="shared" si="9"/>
        <v>272.89</v>
      </c>
      <c r="CG6" s="21" t="str">
        <f t="shared" si="9"/>
        <v>-</v>
      </c>
      <c r="CH6" s="21" t="str">
        <f t="shared" si="9"/>
        <v>-</v>
      </c>
      <c r="CI6" s="21" t="str">
        <f t="shared" si="9"/>
        <v>-</v>
      </c>
      <c r="CJ6" s="21" t="str">
        <f t="shared" si="9"/>
        <v>-</v>
      </c>
      <c r="CK6" s="21">
        <f t="shared" si="9"/>
        <v>201.33</v>
      </c>
      <c r="CL6" s="20" t="str">
        <f>IF(CL7="","",IF(CL7="-","【-】","【"&amp;SUBSTITUTE(TEXT(CL7,"#,##0.00"),"-","△")&amp;"】"))</f>
        <v>【225.78】</v>
      </c>
      <c r="CM6" s="21" t="str">
        <f>IF(CM7="",NA(),CM7)</f>
        <v>-</v>
      </c>
      <c r="CN6" s="21" t="str">
        <f t="shared" ref="CN6:CV6" si="10">IF(CN7="",NA(),CN7)</f>
        <v>-</v>
      </c>
      <c r="CO6" s="21" t="str">
        <f t="shared" si="10"/>
        <v>-</v>
      </c>
      <c r="CP6" s="21" t="str">
        <f t="shared" si="10"/>
        <v>-</v>
      </c>
      <c r="CQ6" s="21">
        <f t="shared" si="10"/>
        <v>84</v>
      </c>
      <c r="CR6" s="21" t="str">
        <f t="shared" si="10"/>
        <v>-</v>
      </c>
      <c r="CS6" s="21" t="str">
        <f t="shared" si="10"/>
        <v>-</v>
      </c>
      <c r="CT6" s="21" t="str">
        <f t="shared" si="10"/>
        <v>-</v>
      </c>
      <c r="CU6" s="21" t="str">
        <f t="shared" si="10"/>
        <v>-</v>
      </c>
      <c r="CV6" s="21">
        <f t="shared" si="10"/>
        <v>44.79</v>
      </c>
      <c r="CW6" s="20" t="str">
        <f>IF(CW7="","",IF(CW7="-","【-】","【"&amp;SUBSTITUTE(TEXT(CW7,"#,##0.00"),"-","△")&amp;"】"))</f>
        <v>【43.17】</v>
      </c>
      <c r="CX6" s="21" t="str">
        <f>IF(CX7="",NA(),CX7)</f>
        <v>-</v>
      </c>
      <c r="CY6" s="21" t="str">
        <f t="shared" ref="CY6:DG6" si="11">IF(CY7="",NA(),CY7)</f>
        <v>-</v>
      </c>
      <c r="CZ6" s="21" t="str">
        <f t="shared" si="11"/>
        <v>-</v>
      </c>
      <c r="DA6" s="21" t="str">
        <f t="shared" si="11"/>
        <v>-</v>
      </c>
      <c r="DB6" s="21">
        <f t="shared" si="11"/>
        <v>92.85</v>
      </c>
      <c r="DC6" s="21" t="str">
        <f t="shared" si="11"/>
        <v>-</v>
      </c>
      <c r="DD6" s="21" t="str">
        <f t="shared" si="11"/>
        <v>-</v>
      </c>
      <c r="DE6" s="21" t="str">
        <f t="shared" si="11"/>
        <v>-</v>
      </c>
      <c r="DF6" s="21" t="str">
        <f t="shared" si="11"/>
        <v>-</v>
      </c>
      <c r="DG6" s="21">
        <f t="shared" si="11"/>
        <v>88.68</v>
      </c>
      <c r="DH6" s="20" t="str">
        <f>IF(DH7="","",IF(DH7="-","【-】","【"&amp;SUBSTITUTE(TEXT(DH7,"#,##0.00"),"-","△")&amp;"】"))</f>
        <v>【86.31】</v>
      </c>
      <c r="DI6" s="21" t="str">
        <f>IF(DI7="",NA(),DI7)</f>
        <v>-</v>
      </c>
      <c r="DJ6" s="21" t="str">
        <f t="shared" ref="DJ6:DR6" si="12">IF(DJ7="",NA(),DJ7)</f>
        <v>-</v>
      </c>
      <c r="DK6" s="21" t="str">
        <f t="shared" si="12"/>
        <v>-</v>
      </c>
      <c r="DL6" s="21" t="str">
        <f t="shared" si="12"/>
        <v>-</v>
      </c>
      <c r="DM6" s="21">
        <f t="shared" si="12"/>
        <v>3.5</v>
      </c>
      <c r="DN6" s="21" t="str">
        <f t="shared" si="12"/>
        <v>-</v>
      </c>
      <c r="DO6" s="21" t="str">
        <f t="shared" si="12"/>
        <v>-</v>
      </c>
      <c r="DP6" s="21" t="str">
        <f t="shared" si="12"/>
        <v>-</v>
      </c>
      <c r="DQ6" s="21" t="str">
        <f t="shared" si="12"/>
        <v>-</v>
      </c>
      <c r="DR6" s="21">
        <f t="shared" si="12"/>
        <v>34.590000000000003</v>
      </c>
      <c r="DS6" s="20" t="str">
        <f>IF(DS7="","",IF(DS7="-","【-】","【"&amp;SUBSTITUTE(TEXT(DS7,"#,##0.00"),"-","△")&amp;"】"))</f>
        <v>【30.82】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0.1</v>
      </c>
      <c r="ED6" s="20" t="str">
        <f>IF(ED7="","",IF(ED7="-","【-】","【"&amp;SUBSTITUTE(TEXT(ED7,"#,##0.00"),"-","△")&amp;"】"))</f>
        <v>【0.06】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0.27</v>
      </c>
      <c r="EO6" s="20" t="str">
        <f>IF(EO7="","",IF(EO7="-","【-】","【"&amp;SUBSTITUTE(TEXT(EO7,"#,##0.00"),"-","△")&amp;"】"))</f>
        <v>【0.15】</v>
      </c>
    </row>
    <row r="7" spans="1:148" s="22" customFormat="1" x14ac:dyDescent="0.15">
      <c r="A7" s="14"/>
      <c r="B7" s="23">
        <v>2024</v>
      </c>
      <c r="C7" s="23">
        <v>163228</v>
      </c>
      <c r="D7" s="23">
        <v>46</v>
      </c>
      <c r="E7" s="23">
        <v>17</v>
      </c>
      <c r="F7" s="23">
        <v>4</v>
      </c>
      <c r="G7" s="23">
        <v>0</v>
      </c>
      <c r="H7" s="23" t="s">
        <v>96</v>
      </c>
      <c r="I7" s="23" t="s">
        <v>97</v>
      </c>
      <c r="J7" s="23" t="s">
        <v>98</v>
      </c>
      <c r="K7" s="23" t="s">
        <v>99</v>
      </c>
      <c r="L7" s="23" t="s">
        <v>100</v>
      </c>
      <c r="M7" s="23" t="s">
        <v>101</v>
      </c>
      <c r="N7" s="24" t="s">
        <v>102</v>
      </c>
      <c r="O7" s="24">
        <v>63.95</v>
      </c>
      <c r="P7" s="24">
        <v>15.53</v>
      </c>
      <c r="Q7" s="24">
        <v>69.45</v>
      </c>
      <c r="R7" s="24">
        <v>3740</v>
      </c>
      <c r="S7" s="24">
        <v>18657</v>
      </c>
      <c r="T7" s="24">
        <v>236.71</v>
      </c>
      <c r="U7" s="24">
        <v>78.819999999999993</v>
      </c>
      <c r="V7" s="24">
        <v>2880</v>
      </c>
      <c r="W7" s="24">
        <v>1.24</v>
      </c>
      <c r="X7" s="24">
        <v>2322.58</v>
      </c>
      <c r="Y7" s="24" t="s">
        <v>102</v>
      </c>
      <c r="Z7" s="24" t="s">
        <v>102</v>
      </c>
      <c r="AA7" s="24" t="s">
        <v>102</v>
      </c>
      <c r="AB7" s="24" t="s">
        <v>102</v>
      </c>
      <c r="AC7" s="24">
        <v>116.31</v>
      </c>
      <c r="AD7" s="24" t="s">
        <v>102</v>
      </c>
      <c r="AE7" s="24" t="s">
        <v>102</v>
      </c>
      <c r="AF7" s="24" t="s">
        <v>102</v>
      </c>
      <c r="AG7" s="24" t="s">
        <v>102</v>
      </c>
      <c r="AH7" s="24">
        <v>103.79</v>
      </c>
      <c r="AI7" s="24">
        <v>105.07</v>
      </c>
      <c r="AJ7" s="24" t="s">
        <v>102</v>
      </c>
      <c r="AK7" s="24" t="s">
        <v>102</v>
      </c>
      <c r="AL7" s="24" t="s">
        <v>102</v>
      </c>
      <c r="AM7" s="24" t="s">
        <v>102</v>
      </c>
      <c r="AN7" s="24">
        <v>0</v>
      </c>
      <c r="AO7" s="24" t="s">
        <v>102</v>
      </c>
      <c r="AP7" s="24" t="s">
        <v>102</v>
      </c>
      <c r="AQ7" s="24" t="s">
        <v>102</v>
      </c>
      <c r="AR7" s="24" t="s">
        <v>102</v>
      </c>
      <c r="AS7" s="24">
        <v>53.87</v>
      </c>
      <c r="AT7" s="24">
        <v>63.54</v>
      </c>
      <c r="AU7" s="24" t="s">
        <v>102</v>
      </c>
      <c r="AV7" s="24" t="s">
        <v>102</v>
      </c>
      <c r="AW7" s="24" t="s">
        <v>102</v>
      </c>
      <c r="AX7" s="24" t="s">
        <v>102</v>
      </c>
      <c r="AY7" s="24">
        <v>22.43</v>
      </c>
      <c r="AZ7" s="24" t="s">
        <v>102</v>
      </c>
      <c r="BA7" s="24" t="s">
        <v>102</v>
      </c>
      <c r="BB7" s="24" t="s">
        <v>102</v>
      </c>
      <c r="BC7" s="24" t="s">
        <v>102</v>
      </c>
      <c r="BD7" s="24">
        <v>46.37</v>
      </c>
      <c r="BE7" s="24">
        <v>50.9</v>
      </c>
      <c r="BF7" s="24" t="s">
        <v>102</v>
      </c>
      <c r="BG7" s="24" t="s">
        <v>102</v>
      </c>
      <c r="BH7" s="24" t="s">
        <v>102</v>
      </c>
      <c r="BI7" s="24" t="s">
        <v>102</v>
      </c>
      <c r="BJ7" s="24">
        <v>91.01</v>
      </c>
      <c r="BK7" s="24" t="s">
        <v>102</v>
      </c>
      <c r="BL7" s="24" t="s">
        <v>102</v>
      </c>
      <c r="BM7" s="24" t="s">
        <v>102</v>
      </c>
      <c r="BN7" s="24" t="s">
        <v>102</v>
      </c>
      <c r="BO7" s="24">
        <v>1062.58</v>
      </c>
      <c r="BP7" s="24">
        <v>1099.1500000000001</v>
      </c>
      <c r="BQ7" s="24" t="s">
        <v>102</v>
      </c>
      <c r="BR7" s="24" t="s">
        <v>102</v>
      </c>
      <c r="BS7" s="24" t="s">
        <v>102</v>
      </c>
      <c r="BT7" s="24" t="s">
        <v>102</v>
      </c>
      <c r="BU7" s="24">
        <v>65.59</v>
      </c>
      <c r="BV7" s="24" t="s">
        <v>102</v>
      </c>
      <c r="BW7" s="24" t="s">
        <v>102</v>
      </c>
      <c r="BX7" s="24" t="s">
        <v>102</v>
      </c>
      <c r="BY7" s="24" t="s">
        <v>102</v>
      </c>
      <c r="BZ7" s="24">
        <v>80.36</v>
      </c>
      <c r="CA7" s="24">
        <v>72.92</v>
      </c>
      <c r="CB7" s="24" t="s">
        <v>102</v>
      </c>
      <c r="CC7" s="24" t="s">
        <v>102</v>
      </c>
      <c r="CD7" s="24" t="s">
        <v>102</v>
      </c>
      <c r="CE7" s="24" t="s">
        <v>102</v>
      </c>
      <c r="CF7" s="24">
        <v>272.89</v>
      </c>
      <c r="CG7" s="24" t="s">
        <v>102</v>
      </c>
      <c r="CH7" s="24" t="s">
        <v>102</v>
      </c>
      <c r="CI7" s="24" t="s">
        <v>102</v>
      </c>
      <c r="CJ7" s="24" t="s">
        <v>102</v>
      </c>
      <c r="CK7" s="24">
        <v>201.33</v>
      </c>
      <c r="CL7" s="24">
        <v>225.78</v>
      </c>
      <c r="CM7" s="24" t="s">
        <v>102</v>
      </c>
      <c r="CN7" s="24" t="s">
        <v>102</v>
      </c>
      <c r="CO7" s="24" t="s">
        <v>102</v>
      </c>
      <c r="CP7" s="24" t="s">
        <v>102</v>
      </c>
      <c r="CQ7" s="24">
        <v>84</v>
      </c>
      <c r="CR7" s="24" t="s">
        <v>102</v>
      </c>
      <c r="CS7" s="24" t="s">
        <v>102</v>
      </c>
      <c r="CT7" s="24" t="s">
        <v>102</v>
      </c>
      <c r="CU7" s="24" t="s">
        <v>102</v>
      </c>
      <c r="CV7" s="24">
        <v>44.79</v>
      </c>
      <c r="CW7" s="24">
        <v>43.17</v>
      </c>
      <c r="CX7" s="24" t="s">
        <v>102</v>
      </c>
      <c r="CY7" s="24" t="s">
        <v>102</v>
      </c>
      <c r="CZ7" s="24" t="s">
        <v>102</v>
      </c>
      <c r="DA7" s="24" t="s">
        <v>102</v>
      </c>
      <c r="DB7" s="24">
        <v>92.85</v>
      </c>
      <c r="DC7" s="24" t="s">
        <v>102</v>
      </c>
      <c r="DD7" s="24" t="s">
        <v>102</v>
      </c>
      <c r="DE7" s="24" t="s">
        <v>102</v>
      </c>
      <c r="DF7" s="24" t="s">
        <v>102</v>
      </c>
      <c r="DG7" s="24">
        <v>88.68</v>
      </c>
      <c r="DH7" s="24">
        <v>86.31</v>
      </c>
      <c r="DI7" s="24" t="s">
        <v>102</v>
      </c>
      <c r="DJ7" s="24" t="s">
        <v>102</v>
      </c>
      <c r="DK7" s="24" t="s">
        <v>102</v>
      </c>
      <c r="DL7" s="24" t="s">
        <v>102</v>
      </c>
      <c r="DM7" s="24">
        <v>3.5</v>
      </c>
      <c r="DN7" s="24" t="s">
        <v>102</v>
      </c>
      <c r="DO7" s="24" t="s">
        <v>102</v>
      </c>
      <c r="DP7" s="24" t="s">
        <v>102</v>
      </c>
      <c r="DQ7" s="24" t="s">
        <v>102</v>
      </c>
      <c r="DR7" s="24">
        <v>34.590000000000003</v>
      </c>
      <c r="DS7" s="24">
        <v>30.82</v>
      </c>
      <c r="DT7" s="24" t="s">
        <v>102</v>
      </c>
      <c r="DU7" s="24" t="s">
        <v>102</v>
      </c>
      <c r="DV7" s="24" t="s">
        <v>102</v>
      </c>
      <c r="DW7" s="24" t="s">
        <v>102</v>
      </c>
      <c r="DX7" s="24">
        <v>0</v>
      </c>
      <c r="DY7" s="24" t="s">
        <v>102</v>
      </c>
      <c r="DZ7" s="24" t="s">
        <v>102</v>
      </c>
      <c r="EA7" s="24" t="s">
        <v>102</v>
      </c>
      <c r="EB7" s="24" t="s">
        <v>102</v>
      </c>
      <c r="EC7" s="24">
        <v>0.1</v>
      </c>
      <c r="ED7" s="24">
        <v>0.06</v>
      </c>
      <c r="EE7" s="24" t="s">
        <v>102</v>
      </c>
      <c r="EF7" s="24" t="s">
        <v>102</v>
      </c>
      <c r="EG7" s="24" t="s">
        <v>102</v>
      </c>
      <c r="EH7" s="24" t="s">
        <v>102</v>
      </c>
      <c r="EI7" s="24">
        <v>0</v>
      </c>
      <c r="EJ7" s="24" t="s">
        <v>102</v>
      </c>
      <c r="EK7" s="24" t="s">
        <v>102</v>
      </c>
      <c r="EL7" s="24" t="s">
        <v>102</v>
      </c>
      <c r="EM7" s="24" t="s">
        <v>102</v>
      </c>
      <c r="EN7" s="24">
        <v>0.27</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建設課 LGWAN系端末011</cp:lastModifiedBy>
  <cp:lastPrinted>2026-01-25T05:20:02Z</cp:lastPrinted>
  <dcterms:modified xsi:type="dcterms:W3CDTF">2026-01-26T02:39:46Z</dcterms:modified>
</cp:coreProperties>
</file>