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I:\★市町村支援課移行データ\財政係\57公営企業経営比較分析表\R07\R080113 公営企業に係る経営比較分析表（令和６年度決算）の分析等について\03 市町村→県\12上市町　提出有\上水道\"/>
    </mc:Choice>
  </mc:AlternateContent>
  <xr:revisionPtr revIDLastSave="0" documentId="13_ncr:1_{6D4FD6E1-0594-402F-B599-4AC521F78AAD}" xr6:coauthVersionLast="47" xr6:coauthVersionMax="47" xr10:uidLastSave="{00000000-0000-0000-0000-000000000000}"/>
  <workbookProtection workbookAlgorithmName="SHA-512" workbookHashValue="AMuxiHcDoO30nOlB5bDvyRVedoX83sTzhUH4IsivfytvzlLNmmZ7ry1A67V7QNSBCkLbgbxIWvBArZNL1oSHCQ==" workbookSaltValue="2EalwXhr0KgvLdoRcLE3qg==" workbookSpinCount="100000" lockStructure="1"/>
  <bookViews>
    <workbookView xWindow="28680" yWindow="45"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W10" i="4" s="1"/>
  <c r="P6" i="5"/>
  <c r="O6" i="5"/>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BB10" i="4"/>
  <c r="AT10" i="4"/>
  <c r="AL10" i="4"/>
  <c r="P10" i="4"/>
  <c r="I10" i="4"/>
  <c r="B10" i="4"/>
  <c r="BB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<sst xmlns="http://schemas.openxmlformats.org/spreadsheetml/2006/main" count="228" uniqueCount="112">
  <si>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</si>
  <si>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</si>
  <si>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</si>
  <si>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</si>
  <si>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</si>
  <si>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</si>
  <si>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</si>
  <si>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</si>
  <si>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</si>
  <si>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</si>
  <si>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</si>
  <si>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</si>
  <si>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</si>
  <si>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</si>
  <si>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</si>
  <si>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</si>
  <si>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</si>
  <si>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</si>
  <si>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</si>
  <si>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</si>
  <si>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</si>
  <si>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</si>
  <si>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</si>
  <si>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</si>
  <si>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</si>
  <si>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</si>
  <si>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</si>
  <si>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</si>
  <si>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</si>
  <si>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</si>
  <si>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</si>
  <si>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</si>
  <si>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</si>
  <si>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</si>
  <si>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</si>
  <si>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</si>
  <si>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</si>
  <si>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</si>
  <si>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</si>
  <si>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</si>
  <si>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</si>
  <si>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</si>
  <si>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</si>
  <si>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</si>
  <si>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</si>
  <si>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</si>
  <si>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</si>
  <si>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</si>
  <si>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</si>
  <si>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</si>
  <si>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</si>
  <si>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</si>
  <si>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</si>
  <si>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</si>
  <si>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</si>
  <si>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</si>
  <si>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</si>
  <si>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</si>
  <si>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</si>
  <si>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</si>
  <si>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</si>
  <si>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</si>
  <si>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</si>
  <si>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</si>
  <si>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</si>
  <si>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</si>
  <si>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</si>
  <si>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</si>
  <si>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</si>
  <si>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</si>
  <si>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</si>
  <si>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</si>
  <si>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</si>
  <si>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</si>
  <si>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</si>
  <si>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</si>
  <si>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</si>
  <si>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</si>
  <si>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</si>
  <si>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</si>
  <si>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</si>
  <si>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</si>
  <si>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</si>
  <si>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</si>
  <si>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</si>
  <si>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</si>
  <si>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</si>
  <si>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</si>
  <si>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</si>
  <si>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</si>
  <si>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</si>
  <si>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</si>
  <si>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富山県　上市町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</si>
  <si>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</si>
  <si>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</si>
  <si>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</si>
  <si>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</si>
  <si>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</si>
  <si>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</si>
  <si>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</si>
  <si>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</si>
  <si>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</si>
  <si>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</si>
  <si>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</si>
  <si>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</si>
  <si>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</si>
  <si>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</si>
  <si>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</si>
  <si>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</si>
  <si>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①有形固定資産減価償却率は年々高くなっている。計画的に施設更新を行っているが、老朽化に追い付かない状態である。
②管路の経年化率は、類似団体の平均値より高く、経年化が進んでいる。
③H29年度に配水場の耐震更新を行った後、H30年度に管路更新計画を作成した。計画に則って老朽管の更新を進めている。
　全体的に老朽化率は高く、特に管路は耐震化も含めて計画的に更新を進めていく。事業体の規模が小さいため、老朽管の更新を大幅に進めることは難しいが、補助金を活用し収支のバランスも鑑みながら今後も更新対策を行っていきたい。</t>
    <rPh sb="23" eb="26">
      <t>ケイカクテキ</t>
    </rPh>
    <rPh sb="39" eb="42">
      <t>ロウキュウカ</t>
    </rPh>
    <rPh sb="43" eb="44">
      <t>オ</t>
    </rPh>
    <rPh sb="45" eb="46">
      <t>ツ</t>
    </rPh>
    <rPh sb="49" eb="51">
      <t>ジョウタイ</t>
    </rPh>
    <rPh sb="150" eb="153">
      <t>ゼンタイテキ</t>
    </rPh>
    <rPh sb="187" eb="190">
      <t>ジギョウタイ</t>
    </rPh>
    <rPh sb="191" eb="193">
      <t>キボ</t>
    </rPh>
    <rPh sb="194" eb="195">
      <t>チイ</t>
    </rPh>
    <rPh sb="200" eb="204">
      <t>ロウキュ</t>
    </rPh>
    <rPh sb="204" eb="206">
      <t>コウシン</t>
    </rPh>
    <rPh sb="207" eb="209">
      <t>オオハバ</t>
    </rPh>
    <rPh sb="210" eb="211">
      <t>スス</t>
    </rPh>
    <rPh sb="216" eb="217">
      <t>ムズカ</t>
    </rPh>
    <rPh sb="221" eb="224">
      <t>ホジョキン</t>
    </rPh>
    <rPh sb="225" eb="227">
      <t>カツヨウ</t>
    </rPh>
    <rPh sb="228" eb="230">
      <t>シュウシ</t>
    </rPh>
    <rPh sb="236" eb="237">
      <t>カンガ</t>
    </rPh>
    <rPh sb="241" eb="243">
      <t>コンゴ</t>
    </rPh>
    <rPh sb="244" eb="248">
      <t>コウシンタイサク</t>
    </rPh>
    <rPh sb="249" eb="250">
      <t>オコナ</t>
    </rPh>
    <phoneticPr fontId="4"/>
  </si>
  <si>
    <t>　本町の水道事業会計は純利益を確保し続けており、財務状況については一定の健全性を保っていると考えられる。
　しかしながら、人口減少とともに給水収益も減少しており、同時に経費も増加し続けているため、収支が悪化している。
　老朽化が進んだ管路・設備の更新と耐震化工事などを計画的に行っているため、一定の工事支出が見込まれる。老朽化対策は必須であるため、企業債残高や収入と支出のバランスを考えながら、料金の改定も行っていく。
R７年４月から水道料金を10％値上げしている他、国の制度も活用し、財源の確保に努めたい。</t>
    <rPh sb="81" eb="83">
      <t>ドウジ</t>
    </rPh>
    <rPh sb="84" eb="86">
      <t>ケイヒ</t>
    </rPh>
    <rPh sb="87" eb="89">
      <t>ゾウカ</t>
    </rPh>
    <rPh sb="90" eb="91">
      <t>ツヅ</t>
    </rPh>
    <rPh sb="98" eb="100">
      <t>シュウシ</t>
    </rPh>
    <rPh sb="101" eb="103">
      <t>アッカ</t>
    </rPh>
    <rPh sb="160" eb="165">
      <t>ロウキュウカタイサク</t>
    </rPh>
    <rPh sb="166" eb="168">
      <t>ヒッス</t>
    </rPh>
    <rPh sb="174" eb="179">
      <t>キギョウサイザンダカ</t>
    </rPh>
    <rPh sb="203" eb="204">
      <t>オコナ</t>
    </rPh>
    <rPh sb="212" eb="213">
      <t>ネン</t>
    </rPh>
    <rPh sb="214" eb="215">
      <t>ガツ</t>
    </rPh>
    <rPh sb="217" eb="221">
      <t>スイドウリョウキン</t>
    </rPh>
    <rPh sb="225" eb="227">
      <t>ネア</t>
    </rPh>
    <rPh sb="232" eb="233">
      <t>ホカ</t>
    </rPh>
    <rPh sb="239" eb="241">
      <t>カツヨウ</t>
    </rPh>
    <rPh sb="243" eb="245">
      <t>ザイゲン</t>
    </rPh>
    <rPh sb="246" eb="248">
      <t>カクホ</t>
    </rPh>
    <rPh sb="249" eb="250">
      <t>ツト</t>
    </rPh>
    <phoneticPr fontId="4"/>
  </si>
  <si>
    <t>①経常収支比率は100％を超えているが、収益の減少と費用の増加が続いているため、ギリギリな状態が続いている。R７年度から水道料金が10％値上げとなるが、経費の削減等も引き続き取り組む必要がある。
②累積欠損金比率は、累積欠損金の残高がない状態であり健全な状態である。
③流動比率は、類似団体の平均値を上回っており、事業の運営を滞りなく行える状態である。
④企業債残高対給水収益比率は、類似団体の平均値より高い状態が続いている。経年管の耐震化に投資しているため企業債残高が徐々に増加してきている。管路・施設の更新のため借入はやむを得ないが、現金の残高等を勘案しながら計画的に借入したい。
⑤料金回収率は昨年度に続き100％を下回った。人口減少に伴う給水収益の減少と経費の増加が続いており、数値は悪化している。大幅な経費削減が見込めない以上、料金の値上げを行うことで回収率を上げたい。
⑥給水原価は類似団体の平均値を下回っているが、電気料金を始めとした経費の増加が続いている。
⑦施設利用率は類似団体の平均値より高く、施設の効率性が図られているといえる。
⑧有収率は類似団体の平均値を上回っているが80.9％と低いため、漏水の発見と経年管の更新を推進し今後も有収率の向上に努めていく。</t>
    <rPh sb="20" eb="22">
      <t>シュウエキ</t>
    </rPh>
    <rPh sb="23" eb="25">
      <t>ゲンショウ</t>
    </rPh>
    <rPh sb="26" eb="28">
      <t>ヒヨウ</t>
    </rPh>
    <rPh sb="29" eb="31">
      <t>ゾウカ</t>
    </rPh>
    <rPh sb="32" eb="33">
      <t>ツヅ</t>
    </rPh>
    <rPh sb="45" eb="47">
      <t>ジョウタイ</t>
    </rPh>
    <rPh sb="48" eb="49">
      <t>ツヅ</t>
    </rPh>
    <rPh sb="56" eb="58">
      <t>ネンド</t>
    </rPh>
    <rPh sb="60" eb="64">
      <t>スイドウリョウキン</t>
    </rPh>
    <rPh sb="68" eb="70">
      <t>ネア</t>
    </rPh>
    <rPh sb="76" eb="78">
      <t>ケイヒ</t>
    </rPh>
    <rPh sb="79" eb="82">
      <t>サクゲントウ</t>
    </rPh>
    <rPh sb="83" eb="84">
      <t>ヒ</t>
    </rPh>
    <rPh sb="85" eb="86">
      <t>ツヅ</t>
    </rPh>
    <rPh sb="87" eb="88">
      <t>ト</t>
    </rPh>
    <rPh sb="89" eb="90">
      <t>ク</t>
    </rPh>
    <rPh sb="91" eb="93">
      <t>ヒツヨウ</t>
    </rPh>
    <rPh sb="150" eb="152">
      <t>ウワマワ</t>
    </rPh>
    <rPh sb="157" eb="159">
      <t>ジギョウ</t>
    </rPh>
    <rPh sb="160" eb="162">
      <t>ウンエイ</t>
    </rPh>
    <rPh sb="163" eb="164">
      <t>トドコオ</t>
    </rPh>
    <rPh sb="167" eb="168">
      <t>オコナ</t>
    </rPh>
    <rPh sb="170" eb="172">
      <t>ジョウタイ</t>
    </rPh>
    <rPh sb="207" eb="208">
      <t>ツヅ</t>
    </rPh>
    <rPh sb="213" eb="215">
      <t>ケイネン</t>
    </rPh>
    <rPh sb="215" eb="216">
      <t>カン</t>
    </rPh>
    <rPh sb="217" eb="220">
      <t>タイシンカ</t>
    </rPh>
    <rPh sb="221" eb="223">
      <t>トウシ</t>
    </rPh>
    <rPh sb="235" eb="237">
      <t>ジョジョ</t>
    </rPh>
    <rPh sb="238" eb="240">
      <t>ゾウカ</t>
    </rPh>
    <rPh sb="247" eb="249">
      <t>カンロ</t>
    </rPh>
    <rPh sb="250" eb="252">
      <t>シセツ</t>
    </rPh>
    <rPh sb="253" eb="255">
      <t>コウシン</t>
    </rPh>
    <rPh sb="258" eb="260">
      <t>カリイレ</t>
    </rPh>
    <rPh sb="264" eb="265">
      <t>エ</t>
    </rPh>
    <rPh sb="300" eb="303">
      <t>サクネンド</t>
    </rPh>
    <rPh sb="304" eb="305">
      <t>ツヅ</t>
    </rPh>
    <rPh sb="311" eb="313">
      <t>シタマワ</t>
    </rPh>
    <rPh sb="316" eb="320">
      <t>ジンコウゲンショウ</t>
    </rPh>
    <rPh sb="321" eb="322">
      <t>トモナ</t>
    </rPh>
    <rPh sb="323" eb="327">
      <t>キュウスイシュウエキ</t>
    </rPh>
    <rPh sb="328" eb="330">
      <t>ゲンショウ</t>
    </rPh>
    <rPh sb="331" eb="333">
      <t>ケイヒ</t>
    </rPh>
    <rPh sb="334" eb="336">
      <t>ゾウカ</t>
    </rPh>
    <rPh sb="337" eb="338">
      <t>ツヅ</t>
    </rPh>
    <rPh sb="343" eb="345">
      <t>スウチ</t>
    </rPh>
    <rPh sb="346" eb="348">
      <t>アッカ</t>
    </rPh>
    <rPh sb="353" eb="355">
      <t>オオハバ</t>
    </rPh>
    <rPh sb="356" eb="360">
      <t>ケイヒサクゲン</t>
    </rPh>
    <rPh sb="361" eb="363">
      <t>ミコ</t>
    </rPh>
    <rPh sb="366" eb="368">
      <t>イジョウ</t>
    </rPh>
    <rPh sb="369" eb="371">
      <t>リョウキン</t>
    </rPh>
    <rPh sb="372" eb="374">
      <t>ネア</t>
    </rPh>
    <rPh sb="376" eb="377">
      <t>オコナ</t>
    </rPh>
    <rPh sb="381" eb="384">
      <t>カイシュウリツ</t>
    </rPh>
    <rPh sb="385" eb="386">
      <t>ア</t>
    </rPh>
    <rPh sb="414" eb="418">
      <t>デンキリョウキン</t>
    </rPh>
    <rPh sb="419" eb="420">
      <t>ハジ</t>
    </rPh>
    <rPh sb="424" eb="426">
      <t>ケイヒ</t>
    </rPh>
    <rPh sb="427" eb="429">
      <t>ゾウカ</t>
    </rPh>
    <rPh sb="430" eb="431">
      <t>ツヅ</t>
    </rPh>
    <rPh sb="503" eb="504">
      <t>ヒク</t>
    </rPh>
    <rPh sb="516" eb="517">
      <t>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</si>
</sst>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0.95</c:v>
                </c:pt>
                <c:pt idx="1">
                  <c:v>0.9</c:v>
                </c:pt>
                <c:pt idx="2">
                  <c:v>0.98</c:v>
                </c:pt>
                <c:pt idx="3">
                  <c:v>0.89</c:v>
                </c:pt>
                <c:pt idx="4">
                  <c:v>0.69</c:v>
                </c:pt>
              </c:numCache>
            </c:numRef>
          </c:val>
          <c:extLst>
            <c:ext xmlns:c16="http://schemas.microsoft.com/office/drawing/2014/chart" uri="{C3380CC4-5D6E-409C-BE32-E72D297353CC}">
              <c16:uniqueId val="{00000000-75F2-4840-A80B-F61CBE83360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75F2-4840-A80B-F61CBE83360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69.319999999999993</c:v>
                </c:pt>
                <c:pt idx="1">
                  <c:v>69.84</c:v>
                </c:pt>
                <c:pt idx="2">
                  <c:v>68.14</c:v>
                </c:pt>
                <c:pt idx="3">
                  <c:v>66.5</c:v>
                </c:pt>
                <c:pt idx="4">
                  <c:v>66.84</c:v>
                </c:pt>
              </c:numCache>
            </c:numRef>
          </c:val>
          <c:extLst>
            <c:ext xmlns:c16="http://schemas.microsoft.com/office/drawing/2014/chart" uri="{C3380CC4-5D6E-409C-BE32-E72D297353CC}">
              <c16:uniqueId val="{00000000-D736-49FC-AFF2-35C81112E98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D736-49FC-AFF2-35C81112E98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83.56</c:v>
                </c:pt>
                <c:pt idx="1">
                  <c:v>81.61</c:v>
                </c:pt>
                <c:pt idx="2">
                  <c:v>81.36</c:v>
                </c:pt>
                <c:pt idx="3">
                  <c:v>82.15</c:v>
                </c:pt>
                <c:pt idx="4">
                  <c:v>80.930000000000007</c:v>
                </c:pt>
              </c:numCache>
            </c:numRef>
          </c:val>
          <c:extLst>
            <c:ext xmlns:c16="http://schemas.microsoft.com/office/drawing/2014/chart" uri="{C3380CC4-5D6E-409C-BE32-E72D297353CC}">
              <c16:uniqueId val="{00000000-6078-4229-A8A3-46D54B6F988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6078-4229-A8A3-46D54B6F988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104.6</c:v>
                </c:pt>
                <c:pt idx="1">
                  <c:v>110.69</c:v>
                </c:pt>
                <c:pt idx="2">
                  <c:v>105</c:v>
                </c:pt>
                <c:pt idx="3">
                  <c:v>100.58</c:v>
                </c:pt>
                <c:pt idx="4">
                  <c:v>100.89</c:v>
                </c:pt>
              </c:numCache>
            </c:numRef>
          </c:val>
          <c:extLst>
            <c:ext xmlns:c16="http://schemas.microsoft.com/office/drawing/2014/chart" uri="{C3380CC4-5D6E-409C-BE32-E72D297353CC}">
              <c16:uniqueId val="{00000000-64FD-4613-A844-CE9BECC92B1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64FD-4613-A844-CE9BECC92B1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51.8</c:v>
                </c:pt>
                <c:pt idx="1">
                  <c:v>52.39</c:v>
                </c:pt>
                <c:pt idx="2">
                  <c:v>53.29</c:v>
                </c:pt>
                <c:pt idx="3">
                  <c:v>54.1</c:v>
                </c:pt>
                <c:pt idx="4">
                  <c:v>55.21</c:v>
                </c:pt>
              </c:numCache>
            </c:numRef>
          </c:val>
          <c:extLst>
            <c:ext xmlns:c16="http://schemas.microsoft.com/office/drawing/2014/chart" uri="{C3380CC4-5D6E-409C-BE32-E72D297353CC}">
              <c16:uniqueId val="{00000000-BB88-406C-9999-26803B0D19D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BB88-406C-9999-26803B0D19D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30.79</c:v>
                </c:pt>
                <c:pt idx="1">
                  <c:v>32.130000000000003</c:v>
                </c:pt>
                <c:pt idx="2">
                  <c:v>36</c:v>
                </c:pt>
                <c:pt idx="3">
                  <c:v>38.409999999999997</c:v>
                </c:pt>
                <c:pt idx="4">
                  <c:v>38.799999999999997</c:v>
                </c:pt>
              </c:numCache>
            </c:numRef>
          </c:val>
          <c:extLst>
            <c:ext xmlns:c16="http://schemas.microsoft.com/office/drawing/2014/chart" uri="{C3380CC4-5D6E-409C-BE32-E72D297353CC}">
              <c16:uniqueId val="{00000000-0D8A-40BF-8946-0B5550127A6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0D8A-40BF-8946-0B5550127A6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6E0-459D-85D6-73A9F579765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16E0-459D-85D6-73A9F579765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404.71</c:v>
                </c:pt>
                <c:pt idx="1">
                  <c:v>382.12</c:v>
                </c:pt>
                <c:pt idx="2">
                  <c:v>367.95</c:v>
                </c:pt>
                <c:pt idx="3">
                  <c:v>376.62</c:v>
                </c:pt>
                <c:pt idx="4">
                  <c:v>420.63</c:v>
                </c:pt>
              </c:numCache>
            </c:numRef>
          </c:val>
          <c:extLst>
            <c:ext xmlns:c16="http://schemas.microsoft.com/office/drawing/2014/chart" uri="{C3380CC4-5D6E-409C-BE32-E72D297353CC}">
              <c16:uniqueId val="{00000000-AC35-4818-9CC9-9052633B476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AC35-4818-9CC9-9052633B476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553.67999999999995</c:v>
                </c:pt>
                <c:pt idx="1">
                  <c:v>557.30999999999995</c:v>
                </c:pt>
                <c:pt idx="2">
                  <c:v>556.17999999999995</c:v>
                </c:pt>
                <c:pt idx="3">
                  <c:v>558.4</c:v>
                </c:pt>
                <c:pt idx="4">
                  <c:v>571.78</c:v>
                </c:pt>
              </c:numCache>
            </c:numRef>
          </c:val>
          <c:extLst>
            <c:ext xmlns:c16="http://schemas.microsoft.com/office/drawing/2014/chart" uri="{C3380CC4-5D6E-409C-BE32-E72D297353CC}">
              <c16:uniqueId val="{00000000-7F9D-4B93-B7F2-11919CF9B4F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7F9D-4B93-B7F2-11919CF9B4F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103.48</c:v>
                </c:pt>
                <c:pt idx="1">
                  <c:v>110.86</c:v>
                </c:pt>
                <c:pt idx="2">
                  <c:v>100.96</c:v>
                </c:pt>
                <c:pt idx="3">
                  <c:v>97.11</c:v>
                </c:pt>
                <c:pt idx="4">
                  <c:v>95.48</c:v>
                </c:pt>
              </c:numCache>
            </c:numRef>
          </c:val>
          <c:extLst>
            <c:ext xmlns:c16="http://schemas.microsoft.com/office/drawing/2014/chart" uri="{C3380CC4-5D6E-409C-BE32-E72D297353CC}">
              <c16:uniqueId val="{00000000-04E0-49CB-A4CA-C15C4134F65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04E0-49CB-A4CA-C15C4134F65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153.84</c:v>
                </c:pt>
                <c:pt idx="1">
                  <c:v>143.15</c:v>
                </c:pt>
                <c:pt idx="2">
                  <c:v>160.04</c:v>
                </c:pt>
                <c:pt idx="3">
                  <c:v>165.82</c:v>
                </c:pt>
                <c:pt idx="4">
                  <c:v>168.6</c:v>
                </c:pt>
              </c:numCache>
            </c:numRef>
          </c:val>
          <c:extLst>
            <c:ext xmlns:c16="http://schemas.microsoft.com/office/drawing/2014/chart" uri="{C3380CC4-5D6E-409C-BE32-E72D297353CC}">
              <c16:uniqueId val="{00000000-6A12-4ADC-BA8C-A7538BD7EDC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6A12-4ADC-BA8C-A7538BD7EDC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S14" zoomScale="90" zoomScaleNormal="90" workbookViewId="0">
      <selection activeCell="BL16" sqref="BL16:BZ4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富山県　上市町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18657</v>
      </c>
      <c r="AM8" s="44"/>
      <c r="AN8" s="44"/>
      <c r="AO8" s="44"/>
      <c r="AP8" s="44"/>
      <c r="AQ8" s="44"/>
      <c r="AR8" s="44"/>
      <c r="AS8" s="44"/>
      <c r="AT8" s="45">
        <f>データ!$S$6</f>
        <v>236.71</v>
      </c>
      <c r="AU8" s="46"/>
      <c r="AV8" s="46"/>
      <c r="AW8" s="46"/>
      <c r="AX8" s="46"/>
      <c r="AY8" s="46"/>
      <c r="AZ8" s="46"/>
      <c r="BA8" s="46"/>
      <c r="BB8" s="47">
        <f>データ!$T$6</f>
        <v>78.819999999999993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61.72</v>
      </c>
      <c r="J10" s="46"/>
      <c r="K10" s="46"/>
      <c r="L10" s="46"/>
      <c r="M10" s="46"/>
      <c r="N10" s="46"/>
      <c r="O10" s="80"/>
      <c r="P10" s="47">
        <f>データ!$P$6</f>
        <v>91.67</v>
      </c>
      <c r="Q10" s="47"/>
      <c r="R10" s="47"/>
      <c r="S10" s="47"/>
      <c r="T10" s="47"/>
      <c r="U10" s="47"/>
      <c r="V10" s="47"/>
      <c r="W10" s="44">
        <f>データ!$Q$6</f>
        <v>3190</v>
      </c>
      <c r="X10" s="44"/>
      <c r="Y10" s="44"/>
      <c r="Z10" s="44"/>
      <c r="AA10" s="44"/>
      <c r="AB10" s="44"/>
      <c r="AC10" s="44"/>
      <c r="AD10" s="2"/>
      <c r="AE10" s="2"/>
      <c r="AF10" s="2"/>
      <c r="AG10" s="2"/>
      <c r="AH10" s="2"/>
      <c r="AI10" s="2"/>
      <c r="AJ10" s="2"/>
      <c r="AK10" s="2"/>
      <c r="AL10" s="44">
        <f>データ!$U$6</f>
        <v>17004</v>
      </c>
      <c r="AM10" s="44"/>
      <c r="AN10" s="44"/>
      <c r="AO10" s="44"/>
      <c r="AP10" s="44"/>
      <c r="AQ10" s="44"/>
      <c r="AR10" s="44"/>
      <c r="AS10" s="44"/>
      <c r="AT10" s="45">
        <f>データ!$V$6</f>
        <v>32.47</v>
      </c>
      <c r="AU10" s="46"/>
      <c r="AV10" s="46"/>
      <c r="AW10" s="46"/>
      <c r="AX10" s="46"/>
      <c r="AY10" s="46"/>
      <c r="AZ10" s="46"/>
      <c r="BA10" s="46"/>
      <c r="BB10" s="47">
        <f>データ!$W$6</f>
        <v>523.67999999999995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1tZNO4TbRF7lSNGn1G9EpsOs+MWnCvW603paf9y5Z1AhcWYkng13xyCCx5fWcvsbRK1gAAl5A3cG07vfi73fDA==" saltValue="ffYQfZkocVRE2+cVMALxj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2024</v>
      </c>
      <c r="C6" s="20">
        <f t="shared" ref="C6:W6" si="3">C7</f>
        <v>163228</v>
      </c>
      <c r="D6" s="20">
        <f t="shared" si="3"/>
        <v>46</v>
      </c>
      <c r="E6" s="20">
        <f t="shared" si="3"/>
        <v>1</v>
      </c>
      <c r="F6" s="20">
        <f t="shared" si="3"/>
        <v>0</v>
      </c>
      <c r="G6" s="20">
        <f t="shared" si="3"/>
        <v>1</v>
      </c>
      <c r="H6" s="20" t="str">
        <f t="shared" si="3"/>
        <v>富山県　上市町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61.72</v>
      </c>
      <c r="P6" s="21">
        <f t="shared" si="3"/>
        <v>91.67</v>
      </c>
      <c r="Q6" s="21">
        <f t="shared" si="3"/>
        <v>3190</v>
      </c>
      <c r="R6" s="21">
        <f t="shared" si="3"/>
        <v>18657</v>
      </c>
      <c r="S6" s="21">
        <f t="shared" si="3"/>
        <v>236.71</v>
      </c>
      <c r="T6" s="21">
        <f t="shared" si="3"/>
        <v>78.819999999999993</v>
      </c>
      <c r="U6" s="21">
        <f t="shared" si="3"/>
        <v>17004</v>
      </c>
      <c r="V6" s="21">
        <f t="shared" si="3"/>
        <v>32.47</v>
      </c>
      <c r="W6" s="21">
        <f t="shared" si="3"/>
        <v>523.67999999999995</v>
      </c>
      <c r="X6" s="22">
        <f>IF(X7="",NA(),X7)</f>
        <v>104.6</v>
      </c>
      <c r="Y6" s="22">
        <f t="shared" ref="Y6:AG6" si="4">IF(Y7="",NA(),Y7)</f>
        <v>110.69</v>
      </c>
      <c r="Z6" s="22">
        <f t="shared" si="4"/>
        <v>105</v>
      </c>
      <c r="AA6" s="22">
        <f t="shared" si="4"/>
        <v>100.58</v>
      </c>
      <c r="AB6" s="22">
        <f t="shared" si="4"/>
        <v>100.89</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404.71</v>
      </c>
      <c r="AU6" s="22">
        <f t="shared" ref="AU6:BC6" si="6">IF(AU7="",NA(),AU7)</f>
        <v>382.12</v>
      </c>
      <c r="AV6" s="22">
        <f t="shared" si="6"/>
        <v>367.95</v>
      </c>
      <c r="AW6" s="22">
        <f t="shared" si="6"/>
        <v>376.62</v>
      </c>
      <c r="AX6" s="22">
        <f t="shared" si="6"/>
        <v>420.63</v>
      </c>
      <c r="AY6" s="22">
        <f t="shared" si="6"/>
        <v>367.55</v>
      </c>
      <c r="AZ6" s="22">
        <f t="shared" si="6"/>
        <v>378.56</v>
      </c>
      <c r="BA6" s="22">
        <f t="shared" si="6"/>
        <v>364.46</v>
      </c>
      <c r="BB6" s="22">
        <f t="shared" si="6"/>
        <v>338.89</v>
      </c>
      <c r="BC6" s="22">
        <f t="shared" si="6"/>
        <v>352.34</v>
      </c>
      <c r="BD6" s="21" t="str">
        <f>IF(BD7="","",IF(BD7="-","【-】","【"&amp;SUBSTITUTE(TEXT(BD7,"#,##0.00"),"-","△")&amp;"】"))</f>
        <v>【239.69】</v>
      </c>
      <c r="BE6" s="22">
        <f>IF(BE7="",NA(),BE7)</f>
        <v>553.67999999999995</v>
      </c>
      <c r="BF6" s="22">
        <f t="shared" ref="BF6:BN6" si="7">IF(BF7="",NA(),BF7)</f>
        <v>557.30999999999995</v>
      </c>
      <c r="BG6" s="22">
        <f t="shared" si="7"/>
        <v>556.17999999999995</v>
      </c>
      <c r="BH6" s="22">
        <f t="shared" si="7"/>
        <v>558.4</v>
      </c>
      <c r="BI6" s="22">
        <f t="shared" si="7"/>
        <v>571.78</v>
      </c>
      <c r="BJ6" s="22">
        <f t="shared" si="7"/>
        <v>418.68</v>
      </c>
      <c r="BK6" s="22">
        <f t="shared" si="7"/>
        <v>395.68</v>
      </c>
      <c r="BL6" s="22">
        <f t="shared" si="7"/>
        <v>403.72</v>
      </c>
      <c r="BM6" s="22">
        <f t="shared" si="7"/>
        <v>400.21</v>
      </c>
      <c r="BN6" s="22">
        <f t="shared" si="7"/>
        <v>391.13</v>
      </c>
      <c r="BO6" s="21" t="str">
        <f>IF(BO7="","",IF(BO7="-","【-】","【"&amp;SUBSTITUTE(TEXT(BO7,"#,##0.00"),"-","△")&amp;"】"))</f>
        <v>【264.86】</v>
      </c>
      <c r="BP6" s="22">
        <f>IF(BP7="",NA(),BP7)</f>
        <v>103.48</v>
      </c>
      <c r="BQ6" s="22">
        <f t="shared" ref="BQ6:BY6" si="8">IF(BQ7="",NA(),BQ7)</f>
        <v>110.86</v>
      </c>
      <c r="BR6" s="22">
        <f t="shared" si="8"/>
        <v>100.96</v>
      </c>
      <c r="BS6" s="22">
        <f t="shared" si="8"/>
        <v>97.11</v>
      </c>
      <c r="BT6" s="22">
        <f t="shared" si="8"/>
        <v>95.48</v>
      </c>
      <c r="BU6" s="22">
        <f t="shared" si="8"/>
        <v>94.78</v>
      </c>
      <c r="BV6" s="22">
        <f t="shared" si="8"/>
        <v>97.59</v>
      </c>
      <c r="BW6" s="22">
        <f t="shared" si="8"/>
        <v>92.17</v>
      </c>
      <c r="BX6" s="22">
        <f t="shared" si="8"/>
        <v>92.83</v>
      </c>
      <c r="BY6" s="22">
        <f t="shared" si="8"/>
        <v>92.16</v>
      </c>
      <c r="BZ6" s="21" t="str">
        <f>IF(BZ7="","",IF(BZ7="-","【-】","【"&amp;SUBSTITUTE(TEXT(BZ7,"#,##0.00"),"-","△")&amp;"】"))</f>
        <v>【97.59】</v>
      </c>
      <c r="CA6" s="22">
        <f>IF(CA7="",NA(),CA7)</f>
        <v>153.84</v>
      </c>
      <c r="CB6" s="22">
        <f t="shared" ref="CB6:CJ6" si="9">IF(CB7="",NA(),CB7)</f>
        <v>143.15</v>
      </c>
      <c r="CC6" s="22">
        <f t="shared" si="9"/>
        <v>160.04</v>
      </c>
      <c r="CD6" s="22">
        <f t="shared" si="9"/>
        <v>165.82</v>
      </c>
      <c r="CE6" s="22">
        <f t="shared" si="9"/>
        <v>168.6</v>
      </c>
      <c r="CF6" s="22">
        <f t="shared" si="9"/>
        <v>181.3</v>
      </c>
      <c r="CG6" s="22">
        <f t="shared" si="9"/>
        <v>181.71</v>
      </c>
      <c r="CH6" s="22">
        <f t="shared" si="9"/>
        <v>188.51</v>
      </c>
      <c r="CI6" s="22">
        <f t="shared" si="9"/>
        <v>189.43</v>
      </c>
      <c r="CJ6" s="22">
        <f t="shared" si="9"/>
        <v>196.75</v>
      </c>
      <c r="CK6" s="21" t="str">
        <f>IF(CK7="","",IF(CK7="-","【-】","【"&amp;SUBSTITUTE(TEXT(CK7,"#,##0.00"),"-","△")&amp;"】"))</f>
        <v>【181.66】</v>
      </c>
      <c r="CL6" s="22">
        <f>IF(CL7="",NA(),CL7)</f>
        <v>69.319999999999993</v>
      </c>
      <c r="CM6" s="22">
        <f t="shared" ref="CM6:CU6" si="10">IF(CM7="",NA(),CM7)</f>
        <v>69.84</v>
      </c>
      <c r="CN6" s="22">
        <f t="shared" si="10"/>
        <v>68.14</v>
      </c>
      <c r="CO6" s="22">
        <f t="shared" si="10"/>
        <v>66.5</v>
      </c>
      <c r="CP6" s="22">
        <f t="shared" si="10"/>
        <v>66.84</v>
      </c>
      <c r="CQ6" s="22">
        <f t="shared" si="10"/>
        <v>55.89</v>
      </c>
      <c r="CR6" s="22">
        <f t="shared" si="10"/>
        <v>55.72</v>
      </c>
      <c r="CS6" s="22">
        <f t="shared" si="10"/>
        <v>55.31</v>
      </c>
      <c r="CT6" s="22">
        <f t="shared" si="10"/>
        <v>55.14</v>
      </c>
      <c r="CU6" s="22">
        <f t="shared" si="10"/>
        <v>54.99</v>
      </c>
      <c r="CV6" s="21" t="str">
        <f>IF(CV7="","",IF(CV7="-","【-】","【"&amp;SUBSTITUTE(TEXT(CV7,"#,##0.00"),"-","△")&amp;"】"))</f>
        <v>【60.21】</v>
      </c>
      <c r="CW6" s="22">
        <f>IF(CW7="",NA(),CW7)</f>
        <v>83.56</v>
      </c>
      <c r="CX6" s="22">
        <f t="shared" ref="CX6:DF6" si="11">IF(CX7="",NA(),CX7)</f>
        <v>81.61</v>
      </c>
      <c r="CY6" s="22">
        <f t="shared" si="11"/>
        <v>81.36</v>
      </c>
      <c r="CZ6" s="22">
        <f t="shared" si="11"/>
        <v>82.15</v>
      </c>
      <c r="DA6" s="22">
        <f t="shared" si="11"/>
        <v>80.930000000000007</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51.8</v>
      </c>
      <c r="DI6" s="22">
        <f t="shared" ref="DI6:DQ6" si="12">IF(DI7="",NA(),DI7)</f>
        <v>52.39</v>
      </c>
      <c r="DJ6" s="22">
        <f t="shared" si="12"/>
        <v>53.29</v>
      </c>
      <c r="DK6" s="22">
        <f t="shared" si="12"/>
        <v>54.1</v>
      </c>
      <c r="DL6" s="22">
        <f t="shared" si="12"/>
        <v>55.21</v>
      </c>
      <c r="DM6" s="22">
        <f t="shared" si="12"/>
        <v>50.63</v>
      </c>
      <c r="DN6" s="22">
        <f t="shared" si="12"/>
        <v>51.29</v>
      </c>
      <c r="DO6" s="22">
        <f t="shared" si="12"/>
        <v>52.2</v>
      </c>
      <c r="DP6" s="22">
        <f t="shared" si="12"/>
        <v>52.7</v>
      </c>
      <c r="DQ6" s="22">
        <f t="shared" si="12"/>
        <v>53.48</v>
      </c>
      <c r="DR6" s="21" t="str">
        <f>IF(DR7="","",IF(DR7="-","【-】","【"&amp;SUBSTITUTE(TEXT(DR7,"#,##0.00"),"-","△")&amp;"】"))</f>
        <v>【52.41】</v>
      </c>
      <c r="DS6" s="22">
        <f>IF(DS7="",NA(),DS7)</f>
        <v>30.79</v>
      </c>
      <c r="DT6" s="22">
        <f t="shared" ref="DT6:EB6" si="13">IF(DT7="",NA(),DT7)</f>
        <v>32.130000000000003</v>
      </c>
      <c r="DU6" s="22">
        <f t="shared" si="13"/>
        <v>36</v>
      </c>
      <c r="DV6" s="22">
        <f t="shared" si="13"/>
        <v>38.409999999999997</v>
      </c>
      <c r="DW6" s="22">
        <f t="shared" si="13"/>
        <v>38.799999999999997</v>
      </c>
      <c r="DX6" s="22">
        <f t="shared" si="13"/>
        <v>18.28</v>
      </c>
      <c r="DY6" s="22">
        <f t="shared" si="13"/>
        <v>19.61</v>
      </c>
      <c r="DZ6" s="22">
        <f t="shared" si="13"/>
        <v>20.73</v>
      </c>
      <c r="EA6" s="22">
        <f t="shared" si="13"/>
        <v>22.86</v>
      </c>
      <c r="EB6" s="22">
        <f t="shared" si="13"/>
        <v>24.31</v>
      </c>
      <c r="EC6" s="21" t="str">
        <f>IF(EC7="","",IF(EC7="-","【-】","【"&amp;SUBSTITUTE(TEXT(EC7,"#,##0.00"),"-","△")&amp;"】"))</f>
        <v>【26.78】</v>
      </c>
      <c r="ED6" s="22">
        <f>IF(ED7="",NA(),ED7)</f>
        <v>0.95</v>
      </c>
      <c r="EE6" s="22">
        <f t="shared" ref="EE6:EM6" si="14">IF(EE7="",NA(),EE7)</f>
        <v>0.9</v>
      </c>
      <c r="EF6" s="22">
        <f t="shared" si="14"/>
        <v>0.98</v>
      </c>
      <c r="EG6" s="22">
        <f t="shared" si="14"/>
        <v>0.89</v>
      </c>
      <c r="EH6" s="22">
        <f t="shared" si="14"/>
        <v>0.69</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2">
      <c r="A7" s="15"/>
      <c r="B7" s="24">
        <v>2024</v>
      </c>
      <c r="C7" s="24">
        <v>163228</v>
      </c>
      <c r="D7" s="24">
        <v>46</v>
      </c>
      <c r="E7" s="24">
        <v>1</v>
      </c>
      <c r="F7" s="24">
        <v>0</v>
      </c>
      <c r="G7" s="24">
        <v>1</v>
      </c>
      <c r="H7" s="24" t="s">
        <v>92</v>
      </c>
      <c r="I7" s="24" t="s">
        <v>93</v>
      </c>
      <c r="J7" s="24" t="s">
        <v>94</v>
      </c>
      <c r="K7" s="24" t="s">
        <v>95</v>
      </c>
      <c r="L7" s="24" t="s">
        <v>96</v>
      </c>
      <c r="M7" s="24" t="s">
        <v>97</v>
      </c>
      <c r="N7" s="25" t="s">
        <v>98</v>
      </c>
      <c r="O7" s="25">
        <v>61.72</v>
      </c>
      <c r="P7" s="25">
        <v>91.67</v>
      </c>
      <c r="Q7" s="25">
        <v>3190</v>
      </c>
      <c r="R7" s="25">
        <v>18657</v>
      </c>
      <c r="S7" s="25">
        <v>236.71</v>
      </c>
      <c r="T7" s="25">
        <v>78.819999999999993</v>
      </c>
      <c r="U7" s="25">
        <v>17004</v>
      </c>
      <c r="V7" s="25">
        <v>32.47</v>
      </c>
      <c r="W7" s="25">
        <v>523.67999999999995</v>
      </c>
      <c r="X7" s="25">
        <v>104.6</v>
      </c>
      <c r="Y7" s="25">
        <v>110.69</v>
      </c>
      <c r="Z7" s="25">
        <v>105</v>
      </c>
      <c r="AA7" s="25">
        <v>100.58</v>
      </c>
      <c r="AB7" s="25">
        <v>100.89</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404.71</v>
      </c>
      <c r="AU7" s="25">
        <v>382.12</v>
      </c>
      <c r="AV7" s="25">
        <v>367.95</v>
      </c>
      <c r="AW7" s="25">
        <v>376.62</v>
      </c>
      <c r="AX7" s="25">
        <v>420.63</v>
      </c>
      <c r="AY7" s="25">
        <v>367.55</v>
      </c>
      <c r="AZ7" s="25">
        <v>378.56</v>
      </c>
      <c r="BA7" s="25">
        <v>364.46</v>
      </c>
      <c r="BB7" s="25">
        <v>338.89</v>
      </c>
      <c r="BC7" s="25">
        <v>352.34</v>
      </c>
      <c r="BD7" s="25">
        <v>239.69</v>
      </c>
      <c r="BE7" s="25">
        <v>553.67999999999995</v>
      </c>
      <c r="BF7" s="25">
        <v>557.30999999999995</v>
      </c>
      <c r="BG7" s="25">
        <v>556.17999999999995</v>
      </c>
      <c r="BH7" s="25">
        <v>558.4</v>
      </c>
      <c r="BI7" s="25">
        <v>571.78</v>
      </c>
      <c r="BJ7" s="25">
        <v>418.68</v>
      </c>
      <c r="BK7" s="25">
        <v>395.68</v>
      </c>
      <c r="BL7" s="25">
        <v>403.72</v>
      </c>
      <c r="BM7" s="25">
        <v>400.21</v>
      </c>
      <c r="BN7" s="25">
        <v>391.13</v>
      </c>
      <c r="BO7" s="25">
        <v>264.86</v>
      </c>
      <c r="BP7" s="25">
        <v>103.48</v>
      </c>
      <c r="BQ7" s="25">
        <v>110.86</v>
      </c>
      <c r="BR7" s="25">
        <v>100.96</v>
      </c>
      <c r="BS7" s="25">
        <v>97.11</v>
      </c>
      <c r="BT7" s="25">
        <v>95.48</v>
      </c>
      <c r="BU7" s="25">
        <v>94.78</v>
      </c>
      <c r="BV7" s="25">
        <v>97.59</v>
      </c>
      <c r="BW7" s="25">
        <v>92.17</v>
      </c>
      <c r="BX7" s="25">
        <v>92.83</v>
      </c>
      <c r="BY7" s="25">
        <v>92.16</v>
      </c>
      <c r="BZ7" s="25">
        <v>97.59</v>
      </c>
      <c r="CA7" s="25">
        <v>153.84</v>
      </c>
      <c r="CB7" s="25">
        <v>143.15</v>
      </c>
      <c r="CC7" s="25">
        <v>160.04</v>
      </c>
      <c r="CD7" s="25">
        <v>165.82</v>
      </c>
      <c r="CE7" s="25">
        <v>168.6</v>
      </c>
      <c r="CF7" s="25">
        <v>181.3</v>
      </c>
      <c r="CG7" s="25">
        <v>181.71</v>
      </c>
      <c r="CH7" s="25">
        <v>188.51</v>
      </c>
      <c r="CI7" s="25">
        <v>189.43</v>
      </c>
      <c r="CJ7" s="25">
        <v>196.75</v>
      </c>
      <c r="CK7" s="25">
        <v>181.66</v>
      </c>
      <c r="CL7" s="25">
        <v>69.319999999999993</v>
      </c>
      <c r="CM7" s="25">
        <v>69.84</v>
      </c>
      <c r="CN7" s="25">
        <v>68.14</v>
      </c>
      <c r="CO7" s="25">
        <v>66.5</v>
      </c>
      <c r="CP7" s="25">
        <v>66.84</v>
      </c>
      <c r="CQ7" s="25">
        <v>55.89</v>
      </c>
      <c r="CR7" s="25">
        <v>55.72</v>
      </c>
      <c r="CS7" s="25">
        <v>55.31</v>
      </c>
      <c r="CT7" s="25">
        <v>55.14</v>
      </c>
      <c r="CU7" s="25">
        <v>54.99</v>
      </c>
      <c r="CV7" s="25">
        <v>60.21</v>
      </c>
      <c r="CW7" s="25">
        <v>83.56</v>
      </c>
      <c r="CX7" s="25">
        <v>81.61</v>
      </c>
      <c r="CY7" s="25">
        <v>81.36</v>
      </c>
      <c r="CZ7" s="25">
        <v>82.15</v>
      </c>
      <c r="DA7" s="25">
        <v>80.930000000000007</v>
      </c>
      <c r="DB7" s="25">
        <v>81.27</v>
      </c>
      <c r="DC7" s="25">
        <v>81.260000000000005</v>
      </c>
      <c r="DD7" s="25">
        <v>80.36</v>
      </c>
      <c r="DE7" s="25">
        <v>80.13</v>
      </c>
      <c r="DF7" s="25">
        <v>79.34</v>
      </c>
      <c r="DG7" s="25">
        <v>89.21</v>
      </c>
      <c r="DH7" s="25">
        <v>51.8</v>
      </c>
      <c r="DI7" s="25">
        <v>52.39</v>
      </c>
      <c r="DJ7" s="25">
        <v>53.29</v>
      </c>
      <c r="DK7" s="25">
        <v>54.1</v>
      </c>
      <c r="DL7" s="25">
        <v>55.21</v>
      </c>
      <c r="DM7" s="25">
        <v>50.63</v>
      </c>
      <c r="DN7" s="25">
        <v>51.29</v>
      </c>
      <c r="DO7" s="25">
        <v>52.2</v>
      </c>
      <c r="DP7" s="25">
        <v>52.7</v>
      </c>
      <c r="DQ7" s="25">
        <v>53.48</v>
      </c>
      <c r="DR7" s="25">
        <v>52.41</v>
      </c>
      <c r="DS7" s="25">
        <v>30.79</v>
      </c>
      <c r="DT7" s="25">
        <v>32.130000000000003</v>
      </c>
      <c r="DU7" s="25">
        <v>36</v>
      </c>
      <c r="DV7" s="25">
        <v>38.409999999999997</v>
      </c>
      <c r="DW7" s="25">
        <v>38.799999999999997</v>
      </c>
      <c r="DX7" s="25">
        <v>18.28</v>
      </c>
      <c r="DY7" s="25">
        <v>19.61</v>
      </c>
      <c r="DZ7" s="25">
        <v>20.73</v>
      </c>
      <c r="EA7" s="25">
        <v>22.86</v>
      </c>
      <c r="EB7" s="25">
        <v>24.31</v>
      </c>
      <c r="EC7" s="25">
        <v>26.78</v>
      </c>
      <c r="ED7" s="25">
        <v>0.95</v>
      </c>
      <c r="EE7" s="25">
        <v>0.9</v>
      </c>
      <c r="EF7" s="25">
        <v>0.98</v>
      </c>
      <c r="EG7" s="25">
        <v>0.89</v>
      </c>
      <c r="EH7" s="25">
        <v>0.69</v>
      </c>
      <c r="EI7" s="25">
        <v>0.53</v>
      </c>
      <c r="EJ7" s="25">
        <v>0.48</v>
      </c>
      <c r="EK7" s="25">
        <v>0.5</v>
      </c>
      <c r="EL7" s="25">
        <v>0.41</v>
      </c>
      <c r="EM7" s="25">
        <v>0.41</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106</v>
      </c>
      <c r="D13" t="s">
        <v>107</v>
      </c>
      <c r="E13" t="s">
        <v>106</v>
      </c>
      <c r="F13" t="s">
        <v>106</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長濱　健仁</cp:lastModifiedBy>
  <cp:lastPrinted>2026-01-25T03:10:42Z</cp:lastPrinted>
  <dcterms:modified xsi:type="dcterms:W3CDTF">2026-02-25T06:37:11Z</dcterms:modified>
</cp:coreProperties>
</file>