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cGBN/1yvZ05NN0SYI8iOhtVaLVNJEuM+WZ57vjaxhdu2NHj7wdLhhhiARinImRtGj0Q8xyS/KI9gN26RxPz/g==" workbookSaltValue="NAqSOKiCmcLkjlzu/yFbM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<sst xmlns="http://schemas.openxmlformats.org/spreadsheetml/2006/main" xmlns:r="http://schemas.openxmlformats.org/officeDocument/2006/relationships" count="114" uniqueCount="114">
  <si>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</si>
  <si>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</si>
  <si>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</si>
  <si>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</si>
  <si>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</si>
  <si>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</si>
  <si>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</si>
  <si>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</si>
  <si>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</si>
  <si>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</si>
  <si>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</si>
  <si>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</si>
  <si>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</si>
  <si>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</si>
  <si>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</si>
  <si>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</si>
  <si>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</si>
  <si>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</si>
  <si>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</si>
  <si>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</si>
  <si>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</si>
  <si>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</si>
  <si>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</si>
  <si>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</si>
  <si>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</si>
  <si>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</si>
  <si>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</si>
  <si>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</si>
  <si>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</si>
  <si>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</si>
  <si>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 xml:space="preserve">　当市における農業集落排水事業は昭和53年から建設着手している。法定耐用年数を経過した処理場、管渠等はない。
①有形固定資産減価償却率については、増加傾向にあり、類似団体平均値を上回っている。
</t>
    <rPh sb="1" eb="3">
      <t>トウシ</t>
    </rPh>
    <rPh sb="7" eb="9">
      <t>ノウギョウ</t>
    </rPh>
    <rPh sb="9" eb="11">
      <t>シュウラク</t>
    </rPh>
    <rPh sb="11" eb="13">
      <t>ハイスイ</t>
    </rPh>
    <rPh sb="13" eb="15">
      <t>ジギョウ</t>
    </rPh>
    <rPh sb="16" eb="18">
      <t>ショウワ</t>
    </rPh>
    <rPh sb="20" eb="21">
      <t>ネン</t>
    </rPh>
    <rPh sb="23" eb="25">
      <t>ケンセツ</t>
    </rPh>
    <rPh sb="25" eb="27">
      <t>チャクシュ</t>
    </rPh>
    <rPh sb="32" eb="34">
      <t>ホウテイ</t>
    </rPh>
    <rPh sb="34" eb="36">
      <t>タイヨウ</t>
    </rPh>
    <rPh sb="36" eb="38">
      <t>ネンスウ</t>
    </rPh>
    <rPh sb="39" eb="41">
      <t>ケイカ</t>
    </rPh>
    <rPh sb="43" eb="46">
      <t>ショリジョウ</t>
    </rPh>
    <rPh sb="47" eb="49">
      <t>カンキョ</t>
    </rPh>
    <rPh sb="49" eb="50">
      <t>トウ</t>
    </rPh>
    <rPh sb="56" eb="58">
      <t>ユウケイ</t>
    </rPh>
    <rPh sb="58" eb="60">
      <t>コテイ</t>
    </rPh>
    <rPh sb="60" eb="62">
      <t>シサン</t>
    </rPh>
    <rPh sb="62" eb="64">
      <t>ゲンカ</t>
    </rPh>
    <rPh sb="64" eb="66">
      <t>ショウキャク</t>
    </rPh>
    <rPh sb="66" eb="67">
      <t>リツ</t>
    </rPh>
    <rPh sb="73" eb="75">
      <t>ゾウカ</t>
    </rPh>
    <rPh sb="75" eb="77">
      <t>ケイコウ</t>
    </rPh>
    <rPh sb="81" eb="83">
      <t>ルイジ</t>
    </rPh>
    <rPh sb="83" eb="85">
      <t>ダンタイ</t>
    </rPh>
    <rPh sb="85" eb="88">
      <t>ヘイキンチ</t>
    </rPh>
    <rPh sb="89" eb="91">
      <t>ウワマワ</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</si>
  <si>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</si>
  <si>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</si>
  <si>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</si>
  <si>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</si>
  <si>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</si>
  <si>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</si>
  <si>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</si>
  <si>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</si>
  <si>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</si>
  <si>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</si>
  <si>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</si>
  <si>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</si>
  <si>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</si>
  <si>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</si>
  <si>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</si>
  <si>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</si>
  <si>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</si>
  <si>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</si>
  <si>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</si>
  <si>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</si>
  <si>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</si>
  <si>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</si>
  <si>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</si>
  <si>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</si>
  <si>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</si>
  <si>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</si>
  <si>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</si>
  <si>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</si>
  <si>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</si>
  <si>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</si>
  <si>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</si>
  <si>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</si>
  <si>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</si>
  <si>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</si>
  <si>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</si>
  <si>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</si>
  <si>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</si>
  <si>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</si>
  <si>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</si>
  <si>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</si>
  <si>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</si>
  <si>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</si>
  <si>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</si>
  <si>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</si>
  <si>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</si>
  <si>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</si>
  <si>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</si>
  <si>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</si>
  <si>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</si>
  <si>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</si>
  <si>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</si>
  <si>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</si>
  <si>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</si>
  <si>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</si>
  <si>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</si>
  <si>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</si>
  <si>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</si>
  <si>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</si>
  <si>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</si>
  <si>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</si>
  <si>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</si>
  <si>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</si>
  <si>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</si>
  <si>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</si>
  <si>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</si>
  <si>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南砺市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</si>
  <si>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</si>
  <si>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</si>
  <si>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</si>
  <si>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</si>
  <si>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</si>
  <si>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</si>
  <si>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</si>
  <si>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</si>
  <si>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</si>
  <si>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</si>
  <si>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</si>
  <si>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</si>
  <si>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</si>
  <si>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</si>
  <si>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</si>
  <si>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①経常収支比率については、毎年類似団体よりも低い数値となっており、経常損失を毎年計上している。
②累積欠損金比率については、類似団体より高い数値となっている。当年度未処理欠損金が昨年より大きくなり、累積欠損金を継続して計上している。
③流動比率についてはマイナス値が年々大きくなっている。これは処理場経費や減価償却費、起債償還利息等の経費負担が多額となっていることが要因であるが、その背景には山間部に集落が点在していることや、事業方針により排水人口が少ない地域であっても環境衛生面向上のために下水道の整備を行っている等の経緯があるもの。（⑥についても同要因による。）
※当市では複数事業の会計・経理を一体として行っており、下水道会計全体のバランスを取っている。平成22年5月使用分より使用料の改定と一般会計からの繰入の見直しを組み合わせて行った。（下水道会計全体での数値は、以下〔全体総括〕を参照のこと。）
④企業債残高対事業規模比率については、管路等の整備がほぼ完了し、企業債（借金）の償還ピークが過ぎたことから、類似団体と比較して低い数値を示している。しかしながら、今後は管路の長寿命化対策等老朽化対策、防災対策などにより再び企業債が増加することが予見されるため、費用の平準化等による効率的な管理運営、投資・予算配分の適正化に努める。
⑤経費回収率については、汚水処理費が増加したため、前年度より減少した。
⑥⑤に伴い、汚水処理原価は上がった。
⑦施設利用率については、当年度も前年度と同様に50％をきっている。また、類似団体と比較しても低い数値となっている。
⑧水洗化率はわずかに上昇しており高い水準となっている。</t>
    <rPh sb="1" eb="3">
      <t>ケイジョウ</t>
    </rPh>
    <rPh sb="3" eb="5">
      <t>シュウシ</t>
    </rPh>
    <rPh sb="5" eb="7">
      <t>ヒリツ</t>
    </rPh>
    <rPh sb="13" eb="15">
      <t>マイトシ</t>
    </rPh>
    <rPh sb="15" eb="17">
      <t>ルイジ</t>
    </rPh>
    <rPh sb="17" eb="19">
      <t>ダンタイ</t>
    </rPh>
    <rPh sb="22" eb="23">
      <t>ヒク</t>
    </rPh>
    <rPh sb="24" eb="26">
      <t>スウチ</t>
    </rPh>
    <rPh sb="33" eb="35">
      <t>ケイジョウ</t>
    </rPh>
    <rPh sb="35" eb="37">
      <t>ソンシツ</t>
    </rPh>
    <rPh sb="38" eb="40">
      <t>マイトシ</t>
    </rPh>
    <rPh sb="40" eb="42">
      <t>ケイジョウ</t>
    </rPh>
    <rPh sb="49" eb="51">
      <t>ルイセキ</t>
    </rPh>
    <rPh sb="51" eb="53">
      <t>ケッソン</t>
    </rPh>
    <rPh sb="53" eb="54">
      <t>キン</t>
    </rPh>
    <rPh sb="54" eb="56">
      <t>ヒリツ</t>
    </rPh>
    <rPh sb="62" eb="64">
      <t>ルイジ</t>
    </rPh>
    <rPh sb="64" eb="66">
      <t>ダンタイ</t>
    </rPh>
    <rPh sb="68" eb="69">
      <t>タカ</t>
    </rPh>
    <rPh sb="70" eb="72">
      <t>スウチ</t>
    </rPh>
    <rPh sb="79" eb="82">
      <t>トウネンド</t>
    </rPh>
    <rPh sb="99" eb="101">
      <t>ルイセキ</t>
    </rPh>
    <rPh sb="101" eb="103">
      <t>ケッソン</t>
    </rPh>
    <rPh sb="103" eb="104">
      <t>キン</t>
    </rPh>
    <rPh sb="105" eb="107">
      <t>ケイゾク</t>
    </rPh>
    <rPh sb="109" eb="111">
      <t>ケイジョウ</t>
    </rPh>
    <rPh sb="118" eb="120">
      <t>リュウドウ</t>
    </rPh>
    <rPh sb="120" eb="122">
      <t>ヒリツ</t>
    </rPh>
    <rPh sb="131" eb="132">
      <t>チ</t>
    </rPh>
    <rPh sb="133" eb="135">
      <t>ネンネン</t>
    </rPh>
    <rPh sb="135" eb="136">
      <t>オオ</t>
    </rPh>
    <rPh sb="147" eb="150">
      <t>ショリジョウ</t>
    </rPh>
    <rPh sb="150" eb="152">
      <t>ケイヒ</t>
    </rPh>
    <rPh sb="153" eb="155">
      <t>ゲンカ</t>
    </rPh>
    <rPh sb="155" eb="157">
      <t>ショウキャク</t>
    </rPh>
    <rPh sb="157" eb="158">
      <t>ヒ</t>
    </rPh>
    <rPh sb="159" eb="161">
      <t>キサイ</t>
    </rPh>
    <rPh sb="161" eb="163">
      <t>ショウカン</t>
    </rPh>
    <rPh sb="163" eb="165">
      <t>リソク</t>
    </rPh>
    <rPh sb="165" eb="166">
      <t>トウ</t>
    </rPh>
    <rPh sb="167" eb="169">
      <t>ケイヒ</t>
    </rPh>
    <rPh sb="169" eb="171">
      <t>フタン</t>
    </rPh>
    <rPh sb="172" eb="174">
      <t>タガク</t>
    </rPh>
    <rPh sb="183" eb="185">
      <t>ヨウイン</t>
    </rPh>
    <rPh sb="192" eb="194">
      <t>ハイケイ</t>
    </rPh>
    <rPh sb="196" eb="199">
      <t>サンカンブ</t>
    </rPh>
    <rPh sb="200" eb="202">
      <t>シュウラク</t>
    </rPh>
    <rPh sb="203" eb="205">
      <t>テンザイ</t>
    </rPh>
    <rPh sb="213" eb="215">
      <t>ジギョウ</t>
    </rPh>
    <rPh sb="215" eb="217">
      <t>ホウシン</t>
    </rPh>
    <rPh sb="220" eb="222">
      <t>ハイスイ</t>
    </rPh>
    <rPh sb="222" eb="224">
      <t>ジンコウ</t>
    </rPh>
    <rPh sb="225" eb="226">
      <t>スク</t>
    </rPh>
    <rPh sb="228" eb="230">
      <t>チイキ</t>
    </rPh>
    <rPh sb="235" eb="237">
      <t>カンキョウ</t>
    </rPh>
    <rPh sb="237" eb="240">
      <t>エイセイメン</t>
    </rPh>
    <rPh sb="240" eb="242">
      <t>コウジョウ</t>
    </rPh>
    <rPh sb="246" eb="249">
      <t>ゲスイドウ</t>
    </rPh>
    <rPh sb="250" eb="252">
      <t>セイビ</t>
    </rPh>
    <rPh sb="253" eb="254">
      <t>オコナ</t>
    </rPh>
    <rPh sb="258" eb="259">
      <t>トウ</t>
    </rPh>
    <rPh sb="260" eb="262">
      <t>ケイイ</t>
    </rPh>
    <rPh sb="275" eb="276">
      <t>ドウ</t>
    </rPh>
    <rPh sb="276" eb="278">
      <t>ヨウイン</t>
    </rPh>
    <rPh sb="285" eb="287">
      <t>トウシ</t>
    </rPh>
    <rPh sb="289" eb="291">
      <t>フクスウ</t>
    </rPh>
    <rPh sb="291" eb="293">
      <t>ジギョウ</t>
    </rPh>
    <rPh sb="294" eb="296">
      <t>カイケイ</t>
    </rPh>
    <rPh sb="297" eb="299">
      <t>ケイリ</t>
    </rPh>
    <rPh sb="300" eb="302">
      <t>イッタイ</t>
    </rPh>
    <rPh sb="305" eb="306">
      <t>オコナ</t>
    </rPh>
    <rPh sb="311" eb="314">
      <t>ゲスイドウ</t>
    </rPh>
    <rPh sb="314" eb="316">
      <t>カイケイ</t>
    </rPh>
    <rPh sb="316" eb="318">
      <t>ゼンタイ</t>
    </rPh>
    <rPh sb="324" eb="325">
      <t>ト</t>
    </rPh>
    <rPh sb="330" eb="332">
      <t>ヘイセイ</t>
    </rPh>
    <rPh sb="334" eb="335">
      <t>ネン</t>
    </rPh>
    <rPh sb="336" eb="337">
      <t>ガツ</t>
    </rPh>
    <rPh sb="337" eb="339">
      <t>シヨウ</t>
    </rPh>
    <rPh sb="339" eb="340">
      <t>ブン</t>
    </rPh>
    <rPh sb="342" eb="345">
      <t>シヨウリョウ</t>
    </rPh>
    <rPh sb="346" eb="348">
      <t>カイテイ</t>
    </rPh>
    <rPh sb="349" eb="351">
      <t>イッパン</t>
    </rPh>
    <rPh sb="351" eb="353">
      <t>カイケイ</t>
    </rPh>
    <rPh sb="356" eb="358">
      <t>クリイレ</t>
    </rPh>
    <rPh sb="359" eb="361">
      <t>ミナオ</t>
    </rPh>
    <rPh sb="363" eb="364">
      <t>ク</t>
    </rPh>
    <rPh sb="365" eb="366">
      <t>ア</t>
    </rPh>
    <rPh sb="369" eb="370">
      <t>オコナ</t>
    </rPh>
    <rPh sb="374" eb="377">
      <t>ゲスイドウ</t>
    </rPh>
    <rPh sb="377" eb="379">
      <t>カイケイ</t>
    </rPh>
    <rPh sb="379" eb="381">
      <t>ゼンタイ</t>
    </rPh>
    <rPh sb="383" eb="385">
      <t>スウチ</t>
    </rPh>
    <rPh sb="387" eb="389">
      <t>イカ</t>
    </rPh>
    <rPh sb="390" eb="392">
      <t>ゼンタイ</t>
    </rPh>
    <rPh sb="392" eb="394">
      <t>ソウカツ</t>
    </rPh>
    <rPh sb="396" eb="398">
      <t>サンショウ</t>
    </rPh>
    <rPh sb="405" eb="407">
      <t>キギョウ</t>
    </rPh>
    <rPh sb="407" eb="408">
      <t>サイ</t>
    </rPh>
    <rPh sb="408" eb="410">
      <t>ザンダカ</t>
    </rPh>
    <rPh sb="410" eb="411">
      <t>タイ</t>
    </rPh>
    <rPh sb="411" eb="413">
      <t>ジギョウ</t>
    </rPh>
    <rPh sb="413" eb="415">
      <t>キボ</t>
    </rPh>
    <rPh sb="415" eb="417">
      <t>ヒリツ</t>
    </rPh>
    <rPh sb="423" eb="425">
      <t>カンロ</t>
    </rPh>
    <rPh sb="425" eb="426">
      <t>トウ</t>
    </rPh>
    <rPh sb="427" eb="429">
      <t>セイビ</t>
    </rPh>
    <rPh sb="432" eb="434">
      <t>カンリョウ</t>
    </rPh>
    <rPh sb="436" eb="438">
      <t>キギョウ</t>
    </rPh>
    <rPh sb="438" eb="439">
      <t>サイ</t>
    </rPh>
    <rPh sb="440" eb="442">
      <t>シャッキン</t>
    </rPh>
    <rPh sb="444" eb="446">
      <t>ショウカン</t>
    </rPh>
    <rPh sb="450" eb="451">
      <t>ス</t>
    </rPh>
    <rPh sb="458" eb="460">
      <t>ルイジ</t>
    </rPh>
    <rPh sb="460" eb="462">
      <t>ダンタイ</t>
    </rPh>
    <rPh sb="463" eb="465">
      <t>ヒカク</t>
    </rPh>
    <rPh sb="467" eb="468">
      <t>ヒク</t>
    </rPh>
    <rPh sb="469" eb="471">
      <t>スウチ</t>
    </rPh>
    <rPh sb="472" eb="473">
      <t>シメ</t>
    </rPh>
    <rPh sb="485" eb="487">
      <t>コンゴ</t>
    </rPh>
    <rPh sb="488" eb="490">
      <t>カンロ</t>
    </rPh>
    <rPh sb="491" eb="495">
      <t>チョウジュミョウカ</t>
    </rPh>
    <rPh sb="495" eb="497">
      <t>タイサク</t>
    </rPh>
    <rPh sb="497" eb="498">
      <t>トウ</t>
    </rPh>
    <rPh sb="498" eb="501">
      <t>ロウキュウカ</t>
    </rPh>
    <rPh sb="501" eb="503">
      <t>タイサク</t>
    </rPh>
    <rPh sb="504" eb="506">
      <t>ボウサイ</t>
    </rPh>
    <rPh sb="506" eb="508">
      <t>タイサク</t>
    </rPh>
    <rPh sb="513" eb="514">
      <t>フタタ</t>
    </rPh>
    <rPh sb="515" eb="517">
      <t>キギョウ</t>
    </rPh>
    <rPh sb="517" eb="518">
      <t>サイ</t>
    </rPh>
    <rPh sb="519" eb="521">
      <t>ゾウカ</t>
    </rPh>
    <rPh sb="526" eb="528">
      <t>ヨケン</t>
    </rPh>
    <rPh sb="534" eb="536">
      <t>ヒヨウ</t>
    </rPh>
    <rPh sb="537" eb="540">
      <t>ヘイジュンカ</t>
    </rPh>
    <rPh sb="540" eb="541">
      <t>トウ</t>
    </rPh>
    <rPh sb="544" eb="547">
      <t>コウリツテキ</t>
    </rPh>
    <rPh sb="548" eb="550">
      <t>カンリ</t>
    </rPh>
    <rPh sb="550" eb="552">
      <t>ウンエイ</t>
    </rPh>
    <rPh sb="553" eb="555">
      <t>トウシ</t>
    </rPh>
    <rPh sb="556" eb="558">
      <t>ヨサン</t>
    </rPh>
    <rPh sb="558" eb="560">
      <t>ハイブン</t>
    </rPh>
    <rPh sb="561" eb="564">
      <t>テキセイカ</t>
    </rPh>
    <rPh sb="565" eb="566">
      <t>ツト</t>
    </rPh>
    <rPh sb="571" eb="573">
      <t>ケイヒ</t>
    </rPh>
    <rPh sb="573" eb="575">
      <t>カイシュウ</t>
    </rPh>
    <rPh sb="575" eb="576">
      <t>リツ</t>
    </rPh>
    <rPh sb="582" eb="584">
      <t>オスイ</t>
    </rPh>
    <rPh sb="584" eb="586">
      <t>ショリ</t>
    </rPh>
    <rPh sb="586" eb="587">
      <t>ヒ</t>
    </rPh>
    <rPh sb="588" eb="590">
      <t>ゾウカ</t>
    </rPh>
    <rPh sb="609" eb="610">
      <t>トモナ</t>
    </rPh>
    <rPh sb="612" eb="614">
      <t>オスイ</t>
    </rPh>
    <rPh sb="614" eb="616">
      <t>ショリ</t>
    </rPh>
    <rPh sb="616" eb="618">
      <t>ゲンカ</t>
    </rPh>
    <rPh sb="619" eb="620">
      <t>ア</t>
    </rPh>
    <rPh sb="626" eb="628">
      <t>シセツ</t>
    </rPh>
    <rPh sb="628" eb="630">
      <t>リヨウ</t>
    </rPh>
    <rPh sb="630" eb="631">
      <t>リツ</t>
    </rPh>
    <rPh sb="637" eb="640">
      <t>トウネンド</t>
    </rPh>
    <rPh sb="641" eb="644">
      <t>ゼンネンド</t>
    </rPh>
    <rPh sb="645" eb="647">
      <t>ドウヨウ</t>
    </rPh>
    <rPh sb="661" eb="663">
      <t>ルイジ</t>
    </rPh>
    <rPh sb="663" eb="665">
      <t>ダンタイ</t>
    </rPh>
    <rPh sb="666" eb="668">
      <t>ヒカク</t>
    </rPh>
    <rPh sb="671" eb="672">
      <t>ヒク</t>
    </rPh>
    <rPh sb="673" eb="675">
      <t>スウチ</t>
    </rPh>
    <rPh sb="693" eb="695">
      <t>ジョウショウ</t>
    </rPh>
    <rPh sb="699" eb="704">
      <t>タカイスイ</t>
    </rPh>
    <phoneticPr fontId="1"/>
  </si>
  <si>
    <t>　流域下水道事業計画区域に隣接する処理区域を、順次、流域下水道へ接続を行い経費の削減を図ってきた。今後も計画的な接続による施設の統廃合を行うことで経費の節減に努める。
　また、望ましい使用料体系の在り方について検討を行うため、令和6年度に料金改定検討委員会を立ち上げた。令和7年11月に、提言を頂いており、提言内容に沿った改定を令和9年度から実施すべく取り組んでいるところである。
※経営分析表の前提条件
当市では決算統計区分の事業の会計・経営を一体とし、下水道使用料収入も一本化されている。</t>
    <rPh sb="1" eb="6">
      <t>リュウイキ</t>
    </rPh>
    <rPh sb="6" eb="8">
      <t>ジギョウ</t>
    </rPh>
    <rPh sb="8" eb="10">
      <t>ケイカク</t>
    </rPh>
    <rPh sb="10" eb="12">
      <t>クイキ</t>
    </rPh>
    <rPh sb="13" eb="15">
      <t>リンセツ</t>
    </rPh>
    <rPh sb="17" eb="19">
      <t>ショリ</t>
    </rPh>
    <rPh sb="19" eb="21">
      <t>クイキ</t>
    </rPh>
    <rPh sb="23" eb="25">
      <t>ジュンジ</t>
    </rPh>
    <rPh sb="26" eb="28">
      <t>リュウイキ</t>
    </rPh>
    <rPh sb="28" eb="31">
      <t>ゲスイドウ</t>
    </rPh>
    <rPh sb="32" eb="34">
      <t>セツゾク</t>
    </rPh>
    <rPh sb="35" eb="36">
      <t>オコナ</t>
    </rPh>
    <rPh sb="37" eb="39">
      <t>ケイヒ</t>
    </rPh>
    <rPh sb="40" eb="42">
      <t>サクゲン</t>
    </rPh>
    <rPh sb="43" eb="44">
      <t>ハカ</t>
    </rPh>
    <rPh sb="49" eb="51">
      <t>コンゴ</t>
    </rPh>
    <rPh sb="52" eb="55">
      <t>ケイカクテキ</t>
    </rPh>
    <rPh sb="56" eb="58">
      <t>セツゾク</t>
    </rPh>
    <rPh sb="61" eb="63">
      <t>シセツ</t>
    </rPh>
    <rPh sb="64" eb="67">
      <t>トウハイゴウ</t>
    </rPh>
    <rPh sb="68" eb="69">
      <t>オコナ</t>
    </rPh>
    <rPh sb="73" eb="75">
      <t>ケイヒ</t>
    </rPh>
    <rPh sb="76" eb="78">
      <t>セツゲン</t>
    </rPh>
    <rPh sb="79" eb="80">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</si>
</sst>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49.91</c:v>
                </c:pt>
                <c:pt idx="1">
                  <c:v>46.51</c:v>
                </c:pt>
                <c:pt idx="2">
                  <c:v>39.520000000000003</c:v>
                </c:pt>
                <c:pt idx="3">
                  <c:v>37.14</c:v>
                </c:pt>
                <c:pt idx="4">
                  <c:v>36.590000000000003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95.87</c:v>
                </c:pt>
                <c:pt idx="1">
                  <c:v>95.86</c:v>
                </c:pt>
                <c:pt idx="2">
                  <c:v>95.84</c:v>
                </c:pt>
                <c:pt idx="3">
                  <c:v>95.97</c:v>
                </c:pt>
                <c:pt idx="4">
                  <c:v>96.22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85.93</c:v>
                </c:pt>
                <c:pt idx="1">
                  <c:v>86.09</c:v>
                </c:pt>
                <c:pt idx="2">
                  <c:v>82.28</c:v>
                </c:pt>
                <c:pt idx="3">
                  <c:v>82.38</c:v>
                </c:pt>
                <c:pt idx="4">
                  <c:v>77.650000000000006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40.619999999999997</c:v>
                </c:pt>
                <c:pt idx="1">
                  <c:v>42.46</c:v>
                </c:pt>
                <c:pt idx="2">
                  <c:v>44.59</c:v>
                </c:pt>
                <c:pt idx="3">
                  <c:v>46.59</c:v>
                </c:pt>
                <c:pt idx="4">
                  <c:v>48.5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902.35</c:v>
                </c:pt>
                <c:pt idx="1">
                  <c:v>813.76</c:v>
                </c:pt>
                <c:pt idx="2">
                  <c:v>1046.4100000000001</c:v>
                </c:pt>
                <c:pt idx="3">
                  <c:v>1173.82</c:v>
                </c:pt>
                <c:pt idx="4">
                  <c:v>1453.4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-370.95</c:v>
                </c:pt>
                <c:pt idx="1">
                  <c:v>-408.39</c:v>
                </c:pt>
                <c:pt idx="2">
                  <c:v>-503.81</c:v>
                </c:pt>
                <c:pt idx="3">
                  <c:v>-596.42999999999995</c:v>
                </c:pt>
                <c:pt idx="4">
                  <c:v>-701.22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581.12</c:v>
                </c:pt>
                <c:pt idx="1">
                  <c:v>526.42999999999995</c:v>
                </c:pt>
                <c:pt idx="2">
                  <c:v>530.58000000000004</c:v>
                </c:pt>
                <c:pt idx="3">
                  <c:v>470.01</c:v>
                </c:pt>
                <c:pt idx="4">
                  <c:v>444.17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60.61</c:v>
                </c:pt>
                <c:pt idx="1">
                  <c:v>79.2</c:v>
                </c:pt>
                <c:pt idx="2">
                  <c:v>66.72</c:v>
                </c:pt>
                <c:pt idx="3">
                  <c:v>65.67</c:v>
                </c:pt>
                <c:pt idx="4">
                  <c:v>49.98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269.72000000000003</c:v>
                </c:pt>
                <c:pt idx="1">
                  <c:v>252.64</c:v>
                </c:pt>
                <c:pt idx="2">
                  <c:v>301.63</c:v>
                </c:pt>
                <c:pt idx="3">
                  <c:v>307.25</c:v>
                </c:pt>
                <c:pt idx="4">
                  <c:v>406.6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13" zoomScale="80" zoomScaleNormal="80"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南砺市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46071</v>
      </c>
      <c r="AM8" s="21"/>
      <c r="AN8" s="21"/>
      <c r="AO8" s="21"/>
      <c r="AP8" s="21"/>
      <c r="AQ8" s="21"/>
      <c r="AR8" s="21"/>
      <c r="AS8" s="21"/>
      <c r="AT8" s="7">
        <f>データ!T6</f>
        <v>668.64</v>
      </c>
      <c r="AU8" s="7"/>
      <c r="AV8" s="7"/>
      <c r="AW8" s="7"/>
      <c r="AX8" s="7"/>
      <c r="AY8" s="7"/>
      <c r="AZ8" s="7"/>
      <c r="BA8" s="7"/>
      <c r="BB8" s="7">
        <f>データ!U6</f>
        <v>68.900000000000006</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78.81</v>
      </c>
      <c r="J10" s="7"/>
      <c r="K10" s="7"/>
      <c r="L10" s="7"/>
      <c r="M10" s="7"/>
      <c r="N10" s="7"/>
      <c r="O10" s="7"/>
      <c r="P10" s="7">
        <f>データ!P6</f>
        <v>8.74</v>
      </c>
      <c r="Q10" s="7"/>
      <c r="R10" s="7"/>
      <c r="S10" s="7"/>
      <c r="T10" s="7"/>
      <c r="U10" s="7"/>
      <c r="V10" s="7"/>
      <c r="W10" s="7">
        <f>データ!Q6</f>
        <v>63.52</v>
      </c>
      <c r="X10" s="7"/>
      <c r="Y10" s="7"/>
      <c r="Z10" s="7"/>
      <c r="AA10" s="7"/>
      <c r="AB10" s="7"/>
      <c r="AC10" s="7"/>
      <c r="AD10" s="21">
        <f>データ!R6</f>
        <v>3960</v>
      </c>
      <c r="AE10" s="21"/>
      <c r="AF10" s="21"/>
      <c r="AG10" s="21"/>
      <c r="AH10" s="21"/>
      <c r="AI10" s="21"/>
      <c r="AJ10" s="21"/>
      <c r="AK10" s="2"/>
      <c r="AL10" s="21">
        <f>データ!V6</f>
        <v>3995</v>
      </c>
      <c r="AM10" s="21"/>
      <c r="AN10" s="21"/>
      <c r="AO10" s="21"/>
      <c r="AP10" s="21"/>
      <c r="AQ10" s="21"/>
      <c r="AR10" s="21"/>
      <c r="AS10" s="21"/>
      <c r="AT10" s="7">
        <f>データ!W6</f>
        <v>2.11</v>
      </c>
      <c r="AU10" s="7"/>
      <c r="AV10" s="7"/>
      <c r="AW10" s="7"/>
      <c r="AX10" s="7"/>
      <c r="AY10" s="7"/>
      <c r="AZ10" s="7"/>
      <c r="BA10" s="7"/>
      <c r="BB10" s="7">
        <f>データ!X6</f>
        <v>1893.36</v>
      </c>
      <c r="BC10" s="7"/>
      <c r="BD10" s="7"/>
      <c r="BE10" s="7"/>
      <c r="BF10" s="7"/>
      <c r="BG10" s="7"/>
      <c r="BH10" s="7"/>
      <c r="BI10" s="7"/>
      <c r="BJ10" s="2"/>
      <c r="BK10" s="2"/>
      <c r="BL10" s="29" t="s">
        <v>38</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30</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tisFNr5FpwODevXrk5M4s8iO0lmmtQy/x1RI14NokOZvSTdcGxtJ9h1/ZFsS3XXB5oXdUtAJi2i4eXgHYrFg==" saltValue="NQXeaUD0aTBGpI+bm4gRa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34</v>
      </c>
      <c r="C3" s="64" t="s">
        <v>60</v>
      </c>
      <c r="D3" s="64" t="s">
        <v>40</v>
      </c>
      <c r="E3" s="64" t="s">
        <v>6</v>
      </c>
      <c r="F3" s="64" t="s">
        <v>5</v>
      </c>
      <c r="G3" s="64" t="s">
        <v>25</v>
      </c>
      <c r="H3" s="70" t="s">
        <v>61</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28</v>
      </c>
      <c r="AV4" s="82"/>
      <c r="AW4" s="82"/>
      <c r="AX4" s="82"/>
      <c r="AY4" s="82"/>
      <c r="AZ4" s="82"/>
      <c r="BA4" s="82"/>
      <c r="BB4" s="82"/>
      <c r="BC4" s="82"/>
      <c r="BD4" s="82"/>
      <c r="BE4" s="82"/>
      <c r="BF4" s="82" t="s">
        <v>63</v>
      </c>
      <c r="BG4" s="82"/>
      <c r="BH4" s="82"/>
      <c r="BI4" s="82"/>
      <c r="BJ4" s="82"/>
      <c r="BK4" s="82"/>
      <c r="BL4" s="82"/>
      <c r="BM4" s="82"/>
      <c r="BN4" s="82"/>
      <c r="BO4" s="82"/>
      <c r="BP4" s="82"/>
      <c r="BQ4" s="82" t="s">
        <v>15</v>
      </c>
      <c r="BR4" s="82"/>
      <c r="BS4" s="82"/>
      <c r="BT4" s="82"/>
      <c r="BU4" s="82"/>
      <c r="BV4" s="82"/>
      <c r="BW4" s="82"/>
      <c r="BX4" s="82"/>
      <c r="BY4" s="82"/>
      <c r="BZ4" s="82"/>
      <c r="CA4" s="82"/>
      <c r="CB4" s="82" t="s">
        <v>64</v>
      </c>
      <c r="CC4" s="82"/>
      <c r="CD4" s="82"/>
      <c r="CE4" s="82"/>
      <c r="CF4" s="82"/>
      <c r="CG4" s="82"/>
      <c r="CH4" s="82"/>
      <c r="CI4" s="82"/>
      <c r="CJ4" s="82"/>
      <c r="CK4" s="82"/>
      <c r="CL4" s="82"/>
      <c r="CM4" s="82" t="s">
        <v>0</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7</v>
      </c>
      <c r="N5" s="72" t="s">
        <v>74</v>
      </c>
      <c r="O5" s="72" t="s">
        <v>75</v>
      </c>
      <c r="P5" s="72" t="s">
        <v>76</v>
      </c>
      <c r="Q5" s="72" t="s">
        <v>77</v>
      </c>
      <c r="R5" s="72" t="s">
        <v>78</v>
      </c>
      <c r="S5" s="72" t="s">
        <v>79</v>
      </c>
      <c r="T5" s="72" t="s">
        <v>80</v>
      </c>
      <c r="U5" s="72" t="s">
        <v>1</v>
      </c>
      <c r="V5" s="72" t="s">
        <v>81</v>
      </c>
      <c r="W5" s="72" t="s">
        <v>82</v>
      </c>
      <c r="X5" s="72" t="s">
        <v>83</v>
      </c>
      <c r="Y5" s="72" t="s">
        <v>84</v>
      </c>
      <c r="Z5" s="72" t="s">
        <v>85</v>
      </c>
      <c r="AA5" s="72" t="s">
        <v>86</v>
      </c>
      <c r="AB5" s="72" t="s">
        <v>87</v>
      </c>
      <c r="AC5" s="72" t="s">
        <v>88</v>
      </c>
      <c r="AD5" s="72" t="s">
        <v>89</v>
      </c>
      <c r="AE5" s="72" t="s">
        <v>91</v>
      </c>
      <c r="AF5" s="72" t="s">
        <v>92</v>
      </c>
      <c r="AG5" s="72" t="s">
        <v>93</v>
      </c>
      <c r="AH5" s="72" t="s">
        <v>94</v>
      </c>
      <c r="AI5" s="72" t="s">
        <v>46</v>
      </c>
      <c r="AJ5" s="72" t="s">
        <v>84</v>
      </c>
      <c r="AK5" s="72" t="s">
        <v>85</v>
      </c>
      <c r="AL5" s="72" t="s">
        <v>86</v>
      </c>
      <c r="AM5" s="72" t="s">
        <v>87</v>
      </c>
      <c r="AN5" s="72" t="s">
        <v>88</v>
      </c>
      <c r="AO5" s="72" t="s">
        <v>89</v>
      </c>
      <c r="AP5" s="72" t="s">
        <v>91</v>
      </c>
      <c r="AQ5" s="72" t="s">
        <v>92</v>
      </c>
      <c r="AR5" s="72" t="s">
        <v>93</v>
      </c>
      <c r="AS5" s="72" t="s">
        <v>94</v>
      </c>
      <c r="AT5" s="72" t="s">
        <v>90</v>
      </c>
      <c r="AU5" s="72" t="s">
        <v>84</v>
      </c>
      <c r="AV5" s="72" t="s">
        <v>85</v>
      </c>
      <c r="AW5" s="72" t="s">
        <v>86</v>
      </c>
      <c r="AX5" s="72" t="s">
        <v>87</v>
      </c>
      <c r="AY5" s="72" t="s">
        <v>88</v>
      </c>
      <c r="AZ5" s="72" t="s">
        <v>89</v>
      </c>
      <c r="BA5" s="72" t="s">
        <v>91</v>
      </c>
      <c r="BB5" s="72" t="s">
        <v>92</v>
      </c>
      <c r="BC5" s="72" t="s">
        <v>93</v>
      </c>
      <c r="BD5" s="72" t="s">
        <v>94</v>
      </c>
      <c r="BE5" s="72" t="s">
        <v>90</v>
      </c>
      <c r="BF5" s="72" t="s">
        <v>84</v>
      </c>
      <c r="BG5" s="72" t="s">
        <v>85</v>
      </c>
      <c r="BH5" s="72" t="s">
        <v>86</v>
      </c>
      <c r="BI5" s="72" t="s">
        <v>87</v>
      </c>
      <c r="BJ5" s="72" t="s">
        <v>88</v>
      </c>
      <c r="BK5" s="72" t="s">
        <v>89</v>
      </c>
      <c r="BL5" s="72" t="s">
        <v>91</v>
      </c>
      <c r="BM5" s="72" t="s">
        <v>92</v>
      </c>
      <c r="BN5" s="72" t="s">
        <v>93</v>
      </c>
      <c r="BO5" s="72" t="s">
        <v>94</v>
      </c>
      <c r="BP5" s="72" t="s">
        <v>90</v>
      </c>
      <c r="BQ5" s="72" t="s">
        <v>84</v>
      </c>
      <c r="BR5" s="72" t="s">
        <v>85</v>
      </c>
      <c r="BS5" s="72" t="s">
        <v>86</v>
      </c>
      <c r="BT5" s="72" t="s">
        <v>87</v>
      </c>
      <c r="BU5" s="72" t="s">
        <v>88</v>
      </c>
      <c r="BV5" s="72" t="s">
        <v>89</v>
      </c>
      <c r="BW5" s="72" t="s">
        <v>91</v>
      </c>
      <c r="BX5" s="72" t="s">
        <v>92</v>
      </c>
      <c r="BY5" s="72" t="s">
        <v>93</v>
      </c>
      <c r="BZ5" s="72" t="s">
        <v>94</v>
      </c>
      <c r="CA5" s="72" t="s">
        <v>90</v>
      </c>
      <c r="CB5" s="72" t="s">
        <v>84</v>
      </c>
      <c r="CC5" s="72" t="s">
        <v>85</v>
      </c>
      <c r="CD5" s="72" t="s">
        <v>86</v>
      </c>
      <c r="CE5" s="72" t="s">
        <v>87</v>
      </c>
      <c r="CF5" s="72" t="s">
        <v>88</v>
      </c>
      <c r="CG5" s="72" t="s">
        <v>89</v>
      </c>
      <c r="CH5" s="72" t="s">
        <v>91</v>
      </c>
      <c r="CI5" s="72" t="s">
        <v>92</v>
      </c>
      <c r="CJ5" s="72" t="s">
        <v>93</v>
      </c>
      <c r="CK5" s="72" t="s">
        <v>94</v>
      </c>
      <c r="CL5" s="72" t="s">
        <v>90</v>
      </c>
      <c r="CM5" s="72" t="s">
        <v>84</v>
      </c>
      <c r="CN5" s="72" t="s">
        <v>85</v>
      </c>
      <c r="CO5" s="72" t="s">
        <v>86</v>
      </c>
      <c r="CP5" s="72" t="s">
        <v>87</v>
      </c>
      <c r="CQ5" s="72" t="s">
        <v>88</v>
      </c>
      <c r="CR5" s="72" t="s">
        <v>89</v>
      </c>
      <c r="CS5" s="72" t="s">
        <v>91</v>
      </c>
      <c r="CT5" s="72" t="s">
        <v>92</v>
      </c>
      <c r="CU5" s="72" t="s">
        <v>93</v>
      </c>
      <c r="CV5" s="72" t="s">
        <v>94</v>
      </c>
      <c r="CW5" s="72" t="s">
        <v>90</v>
      </c>
      <c r="CX5" s="72" t="s">
        <v>84</v>
      </c>
      <c r="CY5" s="72" t="s">
        <v>85</v>
      </c>
      <c r="CZ5" s="72" t="s">
        <v>86</v>
      </c>
      <c r="DA5" s="72" t="s">
        <v>87</v>
      </c>
      <c r="DB5" s="72" t="s">
        <v>88</v>
      </c>
      <c r="DC5" s="72" t="s">
        <v>89</v>
      </c>
      <c r="DD5" s="72" t="s">
        <v>91</v>
      </c>
      <c r="DE5" s="72" t="s">
        <v>92</v>
      </c>
      <c r="DF5" s="72" t="s">
        <v>93</v>
      </c>
      <c r="DG5" s="72" t="s">
        <v>94</v>
      </c>
      <c r="DH5" s="72" t="s">
        <v>90</v>
      </c>
      <c r="DI5" s="72" t="s">
        <v>84</v>
      </c>
      <c r="DJ5" s="72" t="s">
        <v>85</v>
      </c>
      <c r="DK5" s="72" t="s">
        <v>86</v>
      </c>
      <c r="DL5" s="72" t="s">
        <v>87</v>
      </c>
      <c r="DM5" s="72" t="s">
        <v>88</v>
      </c>
      <c r="DN5" s="72" t="s">
        <v>89</v>
      </c>
      <c r="DO5" s="72" t="s">
        <v>91</v>
      </c>
      <c r="DP5" s="72" t="s">
        <v>92</v>
      </c>
      <c r="DQ5" s="72" t="s">
        <v>93</v>
      </c>
      <c r="DR5" s="72" t="s">
        <v>94</v>
      </c>
      <c r="DS5" s="72" t="s">
        <v>90</v>
      </c>
      <c r="DT5" s="72" t="s">
        <v>84</v>
      </c>
      <c r="DU5" s="72" t="s">
        <v>85</v>
      </c>
      <c r="DV5" s="72" t="s">
        <v>86</v>
      </c>
      <c r="DW5" s="72" t="s">
        <v>87</v>
      </c>
      <c r="DX5" s="72" t="s">
        <v>88</v>
      </c>
      <c r="DY5" s="72" t="s">
        <v>89</v>
      </c>
      <c r="DZ5" s="72" t="s">
        <v>91</v>
      </c>
      <c r="EA5" s="72" t="s">
        <v>92</v>
      </c>
      <c r="EB5" s="72" t="s">
        <v>93</v>
      </c>
      <c r="EC5" s="72" t="s">
        <v>94</v>
      </c>
      <c r="ED5" s="72" t="s">
        <v>90</v>
      </c>
      <c r="EE5" s="72" t="s">
        <v>84</v>
      </c>
      <c r="EF5" s="72" t="s">
        <v>85</v>
      </c>
      <c r="EG5" s="72" t="s">
        <v>86</v>
      </c>
      <c r="EH5" s="72" t="s">
        <v>87</v>
      </c>
      <c r="EI5" s="72" t="s">
        <v>88</v>
      </c>
      <c r="EJ5" s="72" t="s">
        <v>89</v>
      </c>
      <c r="EK5" s="72" t="s">
        <v>91</v>
      </c>
      <c r="EL5" s="72" t="s">
        <v>92</v>
      </c>
      <c r="EM5" s="72" t="s">
        <v>93</v>
      </c>
      <c r="EN5" s="72" t="s">
        <v>94</v>
      </c>
      <c r="EO5" s="72" t="s">
        <v>90</v>
      </c>
    </row>
    <row r="6" spans="1:148" s="61" customFormat="1">
      <c r="A6" s="62" t="s">
        <v>95</v>
      </c>
      <c r="B6" s="67">
        <f t="shared" ref="B6:X6" si="1">B7</f>
        <v>2024</v>
      </c>
      <c r="C6" s="67">
        <f t="shared" si="1"/>
        <v>162108</v>
      </c>
      <c r="D6" s="67">
        <f t="shared" si="1"/>
        <v>46</v>
      </c>
      <c r="E6" s="67">
        <f t="shared" si="1"/>
        <v>17</v>
      </c>
      <c r="F6" s="67">
        <f t="shared" si="1"/>
        <v>5</v>
      </c>
      <c r="G6" s="67">
        <f t="shared" si="1"/>
        <v>0</v>
      </c>
      <c r="H6" s="67" t="str">
        <f t="shared" si="1"/>
        <v>富山県　南砺市</v>
      </c>
      <c r="I6" s="67" t="str">
        <f t="shared" si="1"/>
        <v>法適用</v>
      </c>
      <c r="J6" s="67" t="str">
        <f t="shared" si="1"/>
        <v>下水道事業</v>
      </c>
      <c r="K6" s="67" t="str">
        <f t="shared" si="1"/>
        <v>農業集落排水</v>
      </c>
      <c r="L6" s="67" t="str">
        <f t="shared" si="1"/>
        <v>F1</v>
      </c>
      <c r="M6" s="67" t="str">
        <f t="shared" si="1"/>
        <v>非設置</v>
      </c>
      <c r="N6" s="75" t="str">
        <f t="shared" si="1"/>
        <v>-</v>
      </c>
      <c r="O6" s="75">
        <f t="shared" si="1"/>
        <v>78.81</v>
      </c>
      <c r="P6" s="75">
        <f t="shared" si="1"/>
        <v>8.74</v>
      </c>
      <c r="Q6" s="75">
        <f t="shared" si="1"/>
        <v>63.52</v>
      </c>
      <c r="R6" s="75">
        <f t="shared" si="1"/>
        <v>3960</v>
      </c>
      <c r="S6" s="75">
        <f t="shared" si="1"/>
        <v>46071</v>
      </c>
      <c r="T6" s="75">
        <f t="shared" si="1"/>
        <v>668.64</v>
      </c>
      <c r="U6" s="75">
        <f t="shared" si="1"/>
        <v>68.900000000000006</v>
      </c>
      <c r="V6" s="75">
        <f t="shared" si="1"/>
        <v>3995</v>
      </c>
      <c r="W6" s="75">
        <f t="shared" si="1"/>
        <v>2.11</v>
      </c>
      <c r="X6" s="75">
        <f t="shared" si="1"/>
        <v>1893.36</v>
      </c>
      <c r="Y6" s="83">
        <f t="shared" ref="Y6:AH6" si="2">IF(Y7="",NA(),Y7)</f>
        <v>85.93</v>
      </c>
      <c r="Z6" s="83">
        <f t="shared" si="2"/>
        <v>86.09</v>
      </c>
      <c r="AA6" s="83">
        <f t="shared" si="2"/>
        <v>82.28</v>
      </c>
      <c r="AB6" s="83">
        <f t="shared" si="2"/>
        <v>82.38</v>
      </c>
      <c r="AC6" s="83">
        <f t="shared" si="2"/>
        <v>77.650000000000006</v>
      </c>
      <c r="AD6" s="83">
        <f t="shared" si="2"/>
        <v>103.09</v>
      </c>
      <c r="AE6" s="83">
        <f t="shared" si="2"/>
        <v>102.11</v>
      </c>
      <c r="AF6" s="83">
        <f t="shared" si="2"/>
        <v>101.91</v>
      </c>
      <c r="AG6" s="83">
        <f t="shared" si="2"/>
        <v>103.07</v>
      </c>
      <c r="AH6" s="83">
        <f t="shared" si="2"/>
        <v>103.04</v>
      </c>
      <c r="AI6" s="75" t="str">
        <f>IF(AI7="","",IF(AI7="-","【-】","【"&amp;SUBSTITUTE(TEXT(AI7,"#,##0.00"),"-","△")&amp;"】"))</f>
        <v>【104.30】</v>
      </c>
      <c r="AJ6" s="83">
        <f t="shared" ref="AJ6:AS6" si="3">IF(AJ7="",NA(),AJ7)</f>
        <v>902.35</v>
      </c>
      <c r="AK6" s="83">
        <f t="shared" si="3"/>
        <v>813.76</v>
      </c>
      <c r="AL6" s="83">
        <f t="shared" si="3"/>
        <v>1046.4100000000001</v>
      </c>
      <c r="AM6" s="83">
        <f t="shared" si="3"/>
        <v>1173.82</v>
      </c>
      <c r="AN6" s="83">
        <f t="shared" si="3"/>
        <v>1453.4</v>
      </c>
      <c r="AO6" s="83">
        <f t="shared" si="3"/>
        <v>101.24</v>
      </c>
      <c r="AP6" s="83">
        <f t="shared" si="3"/>
        <v>124.9</v>
      </c>
      <c r="AQ6" s="83">
        <f t="shared" si="3"/>
        <v>124.8</v>
      </c>
      <c r="AR6" s="83">
        <f t="shared" si="3"/>
        <v>120.64</v>
      </c>
      <c r="AS6" s="83">
        <f t="shared" si="3"/>
        <v>100.31</v>
      </c>
      <c r="AT6" s="75" t="str">
        <f>IF(AT7="","",IF(AT7="-","【-】","【"&amp;SUBSTITUTE(TEXT(AT7,"#,##0.00"),"-","△")&amp;"】"))</f>
        <v>【102.74】</v>
      </c>
      <c r="AU6" s="83">
        <f t="shared" ref="AU6:BD6" si="4">IF(AU7="",NA(),AU7)</f>
        <v>-370.95</v>
      </c>
      <c r="AV6" s="83">
        <f t="shared" si="4"/>
        <v>-408.39</v>
      </c>
      <c r="AW6" s="83">
        <f t="shared" si="4"/>
        <v>-503.81</v>
      </c>
      <c r="AX6" s="83">
        <f t="shared" si="4"/>
        <v>-596.42999999999995</v>
      </c>
      <c r="AY6" s="83">
        <f t="shared" si="4"/>
        <v>-701.22</v>
      </c>
      <c r="AZ6" s="83">
        <f t="shared" si="4"/>
        <v>37.24</v>
      </c>
      <c r="BA6" s="83">
        <f t="shared" si="4"/>
        <v>33.58</v>
      </c>
      <c r="BB6" s="83">
        <f t="shared" si="4"/>
        <v>35.42</v>
      </c>
      <c r="BC6" s="83">
        <f t="shared" si="4"/>
        <v>39.82</v>
      </c>
      <c r="BD6" s="83">
        <f t="shared" si="4"/>
        <v>41.03</v>
      </c>
      <c r="BE6" s="75" t="str">
        <f>IF(BE7="","",IF(BE7="-","【-】","【"&amp;SUBSTITUTE(TEXT(BE7,"#,##0.00"),"-","△")&amp;"】"))</f>
        <v>【47.19】</v>
      </c>
      <c r="BF6" s="83">
        <f t="shared" ref="BF6:BO6" si="5">IF(BF7="",NA(),BF7)</f>
        <v>581.12</v>
      </c>
      <c r="BG6" s="83">
        <f t="shared" si="5"/>
        <v>526.42999999999995</v>
      </c>
      <c r="BH6" s="83">
        <f t="shared" si="5"/>
        <v>530.58000000000004</v>
      </c>
      <c r="BI6" s="83">
        <f t="shared" si="5"/>
        <v>470.01</v>
      </c>
      <c r="BJ6" s="83">
        <f t="shared" si="5"/>
        <v>444.17</v>
      </c>
      <c r="BK6" s="83">
        <f t="shared" si="5"/>
        <v>783.8</v>
      </c>
      <c r="BL6" s="83">
        <f t="shared" si="5"/>
        <v>778.81</v>
      </c>
      <c r="BM6" s="83">
        <f t="shared" si="5"/>
        <v>718.49</v>
      </c>
      <c r="BN6" s="83">
        <f t="shared" si="5"/>
        <v>743.31</v>
      </c>
      <c r="BO6" s="83">
        <f t="shared" si="5"/>
        <v>796.8</v>
      </c>
      <c r="BP6" s="75" t="str">
        <f>IF(BP7="","",IF(BP7="-","【-】","【"&amp;SUBSTITUTE(TEXT(BP7,"#,##0.00"),"-","△")&amp;"】"))</f>
        <v>【798.10】</v>
      </c>
      <c r="BQ6" s="83">
        <f t="shared" ref="BQ6:BZ6" si="6">IF(BQ7="",NA(),BQ7)</f>
        <v>60.61</v>
      </c>
      <c r="BR6" s="83">
        <f t="shared" si="6"/>
        <v>79.2</v>
      </c>
      <c r="BS6" s="83">
        <f t="shared" si="6"/>
        <v>66.72</v>
      </c>
      <c r="BT6" s="83">
        <f t="shared" si="6"/>
        <v>65.67</v>
      </c>
      <c r="BU6" s="83">
        <f t="shared" si="6"/>
        <v>49.98</v>
      </c>
      <c r="BV6" s="83">
        <f t="shared" si="6"/>
        <v>68.11</v>
      </c>
      <c r="BW6" s="83">
        <f t="shared" si="6"/>
        <v>67.23</v>
      </c>
      <c r="BX6" s="83">
        <f t="shared" si="6"/>
        <v>61.82</v>
      </c>
      <c r="BY6" s="83">
        <f t="shared" si="6"/>
        <v>61.15</v>
      </c>
      <c r="BZ6" s="83">
        <f t="shared" si="6"/>
        <v>58.41</v>
      </c>
      <c r="CA6" s="75" t="str">
        <f>IF(CA7="","",IF(CA7="-","【-】","【"&amp;SUBSTITUTE(TEXT(CA7,"#,##0.00"),"-","△")&amp;"】"))</f>
        <v>【54.51】</v>
      </c>
      <c r="CB6" s="83">
        <f t="shared" ref="CB6:CK6" si="7">IF(CB7="",NA(),CB7)</f>
        <v>269.72000000000003</v>
      </c>
      <c r="CC6" s="83">
        <f t="shared" si="7"/>
        <v>252.64</v>
      </c>
      <c r="CD6" s="83">
        <f t="shared" si="7"/>
        <v>301.63</v>
      </c>
      <c r="CE6" s="83">
        <f t="shared" si="7"/>
        <v>307.25</v>
      </c>
      <c r="CF6" s="83">
        <f t="shared" si="7"/>
        <v>406.6</v>
      </c>
      <c r="CG6" s="83">
        <f t="shared" si="7"/>
        <v>222.41</v>
      </c>
      <c r="CH6" s="83">
        <f t="shared" si="7"/>
        <v>228.21</v>
      </c>
      <c r="CI6" s="83">
        <f t="shared" si="7"/>
        <v>246.9</v>
      </c>
      <c r="CJ6" s="83">
        <f t="shared" si="7"/>
        <v>250.43</v>
      </c>
      <c r="CK6" s="83">
        <f t="shared" si="7"/>
        <v>267.33999999999997</v>
      </c>
      <c r="CL6" s="75" t="str">
        <f>IF(CL7="","",IF(CL7="-","【-】","【"&amp;SUBSTITUTE(TEXT(CL7,"#,##0.00"),"-","△")&amp;"】"))</f>
        <v>【286.33】</v>
      </c>
      <c r="CM6" s="83">
        <f t="shared" ref="CM6:CV6" si="8">IF(CM7="",NA(),CM7)</f>
        <v>49.91</v>
      </c>
      <c r="CN6" s="83">
        <f t="shared" si="8"/>
        <v>46.51</v>
      </c>
      <c r="CO6" s="83">
        <f t="shared" si="8"/>
        <v>39.520000000000003</v>
      </c>
      <c r="CP6" s="83">
        <f t="shared" si="8"/>
        <v>37.14</v>
      </c>
      <c r="CQ6" s="83">
        <f t="shared" si="8"/>
        <v>36.590000000000003</v>
      </c>
      <c r="CR6" s="83">
        <f t="shared" si="8"/>
        <v>55.26</v>
      </c>
      <c r="CS6" s="83">
        <f t="shared" si="8"/>
        <v>54.54</v>
      </c>
      <c r="CT6" s="83">
        <f t="shared" si="8"/>
        <v>52.9</v>
      </c>
      <c r="CU6" s="83">
        <f t="shared" si="8"/>
        <v>52.63</v>
      </c>
      <c r="CV6" s="83">
        <f t="shared" si="8"/>
        <v>52.34</v>
      </c>
      <c r="CW6" s="75" t="str">
        <f>IF(CW7="","",IF(CW7="-","【-】","【"&amp;SUBSTITUTE(TEXT(CW7,"#,##0.00"),"-","△")&amp;"】"))</f>
        <v>【49.92】</v>
      </c>
      <c r="CX6" s="83">
        <f t="shared" ref="CX6:DG6" si="9">IF(CX7="",NA(),CX7)</f>
        <v>95.87</v>
      </c>
      <c r="CY6" s="83">
        <f t="shared" si="9"/>
        <v>95.86</v>
      </c>
      <c r="CZ6" s="83">
        <f t="shared" si="9"/>
        <v>95.84</v>
      </c>
      <c r="DA6" s="83">
        <f t="shared" si="9"/>
        <v>95.97</v>
      </c>
      <c r="DB6" s="83">
        <f t="shared" si="9"/>
        <v>96.22</v>
      </c>
      <c r="DC6" s="83">
        <f t="shared" si="9"/>
        <v>90.52</v>
      </c>
      <c r="DD6" s="83">
        <f t="shared" si="9"/>
        <v>90.3</v>
      </c>
      <c r="DE6" s="83">
        <f t="shared" si="9"/>
        <v>90.3</v>
      </c>
      <c r="DF6" s="83">
        <f t="shared" si="9"/>
        <v>90.32</v>
      </c>
      <c r="DG6" s="83">
        <f t="shared" si="9"/>
        <v>90.05</v>
      </c>
      <c r="DH6" s="75" t="str">
        <f>IF(DH7="","",IF(DH7="-","【-】","【"&amp;SUBSTITUTE(TEXT(DH7,"#,##0.00"),"-","△")&amp;"】"))</f>
        <v>【87.80】</v>
      </c>
      <c r="DI6" s="83">
        <f t="shared" ref="DI6:DR6" si="10">IF(DI7="",NA(),DI7)</f>
        <v>40.619999999999997</v>
      </c>
      <c r="DJ6" s="83">
        <f t="shared" si="10"/>
        <v>42.46</v>
      </c>
      <c r="DK6" s="83">
        <f t="shared" si="10"/>
        <v>44.59</v>
      </c>
      <c r="DL6" s="83">
        <f t="shared" si="10"/>
        <v>46.59</v>
      </c>
      <c r="DM6" s="83">
        <f t="shared" si="10"/>
        <v>48.5</v>
      </c>
      <c r="DN6" s="83">
        <f t="shared" si="10"/>
        <v>24.8</v>
      </c>
      <c r="DO6" s="83">
        <f t="shared" si="10"/>
        <v>28.12</v>
      </c>
      <c r="DP6" s="83">
        <f t="shared" si="10"/>
        <v>28.79</v>
      </c>
      <c r="DQ6" s="83">
        <f t="shared" si="10"/>
        <v>30.5</v>
      </c>
      <c r="DR6" s="83">
        <f t="shared" si="10"/>
        <v>30.49</v>
      </c>
      <c r="DS6" s="75" t="str">
        <f>IF(DS7="","",IF(DS7="-","【-】","【"&amp;SUBSTITUTE(TEXT(DS7,"#,##0.00"),"-","△")&amp;"】"))</f>
        <v>【28.46】</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75">
        <f t="shared" si="11"/>
        <v>0</v>
      </c>
      <c r="EC6" s="83">
        <f t="shared" si="11"/>
        <v>5.e-002</v>
      </c>
      <c r="ED6" s="75" t="str">
        <f>IF(ED7="","",IF(ED7="-","【-】","【"&amp;SUBSTITUTE(TEXT(ED7,"#,##0.00"),"-","△")&amp;"】"))</f>
        <v>【0.03】</v>
      </c>
      <c r="EE6" s="75">
        <f t="shared" ref="EE6:EN6" si="12">IF(EE7="",NA(),EE7)</f>
        <v>0</v>
      </c>
      <c r="EF6" s="75">
        <f t="shared" si="12"/>
        <v>0</v>
      </c>
      <c r="EG6" s="75">
        <f t="shared" si="12"/>
        <v>0</v>
      </c>
      <c r="EH6" s="75">
        <f t="shared" si="12"/>
        <v>0</v>
      </c>
      <c r="EI6" s="75">
        <f t="shared" si="12"/>
        <v>0</v>
      </c>
      <c r="EJ6" s="83">
        <f t="shared" si="12"/>
        <v>2.e-002</v>
      </c>
      <c r="EK6" s="83">
        <f t="shared" si="12"/>
        <v>1.e-002</v>
      </c>
      <c r="EL6" s="83">
        <f t="shared" si="12"/>
        <v>1.e-002</v>
      </c>
      <c r="EM6" s="83">
        <f t="shared" si="12"/>
        <v>2.e-002</v>
      </c>
      <c r="EN6" s="83">
        <f t="shared" si="12"/>
        <v>2.e-002</v>
      </c>
      <c r="EO6" s="75" t="str">
        <f>IF(EO7="","",IF(EO7="-","【-】","【"&amp;SUBSTITUTE(TEXT(EO7,"#,##0.00"),"-","△")&amp;"】"))</f>
        <v>【0.02】</v>
      </c>
    </row>
    <row r="7" spans="1:148" s="61" customFormat="1">
      <c r="A7" s="62"/>
      <c r="B7" s="68">
        <v>2024</v>
      </c>
      <c r="C7" s="68">
        <v>162108</v>
      </c>
      <c r="D7" s="68">
        <v>46</v>
      </c>
      <c r="E7" s="68">
        <v>17</v>
      </c>
      <c r="F7" s="68">
        <v>5</v>
      </c>
      <c r="G7" s="68">
        <v>0</v>
      </c>
      <c r="H7" s="68" t="s">
        <v>96</v>
      </c>
      <c r="I7" s="68" t="s">
        <v>97</v>
      </c>
      <c r="J7" s="68" t="s">
        <v>98</v>
      </c>
      <c r="K7" s="68" t="s">
        <v>99</v>
      </c>
      <c r="L7" s="68" t="s">
        <v>100</v>
      </c>
      <c r="M7" s="68" t="s">
        <v>101</v>
      </c>
      <c r="N7" s="76" t="s">
        <v>102</v>
      </c>
      <c r="O7" s="76">
        <v>78.81</v>
      </c>
      <c r="P7" s="76">
        <v>8.74</v>
      </c>
      <c r="Q7" s="76">
        <v>63.52</v>
      </c>
      <c r="R7" s="76">
        <v>3960</v>
      </c>
      <c r="S7" s="76">
        <v>46071</v>
      </c>
      <c r="T7" s="76">
        <v>668.64</v>
      </c>
      <c r="U7" s="76">
        <v>68.900000000000006</v>
      </c>
      <c r="V7" s="76">
        <v>3995</v>
      </c>
      <c r="W7" s="76">
        <v>2.11</v>
      </c>
      <c r="X7" s="76">
        <v>1893.36</v>
      </c>
      <c r="Y7" s="76">
        <v>85.93</v>
      </c>
      <c r="Z7" s="76">
        <v>86.09</v>
      </c>
      <c r="AA7" s="76">
        <v>82.28</v>
      </c>
      <c r="AB7" s="76">
        <v>82.38</v>
      </c>
      <c r="AC7" s="76">
        <v>77.650000000000006</v>
      </c>
      <c r="AD7" s="76">
        <v>103.09</v>
      </c>
      <c r="AE7" s="76">
        <v>102.11</v>
      </c>
      <c r="AF7" s="76">
        <v>101.91</v>
      </c>
      <c r="AG7" s="76">
        <v>103.07</v>
      </c>
      <c r="AH7" s="76">
        <v>103.04</v>
      </c>
      <c r="AI7" s="76">
        <v>104.3</v>
      </c>
      <c r="AJ7" s="76">
        <v>902.35</v>
      </c>
      <c r="AK7" s="76">
        <v>813.76</v>
      </c>
      <c r="AL7" s="76">
        <v>1046.4100000000001</v>
      </c>
      <c r="AM7" s="76">
        <v>1173.82</v>
      </c>
      <c r="AN7" s="76">
        <v>1453.4</v>
      </c>
      <c r="AO7" s="76">
        <v>101.24</v>
      </c>
      <c r="AP7" s="76">
        <v>124.9</v>
      </c>
      <c r="AQ7" s="76">
        <v>124.8</v>
      </c>
      <c r="AR7" s="76">
        <v>120.64</v>
      </c>
      <c r="AS7" s="76">
        <v>100.31</v>
      </c>
      <c r="AT7" s="76">
        <v>102.74</v>
      </c>
      <c r="AU7" s="76">
        <v>-370.95</v>
      </c>
      <c r="AV7" s="76">
        <v>-408.39</v>
      </c>
      <c r="AW7" s="76">
        <v>-503.81</v>
      </c>
      <c r="AX7" s="76">
        <v>-596.42999999999995</v>
      </c>
      <c r="AY7" s="76">
        <v>-701.22</v>
      </c>
      <c r="AZ7" s="76">
        <v>37.24</v>
      </c>
      <c r="BA7" s="76">
        <v>33.58</v>
      </c>
      <c r="BB7" s="76">
        <v>35.42</v>
      </c>
      <c r="BC7" s="76">
        <v>39.82</v>
      </c>
      <c r="BD7" s="76">
        <v>41.03</v>
      </c>
      <c r="BE7" s="76">
        <v>47.19</v>
      </c>
      <c r="BF7" s="76">
        <v>581.12</v>
      </c>
      <c r="BG7" s="76">
        <v>526.42999999999995</v>
      </c>
      <c r="BH7" s="76">
        <v>530.58000000000004</v>
      </c>
      <c r="BI7" s="76">
        <v>470.01</v>
      </c>
      <c r="BJ7" s="76">
        <v>444.17</v>
      </c>
      <c r="BK7" s="76">
        <v>783.8</v>
      </c>
      <c r="BL7" s="76">
        <v>778.81</v>
      </c>
      <c r="BM7" s="76">
        <v>718.49</v>
      </c>
      <c r="BN7" s="76">
        <v>743.31</v>
      </c>
      <c r="BO7" s="76">
        <v>796.8</v>
      </c>
      <c r="BP7" s="76">
        <v>798.1</v>
      </c>
      <c r="BQ7" s="76">
        <v>60.61</v>
      </c>
      <c r="BR7" s="76">
        <v>79.2</v>
      </c>
      <c r="BS7" s="76">
        <v>66.72</v>
      </c>
      <c r="BT7" s="76">
        <v>65.67</v>
      </c>
      <c r="BU7" s="76">
        <v>49.98</v>
      </c>
      <c r="BV7" s="76">
        <v>68.11</v>
      </c>
      <c r="BW7" s="76">
        <v>67.23</v>
      </c>
      <c r="BX7" s="76">
        <v>61.82</v>
      </c>
      <c r="BY7" s="76">
        <v>61.15</v>
      </c>
      <c r="BZ7" s="76">
        <v>58.41</v>
      </c>
      <c r="CA7" s="76">
        <v>54.51</v>
      </c>
      <c r="CB7" s="76">
        <v>269.72000000000003</v>
      </c>
      <c r="CC7" s="76">
        <v>252.64</v>
      </c>
      <c r="CD7" s="76">
        <v>301.63</v>
      </c>
      <c r="CE7" s="76">
        <v>307.25</v>
      </c>
      <c r="CF7" s="76">
        <v>406.6</v>
      </c>
      <c r="CG7" s="76">
        <v>222.41</v>
      </c>
      <c r="CH7" s="76">
        <v>228.21</v>
      </c>
      <c r="CI7" s="76">
        <v>246.9</v>
      </c>
      <c r="CJ7" s="76">
        <v>250.43</v>
      </c>
      <c r="CK7" s="76">
        <v>267.33999999999997</v>
      </c>
      <c r="CL7" s="76">
        <v>286.33</v>
      </c>
      <c r="CM7" s="76">
        <v>49.91</v>
      </c>
      <c r="CN7" s="76">
        <v>46.51</v>
      </c>
      <c r="CO7" s="76">
        <v>39.520000000000003</v>
      </c>
      <c r="CP7" s="76">
        <v>37.14</v>
      </c>
      <c r="CQ7" s="76">
        <v>36.590000000000003</v>
      </c>
      <c r="CR7" s="76">
        <v>55.26</v>
      </c>
      <c r="CS7" s="76">
        <v>54.54</v>
      </c>
      <c r="CT7" s="76">
        <v>52.9</v>
      </c>
      <c r="CU7" s="76">
        <v>52.63</v>
      </c>
      <c r="CV7" s="76">
        <v>52.34</v>
      </c>
      <c r="CW7" s="76">
        <v>49.92</v>
      </c>
      <c r="CX7" s="76">
        <v>95.87</v>
      </c>
      <c r="CY7" s="76">
        <v>95.86</v>
      </c>
      <c r="CZ7" s="76">
        <v>95.84</v>
      </c>
      <c r="DA7" s="76">
        <v>95.97</v>
      </c>
      <c r="DB7" s="76">
        <v>96.22</v>
      </c>
      <c r="DC7" s="76">
        <v>90.52</v>
      </c>
      <c r="DD7" s="76">
        <v>90.3</v>
      </c>
      <c r="DE7" s="76">
        <v>90.3</v>
      </c>
      <c r="DF7" s="76">
        <v>90.32</v>
      </c>
      <c r="DG7" s="76">
        <v>90.05</v>
      </c>
      <c r="DH7" s="76">
        <v>87.8</v>
      </c>
      <c r="DI7" s="76">
        <v>40.619999999999997</v>
      </c>
      <c r="DJ7" s="76">
        <v>42.46</v>
      </c>
      <c r="DK7" s="76">
        <v>44.59</v>
      </c>
      <c r="DL7" s="76">
        <v>46.59</v>
      </c>
      <c r="DM7" s="76">
        <v>48.5</v>
      </c>
      <c r="DN7" s="76">
        <v>24.8</v>
      </c>
      <c r="DO7" s="76">
        <v>28.12</v>
      </c>
      <c r="DP7" s="76">
        <v>28.79</v>
      </c>
      <c r="DQ7" s="76">
        <v>30.5</v>
      </c>
      <c r="DR7" s="76">
        <v>30.49</v>
      </c>
      <c r="DS7" s="76">
        <v>28.46</v>
      </c>
      <c r="DT7" s="76">
        <v>0</v>
      </c>
      <c r="DU7" s="76">
        <v>0</v>
      </c>
      <c r="DV7" s="76">
        <v>0</v>
      </c>
      <c r="DW7" s="76">
        <v>0</v>
      </c>
      <c r="DX7" s="76">
        <v>0</v>
      </c>
      <c r="DY7" s="76">
        <v>0</v>
      </c>
      <c r="DZ7" s="76">
        <v>0</v>
      </c>
      <c r="EA7" s="76">
        <v>0</v>
      </c>
      <c r="EB7" s="76">
        <v>0</v>
      </c>
      <c r="EC7" s="76">
        <v>5.e-002</v>
      </c>
      <c r="ED7" s="76">
        <v>3.e-002</v>
      </c>
      <c r="EE7" s="76">
        <v>0</v>
      </c>
      <c r="EF7" s="76">
        <v>0</v>
      </c>
      <c r="EG7" s="76">
        <v>0</v>
      </c>
      <c r="EH7" s="76">
        <v>0</v>
      </c>
      <c r="EI7" s="76">
        <v>0</v>
      </c>
      <c r="EJ7" s="76">
        <v>2.e-002</v>
      </c>
      <c r="EK7" s="76">
        <v>1.e-002</v>
      </c>
      <c r="EL7" s="76">
        <v>1.e-002</v>
      </c>
      <c r="EM7" s="76">
        <v>2.e-002</v>
      </c>
      <c r="EN7" s="76">
        <v>2.e-002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34</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中川　浩伸</cp:lastModifiedBy>
  <dcterms:created xsi:type="dcterms:W3CDTF">2026-01-26T08:16:19Z</dcterms:created>
  <dcterms:modified xsi:type="dcterms:W3CDTF">2026-02-18T00:46:00Z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2026-02-18T00:46:00Z</vt:filetime>
  </property>
</Properties>
</file>