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09南砺市　提出有\上水道\"/>
    </mc:Choice>
  </mc:AlternateContent>
  <xr:revisionPtr revIDLastSave="0" documentId="13_ncr:1_{8684C643-294E-4F2C-802A-44F094428CD9}" xr6:coauthVersionLast="47" xr6:coauthVersionMax="47" xr10:uidLastSave="{00000000-0000-0000-0000-000000000000}"/>
  <workbookProtection workbookAlgorithmName="SHA-512" workbookHashValue="q7T9hm3LVLcokSRpXiqUXdIPhbNjGSKpWSV8i0Y7L+ZHQwU5Z41gHKasweyrCfNFVwN+9NrtKmBqglLBDQ/UjA==" workbookSaltValue="LnSS7ErzMgYFz1DqRduaPA==" workbookSpinCount="100000" lockStructure="1"/>
  <bookViews>
    <workbookView xWindow="28680" yWindow="4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G85" i="4"/>
  <c r="F85" i="4"/>
  <c r="P10" i="4"/>
  <c r="I10" i="4"/>
  <c r="B10" i="4"/>
  <c r="BB8" i="4"/>
  <c r="AT8" i="4"/>
  <c r="AL8" i="4"/>
  <c r="AD8"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<sst xmlns="http://schemas.openxmlformats.org/spreadsheetml/2006/main" count="228" uniqueCount="111">
  <si>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</si>
  <si>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</si>
  <si>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</si>
  <si>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</si>
  <si>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</si>
  <si>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r>
      <t>①類似団体や全国平均と同程度であるが、本市の特性から類似団体に比べ、多くの資産を保有しており、老朽化した資産の更新に多額の費用が掛かることが予想される。将来的な資産の更新に向けて、経営に与える影響を考慮し、優先順位に基づいた更新を進める必要がある。</t>
    </r>
    <r>
      <rPr>
        <sz val="10"/>
        <color rgb="FFFF0000"/>
        <rFont val="ＭＳ ゴシック"/>
        <family val="3"/>
        <charset val="128"/>
      </rPr>
      <t xml:space="preserve">
</t>
    </r>
    <r>
      <rPr>
        <sz val="10"/>
        <rFont val="ＭＳ ゴシック"/>
        <family val="3"/>
        <charset val="128"/>
      </rPr>
      <t>②平成29年度の簡易水道事業との統合により資産が増えたことや、多くの資産が法定耐用年数を経過していることから類似団体平均を大きく上回る状況が続いている。今後の財務状況を踏まえながら計画的な更新を行う必要がある。</t>
    </r>
    <r>
      <rPr>
        <sz val="10"/>
        <color rgb="FFFF0000"/>
        <rFont val="ＭＳ ゴシック"/>
        <family val="3"/>
        <charset val="128"/>
      </rPr>
      <t xml:space="preserve">
</t>
    </r>
    <r>
      <rPr>
        <sz val="10"/>
        <rFont val="ＭＳ ゴシック"/>
        <family val="3"/>
        <charset val="128"/>
      </rPr>
      <t>③全国平均値と同水準であるが、管路経年化率が高いことから十分とは言えない。管路更新計画に基づき着実に更新を進めるとともに、財源確保に努める必要がある。</t>
    </r>
  </si>
  <si>
    <t>人口（人）</t>
    <rPh sb="0" eb="2">
      <t>ジンコウ</t>
    </rPh>
    <rPh sb="3" eb="4">
      <t>ヒト</t>
    </rPh>
    <phoneticPr fontId="1"/>
  </si>
  <si>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</si>
  <si>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</si>
  <si>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</si>
  <si>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</si>
  <si>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</si>
  <si>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</si>
  <si>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</si>
  <si>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</si>
  <si>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</si>
  <si>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</si>
  <si>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</si>
  <si>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</si>
  <si>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</si>
  <si>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</si>
  <si>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</si>
  <si>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</si>
  <si>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</si>
  <si>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</si>
  <si>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</si>
  <si>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</si>
  <si>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</si>
  <si>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</si>
  <si>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</si>
  <si>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</si>
  <si>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</si>
  <si>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</si>
  <si>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</si>
  <si>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</si>
  <si>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</si>
  <si>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</si>
  <si>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</si>
  <si>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</si>
  <si>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</si>
  <si>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</si>
  <si>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</si>
  <si>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</si>
  <si>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</si>
  <si>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</si>
  <si>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</si>
  <si>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</si>
  <si>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</si>
  <si>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</si>
  <si>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</si>
  <si>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</si>
  <si>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</si>
  <si>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</si>
  <si>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</si>
  <si>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</si>
  <si>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</si>
  <si>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</si>
  <si>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</si>
  <si>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</si>
  <si>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</si>
  <si>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</si>
  <si>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</si>
  <si>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</si>
  <si>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</si>
  <si>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</si>
  <si>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</si>
  <si>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</si>
  <si>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</si>
  <si>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</si>
  <si>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</si>
  <si>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</si>
  <si>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</si>
  <si>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</si>
  <si>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</si>
  <si>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</si>
  <si>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</si>
  <si>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</si>
  <si>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</si>
  <si>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</si>
  <si>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</si>
  <si>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</si>
  <si>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</si>
  <si>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</si>
  <si>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</si>
  <si>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</si>
  <si>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</si>
  <si>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</si>
  <si>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</si>
  <si>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</si>
  <si>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</si>
  <si>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</si>
  <si>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</si>
  <si>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</si>
  <si>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</si>
  <si>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</si>
  <si>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南砺市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</si>
  <si>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</si>
  <si>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</si>
  <si>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</si>
  <si>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</si>
  <si>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</si>
  <si>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</si>
  <si>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</si>
  <si>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</si>
  <si>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</si>
  <si>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</si>
  <si>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</si>
  <si>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</si>
  <si>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</si>
  <si>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①平成22年度に下水道使用料の引き上げに併せて水道料金を1㎥当たり10円引き下げたため、経営状況が赤字に転じていたが、令和２年度からは黒字になっている。
②上記の要因から累積欠損金は令和元年度までは増加していたが、令和２年度からは減少に転じている。</t>
    </r>
    <r>
      <rPr>
        <sz val="10"/>
        <color rgb="FFFF0000"/>
        <rFont val="ＭＳ ゴシック"/>
        <family val="3"/>
        <charset val="128"/>
      </rPr>
      <t xml:space="preserve">
</t>
    </r>
    <r>
      <rPr>
        <sz val="10"/>
        <rFont val="ＭＳ ゴシック"/>
        <family val="3"/>
        <charset val="128"/>
      </rPr>
      <t>③現時点では、流動比率が100％以上であるため短期的な債務に対する支払能力はあるが、今後は老朽化した管路・施設・設備の更新によって現金が減少し、流動比率が減少することが予想される。</t>
    </r>
    <r>
      <rPr>
        <sz val="10"/>
        <color rgb="FFFF0000"/>
        <rFont val="ＭＳ ゴシック"/>
        <family val="3"/>
        <charset val="128"/>
      </rPr>
      <t xml:space="preserve">
</t>
    </r>
    <r>
      <rPr>
        <sz val="10"/>
        <rFont val="ＭＳ ゴシック"/>
        <family val="3"/>
        <charset val="128"/>
      </rPr>
      <t>④平成29年度の簡易水道事業との統合により、類似団体平均を上回る状況が続いている。今後は更新時期を迎えた施設・設備・管路の更新に伴い、給水収益に占める企業債残高の上昇が予想されるため、企業債借入の抑制に努める必要がある。</t>
    </r>
    <r>
      <rPr>
        <sz val="10"/>
        <color rgb="FFFF0000"/>
        <rFont val="ＭＳ ゴシック"/>
        <family val="3"/>
        <charset val="128"/>
      </rPr>
      <t xml:space="preserve">
</t>
    </r>
    <r>
      <rPr>
        <sz val="10"/>
        <rFont val="ＭＳ ゴシック"/>
        <family val="3"/>
        <charset val="128"/>
      </rPr>
      <t>⑤給水に係る費用については給水収益で賄われるべきであるが、費用が嵩み給水収益では賄いきれない状況となっている。このため、費用分の収入を確保するための検討が必要である。</t>
    </r>
    <r>
      <rPr>
        <sz val="10"/>
        <color rgb="FFFF0000"/>
        <rFont val="ＭＳ ゴシック"/>
        <family val="3"/>
        <charset val="128"/>
      </rPr>
      <t xml:space="preserve">
</t>
    </r>
    <r>
      <rPr>
        <sz val="10"/>
        <rFont val="ＭＳ ゴシック"/>
        <family val="3"/>
        <charset val="128"/>
      </rPr>
      <t>⑥本市は８町村合併により誕生したため、集落が広域にわたり点在していることや散居村等の地理的要因で維持管理費用が増加し、給水原価が高くなる傾向にある。今後とも、経常費用の削減を図るとともに、料金改定について検討する必要がある。</t>
    </r>
    <r>
      <rPr>
        <sz val="10"/>
        <color rgb="FFFF0000"/>
        <rFont val="ＭＳ ゴシック"/>
        <family val="3"/>
        <charset val="128"/>
      </rPr>
      <t xml:space="preserve">
</t>
    </r>
    <r>
      <rPr>
        <sz val="10"/>
        <rFont val="ＭＳ ゴシック"/>
        <family val="3"/>
        <charset val="128"/>
      </rPr>
      <t>⑦令和３年度から平均値を下回っている。この傾向が続くようであれば人口減少等を踏まえて適切な施設規模を考えていく必要がある。</t>
    </r>
    <r>
      <rPr>
        <sz val="10"/>
        <color rgb="FFFF0000"/>
        <rFont val="ＭＳ ゴシック"/>
        <family val="3"/>
        <charset val="128"/>
      </rPr>
      <t xml:space="preserve">
</t>
    </r>
    <r>
      <rPr>
        <sz val="10"/>
        <rFont val="ＭＳ ゴシック"/>
        <family val="3"/>
        <charset val="128"/>
      </rPr>
      <t>⑧有収率が81.30％と類似団体平均、全国平均を下回っており、漏水が主な原因として考えられる。引き続き漏水調査方法の見直しや漏水のおそれがある老朽管を更新する等の対策を行う。</t>
    </r>
  </si>
  <si>
    <t>　累積欠損金比率や料金回収率からみても、実情に見合った料金体系の見直し及び料金改定が必要であることから、令和６～７年度にかけて料金検討委員会を開催し、適切な料金の在り方について検討を行った。今後、料金改定委員会からの提言を元に料金改定を進めていく。
　有収率は依然として低い水準で推移しており、収益に繋がっていない。令和６年度には人工衛星を利用したＡＩ解析による漏水調査を実施しており、引き続き重点的に漏水対策を推進していく。
　管路等の老朽化の状況からは、有形固定資産減価償却率に対して管路更新のペースが遅い状況にあることが読み取れる。更新予算を増加して対応しているが、将来の経営に与える影響を十分考慮するとともに、有利な財源の確保や効率的な経営を進めることが必要である。</t>
    <rPh sb="95" eb="97">
      <t>コンゴ</t>
    </rPh>
    <rPh sb="98" eb="100">
      <t>リョウキン</t>
    </rPh>
    <rPh sb="100" eb="102">
      <t>カイテイ</t>
    </rPh>
    <rPh sb="102" eb="105">
      <t>イインカイ</t>
    </rPh>
    <rPh sb="108" eb="110">
      <t>テイゲン</t>
    </rPh>
    <rPh sb="111" eb="112">
      <t>モト</t>
    </rPh>
    <rPh sb="113" eb="117">
      <t>リョウキ</t>
    </rPh>
    <rPh sb="118" eb="119">
      <t>スス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</si>
</sst>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name val="ＭＳ ゴシック"/>
      <family val="3"/>
    </font>
    <font>
      <sz val="10"/>
      <color rgb="FFFF0000"/>
      <name val="ＭＳ ゴシック"/>
      <family val="3"/>
    </font>
    <font>
      <sz val="10"/>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10"/>
      <color rgb="FFFF0000"/>
      <name val="ＭＳ ゴシック"/>
      <family val="3"/>
      <charset val="128"/>
    </font>
    <font>
      <sz val="10"/>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0.43</c:v>
                </c:pt>
                <c:pt idx="2">
                  <c:v>0.63</c:v>
                </c:pt>
                <c:pt idx="3">
                  <c:v>0.7</c:v>
                </c:pt>
                <c:pt idx="4">
                  <c:v>0.57999999999999996</c:v>
                </c:pt>
              </c:numCache>
            </c:numRef>
          </c:val>
          <c:extLst>
            <c:ext xmlns:c16="http://schemas.microsoft.com/office/drawing/2014/chart" uri="{C3380CC4-5D6E-409C-BE32-E72D297353CC}">
              <c16:uniqueId val="{00000000-930C-4D66-B9B3-C3BBC06688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30C-4D66-B9B3-C3BBC06688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c:v>
                </c:pt>
                <c:pt idx="1">
                  <c:v>58.09</c:v>
                </c:pt>
                <c:pt idx="2">
                  <c:v>58.61</c:v>
                </c:pt>
                <c:pt idx="3">
                  <c:v>56.19</c:v>
                </c:pt>
                <c:pt idx="4">
                  <c:v>58.74</c:v>
                </c:pt>
              </c:numCache>
            </c:numRef>
          </c:val>
          <c:extLst>
            <c:ext xmlns:c16="http://schemas.microsoft.com/office/drawing/2014/chart" uri="{C3380CC4-5D6E-409C-BE32-E72D297353CC}">
              <c16:uniqueId val="{00000000-D76C-4BC0-B1F3-2312DDD2BB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76C-4BC0-B1F3-2312DDD2BB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81.260000000000005</c:v>
                </c:pt>
                <c:pt idx="1">
                  <c:v>82.25</c:v>
                </c:pt>
                <c:pt idx="2">
                  <c:v>81.22</c:v>
                </c:pt>
                <c:pt idx="3">
                  <c:v>81.3</c:v>
                </c:pt>
                <c:pt idx="4">
                  <c:v>78.03</c:v>
                </c:pt>
              </c:numCache>
            </c:numRef>
          </c:val>
          <c:extLst>
            <c:ext xmlns:c16="http://schemas.microsoft.com/office/drawing/2014/chart" uri="{C3380CC4-5D6E-409C-BE32-E72D297353CC}">
              <c16:uniqueId val="{00000000-BE0B-44FD-A558-161F99E4BE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E0B-44FD-A558-161F99E4BE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103.06</c:v>
                </c:pt>
                <c:pt idx="1">
                  <c:v>107.79</c:v>
                </c:pt>
                <c:pt idx="2">
                  <c:v>109.43</c:v>
                </c:pt>
                <c:pt idx="3">
                  <c:v>105.54</c:v>
                </c:pt>
                <c:pt idx="4">
                  <c:v>109.45</c:v>
                </c:pt>
              </c:numCache>
            </c:numRef>
          </c:val>
          <c:extLst>
            <c:ext xmlns:c16="http://schemas.microsoft.com/office/drawing/2014/chart" uri="{C3380CC4-5D6E-409C-BE32-E72D297353CC}">
              <c16:uniqueId val="{00000000-AC4A-4EB6-8D55-07023EF487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C4A-4EB6-8D55-07023EF487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50.44</c:v>
                </c:pt>
                <c:pt idx="1">
                  <c:v>51.43</c:v>
                </c:pt>
                <c:pt idx="2">
                  <c:v>52.29</c:v>
                </c:pt>
                <c:pt idx="3">
                  <c:v>53.28</c:v>
                </c:pt>
                <c:pt idx="4">
                  <c:v>54.3</c:v>
                </c:pt>
              </c:numCache>
            </c:numRef>
          </c:val>
          <c:extLst>
            <c:ext xmlns:c16="http://schemas.microsoft.com/office/drawing/2014/chart" uri="{C3380CC4-5D6E-409C-BE32-E72D297353CC}">
              <c16:uniqueId val="{00000000-3FDB-4DF3-B639-C9C288BAB9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FDB-4DF3-B639-C9C288BAB9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72.41</c:v>
                </c:pt>
                <c:pt idx="1">
                  <c:v>72.900000000000006</c:v>
                </c:pt>
                <c:pt idx="2">
                  <c:v>74.42</c:v>
                </c:pt>
                <c:pt idx="3">
                  <c:v>65.34</c:v>
                </c:pt>
                <c:pt idx="4">
                  <c:v>65.77</c:v>
                </c:pt>
              </c:numCache>
            </c:numRef>
          </c:val>
          <c:extLst>
            <c:ext xmlns:c16="http://schemas.microsoft.com/office/drawing/2014/chart" uri="{C3380CC4-5D6E-409C-BE32-E72D297353CC}">
              <c16:uniqueId val="{00000000-8E3C-4AE2-94A3-381AC3410C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8E3C-4AE2-94A3-381AC3410C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112.05</c:v>
                </c:pt>
                <c:pt idx="1">
                  <c:v>83.56</c:v>
                </c:pt>
                <c:pt idx="2">
                  <c:v>71.11</c:v>
                </c:pt>
                <c:pt idx="3">
                  <c:v>65.72</c:v>
                </c:pt>
                <c:pt idx="4">
                  <c:v>52.03</c:v>
                </c:pt>
              </c:numCache>
            </c:numRef>
          </c:val>
          <c:extLst>
            <c:ext xmlns:c16="http://schemas.microsoft.com/office/drawing/2014/chart" uri="{C3380CC4-5D6E-409C-BE32-E72D297353CC}">
              <c16:uniqueId val="{00000000-996E-412C-9D3D-F4725C88A0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96E-412C-9D3D-F4725C88A0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383.41</c:v>
                </c:pt>
                <c:pt idx="1">
                  <c:v>275.94</c:v>
                </c:pt>
                <c:pt idx="2">
                  <c:v>249.9</c:v>
                </c:pt>
                <c:pt idx="3">
                  <c:v>245.3</c:v>
                </c:pt>
                <c:pt idx="4">
                  <c:v>282.14999999999998</c:v>
                </c:pt>
              </c:numCache>
            </c:numRef>
          </c:val>
          <c:extLst>
            <c:ext xmlns:c16="http://schemas.microsoft.com/office/drawing/2014/chart" uri="{C3380CC4-5D6E-409C-BE32-E72D297353CC}">
              <c16:uniqueId val="{00000000-9E73-4197-B2DC-246D4F0803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E73-4197-B2DC-246D4F0803F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562.16</c:v>
                </c:pt>
                <c:pt idx="1">
                  <c:v>445.6</c:v>
                </c:pt>
                <c:pt idx="2">
                  <c:v>428.36</c:v>
                </c:pt>
                <c:pt idx="3">
                  <c:v>434.47</c:v>
                </c:pt>
                <c:pt idx="4">
                  <c:v>413.72</c:v>
                </c:pt>
              </c:numCache>
            </c:numRef>
          </c:val>
          <c:extLst>
            <c:ext xmlns:c16="http://schemas.microsoft.com/office/drawing/2014/chart" uri="{C3380CC4-5D6E-409C-BE32-E72D297353CC}">
              <c16:uniqueId val="{00000000-BC1C-447E-9F49-FA01D7EEEB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C1C-447E-9F49-FA01D7EEEB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65.150000000000006</c:v>
                </c:pt>
                <c:pt idx="1">
                  <c:v>82.35</c:v>
                </c:pt>
                <c:pt idx="2">
                  <c:v>82.05</c:v>
                </c:pt>
                <c:pt idx="3">
                  <c:v>77.39</c:v>
                </c:pt>
                <c:pt idx="4">
                  <c:v>79.36</c:v>
                </c:pt>
              </c:numCache>
            </c:numRef>
          </c:val>
          <c:extLst>
            <c:ext xmlns:c16="http://schemas.microsoft.com/office/drawing/2014/chart" uri="{C3380CC4-5D6E-409C-BE32-E72D297353CC}">
              <c16:uniqueId val="{00000000-13B9-4D7C-B667-7382C3CE29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3B9-4D7C-B667-7382C3CE29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202.17</c:v>
                </c:pt>
                <c:pt idx="1">
                  <c:v>196.99</c:v>
                </c:pt>
                <c:pt idx="2">
                  <c:v>197.6</c:v>
                </c:pt>
                <c:pt idx="3">
                  <c:v>210.66</c:v>
                </c:pt>
                <c:pt idx="4">
                  <c:v>206.31</c:v>
                </c:pt>
              </c:numCache>
            </c:numRef>
          </c:val>
          <c:extLst>
            <c:ext xmlns:c16="http://schemas.microsoft.com/office/drawing/2014/chart" uri="{C3380CC4-5D6E-409C-BE32-E72D297353CC}">
              <c16:uniqueId val="{00000000-F9D4-4F3F-989F-7AE3ADDC5D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9D4-4F3F-989F-7AE3ADDC5D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9" zoomScaleSheetLayoutView="89" workbookViewId="0">
      <selection activeCell="CE53" sqref="CE53"/>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富山県　南砺市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11</v>
      </c>
      <c r="C7" s="33"/>
      <c r="D7" s="33"/>
      <c r="E7" s="33"/>
      <c r="F7" s="33"/>
      <c r="G7" s="33"/>
      <c r="H7" s="33"/>
      <c r="I7" s="32" t="s">
        <v>16</v>
      </c>
      <c r="J7" s="33"/>
      <c r="K7" s="33"/>
      <c r="L7" s="33"/>
      <c r="M7" s="33"/>
      <c r="N7" s="33"/>
      <c r="O7" s="34"/>
      <c r="P7" s="35" t="s">
        <v>10</v>
      </c>
      <c r="Q7" s="35"/>
      <c r="R7" s="35"/>
      <c r="S7" s="35"/>
      <c r="T7" s="35"/>
      <c r="U7" s="35"/>
      <c r="V7" s="35"/>
      <c r="W7" s="35" t="s">
        <v>18</v>
      </c>
      <c r="X7" s="35"/>
      <c r="Y7" s="35"/>
      <c r="Z7" s="35"/>
      <c r="AA7" s="35"/>
      <c r="AB7" s="35"/>
      <c r="AC7" s="35"/>
      <c r="AD7" s="35" t="s">
        <v>7</v>
      </c>
      <c r="AE7" s="35"/>
      <c r="AF7" s="35"/>
      <c r="AG7" s="35"/>
      <c r="AH7" s="35"/>
      <c r="AI7" s="35"/>
      <c r="AJ7" s="35"/>
      <c r="AK7" s="2"/>
      <c r="AL7" s="35" t="s">
        <v>6</v>
      </c>
      <c r="AM7" s="35"/>
      <c r="AN7" s="35"/>
      <c r="AO7" s="35"/>
      <c r="AP7" s="35"/>
      <c r="AQ7" s="35"/>
      <c r="AR7" s="35"/>
      <c r="AS7" s="35"/>
      <c r="AT7" s="32" t="s">
        <v>12</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46071</v>
      </c>
      <c r="AM8" s="43"/>
      <c r="AN8" s="43"/>
      <c r="AO8" s="43"/>
      <c r="AP8" s="43"/>
      <c r="AQ8" s="43"/>
      <c r="AR8" s="43"/>
      <c r="AS8" s="43"/>
      <c r="AT8" s="44">
        <f>データ!$S$6</f>
        <v>668.64</v>
      </c>
      <c r="AU8" s="45"/>
      <c r="AV8" s="45"/>
      <c r="AW8" s="45"/>
      <c r="AX8" s="45"/>
      <c r="AY8" s="45"/>
      <c r="AZ8" s="45"/>
      <c r="BA8" s="45"/>
      <c r="BB8" s="46">
        <f>データ!$T$6</f>
        <v>68.900000000000006</v>
      </c>
      <c r="BC8" s="46"/>
      <c r="BD8" s="46"/>
      <c r="BE8" s="46"/>
      <c r="BF8" s="46"/>
      <c r="BG8" s="46"/>
      <c r="BH8" s="46"/>
      <c r="BI8" s="46"/>
      <c r="BJ8" s="3"/>
      <c r="BK8" s="3"/>
      <c r="BL8" s="47" t="s">
        <v>17</v>
      </c>
      <c r="BM8" s="48"/>
      <c r="BN8" s="49" t="s">
        <v>22</v>
      </c>
      <c r="BO8" s="49"/>
      <c r="BP8" s="49"/>
      <c r="BQ8" s="49"/>
      <c r="BR8" s="49"/>
      <c r="BS8" s="49"/>
      <c r="BT8" s="49"/>
      <c r="BU8" s="49"/>
      <c r="BV8" s="49"/>
      <c r="BW8" s="49"/>
      <c r="BX8" s="49"/>
      <c r="BY8" s="50"/>
    </row>
    <row r="9" spans="1:78" ht="18.75" customHeight="1" x14ac:dyDescent="0.2">
      <c r="A9" s="2"/>
      <c r="B9" s="32" t="s">
        <v>24</v>
      </c>
      <c r="C9" s="33"/>
      <c r="D9" s="33"/>
      <c r="E9" s="33"/>
      <c r="F9" s="33"/>
      <c r="G9" s="33"/>
      <c r="H9" s="33"/>
      <c r="I9" s="32" t="s">
        <v>26</v>
      </c>
      <c r="J9" s="33"/>
      <c r="K9" s="33"/>
      <c r="L9" s="33"/>
      <c r="M9" s="33"/>
      <c r="N9" s="33"/>
      <c r="O9" s="34"/>
      <c r="P9" s="35" t="s">
        <v>27</v>
      </c>
      <c r="Q9" s="35"/>
      <c r="R9" s="35"/>
      <c r="S9" s="35"/>
      <c r="T9" s="35"/>
      <c r="U9" s="35"/>
      <c r="V9" s="35"/>
      <c r="W9" s="35" t="s">
        <v>25</v>
      </c>
      <c r="X9" s="35"/>
      <c r="Y9" s="35"/>
      <c r="Z9" s="35"/>
      <c r="AA9" s="35"/>
      <c r="AB9" s="35"/>
      <c r="AC9" s="35"/>
      <c r="AD9" s="2"/>
      <c r="AE9" s="2"/>
      <c r="AF9" s="2"/>
      <c r="AG9" s="2"/>
      <c r="AH9" s="2"/>
      <c r="AI9" s="2"/>
      <c r="AJ9" s="2"/>
      <c r="AK9" s="2"/>
      <c r="AL9" s="35" t="s">
        <v>30</v>
      </c>
      <c r="AM9" s="35"/>
      <c r="AN9" s="35"/>
      <c r="AO9" s="35"/>
      <c r="AP9" s="35"/>
      <c r="AQ9" s="35"/>
      <c r="AR9" s="35"/>
      <c r="AS9" s="35"/>
      <c r="AT9" s="32" t="s">
        <v>32</v>
      </c>
      <c r="AU9" s="33"/>
      <c r="AV9" s="33"/>
      <c r="AW9" s="33"/>
      <c r="AX9" s="33"/>
      <c r="AY9" s="33"/>
      <c r="AZ9" s="33"/>
      <c r="BA9" s="33"/>
      <c r="BB9" s="35" t="s">
        <v>3</v>
      </c>
      <c r="BC9" s="35"/>
      <c r="BD9" s="35"/>
      <c r="BE9" s="35"/>
      <c r="BF9" s="35"/>
      <c r="BG9" s="35"/>
      <c r="BH9" s="35"/>
      <c r="BI9" s="35"/>
      <c r="BJ9" s="3"/>
      <c r="BK9" s="3"/>
      <c r="BL9" s="51" t="s">
        <v>34</v>
      </c>
      <c r="BM9" s="52"/>
      <c r="BN9" s="53" t="s">
        <v>35</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73.27</v>
      </c>
      <c r="J10" s="45"/>
      <c r="K10" s="45"/>
      <c r="L10" s="45"/>
      <c r="M10" s="45"/>
      <c r="N10" s="45"/>
      <c r="O10" s="55"/>
      <c r="P10" s="46">
        <f>データ!$P$6</f>
        <v>98.98</v>
      </c>
      <c r="Q10" s="46"/>
      <c r="R10" s="46"/>
      <c r="S10" s="46"/>
      <c r="T10" s="46"/>
      <c r="U10" s="46"/>
      <c r="V10" s="46"/>
      <c r="W10" s="43">
        <f>データ!$Q$6</f>
        <v>3190</v>
      </c>
      <c r="X10" s="43"/>
      <c r="Y10" s="43"/>
      <c r="Z10" s="43"/>
      <c r="AA10" s="43"/>
      <c r="AB10" s="43"/>
      <c r="AC10" s="43"/>
      <c r="AD10" s="2"/>
      <c r="AE10" s="2"/>
      <c r="AF10" s="2"/>
      <c r="AG10" s="2"/>
      <c r="AH10" s="2"/>
      <c r="AI10" s="2"/>
      <c r="AJ10" s="2"/>
      <c r="AK10" s="2"/>
      <c r="AL10" s="43">
        <f>データ!$U$6</f>
        <v>45238</v>
      </c>
      <c r="AM10" s="43"/>
      <c r="AN10" s="43"/>
      <c r="AO10" s="43"/>
      <c r="AP10" s="43"/>
      <c r="AQ10" s="43"/>
      <c r="AR10" s="43"/>
      <c r="AS10" s="43"/>
      <c r="AT10" s="44">
        <f>データ!$V$6</f>
        <v>193.08</v>
      </c>
      <c r="AU10" s="45"/>
      <c r="AV10" s="45"/>
      <c r="AW10" s="45"/>
      <c r="AX10" s="45"/>
      <c r="AY10" s="45"/>
      <c r="AZ10" s="45"/>
      <c r="BA10" s="45"/>
      <c r="BB10" s="46">
        <f>データ!$W$6</f>
        <v>234.3</v>
      </c>
      <c r="BC10" s="46"/>
      <c r="BD10" s="46"/>
      <c r="BE10" s="46"/>
      <c r="BF10" s="46"/>
      <c r="BG10" s="46"/>
      <c r="BH10" s="46"/>
      <c r="BI10" s="46"/>
      <c r="BJ10" s="2"/>
      <c r="BK10" s="2"/>
      <c r="BL10" s="56" t="s">
        <v>37</v>
      </c>
      <c r="BM10" s="57"/>
      <c r="BN10" s="58" t="s">
        <v>39</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42</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8"/>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8"/>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8"/>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8"/>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8"/>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8"/>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8"/>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8"/>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8"/>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8"/>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8"/>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8"/>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8"/>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8"/>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8"/>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8"/>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8"/>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8"/>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8"/>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8"/>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8"/>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8"/>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8"/>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8"/>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8"/>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8"/>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8"/>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8"/>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45</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5</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81"/>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81"/>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81"/>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81"/>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81"/>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81"/>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81"/>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81"/>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81"/>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81"/>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81"/>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81"/>
      <c r="BM59" s="79"/>
      <c r="BN59" s="79"/>
      <c r="BO59" s="79"/>
      <c r="BP59" s="79"/>
      <c r="BQ59" s="79"/>
      <c r="BR59" s="79"/>
      <c r="BS59" s="79"/>
      <c r="BT59" s="79"/>
      <c r="BU59" s="79"/>
      <c r="BV59" s="79"/>
      <c r="BW59" s="79"/>
      <c r="BX59" s="79"/>
      <c r="BY59" s="79"/>
      <c r="BZ59" s="80"/>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1"/>
      <c r="BM60" s="79"/>
      <c r="BN60" s="79"/>
      <c r="BO60" s="79"/>
      <c r="BP60" s="79"/>
      <c r="BQ60" s="79"/>
      <c r="BR60" s="79"/>
      <c r="BS60" s="79"/>
      <c r="BT60" s="79"/>
      <c r="BU60" s="79"/>
      <c r="BV60" s="79"/>
      <c r="BW60" s="79"/>
      <c r="BX60" s="79"/>
      <c r="BY60" s="79"/>
      <c r="BZ60" s="80"/>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1"/>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81"/>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81"/>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14</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82" t="s">
        <v>110</v>
      </c>
      <c r="BM66" s="83"/>
      <c r="BN66" s="83"/>
      <c r="BO66" s="83"/>
      <c r="BP66" s="83"/>
      <c r="BQ66" s="83"/>
      <c r="BR66" s="83"/>
      <c r="BS66" s="83"/>
      <c r="BT66" s="83"/>
      <c r="BU66" s="83"/>
      <c r="BV66" s="83"/>
      <c r="BW66" s="83"/>
      <c r="BX66" s="83"/>
      <c r="BY66" s="83"/>
      <c r="BZ66" s="8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85"/>
      <c r="BM67" s="83"/>
      <c r="BN67" s="83"/>
      <c r="BO67" s="83"/>
      <c r="BP67" s="83"/>
      <c r="BQ67" s="83"/>
      <c r="BR67" s="83"/>
      <c r="BS67" s="83"/>
      <c r="BT67" s="83"/>
      <c r="BU67" s="83"/>
      <c r="BV67" s="83"/>
      <c r="BW67" s="83"/>
      <c r="BX67" s="83"/>
      <c r="BY67" s="83"/>
      <c r="BZ67" s="8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85"/>
      <c r="BM68" s="83"/>
      <c r="BN68" s="83"/>
      <c r="BO68" s="83"/>
      <c r="BP68" s="83"/>
      <c r="BQ68" s="83"/>
      <c r="BR68" s="83"/>
      <c r="BS68" s="83"/>
      <c r="BT68" s="83"/>
      <c r="BU68" s="83"/>
      <c r="BV68" s="83"/>
      <c r="BW68" s="83"/>
      <c r="BX68" s="83"/>
      <c r="BY68" s="83"/>
      <c r="BZ68" s="8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85"/>
      <c r="BM69" s="83"/>
      <c r="BN69" s="83"/>
      <c r="BO69" s="83"/>
      <c r="BP69" s="83"/>
      <c r="BQ69" s="83"/>
      <c r="BR69" s="83"/>
      <c r="BS69" s="83"/>
      <c r="BT69" s="83"/>
      <c r="BU69" s="83"/>
      <c r="BV69" s="83"/>
      <c r="BW69" s="83"/>
      <c r="BX69" s="83"/>
      <c r="BY69" s="83"/>
      <c r="BZ69" s="8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85"/>
      <c r="BM70" s="83"/>
      <c r="BN70" s="83"/>
      <c r="BO70" s="83"/>
      <c r="BP70" s="83"/>
      <c r="BQ70" s="83"/>
      <c r="BR70" s="83"/>
      <c r="BS70" s="83"/>
      <c r="BT70" s="83"/>
      <c r="BU70" s="83"/>
      <c r="BV70" s="83"/>
      <c r="BW70" s="83"/>
      <c r="BX70" s="83"/>
      <c r="BY70" s="83"/>
      <c r="BZ70" s="8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85"/>
      <c r="BM71" s="83"/>
      <c r="BN71" s="83"/>
      <c r="BO71" s="83"/>
      <c r="BP71" s="83"/>
      <c r="BQ71" s="83"/>
      <c r="BR71" s="83"/>
      <c r="BS71" s="83"/>
      <c r="BT71" s="83"/>
      <c r="BU71" s="83"/>
      <c r="BV71" s="83"/>
      <c r="BW71" s="83"/>
      <c r="BX71" s="83"/>
      <c r="BY71" s="83"/>
      <c r="BZ71" s="8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85"/>
      <c r="BM72" s="83"/>
      <c r="BN72" s="83"/>
      <c r="BO72" s="83"/>
      <c r="BP72" s="83"/>
      <c r="BQ72" s="83"/>
      <c r="BR72" s="83"/>
      <c r="BS72" s="83"/>
      <c r="BT72" s="83"/>
      <c r="BU72" s="83"/>
      <c r="BV72" s="83"/>
      <c r="BW72" s="83"/>
      <c r="BX72" s="83"/>
      <c r="BY72" s="83"/>
      <c r="BZ72" s="8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85"/>
      <c r="BM73" s="83"/>
      <c r="BN73" s="83"/>
      <c r="BO73" s="83"/>
      <c r="BP73" s="83"/>
      <c r="BQ73" s="83"/>
      <c r="BR73" s="83"/>
      <c r="BS73" s="83"/>
      <c r="BT73" s="83"/>
      <c r="BU73" s="83"/>
      <c r="BV73" s="83"/>
      <c r="BW73" s="83"/>
      <c r="BX73" s="83"/>
      <c r="BY73" s="83"/>
      <c r="BZ73" s="8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85"/>
      <c r="BM74" s="83"/>
      <c r="BN74" s="83"/>
      <c r="BO74" s="83"/>
      <c r="BP74" s="83"/>
      <c r="BQ74" s="83"/>
      <c r="BR74" s="83"/>
      <c r="BS74" s="83"/>
      <c r="BT74" s="83"/>
      <c r="BU74" s="83"/>
      <c r="BV74" s="83"/>
      <c r="BW74" s="83"/>
      <c r="BX74" s="83"/>
      <c r="BY74" s="83"/>
      <c r="BZ74" s="8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85"/>
      <c r="BM75" s="83"/>
      <c r="BN75" s="83"/>
      <c r="BO75" s="83"/>
      <c r="BP75" s="83"/>
      <c r="BQ75" s="83"/>
      <c r="BR75" s="83"/>
      <c r="BS75" s="83"/>
      <c r="BT75" s="83"/>
      <c r="BU75" s="83"/>
      <c r="BV75" s="83"/>
      <c r="BW75" s="83"/>
      <c r="BX75" s="83"/>
      <c r="BY75" s="83"/>
      <c r="BZ75" s="8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85"/>
      <c r="BM76" s="83"/>
      <c r="BN76" s="83"/>
      <c r="BO76" s="83"/>
      <c r="BP76" s="83"/>
      <c r="BQ76" s="83"/>
      <c r="BR76" s="83"/>
      <c r="BS76" s="83"/>
      <c r="BT76" s="83"/>
      <c r="BU76" s="83"/>
      <c r="BV76" s="83"/>
      <c r="BW76" s="83"/>
      <c r="BX76" s="83"/>
      <c r="BY76" s="83"/>
      <c r="BZ76" s="8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85"/>
      <c r="BM77" s="83"/>
      <c r="BN77" s="83"/>
      <c r="BO77" s="83"/>
      <c r="BP77" s="83"/>
      <c r="BQ77" s="83"/>
      <c r="BR77" s="83"/>
      <c r="BS77" s="83"/>
      <c r="BT77" s="83"/>
      <c r="BU77" s="83"/>
      <c r="BV77" s="83"/>
      <c r="BW77" s="83"/>
      <c r="BX77" s="83"/>
      <c r="BY77" s="83"/>
      <c r="BZ77" s="8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85"/>
      <c r="BM78" s="83"/>
      <c r="BN78" s="83"/>
      <c r="BO78" s="83"/>
      <c r="BP78" s="83"/>
      <c r="BQ78" s="83"/>
      <c r="BR78" s="83"/>
      <c r="BS78" s="83"/>
      <c r="BT78" s="83"/>
      <c r="BU78" s="83"/>
      <c r="BV78" s="83"/>
      <c r="BW78" s="83"/>
      <c r="BX78" s="83"/>
      <c r="BY78" s="83"/>
      <c r="BZ78" s="84"/>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85"/>
      <c r="BM79" s="83"/>
      <c r="BN79" s="83"/>
      <c r="BO79" s="83"/>
      <c r="BP79" s="83"/>
      <c r="BQ79" s="83"/>
      <c r="BR79" s="83"/>
      <c r="BS79" s="83"/>
      <c r="BT79" s="83"/>
      <c r="BU79" s="83"/>
      <c r="BV79" s="83"/>
      <c r="BW79" s="83"/>
      <c r="BX79" s="83"/>
      <c r="BY79" s="83"/>
      <c r="BZ79" s="84"/>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85"/>
      <c r="BM80" s="83"/>
      <c r="BN80" s="83"/>
      <c r="BO80" s="83"/>
      <c r="BP80" s="83"/>
      <c r="BQ80" s="83"/>
      <c r="BR80" s="83"/>
      <c r="BS80" s="83"/>
      <c r="BT80" s="83"/>
      <c r="BU80" s="83"/>
      <c r="BV80" s="83"/>
      <c r="BW80" s="83"/>
      <c r="BX80" s="83"/>
      <c r="BY80" s="83"/>
      <c r="BZ80" s="84"/>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85"/>
      <c r="BM81" s="83"/>
      <c r="BN81" s="83"/>
      <c r="BO81" s="83"/>
      <c r="BP81" s="83"/>
      <c r="BQ81" s="83"/>
      <c r="BR81" s="83"/>
      <c r="BS81" s="83"/>
      <c r="BT81" s="83"/>
      <c r="BU81" s="83"/>
      <c r="BV81" s="83"/>
      <c r="BW81" s="83"/>
      <c r="BX81" s="83"/>
      <c r="BY81" s="83"/>
      <c r="BZ81" s="84"/>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6"/>
      <c r="BM82" s="87"/>
      <c r="BN82" s="87"/>
      <c r="BO82" s="87"/>
      <c r="BP82" s="87"/>
      <c r="BQ82" s="87"/>
      <c r="BR82" s="87"/>
      <c r="BS82" s="87"/>
      <c r="BT82" s="87"/>
      <c r="BU82" s="87"/>
      <c r="BV82" s="87"/>
      <c r="BW82" s="87"/>
      <c r="BX82" s="87"/>
      <c r="BY82" s="87"/>
      <c r="BZ82" s="88"/>
    </row>
    <row r="83" spans="1:78" x14ac:dyDescent="0.2">
      <c r="C83" s="10"/>
    </row>
    <row r="84" spans="1:78" hidden="1" x14ac:dyDescent="0.2">
      <c r="B84" s="6" t="s">
        <v>47</v>
      </c>
      <c r="C84" s="6"/>
      <c r="D84" s="6"/>
      <c r="E84" s="6" t="s">
        <v>48</v>
      </c>
      <c r="F84" s="6" t="s">
        <v>50</v>
      </c>
      <c r="G84" s="6" t="s">
        <v>52</v>
      </c>
      <c r="H84" s="6" t="s">
        <v>46</v>
      </c>
      <c r="I84" s="6" t="s">
        <v>15</v>
      </c>
      <c r="J84" s="6" t="s">
        <v>31</v>
      </c>
      <c r="K84" s="6" t="s">
        <v>53</v>
      </c>
      <c r="L84" s="6" t="s">
        <v>54</v>
      </c>
      <c r="M84" s="6" t="s">
        <v>36</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wUK8uqFSP2M8DqO3knUzDK8bbBHRLAfOo//5SoxRTeZKMBI9nBSWA2B4JcLtaaQS5Gn1Ns1O0btEO62+8270ow==" saltValue="AlU3hZKTxcewOyBrQXLNc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workbookViewId="0"/>
  </sheetViews>
  <sheetFormatPr defaultRowHeight="13" x14ac:dyDescent="0.2"/>
  <cols>
    <col min="2" max="144" width="11.90625" customWidth="1"/>
  </cols>
  <sheetData>
    <row r="1" spans="1:144" x14ac:dyDescent="0.2">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21</v>
      </c>
      <c r="B3" s="17" t="s">
        <v>55</v>
      </c>
      <c r="C3" s="17" t="s">
        <v>62</v>
      </c>
      <c r="D3" s="17" t="s">
        <v>40</v>
      </c>
      <c r="E3" s="17" t="s">
        <v>8</v>
      </c>
      <c r="F3" s="17" t="s">
        <v>9</v>
      </c>
      <c r="G3" s="17" t="s">
        <v>28</v>
      </c>
      <c r="H3" s="91" t="s">
        <v>33</v>
      </c>
      <c r="I3" s="92"/>
      <c r="J3" s="92"/>
      <c r="K3" s="92"/>
      <c r="L3" s="92"/>
      <c r="M3" s="92"/>
      <c r="N3" s="92"/>
      <c r="O3" s="92"/>
      <c r="P3" s="92"/>
      <c r="Q3" s="92"/>
      <c r="R3" s="92"/>
      <c r="S3" s="92"/>
      <c r="T3" s="92"/>
      <c r="U3" s="92"/>
      <c r="V3" s="92"/>
      <c r="W3" s="93"/>
      <c r="X3" s="89" t="s">
        <v>59</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13</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15" t="s">
        <v>63</v>
      </c>
      <c r="B4" s="18"/>
      <c r="C4" s="18"/>
      <c r="D4" s="18"/>
      <c r="E4" s="18"/>
      <c r="F4" s="18"/>
      <c r="G4" s="18"/>
      <c r="H4" s="94"/>
      <c r="I4" s="95"/>
      <c r="J4" s="95"/>
      <c r="K4" s="95"/>
      <c r="L4" s="95"/>
      <c r="M4" s="95"/>
      <c r="N4" s="95"/>
      <c r="O4" s="95"/>
      <c r="P4" s="95"/>
      <c r="Q4" s="95"/>
      <c r="R4" s="95"/>
      <c r="S4" s="95"/>
      <c r="T4" s="95"/>
      <c r="U4" s="95"/>
      <c r="V4" s="95"/>
      <c r="W4" s="96"/>
      <c r="X4" s="90" t="s">
        <v>57</v>
      </c>
      <c r="Y4" s="90"/>
      <c r="Z4" s="90"/>
      <c r="AA4" s="90"/>
      <c r="AB4" s="90"/>
      <c r="AC4" s="90"/>
      <c r="AD4" s="90"/>
      <c r="AE4" s="90"/>
      <c r="AF4" s="90"/>
      <c r="AG4" s="90"/>
      <c r="AH4" s="90"/>
      <c r="AI4" s="90" t="s">
        <v>49</v>
      </c>
      <c r="AJ4" s="90"/>
      <c r="AK4" s="90"/>
      <c r="AL4" s="90"/>
      <c r="AM4" s="90"/>
      <c r="AN4" s="90"/>
      <c r="AO4" s="90"/>
      <c r="AP4" s="90"/>
      <c r="AQ4" s="90"/>
      <c r="AR4" s="90"/>
      <c r="AS4" s="90"/>
      <c r="AT4" s="90" t="s">
        <v>43</v>
      </c>
      <c r="AU4" s="90"/>
      <c r="AV4" s="90"/>
      <c r="AW4" s="90"/>
      <c r="AX4" s="90"/>
      <c r="AY4" s="90"/>
      <c r="AZ4" s="90"/>
      <c r="BA4" s="90"/>
      <c r="BB4" s="90"/>
      <c r="BC4" s="90"/>
      <c r="BD4" s="90"/>
      <c r="BE4" s="90" t="s">
        <v>1</v>
      </c>
      <c r="BF4" s="90"/>
      <c r="BG4" s="90"/>
      <c r="BH4" s="90"/>
      <c r="BI4" s="90"/>
      <c r="BJ4" s="90"/>
      <c r="BK4" s="90"/>
      <c r="BL4" s="90"/>
      <c r="BM4" s="90"/>
      <c r="BN4" s="90"/>
      <c r="BO4" s="90"/>
      <c r="BP4" s="90" t="s">
        <v>38</v>
      </c>
      <c r="BQ4" s="90"/>
      <c r="BR4" s="90"/>
      <c r="BS4" s="90"/>
      <c r="BT4" s="90"/>
      <c r="BU4" s="90"/>
      <c r="BV4" s="90"/>
      <c r="BW4" s="90"/>
      <c r="BX4" s="90"/>
      <c r="BY4" s="90"/>
      <c r="BZ4" s="90"/>
      <c r="CA4" s="90" t="s">
        <v>64</v>
      </c>
      <c r="CB4" s="90"/>
      <c r="CC4" s="90"/>
      <c r="CD4" s="90"/>
      <c r="CE4" s="90"/>
      <c r="CF4" s="90"/>
      <c r="CG4" s="90"/>
      <c r="CH4" s="90"/>
      <c r="CI4" s="90"/>
      <c r="CJ4" s="90"/>
      <c r="CK4" s="90"/>
      <c r="CL4" s="90" t="s">
        <v>65</v>
      </c>
      <c r="CM4" s="90"/>
      <c r="CN4" s="90"/>
      <c r="CO4" s="90"/>
      <c r="CP4" s="90"/>
      <c r="CQ4" s="90"/>
      <c r="CR4" s="90"/>
      <c r="CS4" s="90"/>
      <c r="CT4" s="90"/>
      <c r="CU4" s="90"/>
      <c r="CV4" s="90"/>
      <c r="CW4" s="90" t="s">
        <v>67</v>
      </c>
      <c r="CX4" s="90"/>
      <c r="CY4" s="90"/>
      <c r="CZ4" s="90"/>
      <c r="DA4" s="90"/>
      <c r="DB4" s="90"/>
      <c r="DC4" s="90"/>
      <c r="DD4" s="90"/>
      <c r="DE4" s="90"/>
      <c r="DF4" s="90"/>
      <c r="DG4" s="90"/>
      <c r="DH4" s="90" t="s">
        <v>68</v>
      </c>
      <c r="DI4" s="90"/>
      <c r="DJ4" s="90"/>
      <c r="DK4" s="90"/>
      <c r="DL4" s="90"/>
      <c r="DM4" s="90"/>
      <c r="DN4" s="90"/>
      <c r="DO4" s="90"/>
      <c r="DP4" s="90"/>
      <c r="DQ4" s="90"/>
      <c r="DR4" s="90"/>
      <c r="DS4" s="90" t="s">
        <v>0</v>
      </c>
      <c r="DT4" s="90"/>
      <c r="DU4" s="90"/>
      <c r="DV4" s="90"/>
      <c r="DW4" s="90"/>
      <c r="DX4" s="90"/>
      <c r="DY4" s="90"/>
      <c r="DZ4" s="90"/>
      <c r="EA4" s="90"/>
      <c r="EB4" s="90"/>
      <c r="EC4" s="90"/>
      <c r="ED4" s="90" t="s">
        <v>69</v>
      </c>
      <c r="EE4" s="90"/>
      <c r="EF4" s="90"/>
      <c r="EG4" s="90"/>
      <c r="EH4" s="90"/>
      <c r="EI4" s="90"/>
      <c r="EJ4" s="90"/>
      <c r="EK4" s="90"/>
      <c r="EL4" s="90"/>
      <c r="EM4" s="90"/>
      <c r="EN4" s="90"/>
    </row>
    <row r="5" spans="1:144" x14ac:dyDescent="0.2">
      <c r="A5" s="15" t="s">
        <v>29</v>
      </c>
      <c r="B5" s="19"/>
      <c r="C5" s="19"/>
      <c r="D5" s="19"/>
      <c r="E5" s="19"/>
      <c r="F5" s="19"/>
      <c r="G5" s="19"/>
      <c r="H5" s="24" t="s">
        <v>61</v>
      </c>
      <c r="I5" s="24" t="s">
        <v>70</v>
      </c>
      <c r="J5" s="24" t="s">
        <v>71</v>
      </c>
      <c r="K5" s="24" t="s">
        <v>72</v>
      </c>
      <c r="L5" s="24" t="s">
        <v>73</v>
      </c>
      <c r="M5" s="24" t="s">
        <v>7</v>
      </c>
      <c r="N5" s="24" t="s">
        <v>74</v>
      </c>
      <c r="O5" s="24" t="s">
        <v>75</v>
      </c>
      <c r="P5" s="24" t="s">
        <v>76</v>
      </c>
      <c r="Q5" s="24" t="s">
        <v>77</v>
      </c>
      <c r="R5" s="24" t="s">
        <v>78</v>
      </c>
      <c r="S5" s="24" t="s">
        <v>79</v>
      </c>
      <c r="T5" s="24" t="s">
        <v>66</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47</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2024</v>
      </c>
      <c r="C6" s="20">
        <f t="shared" si="1"/>
        <v>162108</v>
      </c>
      <c r="D6" s="20">
        <f t="shared" si="1"/>
        <v>46</v>
      </c>
      <c r="E6" s="20">
        <f t="shared" si="1"/>
        <v>1</v>
      </c>
      <c r="F6" s="20">
        <f t="shared" si="1"/>
        <v>0</v>
      </c>
      <c r="G6" s="20">
        <f t="shared" si="1"/>
        <v>1</v>
      </c>
      <c r="H6" s="20" t="str">
        <f t="shared" si="1"/>
        <v>富山県　南砺市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73.27</v>
      </c>
      <c r="P6" s="25">
        <f t="shared" si="1"/>
        <v>98.98</v>
      </c>
      <c r="Q6" s="25">
        <f t="shared" si="1"/>
        <v>3190</v>
      </c>
      <c r="R6" s="25">
        <f t="shared" si="1"/>
        <v>46071</v>
      </c>
      <c r="S6" s="25">
        <f t="shared" si="1"/>
        <v>668.64</v>
      </c>
      <c r="T6" s="25">
        <f t="shared" si="1"/>
        <v>68.900000000000006</v>
      </c>
      <c r="U6" s="25">
        <f t="shared" si="1"/>
        <v>45238</v>
      </c>
      <c r="V6" s="25">
        <f t="shared" si="1"/>
        <v>193.08</v>
      </c>
      <c r="W6" s="25">
        <f t="shared" si="1"/>
        <v>234.3</v>
      </c>
      <c r="X6" s="27">
        <f t="shared" ref="X6:AG6" si="2">IF(X7="",NA(),X7)</f>
        <v>103.06</v>
      </c>
      <c r="Y6" s="27">
        <f t="shared" si="2"/>
        <v>107.79</v>
      </c>
      <c r="Z6" s="27">
        <f t="shared" si="2"/>
        <v>109.43</v>
      </c>
      <c r="AA6" s="27">
        <f t="shared" si="2"/>
        <v>105.54</v>
      </c>
      <c r="AB6" s="27">
        <f t="shared" si="2"/>
        <v>109.45</v>
      </c>
      <c r="AC6" s="27">
        <f t="shared" si="2"/>
        <v>108.83</v>
      </c>
      <c r="AD6" s="27">
        <f t="shared" si="2"/>
        <v>109.23</v>
      </c>
      <c r="AE6" s="27">
        <f t="shared" si="2"/>
        <v>108.04</v>
      </c>
      <c r="AF6" s="27">
        <f t="shared" si="2"/>
        <v>107.49</v>
      </c>
      <c r="AG6" s="27">
        <f t="shared" si="2"/>
        <v>107.15</v>
      </c>
      <c r="AH6" s="25" t="str">
        <f>IF(AH7="","",IF(AH7="-","【-】","【"&amp;SUBSTITUTE(TEXT(AH7,"#,##0.00"),"-","△")&amp;"】"))</f>
        <v>【107.26】</v>
      </c>
      <c r="AI6" s="27">
        <f t="shared" ref="AI6:AR6" si="3">IF(AI7="",NA(),AI7)</f>
        <v>112.05</v>
      </c>
      <c r="AJ6" s="27">
        <f t="shared" si="3"/>
        <v>83.56</v>
      </c>
      <c r="AK6" s="27">
        <f t="shared" si="3"/>
        <v>71.11</v>
      </c>
      <c r="AL6" s="27">
        <f t="shared" si="3"/>
        <v>65.72</v>
      </c>
      <c r="AM6" s="27">
        <f t="shared" si="3"/>
        <v>52.03</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383.41</v>
      </c>
      <c r="AU6" s="27">
        <f t="shared" si="4"/>
        <v>275.94</v>
      </c>
      <c r="AV6" s="27">
        <f t="shared" si="4"/>
        <v>249.9</v>
      </c>
      <c r="AW6" s="27">
        <f t="shared" si="4"/>
        <v>245.3</v>
      </c>
      <c r="AX6" s="27">
        <f t="shared" si="4"/>
        <v>282.14999999999998</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562.16</v>
      </c>
      <c r="BF6" s="27">
        <f t="shared" si="5"/>
        <v>445.6</v>
      </c>
      <c r="BG6" s="27">
        <f t="shared" si="5"/>
        <v>428.36</v>
      </c>
      <c r="BH6" s="27">
        <f t="shared" si="5"/>
        <v>434.47</v>
      </c>
      <c r="BI6" s="27">
        <f t="shared" si="5"/>
        <v>413.72</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65.150000000000006</v>
      </c>
      <c r="BQ6" s="27">
        <f t="shared" si="6"/>
        <v>82.35</v>
      </c>
      <c r="BR6" s="27">
        <f t="shared" si="6"/>
        <v>82.05</v>
      </c>
      <c r="BS6" s="27">
        <f t="shared" si="6"/>
        <v>77.39</v>
      </c>
      <c r="BT6" s="27">
        <f t="shared" si="6"/>
        <v>79.36</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202.17</v>
      </c>
      <c r="CB6" s="27">
        <f t="shared" si="7"/>
        <v>196.99</v>
      </c>
      <c r="CC6" s="27">
        <f t="shared" si="7"/>
        <v>197.6</v>
      </c>
      <c r="CD6" s="27">
        <f t="shared" si="7"/>
        <v>210.66</v>
      </c>
      <c r="CE6" s="27">
        <f t="shared" si="7"/>
        <v>206.31</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60.2</v>
      </c>
      <c r="CM6" s="27">
        <f t="shared" si="8"/>
        <v>58.09</v>
      </c>
      <c r="CN6" s="27">
        <f t="shared" si="8"/>
        <v>58.61</v>
      </c>
      <c r="CO6" s="27">
        <f t="shared" si="8"/>
        <v>56.19</v>
      </c>
      <c r="CP6" s="27">
        <f t="shared" si="8"/>
        <v>58.74</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81.260000000000005</v>
      </c>
      <c r="CX6" s="27">
        <f t="shared" si="9"/>
        <v>82.25</v>
      </c>
      <c r="CY6" s="27">
        <f t="shared" si="9"/>
        <v>81.22</v>
      </c>
      <c r="CZ6" s="27">
        <f t="shared" si="9"/>
        <v>81.3</v>
      </c>
      <c r="DA6" s="27">
        <f t="shared" si="9"/>
        <v>78.03</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50.44</v>
      </c>
      <c r="DI6" s="27">
        <f t="shared" si="10"/>
        <v>51.43</v>
      </c>
      <c r="DJ6" s="27">
        <f t="shared" si="10"/>
        <v>52.29</v>
      </c>
      <c r="DK6" s="27">
        <f t="shared" si="10"/>
        <v>53.28</v>
      </c>
      <c r="DL6" s="27">
        <f t="shared" si="10"/>
        <v>54.3</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72.41</v>
      </c>
      <c r="DT6" s="27">
        <f t="shared" si="11"/>
        <v>72.900000000000006</v>
      </c>
      <c r="DU6" s="27">
        <f t="shared" si="11"/>
        <v>74.42</v>
      </c>
      <c r="DV6" s="27">
        <f t="shared" si="11"/>
        <v>65.34</v>
      </c>
      <c r="DW6" s="27">
        <f t="shared" si="11"/>
        <v>65.77</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0.52</v>
      </c>
      <c r="EE6" s="27">
        <f t="shared" si="12"/>
        <v>0.43</v>
      </c>
      <c r="EF6" s="27">
        <f t="shared" si="12"/>
        <v>0.63</v>
      </c>
      <c r="EG6" s="27">
        <f t="shared" si="12"/>
        <v>0.7</v>
      </c>
      <c r="EH6" s="27">
        <f t="shared" si="12"/>
        <v>0.57999999999999996</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2">
      <c r="A7" s="15"/>
      <c r="B7" s="21">
        <v>2024</v>
      </c>
      <c r="C7" s="21">
        <v>162108</v>
      </c>
      <c r="D7" s="21">
        <v>46</v>
      </c>
      <c r="E7" s="21">
        <v>1</v>
      </c>
      <c r="F7" s="21">
        <v>0</v>
      </c>
      <c r="G7" s="21">
        <v>1</v>
      </c>
      <c r="H7" s="21" t="s">
        <v>95</v>
      </c>
      <c r="I7" s="21" t="s">
        <v>96</v>
      </c>
      <c r="J7" s="21" t="s">
        <v>97</v>
      </c>
      <c r="K7" s="21" t="s">
        <v>98</v>
      </c>
      <c r="L7" s="21" t="s">
        <v>23</v>
      </c>
      <c r="M7" s="21" t="s">
        <v>4</v>
      </c>
      <c r="N7" s="26" t="s">
        <v>99</v>
      </c>
      <c r="O7" s="26">
        <v>73.27</v>
      </c>
      <c r="P7" s="26">
        <v>98.98</v>
      </c>
      <c r="Q7" s="26">
        <v>3190</v>
      </c>
      <c r="R7" s="26">
        <v>46071</v>
      </c>
      <c r="S7" s="26">
        <v>668.64</v>
      </c>
      <c r="T7" s="26">
        <v>68.900000000000006</v>
      </c>
      <c r="U7" s="26">
        <v>45238</v>
      </c>
      <c r="V7" s="26">
        <v>193.08</v>
      </c>
      <c r="W7" s="26">
        <v>234.3</v>
      </c>
      <c r="X7" s="26">
        <v>103.06</v>
      </c>
      <c r="Y7" s="26">
        <v>107.79</v>
      </c>
      <c r="Z7" s="26">
        <v>109.43</v>
      </c>
      <c r="AA7" s="26">
        <v>105.54</v>
      </c>
      <c r="AB7" s="26">
        <v>109.45</v>
      </c>
      <c r="AC7" s="26">
        <v>108.83</v>
      </c>
      <c r="AD7" s="26">
        <v>109.23</v>
      </c>
      <c r="AE7" s="26">
        <v>108.04</v>
      </c>
      <c r="AF7" s="26">
        <v>107.49</v>
      </c>
      <c r="AG7" s="26">
        <v>107.15</v>
      </c>
      <c r="AH7" s="26">
        <v>107.26</v>
      </c>
      <c r="AI7" s="26">
        <v>112.05</v>
      </c>
      <c r="AJ7" s="26">
        <v>83.56</v>
      </c>
      <c r="AK7" s="26">
        <v>71.11</v>
      </c>
      <c r="AL7" s="26">
        <v>65.72</v>
      </c>
      <c r="AM7" s="26">
        <v>52.03</v>
      </c>
      <c r="AN7" s="26">
        <v>4.34</v>
      </c>
      <c r="AO7" s="26">
        <v>4.6900000000000004</v>
      </c>
      <c r="AP7" s="26">
        <v>4.72</v>
      </c>
      <c r="AQ7" s="26">
        <v>5.76</v>
      </c>
      <c r="AR7" s="26">
        <v>4.74</v>
      </c>
      <c r="AS7" s="26">
        <v>1.61</v>
      </c>
      <c r="AT7" s="26">
        <v>383.41</v>
      </c>
      <c r="AU7" s="26">
        <v>275.94</v>
      </c>
      <c r="AV7" s="26">
        <v>249.9</v>
      </c>
      <c r="AW7" s="26">
        <v>245.3</v>
      </c>
      <c r="AX7" s="26">
        <v>282.14999999999998</v>
      </c>
      <c r="AY7" s="26">
        <v>327.77</v>
      </c>
      <c r="AZ7" s="26">
        <v>338.02</v>
      </c>
      <c r="BA7" s="26">
        <v>345.94</v>
      </c>
      <c r="BB7" s="26">
        <v>329.7</v>
      </c>
      <c r="BC7" s="26">
        <v>319.99</v>
      </c>
      <c r="BD7" s="26">
        <v>239.69</v>
      </c>
      <c r="BE7" s="26">
        <v>562.16</v>
      </c>
      <c r="BF7" s="26">
        <v>445.6</v>
      </c>
      <c r="BG7" s="26">
        <v>428.36</v>
      </c>
      <c r="BH7" s="26">
        <v>434.47</v>
      </c>
      <c r="BI7" s="26">
        <v>413.72</v>
      </c>
      <c r="BJ7" s="26">
        <v>397.1</v>
      </c>
      <c r="BK7" s="26">
        <v>379.91</v>
      </c>
      <c r="BL7" s="26">
        <v>386.61</v>
      </c>
      <c r="BM7" s="26">
        <v>381.56</v>
      </c>
      <c r="BN7" s="26">
        <v>365.55</v>
      </c>
      <c r="BO7" s="26">
        <v>264.86</v>
      </c>
      <c r="BP7" s="26">
        <v>65.150000000000006</v>
      </c>
      <c r="BQ7" s="26">
        <v>82.35</v>
      </c>
      <c r="BR7" s="26">
        <v>82.05</v>
      </c>
      <c r="BS7" s="26">
        <v>77.39</v>
      </c>
      <c r="BT7" s="26">
        <v>79.36</v>
      </c>
      <c r="BU7" s="26">
        <v>95.79</v>
      </c>
      <c r="BV7" s="26">
        <v>98.3</v>
      </c>
      <c r="BW7" s="26">
        <v>93.82</v>
      </c>
      <c r="BX7" s="26">
        <v>95.04</v>
      </c>
      <c r="BY7" s="26">
        <v>95.42</v>
      </c>
      <c r="BZ7" s="26">
        <v>97.59</v>
      </c>
      <c r="CA7" s="26">
        <v>202.17</v>
      </c>
      <c r="CB7" s="26">
        <v>196.99</v>
      </c>
      <c r="CC7" s="26">
        <v>197.6</v>
      </c>
      <c r="CD7" s="26">
        <v>210.66</v>
      </c>
      <c r="CE7" s="26">
        <v>206.31</v>
      </c>
      <c r="CF7" s="26">
        <v>171.13</v>
      </c>
      <c r="CG7" s="26">
        <v>173.7</v>
      </c>
      <c r="CH7" s="26">
        <v>178.94</v>
      </c>
      <c r="CI7" s="26">
        <v>180.19</v>
      </c>
      <c r="CJ7" s="26">
        <v>184.25</v>
      </c>
      <c r="CK7" s="26">
        <v>181.66</v>
      </c>
      <c r="CL7" s="26">
        <v>60.2</v>
      </c>
      <c r="CM7" s="26">
        <v>58.09</v>
      </c>
      <c r="CN7" s="26">
        <v>58.61</v>
      </c>
      <c r="CO7" s="26">
        <v>56.19</v>
      </c>
      <c r="CP7" s="26">
        <v>58.74</v>
      </c>
      <c r="CQ7" s="26">
        <v>60.12</v>
      </c>
      <c r="CR7" s="26">
        <v>60.34</v>
      </c>
      <c r="CS7" s="26">
        <v>59.54</v>
      </c>
      <c r="CT7" s="26">
        <v>59.26</v>
      </c>
      <c r="CU7" s="26">
        <v>60.44</v>
      </c>
      <c r="CV7" s="26">
        <v>60.21</v>
      </c>
      <c r="CW7" s="26">
        <v>81.260000000000005</v>
      </c>
      <c r="CX7" s="26">
        <v>82.25</v>
      </c>
      <c r="CY7" s="26">
        <v>81.22</v>
      </c>
      <c r="CZ7" s="26">
        <v>81.3</v>
      </c>
      <c r="DA7" s="26">
        <v>78.03</v>
      </c>
      <c r="DB7" s="26">
        <v>84.24</v>
      </c>
      <c r="DC7" s="26">
        <v>84.19</v>
      </c>
      <c r="DD7" s="26">
        <v>83.93</v>
      </c>
      <c r="DE7" s="26">
        <v>83.84</v>
      </c>
      <c r="DF7" s="26">
        <v>83.39</v>
      </c>
      <c r="DG7" s="26">
        <v>89.21</v>
      </c>
      <c r="DH7" s="26">
        <v>50.44</v>
      </c>
      <c r="DI7" s="26">
        <v>51.43</v>
      </c>
      <c r="DJ7" s="26">
        <v>52.29</v>
      </c>
      <c r="DK7" s="26">
        <v>53.28</v>
      </c>
      <c r="DL7" s="26">
        <v>54.3</v>
      </c>
      <c r="DM7" s="26">
        <v>48.83</v>
      </c>
      <c r="DN7" s="26">
        <v>49.96</v>
      </c>
      <c r="DO7" s="26">
        <v>50.82</v>
      </c>
      <c r="DP7" s="26">
        <v>51.82</v>
      </c>
      <c r="DQ7" s="26">
        <v>52.53</v>
      </c>
      <c r="DR7" s="26">
        <v>52.41</v>
      </c>
      <c r="DS7" s="26">
        <v>72.41</v>
      </c>
      <c r="DT7" s="26">
        <v>72.900000000000006</v>
      </c>
      <c r="DU7" s="26">
        <v>74.42</v>
      </c>
      <c r="DV7" s="26">
        <v>65.34</v>
      </c>
      <c r="DW7" s="26">
        <v>65.77</v>
      </c>
      <c r="DX7" s="26">
        <v>18.18</v>
      </c>
      <c r="DY7" s="26">
        <v>19.32</v>
      </c>
      <c r="DZ7" s="26">
        <v>21.16</v>
      </c>
      <c r="EA7" s="26">
        <v>22.72</v>
      </c>
      <c r="EB7" s="26">
        <v>24.16</v>
      </c>
      <c r="EC7" s="26">
        <v>26.78</v>
      </c>
      <c r="ED7" s="26">
        <v>0.52</v>
      </c>
      <c r="EE7" s="26">
        <v>0.43</v>
      </c>
      <c r="EF7" s="26">
        <v>0.63</v>
      </c>
      <c r="EG7" s="26">
        <v>0.7</v>
      </c>
      <c r="EH7" s="26">
        <v>0.57999999999999996</v>
      </c>
      <c r="EI7" s="26">
        <v>0.56999999999999995</v>
      </c>
      <c r="EJ7" s="26">
        <v>0.52</v>
      </c>
      <c r="EK7" s="26">
        <v>0.48</v>
      </c>
      <c r="EL7" s="26">
        <v>0.48</v>
      </c>
      <c r="EM7" s="26">
        <v>0.46</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created xsi:type="dcterms:W3CDTF">2026-01-15T23:46:17Z</dcterms:created>
  <dcterms:modified xsi:type="dcterms:W3CDTF">2026-02-12T04:50:33Z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2026-01-16T02:39:42Z</vt:filetime>
  </property>
</Properties>
</file>