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lg-fssv.ad.city.oyabe.toyama.jp\上下水道課\【下水道】\☆調査関係\R07\R8.1.15_【依頼】公営企業に係る経営比較分析表（令和６年度決算）の分析について\02回答\"/>
    </mc:Choice>
  </mc:AlternateContent>
  <xr:revisionPtr revIDLastSave="0" documentId="13_ncr:1_{77C18ADE-E103-472E-9AE7-1EB59BFA97B9}" xr6:coauthVersionLast="47" xr6:coauthVersionMax="47" xr10:uidLastSave="{00000000-0000-0000-0000-000000000000}"/>
  <workbookProtection workbookAlgorithmName="SHA-512" workbookHashValue="8lM5cxAfx9KezwPS0H6ZYCaUtiunLR2jGIIHKWR8AWXa5iZ+BjDjcAcZe+JqmXxxPfmzPCLyub6cJm4tGy1HZg==" workbookSaltValue="DHDHm9UsObQ5JcclAk9VgA==" workbookSpinCount="100000" lockStructure="1"/>
  <bookViews>
    <workbookView xWindow="-108" yWindow="-108" windowWidth="23256" windowHeight="1389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I85" i="4"/>
  <c r="H85" i="4"/>
  <c r="E85" i="4"/>
  <c r="BB10" i="4"/>
  <c r="AT10" i="4"/>
  <c r="P10" i="4"/>
  <c r="I10" i="4"/>
  <c r="AT8" i="4"/>
  <c r="AL8" i="4"/>
  <c r="W8" i="4"/>
  <c r="P8" i="4"/>
  <c r="B6" i="4"/>
</calcChain>
</file>

<file path=xl/sharedStrings.xml><?xml version="1.0" encoding="utf-8"?>
<sst xmlns="http://schemas.openxmlformats.org/spreadsheetml/2006/main" count="231" uniqueCount="117">
  <si>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</si>
  <si>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</si>
  <si>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</si>
  <si>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</si>
  <si>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</si>
  <si>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</si>
  <si>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</si>
  <si>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</si>
  <si>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</si>
  <si>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</si>
  <si>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</si>
  <si>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</si>
  <si>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</si>
  <si>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</si>
  <si>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</si>
  <si>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</si>
  <si>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</si>
  <si>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</si>
  <si>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</si>
  <si>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</si>
  <si>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</si>
  <si>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</si>
  <si>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</si>
  <si>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</si>
  <si>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</si>
  <si>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</si>
  <si>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</si>
  <si>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</si>
  <si>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</si>
  <si>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</si>
  <si>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</si>
  <si>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</si>
  <si>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</si>
  <si>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</si>
  <si>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</si>
  <si>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</si>
  <si>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</si>
  <si>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</si>
  <si>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</si>
  <si>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</si>
  <si>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</si>
  <si>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</si>
  <si>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</si>
  <si>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</si>
  <si>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</si>
  <si>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</si>
  <si>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</si>
  <si>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</si>
  <si>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</si>
  <si>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</si>
  <si>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</si>
  <si>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</si>
  <si>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</si>
  <si>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</si>
  <si>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</si>
  <si>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</si>
  <si>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</si>
  <si>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</si>
  <si>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</si>
  <si>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</si>
  <si>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</si>
  <si>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</si>
  <si>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</si>
  <si>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</si>
  <si>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</si>
  <si>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</si>
  <si>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</si>
  <si>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</si>
  <si>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</si>
  <si>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</si>
  <si>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</si>
  <si>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</si>
  <si>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</si>
  <si>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</si>
  <si>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</si>
  <si>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</si>
  <si>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</si>
  <si>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</si>
  <si>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</si>
  <si>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</si>
  <si>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</si>
  <si>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</si>
  <si>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</si>
  <si>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</si>
  <si>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</si>
  <si>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</si>
  <si>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</si>
  <si>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</si>
  <si>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</si>
  <si>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</si>
  <si>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</si>
  <si>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</si>
  <si>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</si>
  <si>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</si>
  <si>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</si>
  <si>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</si>
  <si>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富山県　小矢部市</t>
  </si>
  <si>
    <t>法適用</t>
  </si>
  <si>
    <t>下水道事業</t>
  </si>
  <si>
    <t>農業集落排水</t>
  </si>
  <si>
    <t>F1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</si>
  <si>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</si>
  <si>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</si>
  <si>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</si>
  <si>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</si>
  <si>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</si>
  <si>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</si>
  <si>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</si>
  <si>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</si>
  <si>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</si>
  <si>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</si>
  <si>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</si>
  <si>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</si>
  <si>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</si>
  <si>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⑦施設利用率
　類似団体平均値を下回っており、余剰な処理能力を抱えていることが読み取れる。
　なお、今後も汚水処理人口の減少により指標が改善する見込みはない。</t>
    <phoneticPr fontId="4"/>
  </si>
  <si>
    <t>①有形固定資産減価償却率
　法適用後の経過年数が少ないため、類似団体平均値を下回っている。
②管渠老朽化率及び③管渠改善率
　法定耐用年数(50年)を経過した管渠はなく、改築・更新時期を迎える段階にはない。（H5.3.31供用開始)</t>
    <phoneticPr fontId="4"/>
  </si>
  <si>
    <t>今後、汚水処理人口の減少が見込まれるため、維持管理費が割高となっていく。そのため早期に施設を廃止し、下水道への接続を行う必要がある。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</si>
</sst>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9-4A81-BE81-631727FF8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0.05</c:v>
                </c:pt>
                <c:pt idx="2">
                  <c:v>0.01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9-4A81-BE81-631727FF8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41.19</c:v>
                </c:pt>
                <c:pt idx="1">
                  <c:v>41.19</c:v>
                </c:pt>
                <c:pt idx="2">
                  <c:v>41.19</c:v>
                </c:pt>
                <c:pt idx="3">
                  <c:v>41.19</c:v>
                </c:pt>
                <c:pt idx="4">
                  <c:v>41.19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2-4A2E-A2EE-4AB6A7964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66.53</c:v>
                </c:pt>
                <c:pt idx="2">
                  <c:v>52.9</c:v>
                </c:pt>
                <c:pt idx="3">
                  <c:v>52.63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2-4A2E-A2EE-4AB6A7964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93.65</c:v>
                </c:pt>
                <c:pt idx="1">
                  <c:v>93.89</c:v>
                </c:pt>
                <c:pt idx="2">
                  <c:v>93.83</c:v>
                </c:pt>
                <c:pt idx="3">
                  <c:v>94.16</c:v>
                </c:pt>
                <c:pt idx="4">
                  <c:v>94.19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6A-4260-B03C-C9AEEDED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84.67</c:v>
                </c:pt>
                <c:pt idx="2">
                  <c:v>90.3</c:v>
                </c:pt>
                <c:pt idx="3">
                  <c:v>90.32</c:v>
                </c:pt>
                <c:pt idx="4">
                  <c:v>90.05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A-4260-B03C-C9AEEDED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101.44</c:v>
                </c:pt>
                <c:pt idx="1">
                  <c:v>102.19</c:v>
                </c:pt>
                <c:pt idx="2">
                  <c:v>100.01</c:v>
                </c:pt>
                <c:pt idx="3">
                  <c:v>101.32</c:v>
                </c:pt>
                <c:pt idx="4">
                  <c:v>106.12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2-46BF-8116-67E9C1F31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106.37</c:v>
                </c:pt>
                <c:pt idx="1">
                  <c:v>106.07</c:v>
                </c:pt>
                <c:pt idx="2">
                  <c:v>101.91</c:v>
                </c:pt>
                <c:pt idx="3">
                  <c:v>103.07</c:v>
                </c:pt>
                <c:pt idx="4">
                  <c:v>103.04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2-46BF-8116-67E9C1F31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3.65</c:v>
                </c:pt>
                <c:pt idx="1">
                  <c:v>6.95</c:v>
                </c:pt>
                <c:pt idx="2">
                  <c:v>10.210000000000001</c:v>
                </c:pt>
                <c:pt idx="3">
                  <c:v>13.48</c:v>
                </c:pt>
                <c:pt idx="4">
                  <c:v>16.690000000000001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1-4683-8C7F-3D8E2108E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20.34</c:v>
                </c:pt>
                <c:pt idx="1">
                  <c:v>21.85</c:v>
                </c:pt>
                <c:pt idx="2">
                  <c:v>28.79</c:v>
                </c:pt>
                <c:pt idx="3">
                  <c:v>30.5</c:v>
                </c:pt>
                <c:pt idx="4">
                  <c:v>30.49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1-4683-8C7F-3D8E2108E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D-42F3-9F03-93BBCFCA7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D-42F3-9F03-93BBCFCA7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D-41F9-BDCC-DC5669388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139.02000000000001</c:v>
                </c:pt>
                <c:pt idx="1">
                  <c:v>132.04</c:v>
                </c:pt>
                <c:pt idx="2">
                  <c:v>124.8</c:v>
                </c:pt>
                <c:pt idx="3">
                  <c:v>120.64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D-41F9-BDCC-DC5669388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18.61</c:v>
                </c:pt>
                <c:pt idx="1">
                  <c:v>26.58</c:v>
                </c:pt>
                <c:pt idx="2">
                  <c:v>36.04</c:v>
                </c:pt>
                <c:pt idx="3">
                  <c:v>39.01</c:v>
                </c:pt>
                <c:pt idx="4">
                  <c:v>31.31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5-4B4E-8A2A-14158B7CD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29.13</c:v>
                </c:pt>
                <c:pt idx="1">
                  <c:v>35.69</c:v>
                </c:pt>
                <c:pt idx="2">
                  <c:v>35.42</c:v>
                </c:pt>
                <c:pt idx="3">
                  <c:v>39.82</c:v>
                </c:pt>
                <c:pt idx="4">
                  <c:v>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5-4B4E-8A2A-14158B7CD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916.35</c:v>
                </c:pt>
                <c:pt idx="2">
                  <c:v>904.68</c:v>
                </c:pt>
                <c:pt idx="3">
                  <c:v>832.09</c:v>
                </c:pt>
                <c:pt idx="4">
                  <c:v>608.9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F-4AFA-B155-E95BE887E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791.76</c:v>
                </c:pt>
                <c:pt idx="2">
                  <c:v>718.49</c:v>
                </c:pt>
                <c:pt idx="3">
                  <c:v>743.31</c:v>
                </c:pt>
                <c:pt idx="4">
                  <c:v>796.8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F-4AFA-B155-E95BE887E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75.569999999999993</c:v>
                </c:pt>
                <c:pt idx="1">
                  <c:v>99.41</c:v>
                </c:pt>
                <c:pt idx="2">
                  <c:v>76.05</c:v>
                </c:pt>
                <c:pt idx="3">
                  <c:v>87.67</c:v>
                </c:pt>
                <c:pt idx="4">
                  <c:v>92.91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4-452C-935E-F73DD080F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56.26</c:v>
                </c:pt>
                <c:pt idx="2">
                  <c:v>61.82</c:v>
                </c:pt>
                <c:pt idx="3">
                  <c:v>61.15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4-452C-935E-F73DD080F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209.95</c:v>
                </c:pt>
                <c:pt idx="1">
                  <c:v>160.05000000000001</c:v>
                </c:pt>
                <c:pt idx="2">
                  <c:v>229.21</c:v>
                </c:pt>
                <c:pt idx="3">
                  <c:v>183.59</c:v>
                </c:pt>
                <c:pt idx="4">
                  <c:v>173.37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C-4651-AC6A-88249CCC3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282.08999999999997</c:v>
                </c:pt>
                <c:pt idx="2">
                  <c:v>246.9</c:v>
                </c:pt>
                <c:pt idx="3">
                  <c:v>250.43</c:v>
                </c:pt>
                <c:pt idx="4">
                  <c:v>267.33999999999997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C-4651-AC6A-88249CCC3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K72" sqref="BK7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2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2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0" t="str">
        <f>データ!H6</f>
        <v>富山県　小矢部市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2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27857</v>
      </c>
      <c r="AM8" s="54"/>
      <c r="AN8" s="54"/>
      <c r="AO8" s="54"/>
      <c r="AP8" s="54"/>
      <c r="AQ8" s="54"/>
      <c r="AR8" s="54"/>
      <c r="AS8" s="54"/>
      <c r="AT8" s="53">
        <f>データ!T6</f>
        <v>134.07</v>
      </c>
      <c r="AU8" s="53"/>
      <c r="AV8" s="53"/>
      <c r="AW8" s="53"/>
      <c r="AX8" s="53"/>
      <c r="AY8" s="53"/>
      <c r="AZ8" s="53"/>
      <c r="BA8" s="53"/>
      <c r="BB8" s="53">
        <f>データ!U6</f>
        <v>207.78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2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86.86</v>
      </c>
      <c r="J10" s="53"/>
      <c r="K10" s="53"/>
      <c r="L10" s="53"/>
      <c r="M10" s="53"/>
      <c r="N10" s="53"/>
      <c r="O10" s="53"/>
      <c r="P10" s="53">
        <f>データ!P6</f>
        <v>8.09</v>
      </c>
      <c r="Q10" s="53"/>
      <c r="R10" s="53"/>
      <c r="S10" s="53"/>
      <c r="T10" s="53"/>
      <c r="U10" s="53"/>
      <c r="V10" s="53"/>
      <c r="W10" s="53">
        <f>データ!Q6</f>
        <v>84.96</v>
      </c>
      <c r="X10" s="53"/>
      <c r="Y10" s="53"/>
      <c r="Z10" s="53"/>
      <c r="AA10" s="53"/>
      <c r="AB10" s="53"/>
      <c r="AC10" s="53"/>
      <c r="AD10" s="54">
        <f>データ!R6</f>
        <v>3300</v>
      </c>
      <c r="AE10" s="54"/>
      <c r="AF10" s="54"/>
      <c r="AG10" s="54"/>
      <c r="AH10" s="54"/>
      <c r="AI10" s="54"/>
      <c r="AJ10" s="54"/>
      <c r="AK10" s="2"/>
      <c r="AL10" s="54">
        <f>データ!V6</f>
        <v>2238</v>
      </c>
      <c r="AM10" s="54"/>
      <c r="AN10" s="54"/>
      <c r="AO10" s="54"/>
      <c r="AP10" s="54"/>
      <c r="AQ10" s="54"/>
      <c r="AR10" s="54"/>
      <c r="AS10" s="54"/>
      <c r="AT10" s="53">
        <f>データ!W6</f>
        <v>1.03</v>
      </c>
      <c r="AU10" s="53"/>
      <c r="AV10" s="53"/>
      <c r="AW10" s="53"/>
      <c r="AX10" s="53"/>
      <c r="AY10" s="53"/>
      <c r="AZ10" s="53"/>
      <c r="BA10" s="53"/>
      <c r="BB10" s="53">
        <f>データ!X6</f>
        <v>2172.8200000000002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2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116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dPoYHxR2X2OpchfpJrHqHX6JROY9omr9GpsNnFZDEVS62n9sSNruLEH9fyLSBhgleUtSEDkgEc+KA8fKRNWxeg==" saltValue="WbuG956KQu016Oedkmrw/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162094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富山県　小矢部市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非設置</v>
      </c>
      <c r="N6" s="20" t="str">
        <f t="shared" si="3"/>
        <v>-</v>
      </c>
      <c r="O6" s="20">
        <f t="shared" si="3"/>
        <v>86.86</v>
      </c>
      <c r="P6" s="20">
        <f t="shared" si="3"/>
        <v>8.09</v>
      </c>
      <c r="Q6" s="20">
        <f t="shared" si="3"/>
        <v>84.96</v>
      </c>
      <c r="R6" s="20">
        <f t="shared" si="3"/>
        <v>3300</v>
      </c>
      <c r="S6" s="20">
        <f t="shared" si="3"/>
        <v>27857</v>
      </c>
      <c r="T6" s="20">
        <f t="shared" si="3"/>
        <v>134.07</v>
      </c>
      <c r="U6" s="20">
        <f t="shared" si="3"/>
        <v>207.78</v>
      </c>
      <c r="V6" s="20">
        <f t="shared" si="3"/>
        <v>2238</v>
      </c>
      <c r="W6" s="20">
        <f t="shared" si="3"/>
        <v>1.03</v>
      </c>
      <c r="X6" s="20">
        <f t="shared" si="3"/>
        <v>2172.8200000000002</v>
      </c>
      <c r="Y6" s="21">
        <f>IF(Y7="",NA(),Y7)</f>
        <v>101.44</v>
      </c>
      <c r="Z6" s="21">
        <f t="shared" ref="Z6:AH6" si="4">IF(Z7="",NA(),Z7)</f>
        <v>102.19</v>
      </c>
      <c r="AA6" s="21">
        <f t="shared" si="4"/>
        <v>100.01</v>
      </c>
      <c r="AB6" s="21">
        <f t="shared" si="4"/>
        <v>101.32</v>
      </c>
      <c r="AC6" s="21">
        <f t="shared" si="4"/>
        <v>106.12</v>
      </c>
      <c r="AD6" s="21">
        <f t="shared" si="4"/>
        <v>106.37</v>
      </c>
      <c r="AE6" s="21">
        <f t="shared" si="4"/>
        <v>106.07</v>
      </c>
      <c r="AF6" s="21">
        <f t="shared" si="4"/>
        <v>101.91</v>
      </c>
      <c r="AG6" s="21">
        <f t="shared" si="4"/>
        <v>103.07</v>
      </c>
      <c r="AH6" s="21">
        <f t="shared" si="4"/>
        <v>103.04</v>
      </c>
      <c r="AI6" s="20" t="str">
        <f>IF(AI7="","",IF(AI7="-","【-】","【"&amp;SUBSTITUTE(TEXT(AI7,"#,##0.00"),"-","△")&amp;"】"))</f>
        <v>【104.30】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139.02000000000001</v>
      </c>
      <c r="AP6" s="21">
        <f t="shared" si="5"/>
        <v>132.04</v>
      </c>
      <c r="AQ6" s="21">
        <f t="shared" si="5"/>
        <v>124.8</v>
      </c>
      <c r="AR6" s="21">
        <f t="shared" si="5"/>
        <v>120.64</v>
      </c>
      <c r="AS6" s="21">
        <f t="shared" si="5"/>
        <v>100.31</v>
      </c>
      <c r="AT6" s="20" t="str">
        <f>IF(AT7="","",IF(AT7="-","【-】","【"&amp;SUBSTITUTE(TEXT(AT7,"#,##0.00"),"-","△")&amp;"】"))</f>
        <v>【102.74】</v>
      </c>
      <c r="AU6" s="21">
        <f>IF(AU7="",NA(),AU7)</f>
        <v>18.61</v>
      </c>
      <c r="AV6" s="21">
        <f t="shared" ref="AV6:BD6" si="6">IF(AV7="",NA(),AV7)</f>
        <v>26.58</v>
      </c>
      <c r="AW6" s="21">
        <f t="shared" si="6"/>
        <v>36.04</v>
      </c>
      <c r="AX6" s="21">
        <f t="shared" si="6"/>
        <v>39.01</v>
      </c>
      <c r="AY6" s="21">
        <f t="shared" si="6"/>
        <v>31.31</v>
      </c>
      <c r="AZ6" s="21">
        <f t="shared" si="6"/>
        <v>29.13</v>
      </c>
      <c r="BA6" s="21">
        <f t="shared" si="6"/>
        <v>35.69</v>
      </c>
      <c r="BB6" s="21">
        <f t="shared" si="6"/>
        <v>35.42</v>
      </c>
      <c r="BC6" s="21">
        <f t="shared" si="6"/>
        <v>39.82</v>
      </c>
      <c r="BD6" s="21">
        <f t="shared" si="6"/>
        <v>41.03</v>
      </c>
      <c r="BE6" s="20" t="str">
        <f>IF(BE7="","",IF(BE7="-","【-】","【"&amp;SUBSTITUTE(TEXT(BE7,"#,##0.00"),"-","△")&amp;"】"))</f>
        <v>【47.19】</v>
      </c>
      <c r="BF6" s="20">
        <f>IF(BF7="",NA(),BF7)</f>
        <v>0</v>
      </c>
      <c r="BG6" s="21">
        <f t="shared" ref="BG6:BO6" si="7">IF(BG7="",NA(),BG7)</f>
        <v>916.35</v>
      </c>
      <c r="BH6" s="21">
        <f t="shared" si="7"/>
        <v>904.68</v>
      </c>
      <c r="BI6" s="21">
        <f t="shared" si="7"/>
        <v>832.09</v>
      </c>
      <c r="BJ6" s="21">
        <f t="shared" si="7"/>
        <v>608.9</v>
      </c>
      <c r="BK6" s="21">
        <f t="shared" si="7"/>
        <v>867.83</v>
      </c>
      <c r="BL6" s="21">
        <f t="shared" si="7"/>
        <v>791.76</v>
      </c>
      <c r="BM6" s="21">
        <f t="shared" si="7"/>
        <v>718.49</v>
      </c>
      <c r="BN6" s="21">
        <f t="shared" si="7"/>
        <v>743.31</v>
      </c>
      <c r="BO6" s="21">
        <f t="shared" si="7"/>
        <v>796.8</v>
      </c>
      <c r="BP6" s="20" t="str">
        <f>IF(BP7="","",IF(BP7="-","【-】","【"&amp;SUBSTITUTE(TEXT(BP7,"#,##0.00"),"-","△")&amp;"】"))</f>
        <v>【798.10】</v>
      </c>
      <c r="BQ6" s="21">
        <f>IF(BQ7="",NA(),BQ7)</f>
        <v>75.569999999999993</v>
      </c>
      <c r="BR6" s="21">
        <f t="shared" ref="BR6:BZ6" si="8">IF(BR7="",NA(),BR7)</f>
        <v>99.41</v>
      </c>
      <c r="BS6" s="21">
        <f t="shared" si="8"/>
        <v>76.05</v>
      </c>
      <c r="BT6" s="21">
        <f t="shared" si="8"/>
        <v>87.67</v>
      </c>
      <c r="BU6" s="21">
        <f t="shared" si="8"/>
        <v>92.91</v>
      </c>
      <c r="BV6" s="21">
        <f t="shared" si="8"/>
        <v>57.08</v>
      </c>
      <c r="BW6" s="21">
        <f t="shared" si="8"/>
        <v>56.26</v>
      </c>
      <c r="BX6" s="21">
        <f t="shared" si="8"/>
        <v>61.82</v>
      </c>
      <c r="BY6" s="21">
        <f t="shared" si="8"/>
        <v>61.15</v>
      </c>
      <c r="BZ6" s="21">
        <f t="shared" si="8"/>
        <v>58.41</v>
      </c>
      <c r="CA6" s="20" t="str">
        <f>IF(CA7="","",IF(CA7="-","【-】","【"&amp;SUBSTITUTE(TEXT(CA7,"#,##0.00"),"-","△")&amp;"】"))</f>
        <v>【54.51】</v>
      </c>
      <c r="CB6" s="21">
        <f>IF(CB7="",NA(),CB7)</f>
        <v>209.95</v>
      </c>
      <c r="CC6" s="21">
        <f t="shared" ref="CC6:CK6" si="9">IF(CC7="",NA(),CC7)</f>
        <v>160.05000000000001</v>
      </c>
      <c r="CD6" s="21">
        <f t="shared" si="9"/>
        <v>229.21</v>
      </c>
      <c r="CE6" s="21">
        <f t="shared" si="9"/>
        <v>183.59</v>
      </c>
      <c r="CF6" s="21">
        <f t="shared" si="9"/>
        <v>173.37</v>
      </c>
      <c r="CG6" s="21">
        <f t="shared" si="9"/>
        <v>274.99</v>
      </c>
      <c r="CH6" s="21">
        <f t="shared" si="9"/>
        <v>282.08999999999997</v>
      </c>
      <c r="CI6" s="21">
        <f t="shared" si="9"/>
        <v>246.9</v>
      </c>
      <c r="CJ6" s="21">
        <f t="shared" si="9"/>
        <v>250.43</v>
      </c>
      <c r="CK6" s="21">
        <f t="shared" si="9"/>
        <v>267.33999999999997</v>
      </c>
      <c r="CL6" s="20" t="str">
        <f>IF(CL7="","",IF(CL7="-","【-】","【"&amp;SUBSTITUTE(TEXT(CL7,"#,##0.00"),"-","△")&amp;"】"))</f>
        <v>【286.33】</v>
      </c>
      <c r="CM6" s="21">
        <f>IF(CM7="",NA(),CM7)</f>
        <v>41.19</v>
      </c>
      <c r="CN6" s="21">
        <f t="shared" ref="CN6:CV6" si="10">IF(CN7="",NA(),CN7)</f>
        <v>41.19</v>
      </c>
      <c r="CO6" s="21">
        <f t="shared" si="10"/>
        <v>41.19</v>
      </c>
      <c r="CP6" s="21">
        <f t="shared" si="10"/>
        <v>41.19</v>
      </c>
      <c r="CQ6" s="21">
        <f t="shared" si="10"/>
        <v>41.19</v>
      </c>
      <c r="CR6" s="21">
        <f t="shared" si="10"/>
        <v>54.83</v>
      </c>
      <c r="CS6" s="21">
        <f t="shared" si="10"/>
        <v>66.53</v>
      </c>
      <c r="CT6" s="21">
        <f t="shared" si="10"/>
        <v>52.9</v>
      </c>
      <c r="CU6" s="21">
        <f t="shared" si="10"/>
        <v>52.63</v>
      </c>
      <c r="CV6" s="21">
        <f t="shared" si="10"/>
        <v>52.34</v>
      </c>
      <c r="CW6" s="20" t="str">
        <f>IF(CW7="","",IF(CW7="-","【-】","【"&amp;SUBSTITUTE(TEXT(CW7,"#,##0.00"),"-","△")&amp;"】"))</f>
        <v>【49.92】</v>
      </c>
      <c r="CX6" s="21">
        <f>IF(CX7="",NA(),CX7)</f>
        <v>93.65</v>
      </c>
      <c r="CY6" s="21">
        <f t="shared" ref="CY6:DG6" si="11">IF(CY7="",NA(),CY7)</f>
        <v>93.89</v>
      </c>
      <c r="CZ6" s="21">
        <f t="shared" si="11"/>
        <v>93.83</v>
      </c>
      <c r="DA6" s="21">
        <f t="shared" si="11"/>
        <v>94.16</v>
      </c>
      <c r="DB6" s="21">
        <f t="shared" si="11"/>
        <v>94.19</v>
      </c>
      <c r="DC6" s="21">
        <f t="shared" si="11"/>
        <v>84.7</v>
      </c>
      <c r="DD6" s="21">
        <f t="shared" si="11"/>
        <v>84.67</v>
      </c>
      <c r="DE6" s="21">
        <f t="shared" si="11"/>
        <v>90.3</v>
      </c>
      <c r="DF6" s="21">
        <f t="shared" si="11"/>
        <v>90.32</v>
      </c>
      <c r="DG6" s="21">
        <f t="shared" si="11"/>
        <v>90.05</v>
      </c>
      <c r="DH6" s="20" t="str">
        <f>IF(DH7="","",IF(DH7="-","【-】","【"&amp;SUBSTITUTE(TEXT(DH7,"#,##0.00"),"-","△")&amp;"】"))</f>
        <v>【87.80】</v>
      </c>
      <c r="DI6" s="21">
        <f>IF(DI7="",NA(),DI7)</f>
        <v>3.65</v>
      </c>
      <c r="DJ6" s="21">
        <f t="shared" ref="DJ6:DR6" si="12">IF(DJ7="",NA(),DJ7)</f>
        <v>6.95</v>
      </c>
      <c r="DK6" s="21">
        <f t="shared" si="12"/>
        <v>10.210000000000001</v>
      </c>
      <c r="DL6" s="21">
        <f t="shared" si="12"/>
        <v>13.48</v>
      </c>
      <c r="DM6" s="21">
        <f t="shared" si="12"/>
        <v>16.690000000000001</v>
      </c>
      <c r="DN6" s="21">
        <f t="shared" si="12"/>
        <v>20.34</v>
      </c>
      <c r="DO6" s="21">
        <f t="shared" si="12"/>
        <v>21.85</v>
      </c>
      <c r="DP6" s="21">
        <f t="shared" si="12"/>
        <v>28.79</v>
      </c>
      <c r="DQ6" s="21">
        <f t="shared" si="12"/>
        <v>30.5</v>
      </c>
      <c r="DR6" s="21">
        <f t="shared" si="12"/>
        <v>30.49</v>
      </c>
      <c r="DS6" s="20" t="str">
        <f>IF(DS7="","",IF(DS7="-","【-】","【"&amp;SUBSTITUTE(TEXT(DS7,"#,##0.00"),"-","△")&amp;"】"))</f>
        <v>【28.46】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1">
        <f t="shared" si="13"/>
        <v>0.05</v>
      </c>
      <c r="ED6" s="20" t="str">
        <f>IF(ED7="","",IF(ED7="-","【-】","【"&amp;SUBSTITUTE(TEXT(ED7,"#,##0.00"),"-","△")&amp;"】"))</f>
        <v>【0.03】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0.25</v>
      </c>
      <c r="EK6" s="21">
        <f t="shared" si="14"/>
        <v>0.05</v>
      </c>
      <c r="EL6" s="21">
        <f t="shared" si="14"/>
        <v>0.01</v>
      </c>
      <c r="EM6" s="21">
        <f t="shared" si="14"/>
        <v>0.02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162094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86.86</v>
      </c>
      <c r="P7" s="24">
        <v>8.09</v>
      </c>
      <c r="Q7" s="24">
        <v>84.96</v>
      </c>
      <c r="R7" s="24">
        <v>3300</v>
      </c>
      <c r="S7" s="24">
        <v>27857</v>
      </c>
      <c r="T7" s="24">
        <v>134.07</v>
      </c>
      <c r="U7" s="24">
        <v>207.78</v>
      </c>
      <c r="V7" s="24">
        <v>2238</v>
      </c>
      <c r="W7" s="24">
        <v>1.03</v>
      </c>
      <c r="X7" s="24">
        <v>2172.8200000000002</v>
      </c>
      <c r="Y7" s="24">
        <v>101.44</v>
      </c>
      <c r="Z7" s="24">
        <v>102.19</v>
      </c>
      <c r="AA7" s="24">
        <v>100.01</v>
      </c>
      <c r="AB7" s="24">
        <v>101.32</v>
      </c>
      <c r="AC7" s="24">
        <v>106.12</v>
      </c>
      <c r="AD7" s="24">
        <v>106.37</v>
      </c>
      <c r="AE7" s="24">
        <v>106.07</v>
      </c>
      <c r="AF7" s="24">
        <v>101.91</v>
      </c>
      <c r="AG7" s="24">
        <v>103.07</v>
      </c>
      <c r="AH7" s="24">
        <v>103.04</v>
      </c>
      <c r="AI7" s="24">
        <v>104.3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139.02000000000001</v>
      </c>
      <c r="AP7" s="24">
        <v>132.04</v>
      </c>
      <c r="AQ7" s="24">
        <v>124.8</v>
      </c>
      <c r="AR7" s="24">
        <v>120.64</v>
      </c>
      <c r="AS7" s="24">
        <v>100.31</v>
      </c>
      <c r="AT7" s="24">
        <v>102.74</v>
      </c>
      <c r="AU7" s="24">
        <v>18.61</v>
      </c>
      <c r="AV7" s="24">
        <v>26.58</v>
      </c>
      <c r="AW7" s="24">
        <v>36.04</v>
      </c>
      <c r="AX7" s="24">
        <v>39.01</v>
      </c>
      <c r="AY7" s="24">
        <v>31.31</v>
      </c>
      <c r="AZ7" s="24">
        <v>29.13</v>
      </c>
      <c r="BA7" s="24">
        <v>35.69</v>
      </c>
      <c r="BB7" s="24">
        <v>35.42</v>
      </c>
      <c r="BC7" s="24">
        <v>39.82</v>
      </c>
      <c r="BD7" s="24">
        <v>41.03</v>
      </c>
      <c r="BE7" s="24">
        <v>47.19</v>
      </c>
      <c r="BF7" s="24">
        <v>0</v>
      </c>
      <c r="BG7" s="24">
        <v>916.35</v>
      </c>
      <c r="BH7" s="24">
        <v>904.68</v>
      </c>
      <c r="BI7" s="24">
        <v>832.09</v>
      </c>
      <c r="BJ7" s="24">
        <v>608.9</v>
      </c>
      <c r="BK7" s="24">
        <v>867.83</v>
      </c>
      <c r="BL7" s="24">
        <v>791.76</v>
      </c>
      <c r="BM7" s="24">
        <v>718.49</v>
      </c>
      <c r="BN7" s="24">
        <v>743.31</v>
      </c>
      <c r="BO7" s="24">
        <v>796.8</v>
      </c>
      <c r="BP7" s="24">
        <v>798.1</v>
      </c>
      <c r="BQ7" s="24">
        <v>75.569999999999993</v>
      </c>
      <c r="BR7" s="24">
        <v>99.41</v>
      </c>
      <c r="BS7" s="24">
        <v>76.05</v>
      </c>
      <c r="BT7" s="24">
        <v>87.67</v>
      </c>
      <c r="BU7" s="24">
        <v>92.91</v>
      </c>
      <c r="BV7" s="24">
        <v>57.08</v>
      </c>
      <c r="BW7" s="24">
        <v>56.26</v>
      </c>
      <c r="BX7" s="24">
        <v>61.82</v>
      </c>
      <c r="BY7" s="24">
        <v>61.15</v>
      </c>
      <c r="BZ7" s="24">
        <v>58.41</v>
      </c>
      <c r="CA7" s="24">
        <v>54.51</v>
      </c>
      <c r="CB7" s="24">
        <v>209.95</v>
      </c>
      <c r="CC7" s="24">
        <v>160.05000000000001</v>
      </c>
      <c r="CD7" s="24">
        <v>229.21</v>
      </c>
      <c r="CE7" s="24">
        <v>183.59</v>
      </c>
      <c r="CF7" s="24">
        <v>173.37</v>
      </c>
      <c r="CG7" s="24">
        <v>274.99</v>
      </c>
      <c r="CH7" s="24">
        <v>282.08999999999997</v>
      </c>
      <c r="CI7" s="24">
        <v>246.9</v>
      </c>
      <c r="CJ7" s="24">
        <v>250.43</v>
      </c>
      <c r="CK7" s="24">
        <v>267.33999999999997</v>
      </c>
      <c r="CL7" s="24">
        <v>286.33</v>
      </c>
      <c r="CM7" s="24">
        <v>41.19</v>
      </c>
      <c r="CN7" s="24">
        <v>41.19</v>
      </c>
      <c r="CO7" s="24">
        <v>41.19</v>
      </c>
      <c r="CP7" s="24">
        <v>41.19</v>
      </c>
      <c r="CQ7" s="24">
        <v>41.19</v>
      </c>
      <c r="CR7" s="24">
        <v>54.83</v>
      </c>
      <c r="CS7" s="24">
        <v>66.53</v>
      </c>
      <c r="CT7" s="24">
        <v>52.9</v>
      </c>
      <c r="CU7" s="24">
        <v>52.63</v>
      </c>
      <c r="CV7" s="24">
        <v>52.34</v>
      </c>
      <c r="CW7" s="24">
        <v>49.92</v>
      </c>
      <c r="CX7" s="24">
        <v>93.65</v>
      </c>
      <c r="CY7" s="24">
        <v>93.89</v>
      </c>
      <c r="CZ7" s="24">
        <v>93.83</v>
      </c>
      <c r="DA7" s="24">
        <v>94.16</v>
      </c>
      <c r="DB7" s="24">
        <v>94.19</v>
      </c>
      <c r="DC7" s="24">
        <v>84.7</v>
      </c>
      <c r="DD7" s="24">
        <v>84.67</v>
      </c>
      <c r="DE7" s="24">
        <v>90.3</v>
      </c>
      <c r="DF7" s="24">
        <v>90.32</v>
      </c>
      <c r="DG7" s="24">
        <v>90.05</v>
      </c>
      <c r="DH7" s="24">
        <v>87.8</v>
      </c>
      <c r="DI7" s="24">
        <v>3.65</v>
      </c>
      <c r="DJ7" s="24">
        <v>6.95</v>
      </c>
      <c r="DK7" s="24">
        <v>10.210000000000001</v>
      </c>
      <c r="DL7" s="24">
        <v>13.48</v>
      </c>
      <c r="DM7" s="24">
        <v>16.690000000000001</v>
      </c>
      <c r="DN7" s="24">
        <v>20.34</v>
      </c>
      <c r="DO7" s="24">
        <v>21.85</v>
      </c>
      <c r="DP7" s="24">
        <v>28.79</v>
      </c>
      <c r="DQ7" s="24">
        <v>30.5</v>
      </c>
      <c r="DR7" s="24">
        <v>30.49</v>
      </c>
      <c r="DS7" s="24">
        <v>28.46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</v>
      </c>
      <c r="EC7" s="24">
        <v>0.05</v>
      </c>
      <c r="ED7" s="24">
        <v>0.03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0.25</v>
      </c>
      <c r="EK7" s="24">
        <v>0.05</v>
      </c>
      <c r="EL7" s="24">
        <v>0.01</v>
      </c>
      <c r="EM7" s="24">
        <v>0.02</v>
      </c>
      <c r="EN7" s="24">
        <v>0.02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112</v>
      </c>
      <c r="E13" t="s">
        <v>110</v>
      </c>
      <c r="F13" t="s">
        <v>110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荒井　康介</cp:lastModifiedBy>
  <dcterms:modified xsi:type="dcterms:W3CDTF">2026-01-15T00:37:54Z</dcterms:modified>
</cp:coreProperties>
</file>